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F94B5586-DEBC-48E8-80F0-AA5DE4FBE92D}" xr6:coauthVersionLast="47" xr6:coauthVersionMax="47" xr10:uidLastSave="{00000000-0000-0000-0000-000000000000}"/>
  <bookViews>
    <workbookView xWindow="-110" yWindow="-110" windowWidth="21820" windowHeight="14020" firstSheet="1" activeTab="4" xr2:uid="{00000000-000D-0000-FFFF-FFFF00000000}"/>
  </bookViews>
  <sheets>
    <sheet name="Num Liste(uyarılmış-uyarılmamış" sheetId="5" r:id="rId1"/>
    <sheet name="Numune Listesi" sheetId="4" r:id="rId2"/>
    <sheet name="GenExp primer" sheetId="3" r:id="rId3"/>
    <sheet name="GenExp İstatistik sonuç" sheetId="2" r:id="rId4"/>
    <sheet name="GENXP-Cihaz Sonuçları" sheetId="1" r:id="rId5"/>
  </sheets>
  <definedNames>
    <definedName name="_xlnm._FilterDatabase" localSheetId="0" hidden="1">'Num Liste(uyarılmış-uyarılmamış'!$C$1:$C$33</definedName>
    <definedName name="_xlnm._FilterDatabase" localSheetId="1" hidden="1">'Numune Listesi'!$C$1:$N$33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2" i="4" l="1"/>
  <c r="AA2" i="4"/>
  <c r="AB2" i="4"/>
  <c r="AC2" i="4"/>
  <c r="AD2" i="4"/>
  <c r="Z3" i="4"/>
  <c r="AA3" i="4"/>
  <c r="AF2" i="4" s="1"/>
  <c r="AK2" i="4" s="1"/>
  <c r="AB3" i="4"/>
  <c r="AC3" i="4"/>
  <c r="AD3" i="4"/>
  <c r="AF3" i="4"/>
  <c r="AK3" i="4" s="1"/>
  <c r="Z4" i="4"/>
  <c r="AA4" i="4"/>
  <c r="AF4" i="4" s="1"/>
  <c r="AK4" i="4" s="1"/>
  <c r="AB4" i="4"/>
  <c r="AC4" i="4"/>
  <c r="AD4" i="4"/>
  <c r="AG4" i="4"/>
  <c r="AL4" i="4" s="1"/>
  <c r="Z5" i="4"/>
  <c r="AA5" i="4"/>
  <c r="AB5" i="4"/>
  <c r="AG5" i="4" s="1"/>
  <c r="AC5" i="4"/>
  <c r="AD5" i="4"/>
  <c r="AF5" i="4"/>
  <c r="AK5" i="4" s="1"/>
  <c r="AL5" i="4"/>
  <c r="Z6" i="4"/>
  <c r="AA6" i="4"/>
  <c r="AF6" i="4" s="1"/>
  <c r="AB6" i="4"/>
  <c r="AC6" i="4"/>
  <c r="AH6" i="4" s="1"/>
  <c r="AM6" i="4" s="1"/>
  <c r="AD6" i="4"/>
  <c r="AG6" i="4"/>
  <c r="AL6" i="4" s="1"/>
  <c r="AI6" i="4"/>
  <c r="AN6" i="4" s="1"/>
  <c r="AK6" i="4"/>
  <c r="Z7" i="4"/>
  <c r="AE8" i="4" s="1"/>
  <c r="AJ8" i="4" s="1"/>
  <c r="AA7" i="4"/>
  <c r="AB7" i="4"/>
  <c r="AC7" i="4"/>
  <c r="AD7" i="4"/>
  <c r="AF7" i="4"/>
  <c r="AK7" i="4" s="1"/>
  <c r="Z8" i="4"/>
  <c r="AA8" i="4"/>
  <c r="AB8" i="4"/>
  <c r="AC8" i="4"/>
  <c r="AD8" i="4"/>
  <c r="AG8" i="4"/>
  <c r="AL8" i="4" s="1"/>
  <c r="AI8" i="4"/>
  <c r="AN8" i="4" s="1"/>
  <c r="Z9" i="4"/>
  <c r="AA9" i="4"/>
  <c r="AB9" i="4"/>
  <c r="AC9" i="4"/>
  <c r="AD9" i="4"/>
  <c r="AF9" i="4"/>
  <c r="AK9" i="4" s="1"/>
  <c r="Z10" i="4"/>
  <c r="AA10" i="4"/>
  <c r="AF10" i="4" s="1"/>
  <c r="AB10" i="4"/>
  <c r="AC10" i="4"/>
  <c r="AH10" i="4" s="1"/>
  <c r="AM10" i="4" s="1"/>
  <c r="AD10" i="4"/>
  <c r="AG10" i="4"/>
  <c r="AL10" i="4" s="1"/>
  <c r="AI10" i="4"/>
  <c r="AN10" i="4" s="1"/>
  <c r="AK10" i="4"/>
  <c r="Z11" i="4"/>
  <c r="AE11" i="4" s="1"/>
  <c r="AJ11" i="4" s="1"/>
  <c r="AA11" i="4"/>
  <c r="AB11" i="4"/>
  <c r="AG11" i="4" s="1"/>
  <c r="AC11" i="4"/>
  <c r="AD11" i="4"/>
  <c r="AI11" i="4" s="1"/>
  <c r="AF11" i="4"/>
  <c r="AK11" i="4" s="1"/>
  <c r="AL11" i="4"/>
  <c r="AN11" i="4"/>
  <c r="Z12" i="4"/>
  <c r="AA12" i="4"/>
  <c r="AF12" i="4" s="1"/>
  <c r="AB12" i="4"/>
  <c r="AC12" i="4"/>
  <c r="AH12" i="4" s="1"/>
  <c r="AM12" i="4" s="1"/>
  <c r="AD12" i="4"/>
  <c r="AE12" i="4"/>
  <c r="AJ12" i="4" s="1"/>
  <c r="AG12" i="4"/>
  <c r="AL12" i="4" s="1"/>
  <c r="AI12" i="4"/>
  <c r="AN12" i="4" s="1"/>
  <c r="AK12" i="4"/>
  <c r="Z13" i="4"/>
  <c r="AE13" i="4" s="1"/>
  <c r="AJ13" i="4" s="1"/>
  <c r="AA13" i="4"/>
  <c r="AB13" i="4"/>
  <c r="AG13" i="4" s="1"/>
  <c r="AC13" i="4"/>
  <c r="AD13" i="4"/>
  <c r="AI13" i="4" s="1"/>
  <c r="AF13" i="4"/>
  <c r="AK13" i="4" s="1"/>
  <c r="AL13" i="4"/>
  <c r="AN13" i="4"/>
  <c r="Z14" i="4"/>
  <c r="AA14" i="4"/>
  <c r="AF14" i="4" s="1"/>
  <c r="AB14" i="4"/>
  <c r="AC14" i="4"/>
  <c r="AH14" i="4" s="1"/>
  <c r="AM14" i="4" s="1"/>
  <c r="AD14" i="4"/>
  <c r="AE14" i="4"/>
  <c r="AJ14" i="4" s="1"/>
  <c r="AG14" i="4"/>
  <c r="AL14" i="4" s="1"/>
  <c r="AI14" i="4"/>
  <c r="AN14" i="4" s="1"/>
  <c r="AK14" i="4"/>
  <c r="Z15" i="4"/>
  <c r="AE15" i="4" s="1"/>
  <c r="AJ15" i="4" s="1"/>
  <c r="AA15" i="4"/>
  <c r="AB15" i="4"/>
  <c r="AG15" i="4" s="1"/>
  <c r="AC15" i="4"/>
  <c r="AD15" i="4"/>
  <c r="AI15" i="4" s="1"/>
  <c r="AF15" i="4"/>
  <c r="AK15" i="4" s="1"/>
  <c r="AL15" i="4"/>
  <c r="AN15" i="4"/>
  <c r="Z16" i="4"/>
  <c r="AA16" i="4"/>
  <c r="AF16" i="4" s="1"/>
  <c r="AB16" i="4"/>
  <c r="AC16" i="4"/>
  <c r="AH16" i="4" s="1"/>
  <c r="AM16" i="4" s="1"/>
  <c r="AD16" i="4"/>
  <c r="AE16" i="4"/>
  <c r="AJ16" i="4" s="1"/>
  <c r="AG16" i="4"/>
  <c r="AL16" i="4" s="1"/>
  <c r="AI16" i="4"/>
  <c r="AN16" i="4" s="1"/>
  <c r="AK16" i="4"/>
  <c r="Z17" i="4"/>
  <c r="AE17" i="4" s="1"/>
  <c r="AJ17" i="4" s="1"/>
  <c r="AA17" i="4"/>
  <c r="AB17" i="4"/>
  <c r="AG17" i="4" s="1"/>
  <c r="AC17" i="4"/>
  <c r="AD17" i="4"/>
  <c r="AI17" i="4" s="1"/>
  <c r="AF17" i="4"/>
  <c r="AK17" i="4" s="1"/>
  <c r="AL17" i="4"/>
  <c r="AN17" i="4"/>
  <c r="Z18" i="4"/>
  <c r="AA18" i="4"/>
  <c r="AF18" i="4" s="1"/>
  <c r="AB18" i="4"/>
  <c r="AC18" i="4"/>
  <c r="AH18" i="4" s="1"/>
  <c r="AM18" i="4" s="1"/>
  <c r="AD18" i="4"/>
  <c r="AE18" i="4"/>
  <c r="AJ18" i="4" s="1"/>
  <c r="AG18" i="4"/>
  <c r="AL18" i="4" s="1"/>
  <c r="AI18" i="4"/>
  <c r="AN18" i="4" s="1"/>
  <c r="AK18" i="4"/>
  <c r="Z19" i="4"/>
  <c r="AE19" i="4" s="1"/>
  <c r="AJ19" i="4" s="1"/>
  <c r="AA19" i="4"/>
  <c r="AB19" i="4"/>
  <c r="AG19" i="4" s="1"/>
  <c r="AC19" i="4"/>
  <c r="AD19" i="4"/>
  <c r="AI19" i="4" s="1"/>
  <c r="AF19" i="4"/>
  <c r="AK19" i="4" s="1"/>
  <c r="AL19" i="4"/>
  <c r="AN19" i="4"/>
  <c r="Z20" i="4"/>
  <c r="AA20" i="4"/>
  <c r="AF20" i="4" s="1"/>
  <c r="AB20" i="4"/>
  <c r="AC20" i="4"/>
  <c r="AH20" i="4" s="1"/>
  <c r="AM20" i="4" s="1"/>
  <c r="AD20" i="4"/>
  <c r="AE20" i="4"/>
  <c r="AJ20" i="4" s="1"/>
  <c r="AG20" i="4"/>
  <c r="AL20" i="4" s="1"/>
  <c r="AI20" i="4"/>
  <c r="AN20" i="4" s="1"/>
  <c r="AK20" i="4"/>
  <c r="Z21" i="4"/>
  <c r="AE21" i="4" s="1"/>
  <c r="AJ21" i="4" s="1"/>
  <c r="AA21" i="4"/>
  <c r="AB21" i="4"/>
  <c r="AG21" i="4" s="1"/>
  <c r="AC21" i="4"/>
  <c r="AD21" i="4"/>
  <c r="AI21" i="4" s="1"/>
  <c r="AF21" i="4"/>
  <c r="AK21" i="4" s="1"/>
  <c r="AL21" i="4"/>
  <c r="AN21" i="4"/>
  <c r="Z22" i="4"/>
  <c r="AA22" i="4"/>
  <c r="AF22" i="4" s="1"/>
  <c r="AB22" i="4"/>
  <c r="AC22" i="4"/>
  <c r="AH22" i="4" s="1"/>
  <c r="AM22" i="4" s="1"/>
  <c r="AD22" i="4"/>
  <c r="AG22" i="4"/>
  <c r="AL22" i="4" s="1"/>
  <c r="AI22" i="4"/>
  <c r="AN22" i="4" s="1"/>
  <c r="AK22" i="4"/>
  <c r="Z23" i="4"/>
  <c r="AE23" i="4" s="1"/>
  <c r="AJ23" i="4" s="1"/>
  <c r="AA23" i="4"/>
  <c r="AB23" i="4"/>
  <c r="AG23" i="4" s="1"/>
  <c r="AC23" i="4"/>
  <c r="AD23" i="4"/>
  <c r="AI23" i="4" s="1"/>
  <c r="AF23" i="4"/>
  <c r="AK23" i="4" s="1"/>
  <c r="AL23" i="4"/>
  <c r="AN23" i="4"/>
  <c r="Z24" i="4"/>
  <c r="AA24" i="4"/>
  <c r="AF24" i="4" s="1"/>
  <c r="AB24" i="4"/>
  <c r="AC24" i="4"/>
  <c r="AH24" i="4" s="1"/>
  <c r="AM24" i="4" s="1"/>
  <c r="AD24" i="4"/>
  <c r="AG24" i="4"/>
  <c r="AL24" i="4" s="1"/>
  <c r="AI24" i="4"/>
  <c r="AN24" i="4" s="1"/>
  <c r="AK24" i="4"/>
  <c r="Z25" i="4"/>
  <c r="AE25" i="4" s="1"/>
  <c r="AJ25" i="4" s="1"/>
  <c r="AA25" i="4"/>
  <c r="AB25" i="4"/>
  <c r="AG25" i="4" s="1"/>
  <c r="AC25" i="4"/>
  <c r="AD25" i="4"/>
  <c r="AI25" i="4" s="1"/>
  <c r="AF25" i="4"/>
  <c r="AK25" i="4" s="1"/>
  <c r="AL25" i="4"/>
  <c r="AN25" i="4"/>
  <c r="Z26" i="4"/>
  <c r="AA26" i="4"/>
  <c r="AF26" i="4" s="1"/>
  <c r="AB26" i="4"/>
  <c r="AC26" i="4"/>
  <c r="AH26" i="4" s="1"/>
  <c r="AM26" i="4" s="1"/>
  <c r="AD26" i="4"/>
  <c r="AG26" i="4"/>
  <c r="AL26" i="4" s="1"/>
  <c r="AI26" i="4"/>
  <c r="AN26" i="4" s="1"/>
  <c r="AK26" i="4"/>
  <c r="Z27" i="4"/>
  <c r="AE27" i="4" s="1"/>
  <c r="AJ27" i="4" s="1"/>
  <c r="AA27" i="4"/>
  <c r="AB27" i="4"/>
  <c r="AG27" i="4" s="1"/>
  <c r="AC27" i="4"/>
  <c r="AD27" i="4"/>
  <c r="AI27" i="4" s="1"/>
  <c r="AF27" i="4"/>
  <c r="AK27" i="4" s="1"/>
  <c r="AL27" i="4"/>
  <c r="AN27" i="4"/>
  <c r="Z28" i="4"/>
  <c r="AA28" i="4"/>
  <c r="AF28" i="4" s="1"/>
  <c r="AB28" i="4"/>
  <c r="AC28" i="4"/>
  <c r="AH28" i="4" s="1"/>
  <c r="AM28" i="4" s="1"/>
  <c r="AD28" i="4"/>
  <c r="AG28" i="4"/>
  <c r="AL28" i="4" s="1"/>
  <c r="AI28" i="4"/>
  <c r="AN28" i="4" s="1"/>
  <c r="AK28" i="4"/>
  <c r="Z29" i="4"/>
  <c r="AE29" i="4" s="1"/>
  <c r="AJ29" i="4" s="1"/>
  <c r="AA29" i="4"/>
  <c r="AB29" i="4"/>
  <c r="AG29" i="4" s="1"/>
  <c r="AC29" i="4"/>
  <c r="AD29" i="4"/>
  <c r="AI29" i="4" s="1"/>
  <c r="AF29" i="4"/>
  <c r="AK29" i="4" s="1"/>
  <c r="AL29" i="4"/>
  <c r="AN29" i="4"/>
  <c r="Z30" i="4"/>
  <c r="AA30" i="4"/>
  <c r="AF30" i="4" s="1"/>
  <c r="AK30" i="4" s="1"/>
  <c r="AB30" i="4"/>
  <c r="AC30" i="4"/>
  <c r="AH30" i="4" s="1"/>
  <c r="AM30" i="4" s="1"/>
  <c r="AD30" i="4"/>
  <c r="AE30" i="4"/>
  <c r="AJ30" i="4" s="1"/>
  <c r="AG30" i="4"/>
  <c r="AL30" i="4" s="1"/>
  <c r="AI30" i="4"/>
  <c r="AN30" i="4" s="1"/>
  <c r="Z31" i="4"/>
  <c r="AE31" i="4" s="1"/>
  <c r="AJ31" i="4" s="1"/>
  <c r="AA31" i="4"/>
  <c r="AB31" i="4"/>
  <c r="AG31" i="4" s="1"/>
  <c r="AC31" i="4"/>
  <c r="AD31" i="4"/>
  <c r="AI31" i="4" s="1"/>
  <c r="AF31" i="4"/>
  <c r="AK31" i="4" s="1"/>
  <c r="AL31" i="4"/>
  <c r="AN31" i="4"/>
  <c r="Z32" i="4"/>
  <c r="AA32" i="4"/>
  <c r="AF32" i="4" s="1"/>
  <c r="AK32" i="4" s="1"/>
  <c r="AB32" i="4"/>
  <c r="AC32" i="4"/>
  <c r="AH32" i="4" s="1"/>
  <c r="AM32" i="4" s="1"/>
  <c r="AD32" i="4"/>
  <c r="AG32" i="4"/>
  <c r="AL32" i="4" s="1"/>
  <c r="AI32" i="4"/>
  <c r="AN32" i="4" s="1"/>
  <c r="Z33" i="4"/>
  <c r="AE33" i="4" s="1"/>
  <c r="AJ33" i="4" s="1"/>
  <c r="AA33" i="4"/>
  <c r="AB33" i="4"/>
  <c r="AG33" i="4" s="1"/>
  <c r="AC33" i="4"/>
  <c r="AD33" i="4"/>
  <c r="AI33" i="4" s="1"/>
  <c r="AF33" i="4"/>
  <c r="AK33" i="4" s="1"/>
  <c r="AL33" i="4"/>
  <c r="AN33" i="4"/>
  <c r="AH2" i="4" l="1"/>
  <c r="AM2" i="4" s="1"/>
  <c r="AI2" i="4"/>
  <c r="AN2" i="4" s="1"/>
  <c r="AI5" i="4"/>
  <c r="AN5" i="4" s="1"/>
  <c r="AI4" i="4"/>
  <c r="AN4" i="4" s="1"/>
  <c r="AE5" i="4"/>
  <c r="AJ5" i="4" s="1"/>
  <c r="AE4" i="4"/>
  <c r="AJ4" i="4" s="1"/>
  <c r="AI3" i="4"/>
  <c r="AN3" i="4" s="1"/>
  <c r="AE3" i="4"/>
  <c r="AJ3" i="4" s="1"/>
  <c r="AE9" i="4"/>
  <c r="AJ9" i="4" s="1"/>
  <c r="AE28" i="4"/>
  <c r="AJ28" i="4" s="1"/>
  <c r="AE26" i="4"/>
  <c r="AJ26" i="4" s="1"/>
  <c r="AE24" i="4"/>
  <c r="AJ24" i="4" s="1"/>
  <c r="AE22" i="4"/>
  <c r="AJ22" i="4" s="1"/>
  <c r="AE10" i="4"/>
  <c r="AJ10" i="4" s="1"/>
  <c r="AF8" i="4"/>
  <c r="AK8" i="4" s="1"/>
  <c r="AE6" i="4"/>
  <c r="AJ6" i="4" s="1"/>
  <c r="AH4" i="4"/>
  <c r="AM4" i="4" s="1"/>
  <c r="AH3" i="4"/>
  <c r="AM3" i="4" s="1"/>
  <c r="AH8" i="4"/>
  <c r="AM8" i="4" s="1"/>
  <c r="AI9" i="4"/>
  <c r="AN9" i="4" s="1"/>
  <c r="AI7" i="4"/>
  <c r="AN7" i="4" s="1"/>
  <c r="AE7" i="4"/>
  <c r="AJ7" i="4" s="1"/>
  <c r="AE32" i="4"/>
  <c r="AJ32" i="4" s="1"/>
  <c r="AH33" i="4"/>
  <c r="AM33" i="4" s="1"/>
  <c r="AH31" i="4"/>
  <c r="AM31" i="4" s="1"/>
  <c r="AH29" i="4"/>
  <c r="AM29" i="4" s="1"/>
  <c r="AH27" i="4"/>
  <c r="AM27" i="4" s="1"/>
  <c r="AH25" i="4"/>
  <c r="AM25" i="4" s="1"/>
  <c r="AH23" i="4"/>
  <c r="AM23" i="4" s="1"/>
  <c r="AH21" i="4"/>
  <c r="AM21" i="4" s="1"/>
  <c r="AH19" i="4"/>
  <c r="AM19" i="4" s="1"/>
  <c r="AH17" i="4"/>
  <c r="AM17" i="4" s="1"/>
  <c r="AH15" i="4"/>
  <c r="AM15" i="4" s="1"/>
  <c r="AH13" i="4"/>
  <c r="AM13" i="4" s="1"/>
  <c r="AH11" i="4"/>
  <c r="AM11" i="4" s="1"/>
  <c r="AH9" i="4"/>
  <c r="AM9" i="4" s="1"/>
  <c r="AG9" i="4"/>
  <c r="AL9" i="4" s="1"/>
  <c r="AH7" i="4"/>
  <c r="AM7" i="4" s="1"/>
  <c r="AG7" i="4"/>
  <c r="AL7" i="4" s="1"/>
  <c r="AH5" i="4"/>
  <c r="AM5" i="4" s="1"/>
  <c r="AG3" i="4"/>
  <c r="AL3" i="4" s="1"/>
  <c r="AG2" i="4"/>
  <c r="AL2" i="4" s="1"/>
  <c r="AE2" i="4"/>
  <c r="AJ2" i="4" s="1"/>
  <c r="H10" i="1"/>
  <c r="D6" i="1" l="1"/>
  <c r="D37" i="1"/>
  <c r="H37" i="1"/>
  <c r="X6" i="1" l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5" i="1"/>
  <c r="H6" i="1"/>
  <c r="H7" i="1"/>
  <c r="H8" i="1"/>
  <c r="H9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5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5" i="1"/>
</calcChain>
</file>

<file path=xl/sharedStrings.xml><?xml version="1.0" encoding="utf-8"?>
<sst xmlns="http://schemas.openxmlformats.org/spreadsheetml/2006/main" count="557" uniqueCount="263">
  <si>
    <t>Undetermined</t>
  </si>
  <si>
    <t>STX6</t>
  </si>
  <si>
    <t>FSHr</t>
  </si>
  <si>
    <t>Cт1</t>
  </si>
  <si>
    <t>Cт2</t>
  </si>
  <si>
    <t>Cт4</t>
  </si>
  <si>
    <t>SCF</t>
  </si>
  <si>
    <t>ACTB</t>
  </si>
  <si>
    <t>ORTCт</t>
  </si>
  <si>
    <t>STX-BP1</t>
  </si>
  <si>
    <t>SNAP25</t>
  </si>
  <si>
    <t>NTC</t>
  </si>
  <si>
    <t>-</t>
  </si>
  <si>
    <t>SNAP 25</t>
  </si>
  <si>
    <t>HGL5 Uyarılmış</t>
  </si>
  <si>
    <t>HGL5 Uyarılmamış</t>
  </si>
  <si>
    <t>PCOS Uyarılmış</t>
  </si>
  <si>
    <t>PCOS Uyarılmamış</t>
  </si>
  <si>
    <t>Kontrol Uyarılmış</t>
  </si>
  <si>
    <t>Kontrol Uyarılmamış</t>
  </si>
  <si>
    <t>p-value (Shapiro-Wilk)</t>
  </si>
  <si>
    <t>Std Eror</t>
  </si>
  <si>
    <t>Mean</t>
  </si>
  <si>
    <t>n</t>
  </si>
  <si>
    <t>Gen</t>
  </si>
  <si>
    <t>Grup</t>
  </si>
  <si>
    <t>Mean / Normality Test</t>
  </si>
  <si>
    <t>0± 0,87</t>
  </si>
  <si>
    <t>0± 0,9</t>
  </si>
  <si>
    <t>0± 0,63</t>
  </si>
  <si>
    <t>0± 0,65</t>
  </si>
  <si>
    <t>0± 0,43</t>
  </si>
  <si>
    <t>0± 0,67</t>
  </si>
  <si>
    <t>0± 0,33</t>
  </si>
  <si>
    <t>0± 1,09</t>
  </si>
  <si>
    <t>0± 1,93</t>
  </si>
  <si>
    <t>0± 1,97</t>
  </si>
  <si>
    <t>p-Value</t>
  </si>
  <si>
    <t>HGL5 Uyarılmış Mean</t>
  </si>
  <si>
    <t>HGL5 Uyarılmamış Mean</t>
  </si>
  <si>
    <t>Kontrol Uyarılmış Mean</t>
  </si>
  <si>
    <t>PCOS Uyarılmış Mean</t>
  </si>
  <si>
    <t>Kontrol Uyarılmamış Mean</t>
  </si>
  <si>
    <t>PCOS Uyarılmamış Mean</t>
  </si>
  <si>
    <t>HGL5 Uyarılmamış - HGL5 Uyarılmış t-test</t>
  </si>
  <si>
    <t>PCOS Uyarılmış - Kontrol Uyarılmış t-test</t>
  </si>
  <si>
    <t>PCOS Uyarılmamış - Kontrol Uyarılmamış t-test</t>
  </si>
  <si>
    <t>PCOS Uyarılmamış - PCOS Uyarılmış t-test</t>
  </si>
  <si>
    <t>Kontrol Uyarılmamış - Kontrol Uyarılmış t-test</t>
  </si>
  <si>
    <t>CCTTCATTGACCTCAACTACATGGTTTACATGTTCCAATATGATTCCACCCATGGCAAATTCCATGGCACCGTCAAGGCTGAGAACGGGAAGCTTGTCATCAATGGAAATCCCATCACCATCTTC</t>
  </si>
  <si>
    <t>GATCTCGCTCCTGGAAGA</t>
  </si>
  <si>
    <t>CCTTCATTGACCTCAACTAC</t>
  </si>
  <si>
    <t>Best</t>
  </si>
  <si>
    <t xml:space="preserve"> Homo sapiens glyceraldehyde-3-phosphate dehydrogenase (GAPDH), transcript variant 1, mRNA.</t>
  </si>
  <si>
    <t>NM_002046</t>
  </si>
  <si>
    <t>TGAAGATCAAGATCATTGCTCCTCCTGAGCGCAAGTACTCCGTGTGGATCGGCGGCTCCATCCTGGCCTCGCTGTCCACCTTCCAGCAGATGTGGATCAGCAAGCAGGAGTAT</t>
  </si>
  <si>
    <t>ATACTCCTGCTTGCTGAT</t>
  </si>
  <si>
    <t>TGAAGATCAAGATCATTGCT</t>
  </si>
  <si>
    <t>Good</t>
  </si>
  <si>
    <t xml:space="preserve"> Homo sapiens actin beta (ACTB), mRNA.</t>
  </si>
  <si>
    <t>NM_001101</t>
  </si>
  <si>
    <t>GGCTGACGATAAGGAGACCTGCTTTGCCGAGGAGGGTAAAAAACTTGTTGCTGCAAGTCAAGCTGCCTTAGGCTTATAACATCACATTTAAAAGCATCTCAGCCTACCAT</t>
  </si>
  <si>
    <t>ATGGTAGGCTGAGATGCT</t>
  </si>
  <si>
    <t>GGCTGACGATAAGGAGAC</t>
  </si>
  <si>
    <t xml:space="preserve"> Homo sapiens albumin (ALB), mRNA.</t>
  </si>
  <si>
    <t>NM_000477</t>
  </si>
  <si>
    <t>ATGCCATTGAACTGAGGTTTGTCCTCACCAAGCTTCGAGTCATCCAAAAAGGTGCATTTTCAGGATTTGGGGACCTGGAGAAAATAGAGATCTCTCAGAATGATGTCTTGGAGGTGATAGAGGCA</t>
  </si>
  <si>
    <t>GAAGGTTGGAGAACACATC</t>
  </si>
  <si>
    <t>ATGCCATTGAACTGAGGT</t>
  </si>
  <si>
    <t xml:space="preserve"> Homo sapiens follicle stimulating hormone receptor (FSHR), transcript variant 1, mRNA.</t>
  </si>
  <si>
    <t>NM_000145</t>
  </si>
  <si>
    <t>CATGGAGAAGGCTGATTCCAACAAAACCAGAATTGATGAGGCCAACCAACGTGCAACAAAGATGCTGGGAAGTGGTTAAGTGTGCC</t>
  </si>
  <si>
    <t>GGCACACTTAACCACTTC</t>
  </si>
  <si>
    <t>CATGGAGAAGGCTGATTC</t>
  </si>
  <si>
    <t xml:space="preserve"> Homo sapiens synaptosome associated protein 25 (SNAP25), transcript variant 2, mRNA.</t>
  </si>
  <si>
    <t>NM_130811</t>
  </si>
  <si>
    <t>ACAGGCAGTTATGTTGGAAGATTTCTCTCACGAATTGGAGAGCACTCAGTCCCGGCTGGACAATGTGATGAAGAAACTTGCAAAAGTATCTCATATGACCAGTGATCGGC</t>
  </si>
  <si>
    <t>GCCGATCACTGGTCATAT</t>
  </si>
  <si>
    <t>ACAGGCAGTTATGTTGGA</t>
  </si>
  <si>
    <t xml:space="preserve"> Homo sapiens syntaxin 6 (STX6), transcript variant 1, mRNA.</t>
  </si>
  <si>
    <t>NM_005819</t>
  </si>
  <si>
    <t>AGCAGTAGCAGTAATAGGAAGGCCAAAAATCCCCCTGGAGACTCCAGCCTACACTGGGCAGCCATGGCATTGCCAGCATTGTTTTCTCTTATAATTGGCTTTGCTTTTGGAGCCTTATACTGGAA</t>
  </si>
  <si>
    <t>TGTCTCTTCTTCCAGTATAAG</t>
  </si>
  <si>
    <t>AGCAGTAGCAGTAATAGG</t>
  </si>
  <si>
    <t xml:space="preserve"> Homo sapiens KIT ligand (KITLG), transcript variant b, mRNA.</t>
  </si>
  <si>
    <t>NM_000899</t>
  </si>
  <si>
    <t>AGGTGCTGATAGGTTCTACTCACATTCTTACTCCCACCAAATTTCTCATGGACCTGAGACACCCCGACTTCAGGGAGTCCTCTAGGGTATCTTTTGAGGATCAGGCTCCAACAATGGAGTGAGAG</t>
  </si>
  <si>
    <t>CTTTGTTTCTTTGGCTCTCA</t>
  </si>
  <si>
    <t>AGGTGCTGATAGGTTCTAC</t>
  </si>
  <si>
    <t xml:space="preserve"> Homo sapiens syntaxin binding protein 1 (STXBP1), transcript variant 1, mRNA.</t>
  </si>
  <si>
    <t>NM_003165</t>
  </si>
  <si>
    <t>Amplicon</t>
  </si>
  <si>
    <t>Self Dimer Bond(3'End)</t>
  </si>
  <si>
    <t>Self Dimer dG(3'End)</t>
  </si>
  <si>
    <t>Hairpin Bond(3'End)</t>
  </si>
  <si>
    <t>Hairpin dG(3'End)</t>
  </si>
  <si>
    <t>Run/Repeat Length</t>
  </si>
  <si>
    <t>Self Dimer Bond(Internal)</t>
  </si>
  <si>
    <t>Hairpin Bond(Internal)</t>
  </si>
  <si>
    <t>Hairpin dG(Internal)</t>
  </si>
  <si>
    <t>Self Dimer dG(Internal)</t>
  </si>
  <si>
    <t>3'End dG</t>
  </si>
  <si>
    <t>GC Clamp</t>
  </si>
  <si>
    <t>GC%</t>
  </si>
  <si>
    <t>Tm</t>
  </si>
  <si>
    <t>Length</t>
  </si>
  <si>
    <t>Position</t>
  </si>
  <si>
    <t>Rating</t>
  </si>
  <si>
    <t>Anti-sense Primer</t>
  </si>
  <si>
    <t>Sense Primer</t>
  </si>
  <si>
    <t>Cross-Dimer Bond(3'End)</t>
  </si>
  <si>
    <t>Cross-Dimer dG(3'End)</t>
  </si>
  <si>
    <t>Ambiguous Bases</t>
  </si>
  <si>
    <t>Cross-Dimer Bond(Internal)</t>
  </si>
  <si>
    <t>Cross-Dimer dG(Internal)</t>
  </si>
  <si>
    <t>Product TaOpt</t>
  </si>
  <si>
    <t>Product Tm</t>
  </si>
  <si>
    <t>Product Length</t>
  </si>
  <si>
    <t>Pair Rating</t>
  </si>
  <si>
    <t>Pair Quality</t>
  </si>
  <si>
    <t>Sequence Length</t>
  </si>
  <si>
    <t>Sequence Definition</t>
  </si>
  <si>
    <t>Accession Number</t>
  </si>
  <si>
    <t>~1000 ul</t>
  </si>
  <si>
    <t>Hücre Kültürü</t>
  </si>
  <si>
    <t>HGL5 PCR 02.04.21 ind (+)</t>
  </si>
  <si>
    <t>HGL5 Uyarılmış (+)</t>
  </si>
  <si>
    <t>HGL5 ind PCR 08.03.21 (+)</t>
  </si>
  <si>
    <t>HGL5 PCR 02.04.21 ind (-)</t>
  </si>
  <si>
    <t>HGL5 Uyarılmamış (-)</t>
  </si>
  <si>
    <t>HGL5 ind PCR 08.03.21 (-)</t>
  </si>
  <si>
    <t>Melek Karlı PCOS PCR FSH 01.09.2020 (+)</t>
  </si>
  <si>
    <t>PCOS Uyarılmış (+)</t>
  </si>
  <si>
    <t>Duygu Doyan PCOS PCR FSH 02.10.20 (+)</t>
  </si>
  <si>
    <t>Leyla Zeki Andıç PCOS PCR FSH 02.10.20 (+)</t>
  </si>
  <si>
    <t>Atasever Tuğba PCOS FSH PCR 04.02.2021 (+)</t>
  </si>
  <si>
    <t>Deniz Kurteli PCOS PCR FSH 09.11.2020 (+)</t>
  </si>
  <si>
    <t>PCOS  FSH PCR Barin Kayran 04.02.2021 (+)</t>
  </si>
  <si>
    <t>PCOS 7 PCR FSH 02.10.20 (+)</t>
  </si>
  <si>
    <t>Rabia Tuncay 25.12.20 PCR (+)</t>
  </si>
  <si>
    <t>PCR FSH Elif Yüksel 02.10.20 (+)</t>
  </si>
  <si>
    <t>Melek Karlı PCOS PCR FSH 01.09.2020 (-)</t>
  </si>
  <si>
    <t>PCOS Uyarılmamış (-)</t>
  </si>
  <si>
    <t>Duygu Doyan PCOS PCR FSH 02.10.20 (-)</t>
  </si>
  <si>
    <t>Leyla Zeki Andıç PCOS PCR FSH 02.10.20 (-)</t>
  </si>
  <si>
    <t>Atasever Tuğba PCOS FSH PCR 04.02.2021 (-)</t>
  </si>
  <si>
    <t>Deniz Kurteli PCOS PCR FSH 09.11.2020 (-)</t>
  </si>
  <si>
    <t>PCOS  FSH PCR Barin Kayran 04.02.2021 (-)</t>
  </si>
  <si>
    <t>PCOS 7 PCR FSH 02.10.20 (-)</t>
  </si>
  <si>
    <t>Rabia Tuncay 25.12.20 PCR (-)</t>
  </si>
  <si>
    <t>PCR FSH Elif Yüksel 02.10.20 (-)</t>
  </si>
  <si>
    <t>MF PCR in 08.03.21 (+)</t>
  </si>
  <si>
    <t>Kontrol Uyarılmış (+)</t>
  </si>
  <si>
    <t>Kontrol Gözde San PCR FSH 01.09.21 (+)</t>
  </si>
  <si>
    <t>MF Özge Karadoğan PCR FSH (+)</t>
  </si>
  <si>
    <t>MF PCR 02.04.21 ind (+)</t>
  </si>
  <si>
    <t xml:space="preserve">MF 25.12.20 PCR (+) </t>
  </si>
  <si>
    <t>MF-PCR 08.03.21 ind (-)</t>
  </si>
  <si>
    <t>Kontrol Uyarılmamış (-)</t>
  </si>
  <si>
    <t>Kontrol Gözde San PCR FSH 01.09.21 (-)</t>
  </si>
  <si>
    <t>MF Özge Karadoğan PCR FSH - 02.10.20 (-)</t>
  </si>
  <si>
    <t>MF PCR 02.04.21 ind (-)</t>
  </si>
  <si>
    <t xml:space="preserve">MF-22.12.20 PCR (-) </t>
  </si>
  <si>
    <t>SNAP25 2^-ddCt</t>
  </si>
  <si>
    <t>STX6 2^-ddCt</t>
  </si>
  <si>
    <t>SCF 2^-ddCt</t>
  </si>
  <si>
    <t>STX-BP1 2^-ddCt</t>
  </si>
  <si>
    <t>FSHr 2^-ddCt</t>
  </si>
  <si>
    <t>SNAP25 ddCt</t>
  </si>
  <si>
    <t>STX6 ddCt</t>
  </si>
  <si>
    <t>SCF ddCt</t>
  </si>
  <si>
    <t>STX-BP1 ddCt</t>
  </si>
  <si>
    <t>FSHr ddCt</t>
  </si>
  <si>
    <t>SNAP25 dCt</t>
  </si>
  <si>
    <t>STX6 dCt</t>
  </si>
  <si>
    <t>SCF dCt</t>
  </si>
  <si>
    <t>STX-BP1 dCt</t>
  </si>
  <si>
    <t>FSHr dCt</t>
  </si>
  <si>
    <t>ACTB Ct Mean</t>
  </si>
  <si>
    <t>ACTB Ct2</t>
  </si>
  <si>
    <t>ACTB Ct1</t>
  </si>
  <si>
    <t>SNAP25 Ct Mean</t>
  </si>
  <si>
    <t>SNAP25 Ct2</t>
  </si>
  <si>
    <t>SNAP25 Ct1</t>
  </si>
  <si>
    <t>STX6 Ct Mean</t>
  </si>
  <si>
    <t>STX6 Ct2</t>
  </si>
  <si>
    <t>STX6 Ct1</t>
  </si>
  <si>
    <t>SCF Ct Mean</t>
  </si>
  <si>
    <t>SCF Ct2</t>
  </si>
  <si>
    <t>SCF Ct1</t>
  </si>
  <si>
    <t>STX-BP1 Ct Mean</t>
  </si>
  <si>
    <t>STX-BP1 Ct2</t>
  </si>
  <si>
    <t>STX-BP1 Ct1</t>
  </si>
  <si>
    <t>FSHr Ct Mean</t>
  </si>
  <si>
    <t>FSHr Ct2</t>
  </si>
  <si>
    <t>FSHr Ct1</t>
  </si>
  <si>
    <t>Nükleik Asit Miktarı (ng)</t>
  </si>
  <si>
    <r>
      <t>Numune Miktarı (</t>
    </r>
    <r>
      <rPr>
        <b/>
        <sz val="12"/>
        <color theme="0"/>
        <rFont val="Arial Tur"/>
        <charset val="162"/>
      </rPr>
      <t>µl)</t>
    </r>
  </si>
  <si>
    <t>Numune Türü</t>
  </si>
  <si>
    <t>N.A. Kod</t>
  </si>
  <si>
    <t>Numune Üzerinde Yazan İsim</t>
  </si>
  <si>
    <t>Grup Kodu</t>
  </si>
  <si>
    <t>Grup Bilgileri</t>
  </si>
  <si>
    <t>HGL5 UyarılmışSNAP25 2^-ddCt</t>
  </si>
  <si>
    <t>HGL5 UyarılmışSTX6 2^-ddCt</t>
  </si>
  <si>
    <t>HGL5 UyarılmışSCF 2^-ddCt</t>
  </si>
  <si>
    <t>HGL5 UyarılmışSTX-BP1 2^-ddCt</t>
  </si>
  <si>
    <t>HGL5 Uyarılmış FSHr 2^-ddCt</t>
  </si>
  <si>
    <t>HGL5 Uyarılmamış SNAP25 2^-ddCt</t>
  </si>
  <si>
    <t>HGL5 Uyarılmamış STX6 2^-ddCt</t>
  </si>
  <si>
    <t>HGL5 Uyarılmamış SCF 2^-ddCt</t>
  </si>
  <si>
    <t>HGL5 Uyarılmamış STX-BP1 2^-ddCt</t>
  </si>
  <si>
    <t>HGL5 Uyarılmamış FSHr 2^-d+S1:BB1dCt</t>
  </si>
  <si>
    <t>PCOS Uyarılmış SNAP25 2^-ddCt</t>
  </si>
  <si>
    <t>PCOS Uyarılmış STX6 2^-ddCt</t>
  </si>
  <si>
    <t>PCOS Uyarılmış SCF 2^-ddCt</t>
  </si>
  <si>
    <t>PCOS Uyarılmış STX-BP1 2^-ddCt</t>
  </si>
  <si>
    <t>PCOS Uyarılmış FSHr 2^-ddCt</t>
  </si>
  <si>
    <t>PCOS Uyarılmamış SNAP25 2^-ddCt</t>
  </si>
  <si>
    <t>PCOS Uyarılmamış STX6 2^-ddCt</t>
  </si>
  <si>
    <t>PCOS Uyarılmamış SCF 2^-ddCt</t>
  </si>
  <si>
    <t>PCOS Uyarılmamış STX-BP1 2^-ddCt</t>
  </si>
  <si>
    <t>PCOS Uyarılmamış FSHr 2^-ddCt</t>
  </si>
  <si>
    <t>Kontrol Uyarılmış SNAP25 2^-ddCt</t>
  </si>
  <si>
    <t>Kontrol Uyarılmış STX6 2^-ddCt</t>
  </si>
  <si>
    <t>Kontrol Uyarılmış SCF 2^-ddCt</t>
  </si>
  <si>
    <t>Kontrol Uyarılmış STX-BP1 2^-ddCt</t>
  </si>
  <si>
    <t>Kontrol Uyarılmış FSHr 2^-ddCt</t>
  </si>
  <si>
    <t>Kontrol Uyarılmamış SNAP25 2^-ddCt</t>
  </si>
  <si>
    <t>Kontrol Uyarılmamış STX6 2^-ddCt</t>
  </si>
  <si>
    <t>Kontrol Uyarılmamış SCF 2^-ddCt</t>
  </si>
  <si>
    <t>Kontrol Uyarılmamış STX-BP1 2^-ddCt</t>
  </si>
  <si>
    <t>Kontrol Uyarılmamış FSHr 2^-ddCt</t>
  </si>
  <si>
    <t>HGL5 Uyarılmış  SNAP25 ddCt</t>
  </si>
  <si>
    <t>HGL5 Uyarılmış STX6 ddCt</t>
  </si>
  <si>
    <t>HGL5 Uyarılmış SCF ddCt</t>
  </si>
  <si>
    <t>HGL5 Uyarılmış STX-BP1 ddCt</t>
  </si>
  <si>
    <t>HGL5 Uyarılmış  FSHr ddCt</t>
  </si>
  <si>
    <t>HGL5 Uyarılmamış SNAP25 ddCt</t>
  </si>
  <si>
    <t>HGL5 Uyarılmamış STX6 ddCt</t>
  </si>
  <si>
    <t>HGL5 Uyarılmamış SCF ddCt</t>
  </si>
  <si>
    <t>HGL5 Uyarılmamış STX-BP1 ddCt</t>
  </si>
  <si>
    <t>HGL5 Uyarılmamış FSHr ddCt</t>
  </si>
  <si>
    <t>PCOS Uyarılmış SNAP25 ddCt</t>
  </si>
  <si>
    <t>PCOS Uyarılmış STX6 ddCt</t>
  </si>
  <si>
    <t>PCOS Uyarılmış SCF ddCt</t>
  </si>
  <si>
    <t>PCOS Uyarılmış STX-BP1 ddCt</t>
  </si>
  <si>
    <t>PCOS Uyarılmış FSHr ddCt</t>
  </si>
  <si>
    <t>PCOS Uyarılmamış SNAP25 ddCt</t>
  </si>
  <si>
    <t>PCOS Uyarılmamış STX6 ddCt</t>
  </si>
  <si>
    <t>PCOS Uyarılmamış SCF ddCt</t>
  </si>
  <si>
    <t>PCOS Uyarılmamış STX-BP1 ddCt</t>
  </si>
  <si>
    <t>PCOS Uyarılmamış FSHr ddCt</t>
  </si>
  <si>
    <t>Kontrol Uyarılmış SNAP25 ddCt</t>
  </si>
  <si>
    <t>Kontrol Uyarılmış STX6 ddCt</t>
  </si>
  <si>
    <t>Kontrol Uyarılmış SCF ddCt</t>
  </si>
  <si>
    <t>Kontrol Uyarılmış STX-BP1 ddCt</t>
  </si>
  <si>
    <t>Kontrol Uyarılmış FSHr ddCt</t>
  </si>
  <si>
    <t>Kontrol Uyarılmamış SNAP25 ddCt</t>
  </si>
  <si>
    <t>Kontrol Uyarılmamış STX6 ddCt</t>
  </si>
  <si>
    <t>Kontrol Uyarılmamış SCF ddCt</t>
  </si>
  <si>
    <t>Kontrol Uyarılmamış STX-BP1 ddCt</t>
  </si>
  <si>
    <t>Kontrol Uyarılmamış FSHr ddCt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</si>
</sst>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b/>
      <sz val="12"/>
      <color theme="0"/>
      <name val="Arial Tur"/>
      <charset val="162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1">
    <xf numFmtId="0" fontId="0" fillId="0" borderId="0" xfId="0"/>
    <xf numFmtId="2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0" fontId="0" fillId="5" borderId="1" xfId="0" applyFill="1" applyBorder="1"/>
    <xf numFmtId="2" fontId="0" fillId="0" borderId="1" xfId="0" applyNumberFormat="1" applyBorder="1"/>
    <xf numFmtId="2" fontId="0" fillId="3" borderId="1" xfId="0" applyNumberFormat="1" applyFill="1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0" xfId="0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6" xfId="0" applyBorder="1"/>
    <xf numFmtId="0" fontId="0" fillId="0" borderId="12" xfId="0" applyBorder="1"/>
    <xf numFmtId="0" fontId="0" fillId="0" borderId="0" xfId="0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0" xfId="1"/>
    <xf numFmtId="3" fontId="1" fillId="0" borderId="0" xfId="1" applyNumberFormat="1"/>
    <xf numFmtId="2" fontId="0" fillId="0" borderId="0" xfId="0" applyNumberFormat="1" applyAlignment="1">
      <alignment wrapText="1"/>
    </xf>
    <xf numFmtId="2" fontId="4" fillId="6" borderId="22" xfId="0" applyNumberFormat="1" applyFont="1" applyFill="1" applyBorder="1" applyAlignment="1" applyProtection="1">
      <alignment horizontal="center" vertical="center" wrapText="1"/>
      <protection locked="0"/>
    </xf>
    <xf numFmtId="2" fontId="4" fillId="6" borderId="23" xfId="0" applyNumberFormat="1" applyFont="1" applyFill="1" applyBorder="1" applyAlignment="1" applyProtection="1">
      <alignment horizontal="center" vertical="center" wrapText="1"/>
      <protection locked="0"/>
    </xf>
    <xf numFmtId="2" fontId="4" fillId="6" borderId="7" xfId="0" applyNumberFormat="1" applyFont="1" applyFill="1" applyBorder="1" applyAlignment="1" applyProtection="1">
      <alignment horizontal="center" vertical="center" wrapText="1"/>
      <protection locked="0"/>
    </xf>
    <xf numFmtId="2" fontId="0" fillId="6" borderId="24" xfId="0" applyNumberFormat="1" applyFill="1" applyBorder="1" applyAlignment="1" applyProtection="1">
      <alignment horizontal="center" vertical="center" wrapText="1"/>
      <protection locked="0"/>
    </xf>
    <xf numFmtId="2" fontId="0" fillId="6" borderId="25" xfId="0" applyNumberFormat="1" applyFill="1" applyBorder="1" applyAlignment="1" applyProtection="1">
      <alignment horizontal="center" vertical="center" wrapText="1"/>
      <protection locked="0"/>
    </xf>
    <xf numFmtId="0" fontId="0" fillId="6" borderId="26" xfId="0" applyFill="1" applyBorder="1" applyAlignment="1" applyProtection="1">
      <alignment horizontal="center" vertical="center"/>
      <protection locked="0"/>
    </xf>
    <xf numFmtId="0" fontId="0" fillId="6" borderId="27" xfId="0" applyFill="1" applyBorder="1" applyAlignment="1" applyProtection="1">
      <alignment horizontal="center" vertical="center"/>
      <protection locked="0"/>
    </xf>
    <xf numFmtId="0" fontId="0" fillId="6" borderId="18" xfId="0" applyFill="1" applyBorder="1" applyAlignment="1" applyProtection="1">
      <alignment horizontal="center" vertical="center"/>
      <protection locked="0"/>
    </xf>
    <xf numFmtId="0" fontId="4" fillId="6" borderId="27" xfId="0" applyFont="1" applyFill="1" applyBorder="1" applyAlignment="1" applyProtection="1">
      <alignment horizontal="center" vertical="center"/>
      <protection locked="0"/>
    </xf>
    <xf numFmtId="2" fontId="4" fillId="6" borderId="28" xfId="0" applyNumberFormat="1" applyFont="1" applyFill="1" applyBorder="1" applyAlignment="1" applyProtection="1">
      <alignment horizontal="center" vertical="center" wrapText="1"/>
      <protection locked="0"/>
    </xf>
    <xf numFmtId="2" fontId="4" fillId="6" borderId="27" xfId="0" applyNumberFormat="1" applyFont="1" applyFill="1" applyBorder="1" applyAlignment="1" applyProtection="1">
      <alignment horizontal="center" vertical="center" wrapText="1"/>
      <protection locked="0"/>
    </xf>
    <xf numFmtId="2" fontId="4" fillId="6" borderId="11" xfId="0" applyNumberFormat="1" applyFont="1" applyFill="1" applyBorder="1" applyAlignment="1" applyProtection="1">
      <alignment horizontal="center" vertical="center" wrapText="1"/>
      <protection locked="0"/>
    </xf>
    <xf numFmtId="2" fontId="0" fillId="6" borderId="17" xfId="0" applyNumberFormat="1" applyFill="1" applyBorder="1" applyAlignment="1" applyProtection="1">
      <alignment horizontal="center" vertical="center" wrapText="1"/>
      <protection locked="0"/>
    </xf>
    <xf numFmtId="2" fontId="0" fillId="6" borderId="18" xfId="0" applyNumberFormat="1" applyFill="1" applyBorder="1" applyAlignment="1" applyProtection="1">
      <alignment horizontal="center" vertical="center" wrapText="1"/>
      <protection locked="0"/>
    </xf>
    <xf numFmtId="2" fontId="4" fillId="7" borderId="28" xfId="0" applyNumberFormat="1" applyFont="1" applyFill="1" applyBorder="1" applyAlignment="1" applyProtection="1">
      <alignment horizontal="center" vertical="center" wrapText="1"/>
      <protection locked="0"/>
    </xf>
    <xf numFmtId="2" fontId="4" fillId="7" borderId="27" xfId="0" applyNumberFormat="1" applyFont="1" applyFill="1" applyBorder="1" applyAlignment="1" applyProtection="1">
      <alignment horizontal="center" vertical="center" wrapText="1"/>
      <protection locked="0"/>
    </xf>
    <xf numFmtId="2" fontId="4" fillId="7" borderId="11" xfId="0" applyNumberFormat="1" applyFont="1" applyFill="1" applyBorder="1" applyAlignment="1" applyProtection="1">
      <alignment horizontal="center" vertical="center" wrapText="1"/>
      <protection locked="0"/>
    </xf>
    <xf numFmtId="2" fontId="0" fillId="7" borderId="17" xfId="0" applyNumberFormat="1" applyFill="1" applyBorder="1" applyAlignment="1" applyProtection="1">
      <alignment horizontal="center" vertical="center" wrapText="1"/>
      <protection locked="0"/>
    </xf>
    <xf numFmtId="2" fontId="0" fillId="7" borderId="18" xfId="0" applyNumberFormat="1" applyFill="1" applyBorder="1" applyAlignment="1" applyProtection="1">
      <alignment horizontal="center" vertical="center" wrapText="1"/>
      <protection locked="0"/>
    </xf>
    <xf numFmtId="0" fontId="0" fillId="7" borderId="26" xfId="0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0" fontId="0" fillId="7" borderId="18" xfId="0" applyFill="1" applyBorder="1" applyAlignment="1" applyProtection="1">
      <alignment horizontal="center" vertical="center"/>
      <protection locked="0"/>
    </xf>
    <xf numFmtId="0" fontId="4" fillId="7" borderId="27" xfId="0" applyFont="1" applyFill="1" applyBorder="1" applyAlignment="1" applyProtection="1">
      <alignment horizontal="center" vertical="center"/>
      <protection locked="0"/>
    </xf>
    <xf numFmtId="2" fontId="4" fillId="8" borderId="28" xfId="0" applyNumberFormat="1" applyFont="1" applyFill="1" applyBorder="1" applyAlignment="1" applyProtection="1">
      <alignment horizontal="center" vertical="center" wrapText="1"/>
      <protection locked="0"/>
    </xf>
    <xf numFmtId="2" fontId="4" fillId="8" borderId="27" xfId="0" applyNumberFormat="1" applyFont="1" applyFill="1" applyBorder="1" applyAlignment="1" applyProtection="1">
      <alignment horizontal="center" vertical="center" wrapText="1"/>
      <protection locked="0"/>
    </xf>
    <xf numFmtId="2" fontId="4" fillId="8" borderId="11" xfId="0" applyNumberFormat="1" applyFont="1" applyFill="1" applyBorder="1" applyAlignment="1" applyProtection="1">
      <alignment horizontal="center" vertical="center" wrapText="1"/>
      <protection locked="0"/>
    </xf>
    <xf numFmtId="2" fontId="0" fillId="8" borderId="17" xfId="0" applyNumberFormat="1" applyFill="1" applyBorder="1" applyAlignment="1" applyProtection="1">
      <alignment horizontal="center" vertical="center" wrapText="1"/>
      <protection locked="0"/>
    </xf>
    <xf numFmtId="2" fontId="0" fillId="8" borderId="18" xfId="0" applyNumberFormat="1" applyFill="1" applyBorder="1" applyAlignment="1" applyProtection="1">
      <alignment horizontal="center" vertical="center" wrapText="1"/>
      <protection locked="0"/>
    </xf>
    <xf numFmtId="0" fontId="0" fillId="8" borderId="26" xfId="0" applyFill="1" applyBorder="1" applyAlignment="1" applyProtection="1">
      <alignment horizontal="center" vertical="center"/>
      <protection locked="0"/>
    </xf>
    <xf numFmtId="0" fontId="0" fillId="8" borderId="27" xfId="0" applyFill="1" applyBorder="1" applyAlignment="1" applyProtection="1">
      <alignment horizontal="center" vertical="center"/>
      <protection locked="0"/>
    </xf>
    <xf numFmtId="0" fontId="0" fillId="8" borderId="18" xfId="0" applyFill="1" applyBorder="1" applyAlignment="1" applyProtection="1">
      <alignment horizontal="center" vertical="center"/>
      <protection locked="0"/>
    </xf>
    <xf numFmtId="0" fontId="4" fillId="8" borderId="27" xfId="0" applyFont="1" applyFill="1" applyBorder="1" applyAlignment="1" applyProtection="1">
      <alignment horizontal="center" vertical="center"/>
      <protection locked="0"/>
    </xf>
    <xf numFmtId="2" fontId="4" fillId="9" borderId="28" xfId="0" applyNumberFormat="1" applyFont="1" applyFill="1" applyBorder="1" applyAlignment="1" applyProtection="1">
      <alignment horizontal="center" vertical="center" wrapText="1"/>
      <protection locked="0"/>
    </xf>
    <xf numFmtId="2" fontId="4" fillId="9" borderId="27" xfId="0" applyNumberFormat="1" applyFont="1" applyFill="1" applyBorder="1" applyAlignment="1" applyProtection="1">
      <alignment horizontal="center" vertical="center" wrapText="1"/>
      <protection locked="0"/>
    </xf>
    <xf numFmtId="2" fontId="4" fillId="9" borderId="11" xfId="0" applyNumberFormat="1" applyFont="1" applyFill="1" applyBorder="1" applyAlignment="1" applyProtection="1">
      <alignment horizontal="center" vertical="center" wrapText="1"/>
      <protection locked="0"/>
    </xf>
    <xf numFmtId="2" fontId="0" fillId="9" borderId="17" xfId="0" applyNumberFormat="1" applyFill="1" applyBorder="1" applyAlignment="1" applyProtection="1">
      <alignment horizontal="center" vertical="center" wrapText="1"/>
      <protection locked="0"/>
    </xf>
    <xf numFmtId="2" fontId="0" fillId="9" borderId="18" xfId="0" applyNumberFormat="1" applyFill="1" applyBorder="1" applyAlignment="1" applyProtection="1">
      <alignment horizontal="center" vertical="center" wrapText="1"/>
      <protection locked="0"/>
    </xf>
    <xf numFmtId="0" fontId="0" fillId="9" borderId="26" xfId="0" applyFill="1" applyBorder="1" applyAlignment="1" applyProtection="1">
      <alignment horizontal="center" vertical="center"/>
      <protection locked="0"/>
    </xf>
    <xf numFmtId="0" fontId="0" fillId="9" borderId="27" xfId="0" applyFill="1" applyBorder="1" applyAlignment="1" applyProtection="1">
      <alignment horizontal="center" vertical="center"/>
      <protection locked="0"/>
    </xf>
    <xf numFmtId="0" fontId="0" fillId="9" borderId="18" xfId="0" applyFill="1" applyBorder="1" applyAlignment="1" applyProtection="1">
      <alignment horizontal="center" vertical="center"/>
      <protection locked="0"/>
    </xf>
    <xf numFmtId="0" fontId="4" fillId="9" borderId="27" xfId="0" applyFont="1" applyFill="1" applyBorder="1" applyAlignment="1" applyProtection="1">
      <alignment horizontal="center" vertical="center"/>
      <protection locked="0"/>
    </xf>
    <xf numFmtId="2" fontId="4" fillId="10" borderId="28" xfId="0" applyNumberFormat="1" applyFont="1" applyFill="1" applyBorder="1" applyAlignment="1" applyProtection="1">
      <alignment horizontal="center" vertical="center" wrapText="1"/>
      <protection locked="0"/>
    </xf>
    <xf numFmtId="2" fontId="4" fillId="10" borderId="27" xfId="0" applyNumberFormat="1" applyFont="1" applyFill="1" applyBorder="1" applyAlignment="1" applyProtection="1">
      <alignment horizontal="center" vertical="center" wrapText="1"/>
      <protection locked="0"/>
    </xf>
    <xf numFmtId="2" fontId="4" fillId="10" borderId="11" xfId="0" applyNumberFormat="1" applyFont="1" applyFill="1" applyBorder="1" applyAlignment="1" applyProtection="1">
      <alignment horizontal="center" vertical="center" wrapText="1"/>
      <protection locked="0"/>
    </xf>
    <xf numFmtId="2" fontId="0" fillId="10" borderId="17" xfId="0" applyNumberFormat="1" applyFill="1" applyBorder="1" applyAlignment="1" applyProtection="1">
      <alignment horizontal="center" vertical="center" wrapText="1"/>
      <protection locked="0"/>
    </xf>
    <xf numFmtId="2" fontId="0" fillId="10" borderId="18" xfId="0" applyNumberFormat="1" applyFill="1" applyBorder="1" applyAlignment="1" applyProtection="1">
      <alignment horizontal="center" vertical="center" wrapText="1"/>
      <protection locked="0"/>
    </xf>
    <xf numFmtId="0" fontId="0" fillId="10" borderId="26" xfId="0" applyFill="1" applyBorder="1" applyAlignment="1" applyProtection="1">
      <alignment horizontal="center" vertical="center"/>
      <protection locked="0"/>
    </xf>
    <xf numFmtId="0" fontId="0" fillId="10" borderId="27" xfId="0" applyFill="1" applyBorder="1" applyAlignment="1" applyProtection="1">
      <alignment horizontal="center" vertical="center"/>
      <protection locked="0"/>
    </xf>
    <xf numFmtId="0" fontId="0" fillId="10" borderId="18" xfId="0" applyFill="1" applyBorder="1" applyAlignment="1" applyProtection="1">
      <alignment horizontal="center" vertical="center"/>
      <protection locked="0"/>
    </xf>
    <xf numFmtId="0" fontId="4" fillId="10" borderId="27" xfId="0" applyFont="1" applyFill="1" applyBorder="1" applyAlignment="1" applyProtection="1">
      <alignment horizontal="center" vertical="center"/>
      <protection locked="0"/>
    </xf>
    <xf numFmtId="2" fontId="4" fillId="11" borderId="28" xfId="0" applyNumberFormat="1" applyFont="1" applyFill="1" applyBorder="1" applyAlignment="1" applyProtection="1">
      <alignment horizontal="center" vertical="center" wrapText="1"/>
      <protection locked="0"/>
    </xf>
    <xf numFmtId="2" fontId="4" fillId="11" borderId="27" xfId="0" applyNumberFormat="1" applyFont="1" applyFill="1" applyBorder="1" applyAlignment="1" applyProtection="1">
      <alignment horizontal="center" vertical="center" wrapText="1"/>
      <protection locked="0"/>
    </xf>
    <xf numFmtId="2" fontId="4" fillId="11" borderId="11" xfId="0" applyNumberFormat="1" applyFont="1" applyFill="1" applyBorder="1" applyAlignment="1" applyProtection="1">
      <alignment horizontal="center" vertical="center" wrapText="1"/>
      <protection locked="0"/>
    </xf>
    <xf numFmtId="2" fontId="0" fillId="11" borderId="17" xfId="0" applyNumberFormat="1" applyFill="1" applyBorder="1" applyAlignment="1" applyProtection="1">
      <alignment horizontal="center" vertical="center" wrapText="1"/>
      <protection locked="0"/>
    </xf>
    <xf numFmtId="2" fontId="0" fillId="11" borderId="18" xfId="0" applyNumberFormat="1" applyFill="1" applyBorder="1" applyAlignment="1" applyProtection="1">
      <alignment horizontal="center" vertical="center" wrapText="1"/>
      <protection locked="0"/>
    </xf>
    <xf numFmtId="0" fontId="0" fillId="11" borderId="26" xfId="0" applyFill="1" applyBorder="1" applyAlignment="1" applyProtection="1">
      <alignment horizontal="center" vertical="center"/>
      <protection locked="0"/>
    </xf>
    <xf numFmtId="0" fontId="0" fillId="11" borderId="27" xfId="0" applyFill="1" applyBorder="1" applyAlignment="1" applyProtection="1">
      <alignment horizontal="center" vertical="center"/>
      <protection locked="0"/>
    </xf>
    <xf numFmtId="0" fontId="0" fillId="11" borderId="18" xfId="0" applyFill="1" applyBorder="1" applyAlignment="1" applyProtection="1">
      <alignment horizontal="center" vertical="center"/>
      <protection locked="0"/>
    </xf>
    <xf numFmtId="0" fontId="4" fillId="11" borderId="27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 wrapText="1"/>
    </xf>
    <xf numFmtId="0" fontId="6" fillId="12" borderId="19" xfId="0" applyFont="1" applyFill="1" applyBorder="1" applyAlignment="1">
      <alignment horizontal="center" vertical="center" wrapText="1"/>
    </xf>
    <xf numFmtId="0" fontId="6" fillId="12" borderId="20" xfId="0" applyFont="1" applyFill="1" applyBorder="1" applyAlignment="1">
      <alignment horizontal="center" vertical="center" wrapText="1"/>
    </xf>
    <xf numFmtId="0" fontId="6" fillId="12" borderId="21" xfId="0" applyFont="1" applyFill="1" applyBorder="1" applyAlignment="1">
      <alignment horizontal="center" vertical="center" wrapText="1"/>
    </xf>
    <xf numFmtId="0" fontId="6" fillId="12" borderId="29" xfId="0" applyFont="1" applyFill="1" applyBorder="1" applyAlignment="1">
      <alignment horizontal="center" vertical="center" wrapText="1"/>
    </xf>
    <xf numFmtId="0" fontId="6" fillId="12" borderId="3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</cellXfs>
  <cellStyles count="2">
    <cellStyle name="Normal" xfId="0" builtinId="0"/>
    <cellStyle name="Normal 2" xfId="1" xr:uid="{9595B09E-20AD-4958-A0DB-CD01D07D95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'Numune Listesi'!$AJ$1</c:f>
              <c:strCache>
                <c:ptCount val="1"/>
                <c:pt idx="0">
                  <c:v>FSHr 2^-ddCt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'Numune Listesi'!$C$2:$C$33</c:f>
              <c:strCache>
                <c:ptCount val="32"/>
                <c:pt idx="0">
                  <c:v>MF-22.12.20 PCR (-) </c:v>
                </c:pt>
                <c:pt idx="1">
                  <c:v>MF PCR 02.04.21 ind (-)</c:v>
                </c:pt>
                <c:pt idx="2">
                  <c:v>MF Özge Karadoğan PCR FSH - 02.10.20 (-)</c:v>
                </c:pt>
                <c:pt idx="3">
                  <c:v>Kontrol Gözde San PCR FSH 01.09.21 (-)</c:v>
                </c:pt>
                <c:pt idx="4">
                  <c:v>MF-PCR 08.03.21 ind (-)</c:v>
                </c:pt>
                <c:pt idx="5">
                  <c:v>MF 25.12.20 PCR (+) </c:v>
                </c:pt>
                <c:pt idx="6">
                  <c:v>MF PCR 02.04.21 ind (+)</c:v>
                </c:pt>
                <c:pt idx="7">
                  <c:v>MF Özge Karadoğan PCR FSH (+)</c:v>
                </c:pt>
                <c:pt idx="8">
                  <c:v>Kontrol Gözde San PCR FSH 01.09.21 (+)</c:v>
                </c:pt>
                <c:pt idx="9">
                  <c:v>MF PCR in 08.03.21 (+)</c:v>
                </c:pt>
                <c:pt idx="10">
                  <c:v>PCR FSH Elif Yüksel 02.10.20 (-)</c:v>
                </c:pt>
                <c:pt idx="11">
                  <c:v>Rabia Tuncay 25.12.20 PCR (-)</c:v>
                </c:pt>
                <c:pt idx="12">
                  <c:v>PCOS 7 PCR FSH 02.10.20 (-)</c:v>
                </c:pt>
                <c:pt idx="13">
                  <c:v>PCOS  FSH PCR Barin Kayran 04.02.2021 (-)</c:v>
                </c:pt>
                <c:pt idx="14">
                  <c:v>Deniz Kurteli PCOS PCR FSH 09.11.2020 (-)</c:v>
                </c:pt>
                <c:pt idx="15">
                  <c:v>Atasever Tuğba PCOS FSH PCR 04.02.2021 (-)</c:v>
                </c:pt>
                <c:pt idx="16">
                  <c:v>Leyla Zeki Andıç PCOS PCR FSH 02.10.20 (-)</c:v>
                </c:pt>
                <c:pt idx="17">
                  <c:v>Duygu Doyan PCOS PCR FSH 02.10.20 (-)</c:v>
                </c:pt>
                <c:pt idx="18">
                  <c:v>Melek Karlı PCOS PCR FSH 01.09.2020 (-)</c:v>
                </c:pt>
                <c:pt idx="19">
                  <c:v>PCR FSH Elif Yüksel 02.10.20 (+)</c:v>
                </c:pt>
                <c:pt idx="20">
                  <c:v>Rabia Tuncay 25.12.20 PCR (+)</c:v>
                </c:pt>
                <c:pt idx="21">
                  <c:v>PCOS 7 PCR FSH 02.10.20 (+)</c:v>
                </c:pt>
                <c:pt idx="22">
                  <c:v>PCOS  FSH PCR Barin Kayran 04.02.2021 (+)</c:v>
                </c:pt>
                <c:pt idx="23">
                  <c:v>Deniz Kurteli PCOS PCR FSH 09.11.2020 (+)</c:v>
                </c:pt>
                <c:pt idx="24">
                  <c:v>Atasever Tuğba PCOS FSH PCR 04.02.2021 (+)</c:v>
                </c:pt>
                <c:pt idx="25">
                  <c:v>Leyla Zeki Andıç PCOS PCR FSH 02.10.20 (+)</c:v>
                </c:pt>
                <c:pt idx="26">
                  <c:v>Duygu Doyan PCOS PCR FSH 02.10.20 (+)</c:v>
                </c:pt>
                <c:pt idx="27">
                  <c:v>Melek Karlı PCOS PCR FSH 01.09.2020 (+)</c:v>
                </c:pt>
                <c:pt idx="28">
                  <c:v>HGL5 ind PCR 08.03.21 (-)</c:v>
                </c:pt>
                <c:pt idx="29">
                  <c:v>HGL5 PCR 02.04.21 ind (-)</c:v>
                </c:pt>
                <c:pt idx="30">
                  <c:v>HGL5 ind PCR 08.03.21 (+)</c:v>
                </c:pt>
                <c:pt idx="31">
                  <c:v>HGL5 PCR 02.04.21 ind (+)</c:v>
                </c:pt>
              </c:strCache>
            </c:strRef>
          </c:cat>
          <c:val>
            <c:numRef>
              <c:f>'Numune Listesi'!$AJ$2:$AJ$33</c:f>
              <c:numCache>
                <c:formatCode>0.00</c:formatCode>
                <c:ptCount val="32"/>
                <c:pt idx="0">
                  <c:v>0.2953637402409629</c:v>
                </c:pt>
                <c:pt idx="1">
                  <c:v>109.93096203222849</c:v>
                </c:pt>
                <c:pt idx="2">
                  <c:v>0.965138573226757</c:v>
                </c:pt>
                <c:pt idx="3">
                  <c:v>2.4370070490868014E-2</c:v>
                </c:pt>
                <c:pt idx="4">
                  <c:v>1.3094120519055914</c:v>
                </c:pt>
                <c:pt idx="5">
                  <c:v>0.93942899882761899</c:v>
                </c:pt>
                <c:pt idx="6">
                  <c:v>62.868701369962466</c:v>
                </c:pt>
                <c:pt idx="7">
                  <c:v>0.23995799488514882</c:v>
                </c:pt>
                <c:pt idx="8">
                  <c:v>2.0129343027922516E-2</c:v>
                </c:pt>
                <c:pt idx="9">
                  <c:v>3.5053930659916963</c:v>
                </c:pt>
                <c:pt idx="10">
                  <c:v>0.21027723716763061</c:v>
                </c:pt>
                <c:pt idx="11">
                  <c:v>0.16126948808654396</c:v>
                </c:pt>
                <c:pt idx="12">
                  <c:v>0.21450519477986052</c:v>
                </c:pt>
                <c:pt idx="13">
                  <c:v>7.0849118191129351E-2</c:v>
                </c:pt>
                <c:pt idx="14">
                  <c:v>0.28055525670930764</c:v>
                </c:pt>
                <c:pt idx="15">
                  <c:v>0.96454861103028899</c:v>
                </c:pt>
                <c:pt idx="16">
                  <c:v>1.1927707276014747E-2</c:v>
                </c:pt>
                <c:pt idx="17">
                  <c:v>2.7591963603281137E-2</c:v>
                </c:pt>
                <c:pt idx="18">
                  <c:v>4.4941026372780343E-2</c:v>
                </c:pt>
                <c:pt idx="19">
                  <c:v>0.25353072250240505</c:v>
                </c:pt>
                <c:pt idx="20">
                  <c:v>8.313415016977041E-2</c:v>
                </c:pt>
                <c:pt idx="21">
                  <c:v>0.62821182547102716</c:v>
                </c:pt>
                <c:pt idx="22">
                  <c:v>0.22298761907487094</c:v>
                </c:pt>
                <c:pt idx="23">
                  <c:v>2.1927236486236699</c:v>
                </c:pt>
                <c:pt idx="24">
                  <c:v>1.9644352405216181</c:v>
                </c:pt>
                <c:pt idx="25">
                  <c:v>3.3016200894886424E-2</c:v>
                </c:pt>
                <c:pt idx="26">
                  <c:v>0.12270328781906789</c:v>
                </c:pt>
                <c:pt idx="27">
                  <c:v>0.23970837599421119</c:v>
                </c:pt>
                <c:pt idx="28">
                  <c:v>0.29523461307319793</c:v>
                </c:pt>
                <c:pt idx="29">
                  <c:v>6.9869838592574576E-2</c:v>
                </c:pt>
                <c:pt idx="30">
                  <c:v>0.64246754433885289</c:v>
                </c:pt>
                <c:pt idx="31">
                  <c:v>0.53750507473399223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FF-402C-A7E1-A320659F2C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0932895"/>
        <c:axId val="1560934559"/>
      </c:barChart>
      <c:catAx>
        <c:axId val="1560932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560934559"/>
        <c:crosses val="autoZero"/>
        <c:auto val="1"/>
        <c:lblAlgn val="ctr"/>
        <c:lblOffset val="100"/>
        <c:noMultiLvlLbl val="0"/>
      </c:catAx>
      <c:valAx>
        <c:axId val="156093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560932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'Numune Listesi'!$AK$1</c:f>
              <c:strCache>
                <c:ptCount val="1"/>
                <c:pt idx="0">
                  <c:v>STX-BP1 2^-ddCt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'Numune Listesi'!$C$2:$C$33</c:f>
              <c:strCache>
                <c:ptCount val="32"/>
                <c:pt idx="0">
                  <c:v>MF-22.12.20 PCR (-) </c:v>
                </c:pt>
                <c:pt idx="1">
                  <c:v>MF PCR 02.04.21 ind (-)</c:v>
                </c:pt>
                <c:pt idx="2">
                  <c:v>MF Özge Karadoğan PCR FSH - 02.10.20 (-)</c:v>
                </c:pt>
                <c:pt idx="3">
                  <c:v>Kontrol Gözde San PCR FSH 01.09.21 (-)</c:v>
                </c:pt>
                <c:pt idx="4">
                  <c:v>MF-PCR 08.03.21 ind (-)</c:v>
                </c:pt>
                <c:pt idx="5">
                  <c:v>MF 25.12.20 PCR (+) </c:v>
                </c:pt>
                <c:pt idx="6">
                  <c:v>MF PCR 02.04.21 ind (+)</c:v>
                </c:pt>
                <c:pt idx="7">
                  <c:v>MF Özge Karadoğan PCR FSH (+)</c:v>
                </c:pt>
                <c:pt idx="8">
                  <c:v>Kontrol Gözde San PCR FSH 01.09.21 (+)</c:v>
                </c:pt>
                <c:pt idx="9">
                  <c:v>MF PCR in 08.03.21 (+)</c:v>
                </c:pt>
                <c:pt idx="10">
                  <c:v>PCR FSH Elif Yüksel 02.10.20 (-)</c:v>
                </c:pt>
                <c:pt idx="11">
                  <c:v>Rabia Tuncay 25.12.20 PCR (-)</c:v>
                </c:pt>
                <c:pt idx="12">
                  <c:v>PCOS 7 PCR FSH 02.10.20 (-)</c:v>
                </c:pt>
                <c:pt idx="13">
                  <c:v>PCOS  FSH PCR Barin Kayran 04.02.2021 (-)</c:v>
                </c:pt>
                <c:pt idx="14">
                  <c:v>Deniz Kurteli PCOS PCR FSH 09.11.2020 (-)</c:v>
                </c:pt>
                <c:pt idx="15">
                  <c:v>Atasever Tuğba PCOS FSH PCR 04.02.2021 (-)</c:v>
                </c:pt>
                <c:pt idx="16">
                  <c:v>Leyla Zeki Andıç PCOS PCR FSH 02.10.20 (-)</c:v>
                </c:pt>
                <c:pt idx="17">
                  <c:v>Duygu Doyan PCOS PCR FSH 02.10.20 (-)</c:v>
                </c:pt>
                <c:pt idx="18">
                  <c:v>Melek Karlı PCOS PCR FSH 01.09.2020 (-)</c:v>
                </c:pt>
                <c:pt idx="19">
                  <c:v>PCR FSH Elif Yüksel 02.10.20 (+)</c:v>
                </c:pt>
                <c:pt idx="20">
                  <c:v>Rabia Tuncay 25.12.20 PCR (+)</c:v>
                </c:pt>
                <c:pt idx="21">
                  <c:v>PCOS 7 PCR FSH 02.10.20 (+)</c:v>
                </c:pt>
                <c:pt idx="22">
                  <c:v>PCOS  FSH PCR Barin Kayran 04.02.2021 (+)</c:v>
                </c:pt>
                <c:pt idx="23">
                  <c:v>Deniz Kurteli PCOS PCR FSH 09.11.2020 (+)</c:v>
                </c:pt>
                <c:pt idx="24">
                  <c:v>Atasever Tuğba PCOS FSH PCR 04.02.2021 (+)</c:v>
                </c:pt>
                <c:pt idx="25">
                  <c:v>Leyla Zeki Andıç PCOS PCR FSH 02.10.20 (+)</c:v>
                </c:pt>
                <c:pt idx="26">
                  <c:v>Duygu Doyan PCOS PCR FSH 02.10.20 (+)</c:v>
                </c:pt>
                <c:pt idx="27">
                  <c:v>Melek Karlı PCOS PCR FSH 01.09.2020 (+)</c:v>
                </c:pt>
                <c:pt idx="28">
                  <c:v>HGL5 ind PCR 08.03.21 (-)</c:v>
                </c:pt>
                <c:pt idx="29">
                  <c:v>HGL5 PCR 02.04.21 ind (-)</c:v>
                </c:pt>
                <c:pt idx="30">
                  <c:v>HGL5 ind PCR 08.03.21 (+)</c:v>
                </c:pt>
                <c:pt idx="31">
                  <c:v>HGL5 PCR 02.04.21 ind (+)</c:v>
                </c:pt>
              </c:strCache>
            </c:strRef>
          </c:cat>
          <c:val>
            <c:numRef>
              <c:f>'Numune Listesi'!$AK$2:$AK$33</c:f>
              <c:numCache>
                <c:formatCode>0.00</c:formatCode>
                <c:ptCount val="32"/>
                <c:pt idx="0">
                  <c:v>0.17198648619644402</c:v>
                </c:pt>
                <c:pt idx="1">
                  <c:v>13.91626553117036</c:v>
                </c:pt>
                <c:pt idx="2">
                  <c:v>0.47540809584355709</c:v>
                </c:pt>
                <c:pt idx="3">
                  <c:v>1.8658760377529144</c:v>
                </c:pt>
                <c:pt idx="4">
                  <c:v>0.47101377565859071</c:v>
                </c:pt>
                <c:pt idx="5">
                  <c:v>0.89524954528715495</c:v>
                </c:pt>
                <c:pt idx="6">
                  <c:v>2.0069956620952705</c:v>
                </c:pt>
                <c:pt idx="7">
                  <c:v>0.47197366838040056</c:v>
                </c:pt>
                <c:pt idx="8">
                  <c:v>1.1899421186010621</c:v>
                </c:pt>
                <c:pt idx="9">
                  <c:v>0.99098219230785578</c:v>
                </c:pt>
                <c:pt idx="10">
                  <c:v>0.60971305541391607</c:v>
                </c:pt>
                <c:pt idx="11">
                  <c:v>0.24418608937060293</c:v>
                </c:pt>
                <c:pt idx="12">
                  <c:v>0.82461908856609323</c:v>
                </c:pt>
                <c:pt idx="13">
                  <c:v>0.19829318817055216</c:v>
                </c:pt>
                <c:pt idx="14">
                  <c:v>0.10638001772205316</c:v>
                </c:pt>
                <c:pt idx="15">
                  <c:v>0.2785730968888806</c:v>
                </c:pt>
                <c:pt idx="16">
                  <c:v>0.35827711150504327</c:v>
                </c:pt>
                <c:pt idx="17">
                  <c:v>0.2431635677544973</c:v>
                </c:pt>
                <c:pt idx="18">
                  <c:v>0.24208627041797759</c:v>
                </c:pt>
                <c:pt idx="19">
                  <c:v>0.63179863448773199</c:v>
                </c:pt>
                <c:pt idx="20">
                  <c:v>0.60862150264275383</c:v>
                </c:pt>
                <c:pt idx="21">
                  <c:v>2.7987218349926644</c:v>
                </c:pt>
                <c:pt idx="22">
                  <c:v>0.83176801902898012</c:v>
                </c:pt>
                <c:pt idx="23">
                  <c:v>1.1757417778921804</c:v>
                </c:pt>
                <c:pt idx="24">
                  <c:v>29.224517171005203</c:v>
                </c:pt>
                <c:pt idx="25">
                  <c:v>0.41022010353834837</c:v>
                </c:pt>
                <c:pt idx="26">
                  <c:v>1.3191841738519967</c:v>
                </c:pt>
                <c:pt idx="27">
                  <c:v>1.1665385329398388</c:v>
                </c:pt>
                <c:pt idx="28">
                  <c:v>0.90304954822540395</c:v>
                </c:pt>
                <c:pt idx="29">
                  <c:v>0.58712668126335155</c:v>
                </c:pt>
                <c:pt idx="30">
                  <c:v>1.6616621768178119</c:v>
                </c:pt>
                <c:pt idx="31">
                  <c:v>2.83713120189427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5E-447F-89FE-6602D691BB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0910431"/>
        <c:axId val="1560928735"/>
      </c:barChart>
      <c:catAx>
        <c:axId val="1560910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560928735"/>
        <c:crosses val="autoZero"/>
        <c:auto val="1"/>
        <c:lblAlgn val="ctr"/>
        <c:lblOffset val="100"/>
        <c:noMultiLvlLbl val="0"/>
      </c:catAx>
      <c:valAx>
        <c:axId val="156092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560910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'Numune Listesi'!$AL$1</c:f>
              <c:strCache>
                <c:ptCount val="1"/>
                <c:pt idx="0">
                  <c:v>SCF 2^-ddCt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'Numune Listesi'!$C$2:$C$33</c:f>
              <c:strCache>
                <c:ptCount val="32"/>
                <c:pt idx="0">
                  <c:v>MF-22.12.20 PCR (-) </c:v>
                </c:pt>
                <c:pt idx="1">
                  <c:v>MF PCR 02.04.21 ind (-)</c:v>
                </c:pt>
                <c:pt idx="2">
                  <c:v>MF Özge Karadoğan PCR FSH - 02.10.20 (-)</c:v>
                </c:pt>
                <c:pt idx="3">
                  <c:v>Kontrol Gözde San PCR FSH 01.09.21 (-)</c:v>
                </c:pt>
                <c:pt idx="4">
                  <c:v>MF-PCR 08.03.21 ind (-)</c:v>
                </c:pt>
                <c:pt idx="5">
                  <c:v>MF 25.12.20 PCR (+) </c:v>
                </c:pt>
                <c:pt idx="6">
                  <c:v>MF PCR 02.04.21 ind (+)</c:v>
                </c:pt>
                <c:pt idx="7">
                  <c:v>MF Özge Karadoğan PCR FSH (+)</c:v>
                </c:pt>
                <c:pt idx="8">
                  <c:v>Kontrol Gözde San PCR FSH 01.09.21 (+)</c:v>
                </c:pt>
                <c:pt idx="9">
                  <c:v>MF PCR in 08.03.21 (+)</c:v>
                </c:pt>
                <c:pt idx="10">
                  <c:v>PCR FSH Elif Yüksel 02.10.20 (-)</c:v>
                </c:pt>
                <c:pt idx="11">
                  <c:v>Rabia Tuncay 25.12.20 PCR (-)</c:v>
                </c:pt>
                <c:pt idx="12">
                  <c:v>PCOS 7 PCR FSH 02.10.20 (-)</c:v>
                </c:pt>
                <c:pt idx="13">
                  <c:v>PCOS  FSH PCR Barin Kayran 04.02.2021 (-)</c:v>
                </c:pt>
                <c:pt idx="14">
                  <c:v>Deniz Kurteli PCOS PCR FSH 09.11.2020 (-)</c:v>
                </c:pt>
                <c:pt idx="15">
                  <c:v>Atasever Tuğba PCOS FSH PCR 04.02.2021 (-)</c:v>
                </c:pt>
                <c:pt idx="16">
                  <c:v>Leyla Zeki Andıç PCOS PCR FSH 02.10.20 (-)</c:v>
                </c:pt>
                <c:pt idx="17">
                  <c:v>Duygu Doyan PCOS PCR FSH 02.10.20 (-)</c:v>
                </c:pt>
                <c:pt idx="18">
                  <c:v>Melek Karlı PCOS PCR FSH 01.09.2020 (-)</c:v>
                </c:pt>
                <c:pt idx="19">
                  <c:v>PCR FSH Elif Yüksel 02.10.20 (+)</c:v>
                </c:pt>
                <c:pt idx="20">
                  <c:v>Rabia Tuncay 25.12.20 PCR (+)</c:v>
                </c:pt>
                <c:pt idx="21">
                  <c:v>PCOS 7 PCR FSH 02.10.20 (+)</c:v>
                </c:pt>
                <c:pt idx="22">
                  <c:v>PCOS  FSH PCR Barin Kayran 04.02.2021 (+)</c:v>
                </c:pt>
                <c:pt idx="23">
                  <c:v>Deniz Kurteli PCOS PCR FSH 09.11.2020 (+)</c:v>
                </c:pt>
                <c:pt idx="24">
                  <c:v>Atasever Tuğba PCOS FSH PCR 04.02.2021 (+)</c:v>
                </c:pt>
                <c:pt idx="25">
                  <c:v>Leyla Zeki Andıç PCOS PCR FSH 02.10.20 (+)</c:v>
                </c:pt>
                <c:pt idx="26">
                  <c:v>Duygu Doyan PCOS PCR FSH 02.10.20 (+)</c:v>
                </c:pt>
                <c:pt idx="27">
                  <c:v>Melek Karlı PCOS PCR FSH 01.09.2020 (+)</c:v>
                </c:pt>
                <c:pt idx="28">
                  <c:v>HGL5 ind PCR 08.03.21 (-)</c:v>
                </c:pt>
                <c:pt idx="29">
                  <c:v>HGL5 PCR 02.04.21 ind (-)</c:v>
                </c:pt>
                <c:pt idx="30">
                  <c:v>HGL5 ind PCR 08.03.21 (+)</c:v>
                </c:pt>
                <c:pt idx="31">
                  <c:v>HGL5 PCR 02.04.21 ind (+)</c:v>
                </c:pt>
              </c:strCache>
            </c:strRef>
          </c:cat>
          <c:val>
            <c:numRef>
              <c:f>'Numune Listesi'!$AL$2:$AL$33</c:f>
              <c:numCache>
                <c:formatCode>0.00</c:formatCode>
                <c:ptCount val="32"/>
                <c:pt idx="0">
                  <c:v>0.17628151230664771</c:v>
                </c:pt>
                <c:pt idx="1">
                  <c:v>2.8184819854261858</c:v>
                </c:pt>
                <c:pt idx="2">
                  <c:v>1.6794836912378881</c:v>
                </c:pt>
                <c:pt idx="3">
                  <c:v>0.90976956272046094</c:v>
                </c:pt>
                <c:pt idx="4">
                  <c:v>1.3172577885854742</c:v>
                </c:pt>
                <c:pt idx="5">
                  <c:v>0.7489007550551221</c:v>
                </c:pt>
                <c:pt idx="6">
                  <c:v>3.2312357851864451</c:v>
                </c:pt>
                <c:pt idx="7">
                  <c:v>0.81017826234817392</c:v>
                </c:pt>
                <c:pt idx="8">
                  <c:v>0.61240582587289094</c:v>
                </c:pt>
                <c:pt idx="9">
                  <c:v>0.83288910579790065</c:v>
                </c:pt>
                <c:pt idx="10">
                  <c:v>1.3353100933227557</c:v>
                </c:pt>
                <c:pt idx="11">
                  <c:v>0.21046402571583664</c:v>
                </c:pt>
                <c:pt idx="12">
                  <c:v>2.4314470740274766E-2</c:v>
                </c:pt>
                <c:pt idx="13">
                  <c:v>0.99337531337802243</c:v>
                </c:pt>
                <c:pt idx="14">
                  <c:v>0.14879619407373554</c:v>
                </c:pt>
                <c:pt idx="15">
                  <c:v>0.21653349927573398</c:v>
                </c:pt>
                <c:pt idx="16">
                  <c:v>0.36064199658075496</c:v>
                </c:pt>
                <c:pt idx="17">
                  <c:v>1.5058335821836275</c:v>
                </c:pt>
                <c:pt idx="18">
                  <c:v>0.54464129414763829</c:v>
                </c:pt>
                <c:pt idx="19">
                  <c:v>1.4754995455928395</c:v>
                </c:pt>
                <c:pt idx="20">
                  <c:v>0.58462864496007294</c:v>
                </c:pt>
                <c:pt idx="21">
                  <c:v>6.2653457645545155E-2</c:v>
                </c:pt>
                <c:pt idx="22">
                  <c:v>3.7421454230083815</c:v>
                </c:pt>
                <c:pt idx="23">
                  <c:v>0.79866469612568292</c:v>
                </c:pt>
                <c:pt idx="24">
                  <c:v>1.5449319102996777</c:v>
                </c:pt>
                <c:pt idx="25">
                  <c:v>0.43207199814017916</c:v>
                </c:pt>
                <c:pt idx="26">
                  <c:v>3.3353200490237067</c:v>
                </c:pt>
                <c:pt idx="27">
                  <c:v>0.79176641712798812</c:v>
                </c:pt>
                <c:pt idx="28">
                  <c:v>4.276732928544813E-2</c:v>
                </c:pt>
                <c:pt idx="29">
                  <c:v>5.3475258072326573E-2</c:v>
                </c:pt>
                <c:pt idx="30">
                  <c:v>9.580204453628087E-2</c:v>
                </c:pt>
                <c:pt idx="31">
                  <c:v>6.2836535852441658E-2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FC-42D8-A503-98DEB91427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0907103"/>
        <c:axId val="1560912511"/>
      </c:barChart>
      <c:catAx>
        <c:axId val="1560907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560912511"/>
        <c:crosses val="autoZero"/>
        <c:auto val="1"/>
        <c:lblAlgn val="ctr"/>
        <c:lblOffset val="100"/>
        <c:noMultiLvlLbl val="0"/>
      </c:catAx>
      <c:valAx>
        <c:axId val="156091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560907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'Numune Listesi'!$AM$1</c:f>
              <c:strCache>
                <c:ptCount val="1"/>
                <c:pt idx="0">
                  <c:v>STX6 2^-ddCt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'Numune Listesi'!$C$2:$C$33</c:f>
              <c:strCache>
                <c:ptCount val="32"/>
                <c:pt idx="0">
                  <c:v>MF-22.12.20 PCR (-) </c:v>
                </c:pt>
                <c:pt idx="1">
                  <c:v>MF PCR 02.04.21 ind (-)</c:v>
                </c:pt>
                <c:pt idx="2">
                  <c:v>MF Özge Karadoğan PCR FSH - 02.10.20 (-)</c:v>
                </c:pt>
                <c:pt idx="3">
                  <c:v>Kontrol Gözde San PCR FSH 01.09.21 (-)</c:v>
                </c:pt>
                <c:pt idx="4">
                  <c:v>MF-PCR 08.03.21 ind (-)</c:v>
                </c:pt>
                <c:pt idx="5">
                  <c:v>MF 25.12.20 PCR (+) </c:v>
                </c:pt>
                <c:pt idx="6">
                  <c:v>MF PCR 02.04.21 ind (+)</c:v>
                </c:pt>
                <c:pt idx="7">
                  <c:v>MF Özge Karadoğan PCR FSH (+)</c:v>
                </c:pt>
                <c:pt idx="8">
                  <c:v>Kontrol Gözde San PCR FSH 01.09.21 (+)</c:v>
                </c:pt>
                <c:pt idx="9">
                  <c:v>MF PCR in 08.03.21 (+)</c:v>
                </c:pt>
                <c:pt idx="10">
                  <c:v>PCR FSH Elif Yüksel 02.10.20 (-)</c:v>
                </c:pt>
                <c:pt idx="11">
                  <c:v>Rabia Tuncay 25.12.20 PCR (-)</c:v>
                </c:pt>
                <c:pt idx="12">
                  <c:v>PCOS 7 PCR FSH 02.10.20 (-)</c:v>
                </c:pt>
                <c:pt idx="13">
                  <c:v>PCOS  FSH PCR Barin Kayran 04.02.2021 (-)</c:v>
                </c:pt>
                <c:pt idx="14">
                  <c:v>Deniz Kurteli PCOS PCR FSH 09.11.2020 (-)</c:v>
                </c:pt>
                <c:pt idx="15">
                  <c:v>Atasever Tuğba PCOS FSH PCR 04.02.2021 (-)</c:v>
                </c:pt>
                <c:pt idx="16">
                  <c:v>Leyla Zeki Andıç PCOS PCR FSH 02.10.20 (-)</c:v>
                </c:pt>
                <c:pt idx="17">
                  <c:v>Duygu Doyan PCOS PCR FSH 02.10.20 (-)</c:v>
                </c:pt>
                <c:pt idx="18">
                  <c:v>Melek Karlı PCOS PCR FSH 01.09.2020 (-)</c:v>
                </c:pt>
                <c:pt idx="19">
                  <c:v>PCR FSH Elif Yüksel 02.10.20 (+)</c:v>
                </c:pt>
                <c:pt idx="20">
                  <c:v>Rabia Tuncay 25.12.20 PCR (+)</c:v>
                </c:pt>
                <c:pt idx="21">
                  <c:v>PCOS 7 PCR FSH 02.10.20 (+)</c:v>
                </c:pt>
                <c:pt idx="22">
                  <c:v>PCOS  FSH PCR Barin Kayran 04.02.2021 (+)</c:v>
                </c:pt>
                <c:pt idx="23">
                  <c:v>Deniz Kurteli PCOS PCR FSH 09.11.2020 (+)</c:v>
                </c:pt>
                <c:pt idx="24">
                  <c:v>Atasever Tuğba PCOS FSH PCR 04.02.2021 (+)</c:v>
                </c:pt>
                <c:pt idx="25">
                  <c:v>Leyla Zeki Andıç PCOS PCR FSH 02.10.20 (+)</c:v>
                </c:pt>
                <c:pt idx="26">
                  <c:v>Duygu Doyan PCOS PCR FSH 02.10.20 (+)</c:v>
                </c:pt>
                <c:pt idx="27">
                  <c:v>Melek Karlı PCOS PCR FSH 01.09.2020 (+)</c:v>
                </c:pt>
                <c:pt idx="28">
                  <c:v>HGL5 ind PCR 08.03.21 (-)</c:v>
                </c:pt>
                <c:pt idx="29">
                  <c:v>HGL5 PCR 02.04.21 ind (-)</c:v>
                </c:pt>
                <c:pt idx="30">
                  <c:v>HGL5 ind PCR 08.03.21 (+)</c:v>
                </c:pt>
                <c:pt idx="31">
                  <c:v>HGL5 PCR 02.04.21 ind (+)</c:v>
                </c:pt>
              </c:strCache>
            </c:strRef>
          </c:cat>
          <c:val>
            <c:numRef>
              <c:f>'Numune Listesi'!$AM$2:$AM$33</c:f>
              <c:numCache>
                <c:formatCode>0.00</c:formatCode>
                <c:ptCount val="32"/>
                <c:pt idx="0">
                  <c:v>0.3210530084319112</c:v>
                </c:pt>
                <c:pt idx="1">
                  <c:v>4.5664261618383559</c:v>
                </c:pt>
                <c:pt idx="2">
                  <c:v>1.2483746011229435</c:v>
                </c:pt>
                <c:pt idx="3">
                  <c:v>0.49600166295910492</c:v>
                </c:pt>
                <c:pt idx="4">
                  <c:v>1.1015868929345056</c:v>
                </c:pt>
                <c:pt idx="5">
                  <c:v>0.92442326793821239</c:v>
                </c:pt>
                <c:pt idx="6">
                  <c:v>3.5127300175959011</c:v>
                </c:pt>
                <c:pt idx="7">
                  <c:v>0.32068966963026402</c:v>
                </c:pt>
                <c:pt idx="8">
                  <c:v>0.49299974022001652</c:v>
                </c:pt>
                <c:pt idx="9">
                  <c:v>1.9478373945483765</c:v>
                </c:pt>
                <c:pt idx="10">
                  <c:v>1.7851000376715327</c:v>
                </c:pt>
                <c:pt idx="11">
                  <c:v>0.4144189633852795</c:v>
                </c:pt>
                <c:pt idx="12">
                  <c:v>1.0124744854524035E-3</c:v>
                </c:pt>
                <c:pt idx="13">
                  <c:v>0.80019689379532177</c:v>
                </c:pt>
                <c:pt idx="14">
                  <c:v>0.17274490315838967</c:v>
                </c:pt>
                <c:pt idx="15">
                  <c:v>1.3124167679631504</c:v>
                </c:pt>
                <c:pt idx="16">
                  <c:v>1.5610232301963647</c:v>
                </c:pt>
                <c:pt idx="17">
                  <c:v>0.87664752500160215</c:v>
                </c:pt>
                <c:pt idx="18">
                  <c:v>0.44322510465308934</c:v>
                </c:pt>
                <c:pt idx="19">
                  <c:v>2.0074209128867797</c:v>
                </c:pt>
                <c:pt idx="20">
                  <c:v>0.86833462179290677</c:v>
                </c:pt>
                <c:pt idx="21">
                  <c:v>4.0033951948368468E-4</c:v>
                </c:pt>
                <c:pt idx="22">
                  <c:v>1.5397754332039997</c:v>
                </c:pt>
                <c:pt idx="23">
                  <c:v>1.0141858400123831</c:v>
                </c:pt>
                <c:pt idx="24">
                  <c:v>3.4078683171479391</c:v>
                </c:pt>
                <c:pt idx="25">
                  <c:v>1.3965045696590843</c:v>
                </c:pt>
                <c:pt idx="26">
                  <c:v>1.2502141354857439</c:v>
                </c:pt>
                <c:pt idx="27">
                  <c:v>0.75579338969069254</c:v>
                </c:pt>
                <c:pt idx="28">
                  <c:v>8.6636128273380529E-4</c:v>
                </c:pt>
                <c:pt idx="29">
                  <c:v>4.4781883973865611E-4</c:v>
                </c:pt>
                <c:pt idx="30">
                  <c:v>1.1545457833435375E-3</c:v>
                </c:pt>
                <c:pt idx="31">
                  <c:v>1.3364156121838582E-3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80-4A7A-BEB6-D3947D21E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0930815"/>
        <c:axId val="1560931231"/>
      </c:barChart>
      <c:catAx>
        <c:axId val="1560930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560931231"/>
        <c:crosses val="autoZero"/>
        <c:auto val="1"/>
        <c:lblAlgn val="ctr"/>
        <c:lblOffset val="100"/>
        <c:noMultiLvlLbl val="0"/>
      </c:catAx>
      <c:valAx>
        <c:axId val="156093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560930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'Numune Listesi'!$AN$1</c:f>
              <c:strCache>
                <c:ptCount val="1"/>
                <c:pt idx="0">
                  <c:v>SNAP25 2^-ddCt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'Numune Listesi'!$C$2:$C$33</c:f>
              <c:strCache>
                <c:ptCount val="32"/>
                <c:pt idx="0">
                  <c:v>MF-22.12.20 PCR (-) </c:v>
                </c:pt>
                <c:pt idx="1">
                  <c:v>MF PCR 02.04.21 ind (-)</c:v>
                </c:pt>
                <c:pt idx="2">
                  <c:v>MF Özge Karadoğan PCR FSH - 02.10.20 (-)</c:v>
                </c:pt>
                <c:pt idx="3">
                  <c:v>Kontrol Gözde San PCR FSH 01.09.21 (-)</c:v>
                </c:pt>
                <c:pt idx="4">
                  <c:v>MF-PCR 08.03.21 ind (-)</c:v>
                </c:pt>
                <c:pt idx="5">
                  <c:v>MF 25.12.20 PCR (+) </c:v>
                </c:pt>
                <c:pt idx="6">
                  <c:v>MF PCR 02.04.21 ind (+)</c:v>
                </c:pt>
                <c:pt idx="7">
                  <c:v>MF Özge Karadoğan PCR FSH (+)</c:v>
                </c:pt>
                <c:pt idx="8">
                  <c:v>Kontrol Gözde San PCR FSH 01.09.21 (+)</c:v>
                </c:pt>
                <c:pt idx="9">
                  <c:v>MF PCR in 08.03.21 (+)</c:v>
                </c:pt>
                <c:pt idx="10">
                  <c:v>PCR FSH Elif Yüksel 02.10.20 (-)</c:v>
                </c:pt>
                <c:pt idx="11">
                  <c:v>Rabia Tuncay 25.12.20 PCR (-)</c:v>
                </c:pt>
                <c:pt idx="12">
                  <c:v>PCOS 7 PCR FSH 02.10.20 (-)</c:v>
                </c:pt>
                <c:pt idx="13">
                  <c:v>PCOS  FSH PCR Barin Kayran 04.02.2021 (-)</c:v>
                </c:pt>
                <c:pt idx="14">
                  <c:v>Deniz Kurteli PCOS PCR FSH 09.11.2020 (-)</c:v>
                </c:pt>
                <c:pt idx="15">
                  <c:v>Atasever Tuğba PCOS FSH PCR 04.02.2021 (-)</c:v>
                </c:pt>
                <c:pt idx="16">
                  <c:v>Leyla Zeki Andıç PCOS PCR FSH 02.10.20 (-)</c:v>
                </c:pt>
                <c:pt idx="17">
                  <c:v>Duygu Doyan PCOS PCR FSH 02.10.20 (-)</c:v>
                </c:pt>
                <c:pt idx="18">
                  <c:v>Melek Karlı PCOS PCR FSH 01.09.2020 (-)</c:v>
                </c:pt>
                <c:pt idx="19">
                  <c:v>PCR FSH Elif Yüksel 02.10.20 (+)</c:v>
                </c:pt>
                <c:pt idx="20">
                  <c:v>Rabia Tuncay 25.12.20 PCR (+)</c:v>
                </c:pt>
                <c:pt idx="21">
                  <c:v>PCOS 7 PCR FSH 02.10.20 (+)</c:v>
                </c:pt>
                <c:pt idx="22">
                  <c:v>PCOS  FSH PCR Barin Kayran 04.02.2021 (+)</c:v>
                </c:pt>
                <c:pt idx="23">
                  <c:v>Deniz Kurteli PCOS PCR FSH 09.11.2020 (+)</c:v>
                </c:pt>
                <c:pt idx="24">
                  <c:v>Atasever Tuğba PCOS FSH PCR 04.02.2021 (+)</c:v>
                </c:pt>
                <c:pt idx="25">
                  <c:v>Leyla Zeki Andıç PCOS PCR FSH 02.10.20 (+)</c:v>
                </c:pt>
                <c:pt idx="26">
                  <c:v>Duygu Doyan PCOS PCR FSH 02.10.20 (+)</c:v>
                </c:pt>
                <c:pt idx="27">
                  <c:v>Melek Karlı PCOS PCR FSH 01.09.2020 (+)</c:v>
                </c:pt>
                <c:pt idx="28">
                  <c:v>HGL5 ind PCR 08.03.21 (-)</c:v>
                </c:pt>
                <c:pt idx="29">
                  <c:v>HGL5 PCR 02.04.21 ind (-)</c:v>
                </c:pt>
                <c:pt idx="30">
                  <c:v>HGL5 ind PCR 08.03.21 (+)</c:v>
                </c:pt>
                <c:pt idx="31">
                  <c:v>HGL5 PCR 02.04.21 ind (+)</c:v>
                </c:pt>
              </c:strCache>
            </c:strRef>
          </c:cat>
          <c:val>
            <c:numRef>
              <c:f>'Numune Listesi'!$AN$2:$AN$33</c:f>
              <c:numCache>
                <c:formatCode>0.00</c:formatCode>
                <c:ptCount val="32"/>
                <c:pt idx="0">
                  <c:v>0.15089830426877957</c:v>
                </c:pt>
                <c:pt idx="1">
                  <c:v>1.1854045879581689</c:v>
                </c:pt>
                <c:pt idx="2">
                  <c:v>0.53681901726235026</c:v>
                </c:pt>
                <c:pt idx="3">
                  <c:v>1.5289222767463038</c:v>
                </c:pt>
                <c:pt idx="4">
                  <c:v>6.8113898159419461</c:v>
                </c:pt>
                <c:pt idx="5">
                  <c:v>0.22783140212968864</c:v>
                </c:pt>
                <c:pt idx="6">
                  <c:v>3.0350033580860183</c:v>
                </c:pt>
                <c:pt idx="7">
                  <c:v>0.25039506627373515</c:v>
                </c:pt>
                <c:pt idx="8">
                  <c:v>1.4783945223584305</c:v>
                </c:pt>
                <c:pt idx="9">
                  <c:v>3.9067095933989364</c:v>
                </c:pt>
                <c:pt idx="10">
                  <c:v>3.8897303925524103</c:v>
                </c:pt>
                <c:pt idx="11">
                  <c:v>0.75649161246525243</c:v>
                </c:pt>
                <c:pt idx="12">
                  <c:v>2.1080216782250775E-3</c:v>
                </c:pt>
                <c:pt idx="13">
                  <c:v>1.071265600910811</c:v>
                </c:pt>
                <c:pt idx="14">
                  <c:v>0.22198905471383409</c:v>
                </c:pt>
                <c:pt idx="15">
                  <c:v>1.634858380233372</c:v>
                </c:pt>
                <c:pt idx="16">
                  <c:v>0.39305641138408659</c:v>
                </c:pt>
                <c:pt idx="17">
                  <c:v>0.39727663413618119</c:v>
                </c:pt>
                <c:pt idx="18">
                  <c:v>0.20671442405395044</c:v>
                </c:pt>
                <c:pt idx="19">
                  <c:v>5.3415461698578106</c:v>
                </c:pt>
                <c:pt idx="20">
                  <c:v>0.92340455077924444</c:v>
                </c:pt>
                <c:pt idx="21">
                  <c:v>2.5844410195352404E-3</c:v>
                </c:pt>
                <c:pt idx="22">
                  <c:v>1.6792890854719609</c:v>
                </c:pt>
                <c:pt idx="23">
                  <c:v>2.4648250452030447</c:v>
                </c:pt>
                <c:pt idx="24">
                  <c:v>2.3865946852643138</c:v>
                </c:pt>
                <c:pt idx="25">
                  <c:v>0.44667299953221201</c:v>
                </c:pt>
                <c:pt idx="26">
                  <c:v>0.78794677443995398</c:v>
                </c:pt>
                <c:pt idx="27">
                  <c:v>0.67117505883161765</c:v>
                </c:pt>
                <c:pt idx="28">
                  <c:v>9.8031031410790231E-4</c:v>
                </c:pt>
                <c:pt idx="29">
                  <c:v>1.3871938616667027E-3</c:v>
                </c:pt>
                <c:pt idx="30">
                  <c:v>1.5061758090905617E-3</c:v>
                </c:pt>
                <c:pt idx="31">
                  <c:v>1.5299731519364088E-3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5E-472D-A762-C8F1EF303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0929983"/>
        <c:axId val="1560917087"/>
      </c:barChart>
      <c:catAx>
        <c:axId val="1560929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560917087"/>
        <c:crosses val="autoZero"/>
        <c:auto val="1"/>
        <c:lblAlgn val="ctr"/>
        <c:lblOffset val="100"/>
        <c:noMultiLvlLbl val="0"/>
      </c:catAx>
      <c:valAx>
        <c:axId val="1560917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560929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36</xdr:row>
      <xdr:rowOff>0</xdr:rowOff>
    </xdr:from>
    <xdr:to>
      <xdr:col>2</xdr:col>
      <xdr:colOff>1773382</xdr:colOff>
      <xdr:row>51</xdr:row>
      <xdr:rowOff>41564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431F916B-83E1-4C4A-9F0E-4B106C7FF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36</xdr:row>
      <xdr:rowOff>0</xdr:rowOff>
    </xdr:from>
    <xdr:to>
      <xdr:col>6</xdr:col>
      <xdr:colOff>969818</xdr:colOff>
      <xdr:row>51</xdr:row>
      <xdr:rowOff>41564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0F8B044B-54FD-4C61-82D7-2D360F27DF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36</xdr:row>
      <xdr:rowOff>0</xdr:rowOff>
    </xdr:from>
    <xdr:to>
      <xdr:col>13</xdr:col>
      <xdr:colOff>249382</xdr:colOff>
      <xdr:row>51</xdr:row>
      <xdr:rowOff>41564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F80EFE2D-D0F7-4D9B-80E3-C8830C5ED4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36</xdr:row>
      <xdr:rowOff>0</xdr:rowOff>
    </xdr:from>
    <xdr:to>
      <xdr:col>20</xdr:col>
      <xdr:colOff>249381</xdr:colOff>
      <xdr:row>51</xdr:row>
      <xdr:rowOff>41564</xdr:rowOff>
    </xdr:to>
    <xdr:graphicFrame macro="">
      <xdr:nvGraphicFramePr>
        <xdr:cNvPr id="5" name="Grafik 4">
          <a:extLst>
            <a:ext uri="{FF2B5EF4-FFF2-40B4-BE49-F238E27FC236}">
              <a16:creationId xmlns:a16="http://schemas.microsoft.com/office/drawing/2014/main" id="{216321EC-5C57-4645-9484-6F08F162CE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0</xdr:colOff>
      <xdr:row>36</xdr:row>
      <xdr:rowOff>0</xdr:rowOff>
    </xdr:from>
    <xdr:to>
      <xdr:col>27</xdr:col>
      <xdr:colOff>471055</xdr:colOff>
      <xdr:row>51</xdr:row>
      <xdr:rowOff>41564</xdr:rowOff>
    </xdr:to>
    <xdr:graphicFrame macro="">
      <xdr:nvGraphicFramePr>
        <xdr:cNvPr id="6" name="Grafik 5">
          <a:extLst>
            <a:ext uri="{FF2B5EF4-FFF2-40B4-BE49-F238E27FC236}">
              <a16:creationId xmlns:a16="http://schemas.microsoft.com/office/drawing/2014/main" id="{AB87E8C5-4E3B-4158-B52B-BF75E78E2A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1138517</xdr:colOff>
      <xdr:row>7</xdr:row>
      <xdr:rowOff>161365</xdr:rowOff>
    </xdr:from>
    <xdr:ext cx="5018191" cy="2459313"/>
    <xdr:pic>
      <xdr:nvPicPr>
        <xdr:cNvPr id="2" name="Resim 1">
          <a:extLst>
            <a:ext uri="{FF2B5EF4-FFF2-40B4-BE49-F238E27FC236}">
              <a16:creationId xmlns:a16="http://schemas.microsoft.com/office/drawing/2014/main" id="{F3C3FCD2-5F5B-49D4-AC9B-4B73E88135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9867" y="1450415"/>
          <a:ext cx="5018191" cy="2459313"/>
        </a:xfrm>
        <a:prstGeom prst="rect">
          <a:avLst/>
        </a:prstGeom>
      </xdr:spPr>
    </xdr:pic>
    <xdr:clientData/>
  </xdr:oneCellAnchor>
  <xdr:oneCellAnchor>
    <xdr:from>
      <xdr:col>10</xdr:col>
      <xdr:colOff>4359</xdr:colOff>
      <xdr:row>8</xdr:row>
      <xdr:rowOff>0</xdr:rowOff>
    </xdr:from>
    <xdr:ext cx="4708328" cy="2451843"/>
    <xdr:pic>
      <xdr:nvPicPr>
        <xdr:cNvPr id="3" name="Resim 2">
          <a:extLst>
            <a:ext uri="{FF2B5EF4-FFF2-40B4-BE49-F238E27FC236}">
              <a16:creationId xmlns:a16="http://schemas.microsoft.com/office/drawing/2014/main" id="{A088BC7C-4F77-40EB-9EC3-FB49D63EE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00359" y="1473200"/>
          <a:ext cx="4708328" cy="245184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161366</xdr:rowOff>
    </xdr:from>
    <xdr:ext cx="4890069" cy="2459313"/>
    <xdr:pic>
      <xdr:nvPicPr>
        <xdr:cNvPr id="4" name="Resim 3">
          <a:extLst>
            <a:ext uri="{FF2B5EF4-FFF2-40B4-BE49-F238E27FC236}">
              <a16:creationId xmlns:a16="http://schemas.microsoft.com/office/drawing/2014/main" id="{E41DFED4-36EE-495F-8E71-57FDB242B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50416"/>
          <a:ext cx="4890069" cy="2459313"/>
        </a:xfrm>
        <a:prstGeom prst="rect">
          <a:avLst/>
        </a:prstGeom>
      </xdr:spPr>
    </xdr:pic>
    <xdr:clientData/>
  </xdr:oneCellAnchor>
  <xdr:oneCellAnchor>
    <xdr:from>
      <xdr:col>15</xdr:col>
      <xdr:colOff>4359</xdr:colOff>
      <xdr:row>7</xdr:row>
      <xdr:rowOff>170330</xdr:rowOff>
    </xdr:from>
    <xdr:ext cx="4708328" cy="2459313"/>
    <xdr:pic>
      <xdr:nvPicPr>
        <xdr:cNvPr id="5" name="Resim 4">
          <a:extLst>
            <a:ext uri="{FF2B5EF4-FFF2-40B4-BE49-F238E27FC236}">
              <a16:creationId xmlns:a16="http://schemas.microsoft.com/office/drawing/2014/main" id="{ECD86C1A-E58B-4254-AB6E-404B25D378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8359" y="1459380"/>
          <a:ext cx="4708328" cy="2459313"/>
        </a:xfrm>
        <a:prstGeom prst="rect">
          <a:avLst/>
        </a:prstGeom>
      </xdr:spPr>
    </xdr:pic>
    <xdr:clientData/>
  </xdr:oneCellAnchor>
  <xdr:oneCellAnchor>
    <xdr:from>
      <xdr:col>19</xdr:col>
      <xdr:colOff>1128871</xdr:colOff>
      <xdr:row>7</xdr:row>
      <xdr:rowOff>170330</xdr:rowOff>
    </xdr:from>
    <xdr:ext cx="4883861" cy="2475117"/>
    <xdr:pic>
      <xdr:nvPicPr>
        <xdr:cNvPr id="6" name="Resim 5">
          <a:extLst>
            <a:ext uri="{FF2B5EF4-FFF2-40B4-BE49-F238E27FC236}">
              <a16:creationId xmlns:a16="http://schemas.microsoft.com/office/drawing/2014/main" id="{7E3DA3CB-7028-4631-BE56-A69B58203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0571" y="1459380"/>
          <a:ext cx="4883861" cy="247511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D433F-34F3-4C0D-A46A-0F759991E83C}">
  <sheetPr>
    <pageSetUpPr fitToPage="1"/>
  </sheetPr>
  <dimension ref="A1:BK33"/>
  <sheetViews>
    <sheetView topLeftCell="R1" zoomScale="70" zoomScaleNormal="70" workbookViewId="0">
      <selection activeCell="AA29" sqref="AA29"/>
    </sheetView>
  </sheetViews>
  <sheetFormatPr defaultRowHeight="14.5" x14ac:dyDescent="0.35"/>
  <cols>
    <col min="1" max="1" width="20.453125" bestFit="1" customWidth="1"/>
    <col min="2" max="2" width="20.453125" customWidth="1"/>
    <col min="3" max="3" width="39" bestFit="1" customWidth="1"/>
    <col min="12" max="12" width="9.6328125" customWidth="1"/>
  </cols>
  <sheetData>
    <row r="1" spans="1:63" s="82" customFormat="1" ht="70.25" customHeight="1" thickBot="1" x14ac:dyDescent="0.4">
      <c r="A1" s="87" t="s">
        <v>202</v>
      </c>
      <c r="B1" s="87" t="s">
        <v>201</v>
      </c>
      <c r="C1" s="87" t="s">
        <v>200</v>
      </c>
      <c r="D1" s="85" t="s">
        <v>262</v>
      </c>
      <c r="E1" s="84" t="s">
        <v>261</v>
      </c>
      <c r="F1" s="84" t="s">
        <v>260</v>
      </c>
      <c r="G1" s="84" t="s">
        <v>259</v>
      </c>
      <c r="H1" s="83" t="s">
        <v>258</v>
      </c>
      <c r="I1" s="85" t="s">
        <v>257</v>
      </c>
      <c r="J1" s="84" t="s">
        <v>256</v>
      </c>
      <c r="K1" s="84" t="s">
        <v>255</v>
      </c>
      <c r="L1" s="84" t="s">
        <v>254</v>
      </c>
      <c r="M1" s="83" t="s">
        <v>253</v>
      </c>
      <c r="N1" s="85" t="s">
        <v>252</v>
      </c>
      <c r="O1" s="84" t="s">
        <v>251</v>
      </c>
      <c r="P1" s="84" t="s">
        <v>250</v>
      </c>
      <c r="Q1" s="84" t="s">
        <v>249</v>
      </c>
      <c r="R1" s="83" t="s">
        <v>248</v>
      </c>
      <c r="S1" s="85" t="s">
        <v>247</v>
      </c>
      <c r="T1" s="84" t="s">
        <v>246</v>
      </c>
      <c r="U1" s="84" t="s">
        <v>245</v>
      </c>
      <c r="V1" s="84" t="s">
        <v>244</v>
      </c>
      <c r="W1" s="83" t="s">
        <v>243</v>
      </c>
      <c r="X1" s="85" t="s">
        <v>242</v>
      </c>
      <c r="Y1" s="84" t="s">
        <v>241</v>
      </c>
      <c r="Z1" s="84" t="s">
        <v>240</v>
      </c>
      <c r="AA1" s="84" t="s">
        <v>239</v>
      </c>
      <c r="AB1" s="83" t="s">
        <v>238</v>
      </c>
      <c r="AC1" s="85" t="s">
        <v>237</v>
      </c>
      <c r="AD1" s="84" t="s">
        <v>236</v>
      </c>
      <c r="AE1" s="84" t="s">
        <v>235</v>
      </c>
      <c r="AF1" s="84" t="s">
        <v>234</v>
      </c>
      <c r="AG1" s="83" t="s">
        <v>233</v>
      </c>
      <c r="AH1" s="85" t="s">
        <v>232</v>
      </c>
      <c r="AI1" s="84" t="s">
        <v>231</v>
      </c>
      <c r="AJ1" s="84" t="s">
        <v>230</v>
      </c>
      <c r="AK1" s="84" t="s">
        <v>229</v>
      </c>
      <c r="AL1" s="83" t="s">
        <v>228</v>
      </c>
      <c r="AM1" s="85" t="s">
        <v>227</v>
      </c>
      <c r="AN1" s="84" t="s">
        <v>226</v>
      </c>
      <c r="AO1" s="84" t="s">
        <v>225</v>
      </c>
      <c r="AP1" s="84" t="s">
        <v>224</v>
      </c>
      <c r="AQ1" s="83" t="s">
        <v>223</v>
      </c>
      <c r="AR1" s="85" t="s">
        <v>222</v>
      </c>
      <c r="AS1" s="84" t="s">
        <v>221</v>
      </c>
      <c r="AT1" s="84" t="s">
        <v>220</v>
      </c>
      <c r="AU1" s="84" t="s">
        <v>219</v>
      </c>
      <c r="AV1" s="83" t="s">
        <v>218</v>
      </c>
      <c r="AW1" s="85" t="s">
        <v>217</v>
      </c>
      <c r="AX1" s="84" t="s">
        <v>216</v>
      </c>
      <c r="AY1" s="84" t="s">
        <v>215</v>
      </c>
      <c r="AZ1" s="84" t="s">
        <v>214</v>
      </c>
      <c r="BA1" s="83" t="s">
        <v>213</v>
      </c>
      <c r="BB1" s="85" t="s">
        <v>212</v>
      </c>
      <c r="BC1" s="84" t="s">
        <v>211</v>
      </c>
      <c r="BD1" s="84" t="s">
        <v>210</v>
      </c>
      <c r="BE1" s="84" t="s">
        <v>209</v>
      </c>
      <c r="BF1" s="83" t="s">
        <v>208</v>
      </c>
      <c r="BG1" s="85" t="s">
        <v>207</v>
      </c>
      <c r="BH1" s="84" t="s">
        <v>206</v>
      </c>
      <c r="BI1" s="84" t="s">
        <v>205</v>
      </c>
      <c r="BJ1" s="84" t="s">
        <v>204</v>
      </c>
      <c r="BK1" s="83" t="s">
        <v>203</v>
      </c>
    </row>
    <row r="2" spans="1:63" ht="15.65" customHeight="1" x14ac:dyDescent="0.35">
      <c r="A2" s="79" t="s">
        <v>158</v>
      </c>
      <c r="B2" s="79">
        <v>1</v>
      </c>
      <c r="C2" s="79" t="s">
        <v>162</v>
      </c>
      <c r="D2">
        <v>1.7594353675842278</v>
      </c>
      <c r="E2">
        <v>2.5396328849792482</v>
      </c>
      <c r="F2">
        <v>2.5040469163273915</v>
      </c>
      <c r="G2">
        <v>1.6391165773273935</v>
      </c>
      <c r="H2">
        <v>2.7283515013273938</v>
      </c>
      <c r="I2">
        <v>9.0143966674805398E-2</v>
      </c>
      <c r="J2">
        <v>0.15963821411132884</v>
      </c>
      <c r="K2">
        <v>0.41715355067138393</v>
      </c>
      <c r="L2">
        <v>0.1133745216713864</v>
      </c>
      <c r="M2">
        <v>2.133961486671387</v>
      </c>
      <c r="N2">
        <v>2.2496354103088372</v>
      </c>
      <c r="O2">
        <v>0.71379765701293962</v>
      </c>
      <c r="P2">
        <v>-0.41717481168774562</v>
      </c>
      <c r="Q2">
        <v>-0.83600492568774509</v>
      </c>
      <c r="R2">
        <v>-1.959670161687745</v>
      </c>
      <c r="S2">
        <v>1.9797675132751458</v>
      </c>
      <c r="T2">
        <v>0.662463275909424</v>
      </c>
      <c r="U2">
        <v>-0.56120347646557711</v>
      </c>
      <c r="V2">
        <v>-1.0053431504655768</v>
      </c>
      <c r="W2">
        <v>-2.4172574064655716</v>
      </c>
      <c r="X2">
        <v>1.7600662231445305</v>
      </c>
      <c r="Y2">
        <v>0.14712294769287126</v>
      </c>
      <c r="Z2">
        <v>4.5473470725053726</v>
      </c>
      <c r="AA2">
        <v>10.172743608505371</v>
      </c>
      <c r="AB2">
        <v>9.9944738775053725</v>
      </c>
      <c r="AC2">
        <v>0.63830451965332102</v>
      </c>
      <c r="AD2">
        <v>-0.73262710571288991</v>
      </c>
      <c r="AE2">
        <v>3.383799744555664</v>
      </c>
      <c r="AF2">
        <v>9.758458900555663</v>
      </c>
      <c r="AG2">
        <v>9.3748941055556596</v>
      </c>
      <c r="AH2">
        <v>0.2953637402409629</v>
      </c>
      <c r="AI2">
        <v>0.17198648619644402</v>
      </c>
      <c r="AJ2">
        <v>0.17628151230664771</v>
      </c>
      <c r="AK2">
        <v>0.3210530084319112</v>
      </c>
      <c r="AL2">
        <v>0.15089830426877957</v>
      </c>
      <c r="AM2">
        <v>0.93942899882761899</v>
      </c>
      <c r="AN2">
        <v>0.89524954528715495</v>
      </c>
      <c r="AO2">
        <v>0.7489007550551221</v>
      </c>
      <c r="AP2">
        <v>0.92442326793821239</v>
      </c>
      <c r="AQ2">
        <v>0.22783140212968864</v>
      </c>
      <c r="AR2">
        <v>0.21027723716763061</v>
      </c>
      <c r="AS2">
        <v>0.60971305541391607</v>
      </c>
      <c r="AT2">
        <v>1.3353100933227557</v>
      </c>
      <c r="AU2">
        <v>1.7851000376715327</v>
      </c>
      <c r="AV2">
        <v>3.8897303925524103</v>
      </c>
      <c r="AW2">
        <v>0.25353072250240505</v>
      </c>
      <c r="AX2">
        <v>0.63179863448773199</v>
      </c>
      <c r="AY2">
        <v>1.4754995455928395</v>
      </c>
      <c r="AZ2">
        <v>2.0074209128867797</v>
      </c>
      <c r="BA2">
        <v>5.3415461698578106</v>
      </c>
      <c r="BB2">
        <v>0.29523461307319793</v>
      </c>
      <c r="BC2">
        <v>0.90304954822540395</v>
      </c>
      <c r="BD2">
        <v>4.276732928544813E-2</v>
      </c>
      <c r="BE2">
        <v>8.6636128273380529E-4</v>
      </c>
      <c r="BF2">
        <v>9.8031031410790231E-4</v>
      </c>
      <c r="BG2">
        <v>0.64246754433885289</v>
      </c>
      <c r="BH2">
        <v>1.6616621768178119</v>
      </c>
      <c r="BI2">
        <v>9.580204453628087E-2</v>
      </c>
      <c r="BJ2">
        <v>1.1545457833435375E-3</v>
      </c>
      <c r="BK2">
        <v>1.5061758090905617E-3</v>
      </c>
    </row>
    <row r="3" spans="1:63" x14ac:dyDescent="0.35">
      <c r="A3" s="79" t="s">
        <v>158</v>
      </c>
      <c r="B3" s="79">
        <v>1</v>
      </c>
      <c r="C3" s="79" t="s">
        <v>161</v>
      </c>
      <c r="D3">
        <v>-6.7804539680480964</v>
      </c>
      <c r="E3">
        <v>-3.7987002067565925</v>
      </c>
      <c r="F3">
        <v>-1.4949183463972151</v>
      </c>
      <c r="G3">
        <v>-2.1910655053972183</v>
      </c>
      <c r="H3">
        <v>-0.24537954639721526</v>
      </c>
      <c r="I3">
        <v>-5.9742700576782219</v>
      </c>
      <c r="J3">
        <v>-1.0050374984741204</v>
      </c>
      <c r="K3">
        <v>-1.6920860287548818</v>
      </c>
      <c r="L3">
        <v>-1.8125926977548827</v>
      </c>
      <c r="M3">
        <v>-1.6016981127548835</v>
      </c>
      <c r="N3">
        <v>2.632454586029052</v>
      </c>
      <c r="O3">
        <v>2.0339470787048342</v>
      </c>
      <c r="P3">
        <v>2.2483544381120577</v>
      </c>
      <c r="Q3">
        <v>1.2708380741120608</v>
      </c>
      <c r="R3">
        <v>0.40260400811206232</v>
      </c>
      <c r="S3">
        <v>3.5884149551391609</v>
      </c>
      <c r="T3">
        <v>0.71638278961181712</v>
      </c>
      <c r="U3">
        <v>0.77440757650390513</v>
      </c>
      <c r="V3">
        <v>0.20367698750390861</v>
      </c>
      <c r="W3">
        <v>0.11496525250390555</v>
      </c>
      <c r="X3">
        <v>3.8391863822937005</v>
      </c>
      <c r="Y3">
        <v>0.76825627517700212</v>
      </c>
      <c r="Z3">
        <v>4.2249846499016126</v>
      </c>
      <c r="AA3">
        <v>11.124797155901611</v>
      </c>
      <c r="AB3">
        <v>9.4936148649016108</v>
      </c>
      <c r="AC3">
        <v>0.89564971923828196</v>
      </c>
      <c r="AD3">
        <v>-1.5044328689575188</v>
      </c>
      <c r="AE3">
        <v>3.9922525420239241</v>
      </c>
      <c r="AF3">
        <v>9.5474155430239271</v>
      </c>
      <c r="AG3">
        <v>9.3522779480239304</v>
      </c>
      <c r="AH3">
        <v>109.93096203222849</v>
      </c>
      <c r="AI3">
        <v>13.91626553117036</v>
      </c>
      <c r="AJ3">
        <v>2.8184819854261858</v>
      </c>
      <c r="AK3">
        <v>4.5664261618383559</v>
      </c>
      <c r="AL3">
        <v>1.1854045879581689</v>
      </c>
      <c r="AM3">
        <v>62.868701369962466</v>
      </c>
      <c r="AN3">
        <v>2.0069956620952705</v>
      </c>
      <c r="AO3">
        <v>3.2312357851864451</v>
      </c>
      <c r="AP3">
        <v>3.5127300175959011</v>
      </c>
      <c r="AQ3">
        <v>3.0350033580860183</v>
      </c>
      <c r="AR3">
        <v>0.16126948808654396</v>
      </c>
      <c r="AS3">
        <v>0.24418608937060293</v>
      </c>
      <c r="AT3">
        <v>0.21046402571583664</v>
      </c>
      <c r="AU3">
        <v>0.4144189633852795</v>
      </c>
      <c r="AV3">
        <v>0.75649161246525243</v>
      </c>
      <c r="AW3">
        <v>8.313415016977041E-2</v>
      </c>
      <c r="AX3">
        <v>0.60862150264275383</v>
      </c>
      <c r="AY3">
        <v>0.58462864496007294</v>
      </c>
      <c r="AZ3">
        <v>0.86833462179290677</v>
      </c>
      <c r="BA3">
        <v>0.92340455077924444</v>
      </c>
      <c r="BB3">
        <v>6.9869838592574576E-2</v>
      </c>
      <c r="BC3">
        <v>0.58712668126335155</v>
      </c>
      <c r="BD3">
        <v>5.3475258072326573E-2</v>
      </c>
      <c r="BE3">
        <v>4.4781883973865611E-4</v>
      </c>
      <c r="BF3">
        <v>1.3871938616667027E-3</v>
      </c>
      <c r="BG3">
        <v>0.53750507473399223</v>
      </c>
      <c r="BH3">
        <v>2.83713120189427</v>
      </c>
      <c r="BI3">
        <v>6.2836535852441658E-2</v>
      </c>
      <c r="BJ3">
        <v>1.3364156121838582E-3</v>
      </c>
      <c r="BK3">
        <v>1.5299731519364088E-3</v>
      </c>
    </row>
    <row r="4" spans="1:63" x14ac:dyDescent="0.35">
      <c r="A4" s="79" t="s">
        <v>158</v>
      </c>
      <c r="B4" s="79">
        <v>1</v>
      </c>
      <c r="C4" s="79" t="s">
        <v>160</v>
      </c>
      <c r="D4">
        <v>5.1191997528075461E-2</v>
      </c>
      <c r="E4">
        <v>1.0727616233825685</v>
      </c>
      <c r="F4">
        <v>-0.74801778623364434</v>
      </c>
      <c r="G4">
        <v>-0.3200509102336424</v>
      </c>
      <c r="H4">
        <v>0.89749231376635841</v>
      </c>
      <c r="I4">
        <v>2.0591462135314949</v>
      </c>
      <c r="J4">
        <v>1.0832217216491706</v>
      </c>
      <c r="K4">
        <v>0.30368871786499074</v>
      </c>
      <c r="L4">
        <v>1.6407502138649912</v>
      </c>
      <c r="M4">
        <v>1.9977219588649913</v>
      </c>
      <c r="N4">
        <v>2.220915508270263</v>
      </c>
      <c r="O4">
        <v>0.27820023727417009</v>
      </c>
      <c r="P4">
        <v>5.36204100139331</v>
      </c>
      <c r="Q4">
        <v>9.947898732393309</v>
      </c>
      <c r="R4">
        <v>8.8898945813933157</v>
      </c>
      <c r="S4">
        <v>0.67067699432373118</v>
      </c>
      <c r="T4">
        <v>-1.4847681045532219</v>
      </c>
      <c r="U4">
        <v>3.996462060268553</v>
      </c>
      <c r="V4">
        <v>11.286488341268555</v>
      </c>
      <c r="W4">
        <v>8.5959320062685531</v>
      </c>
      <c r="AH4">
        <v>0.965138573226757</v>
      </c>
      <c r="AI4">
        <v>0.47540809584355709</v>
      </c>
      <c r="AJ4">
        <v>1.6794836912378881</v>
      </c>
      <c r="AK4">
        <v>1.2483746011229435</v>
      </c>
      <c r="AL4">
        <v>0.53681901726235026</v>
      </c>
      <c r="AM4">
        <v>0.23995799488514882</v>
      </c>
      <c r="AN4">
        <v>0.47197366838040056</v>
      </c>
      <c r="AO4">
        <v>0.81017826234817392</v>
      </c>
      <c r="AP4">
        <v>0.32068966963026402</v>
      </c>
      <c r="AQ4">
        <v>0.25039506627373515</v>
      </c>
      <c r="AR4">
        <v>0.21450519477986052</v>
      </c>
      <c r="AS4">
        <v>0.82461908856609323</v>
      </c>
      <c r="AT4">
        <v>2.4314470740274766E-2</v>
      </c>
      <c r="AU4">
        <v>1.0124744854524035E-3</v>
      </c>
      <c r="AV4">
        <v>2.1080216782250775E-3</v>
      </c>
      <c r="AW4">
        <v>0.62821182547102716</v>
      </c>
      <c r="AX4">
        <v>2.7987218349926644</v>
      </c>
      <c r="AY4">
        <v>6.2653457645545155E-2</v>
      </c>
      <c r="AZ4">
        <v>4.0033951948368468E-4</v>
      </c>
      <c r="BA4">
        <v>2.5844410195352404E-3</v>
      </c>
    </row>
    <row r="5" spans="1:63" ht="15.65" customHeight="1" x14ac:dyDescent="0.35">
      <c r="A5" s="79" t="s">
        <v>158</v>
      </c>
      <c r="B5" s="79">
        <v>1</v>
      </c>
      <c r="C5" s="79" t="s">
        <v>159</v>
      </c>
      <c r="D5">
        <v>5.3587457656860344</v>
      </c>
      <c r="E5">
        <v>-0.8998531417846678</v>
      </c>
      <c r="F5">
        <v>0.13642692630175723</v>
      </c>
      <c r="G5">
        <v>1.0115831373017601</v>
      </c>
      <c r="H5">
        <v>-0.6125150686982419</v>
      </c>
      <c r="I5">
        <v>5.6345561027526863</v>
      </c>
      <c r="J5">
        <v>-0.25089139938354421</v>
      </c>
      <c r="K5">
        <v>0.70744008749389753</v>
      </c>
      <c r="L5">
        <v>1.020341208493897</v>
      </c>
      <c r="M5">
        <v>-0.56403131650610483</v>
      </c>
      <c r="N5">
        <v>3.8191062927246087</v>
      </c>
      <c r="O5">
        <v>2.3342929763793947</v>
      </c>
      <c r="P5">
        <v>9.5892004472641901E-3</v>
      </c>
      <c r="Q5">
        <v>0.32157306644726535</v>
      </c>
      <c r="R5">
        <v>-9.9316214552731097E-2</v>
      </c>
      <c r="S5">
        <v>2.1649644851684577</v>
      </c>
      <c r="T5">
        <v>0.26574687957763743</v>
      </c>
      <c r="U5">
        <v>-1.9038656240454115</v>
      </c>
      <c r="V5">
        <v>-0.62271995804541103</v>
      </c>
      <c r="W5">
        <v>-0.74785060804541281</v>
      </c>
      <c r="AH5">
        <v>2.4370070490868014E-2</v>
      </c>
      <c r="AI5">
        <v>1.8658760377529144</v>
      </c>
      <c r="AJ5">
        <v>0.90976956272046094</v>
      </c>
      <c r="AK5">
        <v>0.49600166295910492</v>
      </c>
      <c r="AL5">
        <v>1.5289222767463038</v>
      </c>
      <c r="AM5">
        <v>2.0129343027922516E-2</v>
      </c>
      <c r="AN5">
        <v>1.1899421186010621</v>
      </c>
      <c r="AO5">
        <v>0.61240582587289094</v>
      </c>
      <c r="AP5">
        <v>0.49299974022001652</v>
      </c>
      <c r="AQ5">
        <v>1.4783945223584305</v>
      </c>
      <c r="AR5">
        <v>7.0849118191129351E-2</v>
      </c>
      <c r="AS5">
        <v>0.19829318817055216</v>
      </c>
      <c r="AT5">
        <v>0.99337531337802243</v>
      </c>
      <c r="AU5">
        <v>0.80019689379532177</v>
      </c>
      <c r="AV5">
        <v>1.071265600910811</v>
      </c>
      <c r="AW5">
        <v>0.22298761907487094</v>
      </c>
      <c r="AX5">
        <v>0.83176801902898012</v>
      </c>
      <c r="AY5">
        <v>3.7421454230083815</v>
      </c>
      <c r="AZ5">
        <v>1.5397754332039997</v>
      </c>
      <c r="BA5">
        <v>1.6792890854719609</v>
      </c>
    </row>
    <row r="6" spans="1:63" x14ac:dyDescent="0.35">
      <c r="A6" s="79" t="s">
        <v>158</v>
      </c>
      <c r="B6" s="79">
        <v>1</v>
      </c>
      <c r="C6" s="79" t="s">
        <v>157</v>
      </c>
      <c r="D6">
        <v>-0.38891916275024485</v>
      </c>
      <c r="E6">
        <v>1.0861588401794435</v>
      </c>
      <c r="F6">
        <v>-0.39753770999829108</v>
      </c>
      <c r="G6">
        <v>-0.13958329899829192</v>
      </c>
      <c r="H6">
        <v>-2.7679491999982897</v>
      </c>
      <c r="I6">
        <v>-1.809576225280761</v>
      </c>
      <c r="J6">
        <v>1.3068962097168679E-2</v>
      </c>
      <c r="K6">
        <v>0.26380367272461047</v>
      </c>
      <c r="L6">
        <v>-0.96187324627539095</v>
      </c>
      <c r="M6">
        <v>-1.9659540162753917</v>
      </c>
      <c r="N6">
        <v>1.8336431503295891</v>
      </c>
      <c r="O6">
        <v>3.2327009124755861</v>
      </c>
      <c r="P6">
        <v>2.7485904693901357</v>
      </c>
      <c r="Q6">
        <v>2.5332849503901373</v>
      </c>
      <c r="R6">
        <v>2.1714395493901382</v>
      </c>
      <c r="S6">
        <v>-1.1327239990234368</v>
      </c>
      <c r="T6">
        <v>-0.2335712432861321</v>
      </c>
      <c r="U6">
        <v>0.32433815214355466</v>
      </c>
      <c r="V6">
        <v>-2.0322036856444292E-2</v>
      </c>
      <c r="W6">
        <v>-1.301485246856446</v>
      </c>
      <c r="AH6">
        <v>1.3094120519055914</v>
      </c>
      <c r="AI6">
        <v>0.47101377565859071</v>
      </c>
      <c r="AJ6">
        <v>1.3172577885854742</v>
      </c>
      <c r="AK6">
        <v>1.1015868929345056</v>
      </c>
      <c r="AL6">
        <v>6.8113898159419461</v>
      </c>
      <c r="AM6">
        <v>3.5053930659916963</v>
      </c>
      <c r="AN6">
        <v>0.99098219230785578</v>
      </c>
      <c r="AO6">
        <v>0.83288910579790065</v>
      </c>
      <c r="AP6">
        <v>1.9478373945483765</v>
      </c>
      <c r="AQ6">
        <v>3.9067095933989364</v>
      </c>
      <c r="AR6">
        <v>0.28055525670930764</v>
      </c>
      <c r="AS6">
        <v>0.10638001772205316</v>
      </c>
      <c r="AT6">
        <v>0.14879619407373554</v>
      </c>
      <c r="AU6">
        <v>0.17274490315838967</v>
      </c>
      <c r="AV6">
        <v>0.22198905471383409</v>
      </c>
      <c r="AW6">
        <v>2.1927236486236699</v>
      </c>
      <c r="AX6">
        <v>1.1757417778921804</v>
      </c>
      <c r="AY6">
        <v>0.79866469612568292</v>
      </c>
      <c r="AZ6">
        <v>1.0141858400123831</v>
      </c>
      <c r="BA6">
        <v>2.4648250452030447</v>
      </c>
    </row>
    <row r="7" spans="1:63" x14ac:dyDescent="0.35">
      <c r="A7" s="70" t="s">
        <v>152</v>
      </c>
      <c r="B7" s="70">
        <v>2</v>
      </c>
      <c r="C7" s="70" t="s">
        <v>156</v>
      </c>
      <c r="N7">
        <v>5.2074146270751243E-2</v>
      </c>
      <c r="O7">
        <v>1.8438721580505373</v>
      </c>
      <c r="P7">
        <v>2.2073378574626457</v>
      </c>
      <c r="Q7">
        <v>-0.39222593153735286</v>
      </c>
      <c r="R7">
        <v>-0.70916566753735388</v>
      </c>
      <c r="S7">
        <v>-0.97411460876464773</v>
      </c>
      <c r="T7">
        <v>-4.8691072845459011</v>
      </c>
      <c r="U7">
        <v>-0.62754325571045211</v>
      </c>
      <c r="V7">
        <v>-1.7688695897104507</v>
      </c>
      <c r="W7">
        <v>-1.2549535747104503</v>
      </c>
      <c r="AR7">
        <v>0.96454861103028899</v>
      </c>
      <c r="AS7">
        <v>0.2785730968888806</v>
      </c>
      <c r="AT7">
        <v>0.21653349927573398</v>
      </c>
      <c r="AU7">
        <v>1.3124167679631504</v>
      </c>
      <c r="AV7">
        <v>1.634858380233372</v>
      </c>
      <c r="AW7">
        <v>1.9644352405216181</v>
      </c>
      <c r="AX7">
        <v>29.224517171005203</v>
      </c>
      <c r="AY7">
        <v>1.5449319102996777</v>
      </c>
      <c r="AZ7">
        <v>3.4078683171479391</v>
      </c>
      <c r="BA7">
        <v>2.3865946852643138</v>
      </c>
    </row>
    <row r="8" spans="1:63" x14ac:dyDescent="0.35">
      <c r="A8" s="70" t="s">
        <v>152</v>
      </c>
      <c r="B8" s="70">
        <v>2</v>
      </c>
      <c r="C8" s="70" t="s">
        <v>155</v>
      </c>
      <c r="N8">
        <v>6.3895394325256341</v>
      </c>
      <c r="O8">
        <v>1.4808522148132326</v>
      </c>
      <c r="P8">
        <v>1.4713606872160643</v>
      </c>
      <c r="Q8">
        <v>-0.64249200678393503</v>
      </c>
      <c r="R8">
        <v>1.3471917122160679</v>
      </c>
      <c r="S8">
        <v>4.9206820678710947</v>
      </c>
      <c r="T8">
        <v>1.2855298995971687</v>
      </c>
      <c r="U8">
        <v>1.2106563595703124</v>
      </c>
      <c r="V8">
        <v>-0.48182029442968766</v>
      </c>
      <c r="W8">
        <v>1.1627090455703115</v>
      </c>
      <c r="AR8">
        <v>1.1927707276014747E-2</v>
      </c>
      <c r="AS8">
        <v>0.35827711150504327</v>
      </c>
      <c r="AT8">
        <v>0.36064199658075496</v>
      </c>
      <c r="AU8">
        <v>1.5610232301963647</v>
      </c>
      <c r="AV8">
        <v>0.39305641138408659</v>
      </c>
      <c r="AW8">
        <v>3.3016200894886424E-2</v>
      </c>
      <c r="AX8">
        <v>0.41022010353834837</v>
      </c>
      <c r="AY8">
        <v>0.43207199814017916</v>
      </c>
      <c r="AZ8">
        <v>1.3965045696590843</v>
      </c>
      <c r="BA8">
        <v>0.44667299953221201</v>
      </c>
    </row>
    <row r="9" spans="1:63" ht="15.65" customHeight="1" x14ac:dyDescent="0.35">
      <c r="A9" s="70" t="s">
        <v>152</v>
      </c>
      <c r="B9" s="70">
        <v>2</v>
      </c>
      <c r="C9" s="70" t="s">
        <v>154</v>
      </c>
      <c r="N9">
        <v>5.1796080589294426</v>
      </c>
      <c r="O9">
        <v>2.040001003265381</v>
      </c>
      <c r="P9">
        <v>-0.59056233878491504</v>
      </c>
      <c r="Q9">
        <v>0.18993120221508608</v>
      </c>
      <c r="R9">
        <v>1.331784151215091</v>
      </c>
      <c r="S9">
        <v>3.0267541885375984</v>
      </c>
      <c r="T9">
        <v>-0.39964599609374929</v>
      </c>
      <c r="U9">
        <v>-1.7378252054833991</v>
      </c>
      <c r="V9">
        <v>-0.32217521948339733</v>
      </c>
      <c r="W9">
        <v>0.34382991551659892</v>
      </c>
      <c r="AR9">
        <v>2.7591963603281137E-2</v>
      </c>
      <c r="AS9">
        <v>0.2431635677544973</v>
      </c>
      <c r="AT9">
        <v>1.5058335821836275</v>
      </c>
      <c r="AU9">
        <v>0.87664752500160215</v>
      </c>
      <c r="AV9">
        <v>0.39727663413618119</v>
      </c>
      <c r="AW9">
        <v>0.12270328781906789</v>
      </c>
      <c r="AX9">
        <v>1.3191841738519967</v>
      </c>
      <c r="AY9">
        <v>3.3353200490237067</v>
      </c>
      <c r="AZ9">
        <v>1.2502141354857439</v>
      </c>
      <c r="BA9">
        <v>0.78794677443995398</v>
      </c>
    </row>
    <row r="10" spans="1:63" x14ac:dyDescent="0.35">
      <c r="A10" s="70" t="s">
        <v>152</v>
      </c>
      <c r="B10" s="70">
        <v>2</v>
      </c>
      <c r="C10" s="70" t="s">
        <v>153</v>
      </c>
      <c r="N10">
        <v>4.4758231163024895</v>
      </c>
      <c r="O10">
        <v>2.0464068336486818</v>
      </c>
      <c r="P10">
        <v>0.87662172469165078</v>
      </c>
      <c r="Q10">
        <v>1.1738884956916502</v>
      </c>
      <c r="R10">
        <v>2.27428903469165</v>
      </c>
      <c r="S10">
        <v>2.0606477737426765</v>
      </c>
      <c r="T10">
        <v>-0.2222339630126946</v>
      </c>
      <c r="U10">
        <v>0.33685321831298598</v>
      </c>
      <c r="V10">
        <v>0.40393619431298777</v>
      </c>
      <c r="W10">
        <v>0.57523898931298412</v>
      </c>
      <c r="AR10">
        <v>4.4941026372780343E-2</v>
      </c>
      <c r="AS10">
        <v>0.24208627041797759</v>
      </c>
      <c r="AT10">
        <v>0.54464129414763829</v>
      </c>
      <c r="AU10">
        <v>0.44322510465308934</v>
      </c>
      <c r="AV10">
        <v>0.20671442405395044</v>
      </c>
      <c r="AW10">
        <v>0.23970837599421119</v>
      </c>
      <c r="AX10">
        <v>1.1665385329398388</v>
      </c>
      <c r="AY10">
        <v>0.79176641712798812</v>
      </c>
      <c r="AZ10">
        <v>0.75579338969069254</v>
      </c>
      <c r="BA10">
        <v>0.67117505883161765</v>
      </c>
    </row>
    <row r="11" spans="1:63" x14ac:dyDescent="0.35">
      <c r="A11" s="70" t="s">
        <v>152</v>
      </c>
      <c r="B11" s="70">
        <v>2</v>
      </c>
      <c r="C11" s="70" t="s">
        <v>151</v>
      </c>
    </row>
    <row r="12" spans="1:63" x14ac:dyDescent="0.35">
      <c r="A12" s="61" t="s">
        <v>142</v>
      </c>
      <c r="B12" s="61">
        <v>3</v>
      </c>
      <c r="C12" s="61" t="s">
        <v>150</v>
      </c>
    </row>
    <row r="13" spans="1:63" ht="15.65" customHeight="1" x14ac:dyDescent="0.35">
      <c r="A13" s="61" t="s">
        <v>142</v>
      </c>
      <c r="B13" s="61">
        <v>3</v>
      </c>
      <c r="C13" s="61" t="s">
        <v>149</v>
      </c>
    </row>
    <row r="14" spans="1:63" ht="15.65" customHeight="1" x14ac:dyDescent="0.35">
      <c r="A14" s="61" t="s">
        <v>142</v>
      </c>
      <c r="B14" s="61">
        <v>3</v>
      </c>
      <c r="C14" s="61" t="s">
        <v>148</v>
      </c>
    </row>
    <row r="15" spans="1:63" x14ac:dyDescent="0.35">
      <c r="A15" s="61" t="s">
        <v>142</v>
      </c>
      <c r="B15" s="61">
        <v>3</v>
      </c>
      <c r="C15" s="61" t="s">
        <v>147</v>
      </c>
    </row>
    <row r="16" spans="1:63" x14ac:dyDescent="0.35">
      <c r="A16" s="61" t="s">
        <v>142</v>
      </c>
      <c r="B16" s="61">
        <v>3</v>
      </c>
      <c r="C16" s="61" t="s">
        <v>146</v>
      </c>
    </row>
    <row r="17" spans="1:3" ht="15.65" customHeight="1" x14ac:dyDescent="0.35">
      <c r="A17" s="61" t="s">
        <v>142</v>
      </c>
      <c r="B17" s="61">
        <v>3</v>
      </c>
      <c r="C17" s="61" t="s">
        <v>145</v>
      </c>
    </row>
    <row r="18" spans="1:3" x14ac:dyDescent="0.35">
      <c r="A18" s="61" t="s">
        <v>142</v>
      </c>
      <c r="B18" s="61">
        <v>3</v>
      </c>
      <c r="C18" s="61" t="s">
        <v>144</v>
      </c>
    </row>
    <row r="19" spans="1:3" x14ac:dyDescent="0.35">
      <c r="A19" s="61" t="s">
        <v>142</v>
      </c>
      <c r="B19" s="61">
        <v>3</v>
      </c>
      <c r="C19" s="61" t="s">
        <v>143</v>
      </c>
    </row>
    <row r="20" spans="1:3" x14ac:dyDescent="0.35">
      <c r="A20" s="61" t="s">
        <v>142</v>
      </c>
      <c r="B20" s="61">
        <v>3</v>
      </c>
      <c r="C20" s="61" t="s">
        <v>141</v>
      </c>
    </row>
    <row r="21" spans="1:3" x14ac:dyDescent="0.35">
      <c r="A21" s="52" t="s">
        <v>132</v>
      </c>
      <c r="B21" s="52">
        <v>4</v>
      </c>
      <c r="C21" s="52" t="s">
        <v>140</v>
      </c>
    </row>
    <row r="22" spans="1:3" x14ac:dyDescent="0.35">
      <c r="A22" s="52" t="s">
        <v>132</v>
      </c>
      <c r="B22" s="52">
        <v>4</v>
      </c>
      <c r="C22" s="52" t="s">
        <v>139</v>
      </c>
    </row>
    <row r="23" spans="1:3" x14ac:dyDescent="0.35">
      <c r="A23" s="52" t="s">
        <v>132</v>
      </c>
      <c r="B23" s="52">
        <v>4</v>
      </c>
      <c r="C23" s="52" t="s">
        <v>138</v>
      </c>
    </row>
    <row r="24" spans="1:3" x14ac:dyDescent="0.35">
      <c r="A24" s="52" t="s">
        <v>132</v>
      </c>
      <c r="B24" s="52">
        <v>4</v>
      </c>
      <c r="C24" s="52" t="s">
        <v>137</v>
      </c>
    </row>
    <row r="25" spans="1:3" x14ac:dyDescent="0.35">
      <c r="A25" s="52" t="s">
        <v>132</v>
      </c>
      <c r="B25" s="52">
        <v>4</v>
      </c>
      <c r="C25" s="52" t="s">
        <v>136</v>
      </c>
    </row>
    <row r="26" spans="1:3" x14ac:dyDescent="0.35">
      <c r="A26" s="52" t="s">
        <v>132</v>
      </c>
      <c r="B26" s="52">
        <v>4</v>
      </c>
      <c r="C26" s="52" t="s">
        <v>135</v>
      </c>
    </row>
    <row r="27" spans="1:3" x14ac:dyDescent="0.35">
      <c r="A27" s="52" t="s">
        <v>132</v>
      </c>
      <c r="B27" s="52">
        <v>4</v>
      </c>
      <c r="C27" s="52" t="s">
        <v>134</v>
      </c>
    </row>
    <row r="28" spans="1:3" x14ac:dyDescent="0.35">
      <c r="A28" s="52" t="s">
        <v>132</v>
      </c>
      <c r="B28" s="52">
        <v>4</v>
      </c>
      <c r="C28" s="52" t="s">
        <v>133</v>
      </c>
    </row>
    <row r="29" spans="1:3" x14ac:dyDescent="0.35">
      <c r="A29" s="52" t="s">
        <v>132</v>
      </c>
      <c r="B29" s="52">
        <v>4</v>
      </c>
      <c r="C29" s="52" t="s">
        <v>131</v>
      </c>
    </row>
    <row r="30" spans="1:3" x14ac:dyDescent="0.35">
      <c r="A30" s="43" t="s">
        <v>129</v>
      </c>
      <c r="B30" s="43">
        <v>5</v>
      </c>
      <c r="C30" s="43" t="s">
        <v>130</v>
      </c>
    </row>
    <row r="31" spans="1:3" x14ac:dyDescent="0.35">
      <c r="A31" s="43" t="s">
        <v>129</v>
      </c>
      <c r="B31" s="43">
        <v>5</v>
      </c>
      <c r="C31" s="43" t="s">
        <v>128</v>
      </c>
    </row>
    <row r="32" spans="1:3" x14ac:dyDescent="0.35">
      <c r="A32" s="29" t="s">
        <v>126</v>
      </c>
      <c r="B32" s="29">
        <v>6</v>
      </c>
      <c r="C32" s="29" t="s">
        <v>127</v>
      </c>
    </row>
    <row r="33" spans="1:3" x14ac:dyDescent="0.35">
      <c r="A33" s="29" t="s">
        <v>126</v>
      </c>
      <c r="B33" s="29">
        <v>6</v>
      </c>
      <c r="C33" s="29" t="s">
        <v>125</v>
      </c>
    </row>
  </sheetData>
  <pageMargins left="0.7" right="0.7" top="0.75" bottom="0.75" header="0.3" footer="0.3"/>
  <pageSetup paperSize="9" scale="32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8A15C-9B98-4F33-955D-AC7CA6E51395}">
  <sheetPr>
    <pageSetUpPr fitToPage="1"/>
  </sheetPr>
  <dimension ref="A1:AN33"/>
  <sheetViews>
    <sheetView zoomScale="55" zoomScaleNormal="55" workbookViewId="0">
      <selection activeCell="D1" sqref="D1"/>
    </sheetView>
  </sheetViews>
  <sheetFormatPr defaultRowHeight="14.5" x14ac:dyDescent="0.35"/>
  <cols>
    <col min="1" max="1" width="20.453125" bestFit="1" customWidth="1"/>
    <col min="2" max="2" width="20.453125" customWidth="1"/>
    <col min="3" max="3" width="39" bestFit="1" customWidth="1"/>
    <col min="4" max="4" width="20.453125" customWidth="1"/>
    <col min="5" max="5" width="14.08984375" bestFit="1" customWidth="1"/>
    <col min="6" max="7" width="17.90625" customWidth="1"/>
    <col min="8" max="16" width="10.54296875" style="10" customWidth="1"/>
    <col min="17" max="18" width="10.54296875" style="22" customWidth="1"/>
    <col min="19" max="25" width="10.54296875" style="10" customWidth="1"/>
    <col min="36" max="36" width="9.453125" bestFit="1" customWidth="1"/>
    <col min="37" max="39" width="9" bestFit="1" customWidth="1"/>
    <col min="40" max="40" width="8.54296875" customWidth="1"/>
  </cols>
  <sheetData>
    <row r="1" spans="1:40" s="82" customFormat="1" ht="70.25" customHeight="1" thickBot="1" x14ac:dyDescent="0.4">
      <c r="A1" s="87" t="s">
        <v>202</v>
      </c>
      <c r="B1" s="87" t="s">
        <v>201</v>
      </c>
      <c r="C1" s="87" t="s">
        <v>200</v>
      </c>
      <c r="D1" s="84" t="s">
        <v>199</v>
      </c>
      <c r="E1" s="84" t="s">
        <v>198</v>
      </c>
      <c r="F1" s="84" t="s">
        <v>197</v>
      </c>
      <c r="G1" s="86" t="s">
        <v>196</v>
      </c>
      <c r="H1" s="85" t="s">
        <v>195</v>
      </c>
      <c r="I1" s="84" t="s">
        <v>194</v>
      </c>
      <c r="J1" s="83" t="s">
        <v>193</v>
      </c>
      <c r="K1" s="85" t="s">
        <v>192</v>
      </c>
      <c r="L1" s="84" t="s">
        <v>191</v>
      </c>
      <c r="M1" s="83" t="s">
        <v>190</v>
      </c>
      <c r="N1" s="85" t="s">
        <v>189</v>
      </c>
      <c r="O1" s="84" t="s">
        <v>188</v>
      </c>
      <c r="P1" s="83" t="s">
        <v>187</v>
      </c>
      <c r="Q1" s="85" t="s">
        <v>186</v>
      </c>
      <c r="R1" s="84" t="s">
        <v>185</v>
      </c>
      <c r="S1" s="83" t="s">
        <v>184</v>
      </c>
      <c r="T1" s="85" t="s">
        <v>183</v>
      </c>
      <c r="U1" s="84" t="s">
        <v>182</v>
      </c>
      <c r="V1" s="83" t="s">
        <v>181</v>
      </c>
      <c r="W1" s="85" t="s">
        <v>180</v>
      </c>
      <c r="X1" s="84" t="s">
        <v>179</v>
      </c>
      <c r="Y1" s="83" t="s">
        <v>178</v>
      </c>
      <c r="Z1" s="85" t="s">
        <v>177</v>
      </c>
      <c r="AA1" s="84" t="s">
        <v>176</v>
      </c>
      <c r="AB1" s="84" t="s">
        <v>175</v>
      </c>
      <c r="AC1" s="84" t="s">
        <v>174</v>
      </c>
      <c r="AD1" s="83" t="s">
        <v>173</v>
      </c>
      <c r="AE1" s="85" t="s">
        <v>172</v>
      </c>
      <c r="AF1" s="84" t="s">
        <v>171</v>
      </c>
      <c r="AG1" s="84" t="s">
        <v>170</v>
      </c>
      <c r="AH1" s="84" t="s">
        <v>169</v>
      </c>
      <c r="AI1" s="83" t="s">
        <v>168</v>
      </c>
      <c r="AJ1" s="85" t="s">
        <v>167</v>
      </c>
      <c r="AK1" s="84" t="s">
        <v>166</v>
      </c>
      <c r="AL1" s="84" t="s">
        <v>165</v>
      </c>
      <c r="AM1" s="84" t="s">
        <v>164</v>
      </c>
      <c r="AN1" s="83" t="s">
        <v>163</v>
      </c>
    </row>
    <row r="2" spans="1:40" ht="15.65" customHeight="1" x14ac:dyDescent="0.35">
      <c r="A2" s="79" t="s">
        <v>158</v>
      </c>
      <c r="B2" s="79">
        <v>1</v>
      </c>
      <c r="C2" s="79" t="s">
        <v>162</v>
      </c>
      <c r="D2" s="81">
        <v>1</v>
      </c>
      <c r="E2" s="80" t="s">
        <v>124</v>
      </c>
      <c r="F2" s="79" t="s">
        <v>123</v>
      </c>
      <c r="G2" s="78">
        <v>8.32</v>
      </c>
      <c r="H2" s="75">
        <v>29.137706756591797</v>
      </c>
      <c r="I2" s="77">
        <v>29.306182861328125</v>
      </c>
      <c r="J2" s="76">
        <v>29.221944808959961</v>
      </c>
      <c r="K2" s="75">
        <v>31.226900100708008</v>
      </c>
      <c r="L2" s="77">
        <v>32.658740997314453</v>
      </c>
      <c r="M2" s="76">
        <v>31.94282054901123</v>
      </c>
      <c r="N2" s="75">
        <v>26.34866714</v>
      </c>
      <c r="O2" s="77">
        <v>27.11067581</v>
      </c>
      <c r="P2" s="76">
        <v>26.729671475</v>
      </c>
      <c r="Q2" s="75">
        <v>23.66707993</v>
      </c>
      <c r="R2" s="77">
        <v>24.388813020000001</v>
      </c>
      <c r="S2" s="76">
        <v>24.027946475</v>
      </c>
      <c r="T2" s="75">
        <v>26.848651889999999</v>
      </c>
      <c r="U2" s="77">
        <v>27.031719209999999</v>
      </c>
      <c r="V2" s="76">
        <v>26.940185549999999</v>
      </c>
      <c r="W2" s="75">
        <v>17.363058090209961</v>
      </c>
      <c r="X2" s="77">
        <v>17.889474868774414</v>
      </c>
      <c r="Y2" s="76">
        <v>17.626266479492188</v>
      </c>
      <c r="Z2" s="75">
        <f t="shared" ref="Z2:Z33" si="0">J2-Y2</f>
        <v>11.595678329467773</v>
      </c>
      <c r="AA2" s="74">
        <f t="shared" ref="AA2:AA33" si="1">M2-Y2</f>
        <v>14.316554069519043</v>
      </c>
      <c r="AB2" s="74">
        <f t="shared" ref="AB2:AB33" si="2">P2-Y2</f>
        <v>9.1034049955078125</v>
      </c>
      <c r="AC2" s="74">
        <f t="shared" ref="AC2:AC33" si="3">S2-Y2</f>
        <v>6.4016799955078127</v>
      </c>
      <c r="AD2" s="73">
        <f t="shared" ref="AD2:AD33" si="4">V2-Y2</f>
        <v>9.3139190705078114</v>
      </c>
      <c r="AE2" s="75">
        <f>Z2-AVERAGE($Z$2:$Z$6)</f>
        <v>1.7594353675842278</v>
      </c>
      <c r="AF2" s="74">
        <f>AA2-AVERAGE($AA$2:$AA$6)</f>
        <v>2.5396328849792482</v>
      </c>
      <c r="AG2" s="74">
        <f>AB2-AVERAGE($AB$2:$AB$6)</f>
        <v>2.5040469163273915</v>
      </c>
      <c r="AH2" s="74">
        <f>AC2-AVERAGE($AC$2:$AC$6)</f>
        <v>1.6391165773273935</v>
      </c>
      <c r="AI2" s="73">
        <f>AD2-AVERAGE($AD$2:$AD$6)</f>
        <v>2.7283515013273938</v>
      </c>
      <c r="AJ2" s="75">
        <f t="shared" ref="AJ2:AJ33" si="5">2^-AE2</f>
        <v>0.2953637402409629</v>
      </c>
      <c r="AK2" s="74">
        <f t="shared" ref="AK2:AK33" si="6">2^-AF2</f>
        <v>0.17198648619644402</v>
      </c>
      <c r="AL2" s="74">
        <f t="shared" ref="AL2:AL33" si="7">2^-AG2</f>
        <v>0.17628151230664771</v>
      </c>
      <c r="AM2" s="74">
        <f t="shared" ref="AM2:AM33" si="8">2^-AH2</f>
        <v>0.3210530084319112</v>
      </c>
      <c r="AN2" s="73">
        <f t="shared" ref="AN2:AN33" si="9">2^-AI2</f>
        <v>0.15089830426877957</v>
      </c>
    </row>
    <row r="3" spans="1:40" ht="15.5" x14ac:dyDescent="0.35">
      <c r="A3" s="79" t="s">
        <v>158</v>
      </c>
      <c r="B3" s="79">
        <v>1</v>
      </c>
      <c r="C3" s="79" t="s">
        <v>161</v>
      </c>
      <c r="D3" s="81">
        <v>2</v>
      </c>
      <c r="E3" s="80" t="s">
        <v>124</v>
      </c>
      <c r="F3" s="79" t="s">
        <v>123</v>
      </c>
      <c r="G3" s="78">
        <v>1.91</v>
      </c>
      <c r="H3" s="75">
        <v>26.066095352172852</v>
      </c>
      <c r="I3" s="77">
        <v>25.669040679931641</v>
      </c>
      <c r="J3" s="76">
        <v>25.867568016052246</v>
      </c>
      <c r="K3" s="75">
        <v>30.28</v>
      </c>
      <c r="L3" s="77">
        <v>31.3</v>
      </c>
      <c r="M3" s="76">
        <v>30.79</v>
      </c>
      <c r="N3" s="75">
        <v>27.98161125</v>
      </c>
      <c r="O3" s="77">
        <v>27.850826260000002</v>
      </c>
      <c r="P3" s="76">
        <v>27.916218755000003</v>
      </c>
      <c r="Q3" s="75">
        <v>25.80170631</v>
      </c>
      <c r="R3" s="77">
        <v>24.964847559999999</v>
      </c>
      <c r="S3" s="76">
        <v>25.383276934999998</v>
      </c>
      <c r="T3" s="75">
        <v>29.47084808</v>
      </c>
      <c r="U3" s="77">
        <v>28.833086009999999</v>
      </c>
      <c r="V3" s="76">
        <v>29.151967044999999</v>
      </c>
      <c r="W3" s="75">
        <v>22.893644332885742</v>
      </c>
      <c r="X3" s="77">
        <v>22.729913711547852</v>
      </c>
      <c r="Y3" s="76">
        <v>22.811779022216797</v>
      </c>
      <c r="Z3" s="75">
        <f t="shared" si="0"/>
        <v>3.0557889938354492</v>
      </c>
      <c r="AA3" s="74">
        <f t="shared" si="1"/>
        <v>7.9782209777832023</v>
      </c>
      <c r="AB3" s="74">
        <f t="shared" si="2"/>
        <v>5.1044397327832058</v>
      </c>
      <c r="AC3" s="74">
        <f t="shared" si="3"/>
        <v>2.5714979127832009</v>
      </c>
      <c r="AD3" s="73">
        <f t="shared" si="4"/>
        <v>6.3401880227832024</v>
      </c>
      <c r="AE3" s="75">
        <f>Z3-AVERAGE($Z$2:$Z$6)</f>
        <v>-6.7804539680480964</v>
      </c>
      <c r="AF3" s="74">
        <f>AA3-AVERAGE($AA$2:$AA$6)</f>
        <v>-3.7987002067565925</v>
      </c>
      <c r="AG3" s="74">
        <f>AB3-AVERAGE($AB$2:$AB$6)</f>
        <v>-1.4949183463972151</v>
      </c>
      <c r="AH3" s="74">
        <f>AC3-AVERAGE($AC$2:$AC$6)</f>
        <v>-2.1910655053972183</v>
      </c>
      <c r="AI3" s="73">
        <f>AD3-AVERAGE($AD$2:$AD$6)</f>
        <v>-0.24537954639721526</v>
      </c>
      <c r="AJ3" s="75">
        <f t="shared" si="5"/>
        <v>109.93096203222849</v>
      </c>
      <c r="AK3" s="74">
        <f t="shared" si="6"/>
        <v>13.91626553117036</v>
      </c>
      <c r="AL3" s="74">
        <f t="shared" si="7"/>
        <v>2.8184819854261858</v>
      </c>
      <c r="AM3" s="74">
        <f t="shared" si="8"/>
        <v>4.5664261618383559</v>
      </c>
      <c r="AN3" s="73">
        <f t="shared" si="9"/>
        <v>1.1854045879581689</v>
      </c>
    </row>
    <row r="4" spans="1:40" ht="15.5" x14ac:dyDescent="0.35">
      <c r="A4" s="79" t="s">
        <v>158</v>
      </c>
      <c r="B4" s="79">
        <v>1</v>
      </c>
      <c r="C4" s="79" t="s">
        <v>160</v>
      </c>
      <c r="D4" s="81">
        <v>3</v>
      </c>
      <c r="E4" s="80" t="s">
        <v>124</v>
      </c>
      <c r="F4" s="79" t="s">
        <v>123</v>
      </c>
      <c r="G4" s="78">
        <v>12.96</v>
      </c>
      <c r="H4" s="75">
        <v>27.278034210205078</v>
      </c>
      <c r="I4" s="77">
        <v>26.873012542724609</v>
      </c>
      <c r="J4" s="76">
        <v>27.075523376464844</v>
      </c>
      <c r="K4" s="75">
        <v>29.794305801391602</v>
      </c>
      <c r="L4" s="77">
        <v>30.28123664855957</v>
      </c>
      <c r="M4" s="76">
        <v>30.037771224975586</v>
      </c>
      <c r="N4" s="75">
        <v>23.25353432</v>
      </c>
      <c r="O4" s="77">
        <v>22.825323099999999</v>
      </c>
      <c r="P4" s="76">
        <v>23.039428709999999</v>
      </c>
      <c r="Q4" s="75">
        <v>21.2040863</v>
      </c>
      <c r="R4" s="77">
        <v>22.057115549999999</v>
      </c>
      <c r="S4" s="76">
        <v>21.630600925</v>
      </c>
      <c r="T4" s="75">
        <v>24.552940370000002</v>
      </c>
      <c r="U4" s="77">
        <v>24.789356229999999</v>
      </c>
      <c r="V4" s="76">
        <v>24.671148299999999</v>
      </c>
      <c r="W4" s="75">
        <v>17.179374694824219</v>
      </c>
      <c r="X4" s="77">
        <v>17.196802139282227</v>
      </c>
      <c r="Y4" s="76">
        <v>17.188088417053223</v>
      </c>
      <c r="Z4" s="75">
        <f t="shared" si="0"/>
        <v>9.8874349594116211</v>
      </c>
      <c r="AA4" s="74">
        <f t="shared" si="1"/>
        <v>12.849682807922363</v>
      </c>
      <c r="AB4" s="74">
        <f t="shared" si="2"/>
        <v>5.8513402929467766</v>
      </c>
      <c r="AC4" s="74">
        <f t="shared" si="3"/>
        <v>4.4425125079467769</v>
      </c>
      <c r="AD4" s="73">
        <f t="shared" si="4"/>
        <v>7.483059882946776</v>
      </c>
      <c r="AE4" s="75">
        <f>Z4-AVERAGE($Z$2:$Z$6)</f>
        <v>5.1191997528075461E-2</v>
      </c>
      <c r="AF4" s="74">
        <f>AA4-AVERAGE($AA$2:$AA$6)</f>
        <v>1.0727616233825685</v>
      </c>
      <c r="AG4" s="74">
        <f>AB4-AVERAGE($AB$2:$AB$6)</f>
        <v>-0.74801778623364434</v>
      </c>
      <c r="AH4" s="74">
        <f>AC4-AVERAGE($AC$2:$AC$6)</f>
        <v>-0.3200509102336424</v>
      </c>
      <c r="AI4" s="73">
        <f>AD4-AVERAGE($AD$2:$AD$6)</f>
        <v>0.89749231376635841</v>
      </c>
      <c r="AJ4" s="75">
        <f t="shared" si="5"/>
        <v>0.965138573226757</v>
      </c>
      <c r="AK4" s="74">
        <f t="shared" si="6"/>
        <v>0.47540809584355709</v>
      </c>
      <c r="AL4" s="74">
        <f t="shared" si="7"/>
        <v>1.6794836912378881</v>
      </c>
      <c r="AM4" s="74">
        <f t="shared" si="8"/>
        <v>1.2483746011229435</v>
      </c>
      <c r="AN4" s="73">
        <f t="shared" si="9"/>
        <v>0.53681901726235026</v>
      </c>
    </row>
    <row r="5" spans="1:40" ht="15.65" customHeight="1" x14ac:dyDescent="0.35">
      <c r="A5" s="79" t="s">
        <v>158</v>
      </c>
      <c r="B5" s="79">
        <v>1</v>
      </c>
      <c r="C5" s="79" t="s">
        <v>159</v>
      </c>
      <c r="D5" s="81">
        <v>4</v>
      </c>
      <c r="E5" s="80" t="s">
        <v>124</v>
      </c>
      <c r="F5" s="79" t="s">
        <v>123</v>
      </c>
      <c r="G5" s="78">
        <v>228.6</v>
      </c>
      <c r="H5" s="75">
        <v>31.75712776184082</v>
      </c>
      <c r="I5" s="77">
        <v>30.426570892333984</v>
      </c>
      <c r="J5" s="76">
        <v>31.091849327087402</v>
      </c>
      <c r="K5" s="75">
        <v>26.790157318115234</v>
      </c>
      <c r="L5" s="77">
        <v>26.757699966430664</v>
      </c>
      <c r="M5" s="76">
        <v>26.773928642272949</v>
      </c>
      <c r="N5" s="75">
        <v>22.520212170000001</v>
      </c>
      <c r="O5" s="77">
        <v>22.74507904</v>
      </c>
      <c r="P5" s="76">
        <v>22.632645605</v>
      </c>
      <c r="Q5" s="75">
        <v>21.232038500000002</v>
      </c>
      <c r="R5" s="77">
        <v>22.109975810000002</v>
      </c>
      <c r="S5" s="76">
        <v>21.671007155000002</v>
      </c>
      <c r="T5" s="75">
        <v>21.802246090000001</v>
      </c>
      <c r="U5" s="77">
        <v>21.937580109999999</v>
      </c>
      <c r="V5" s="76">
        <v>21.869913099999998</v>
      </c>
      <c r="W5" s="75">
        <v>15.961796760559082</v>
      </c>
      <c r="X5" s="77">
        <v>15.831924438476563</v>
      </c>
      <c r="Y5" s="76">
        <v>15.896860599517822</v>
      </c>
      <c r="Z5" s="75">
        <f t="shared" si="0"/>
        <v>15.19498872756958</v>
      </c>
      <c r="AA5" s="74">
        <f t="shared" si="1"/>
        <v>10.877068042755127</v>
      </c>
      <c r="AB5" s="74">
        <f t="shared" si="2"/>
        <v>6.7357850054821782</v>
      </c>
      <c r="AC5" s="74">
        <f t="shared" si="3"/>
        <v>5.7741465554821794</v>
      </c>
      <c r="AD5" s="73">
        <f t="shared" si="4"/>
        <v>5.9730525004821757</v>
      </c>
      <c r="AE5" s="75">
        <f>Z5-AVERAGE($Z$2:$Z$6)</f>
        <v>5.3587457656860344</v>
      </c>
      <c r="AF5" s="74">
        <f>AA5-AVERAGE($AA$2:$AA$6)</f>
        <v>-0.8998531417846678</v>
      </c>
      <c r="AG5" s="74">
        <f>AB5-AVERAGE($AB$2:$AB$6)</f>
        <v>0.13642692630175723</v>
      </c>
      <c r="AH5" s="74">
        <f>AC5-AVERAGE($AC$2:$AC$6)</f>
        <v>1.0115831373017601</v>
      </c>
      <c r="AI5" s="73">
        <f>AD5-AVERAGE($AD$2:$AD$6)</f>
        <v>-0.6125150686982419</v>
      </c>
      <c r="AJ5" s="75">
        <f t="shared" si="5"/>
        <v>2.4370070490868014E-2</v>
      </c>
      <c r="AK5" s="74">
        <f t="shared" si="6"/>
        <v>1.8658760377529144</v>
      </c>
      <c r="AL5" s="74">
        <f t="shared" si="7"/>
        <v>0.90976956272046094</v>
      </c>
      <c r="AM5" s="74">
        <f t="shared" si="8"/>
        <v>0.49600166295910492</v>
      </c>
      <c r="AN5" s="73">
        <f t="shared" si="9"/>
        <v>1.5289222767463038</v>
      </c>
    </row>
    <row r="6" spans="1:40" ht="15.5" x14ac:dyDescent="0.35">
      <c r="A6" s="79" t="s">
        <v>158</v>
      </c>
      <c r="B6" s="79">
        <v>1</v>
      </c>
      <c r="C6" s="79" t="s">
        <v>157</v>
      </c>
      <c r="D6" s="81">
        <v>5</v>
      </c>
      <c r="E6" s="80" t="s">
        <v>124</v>
      </c>
      <c r="F6" s="79" t="s">
        <v>123</v>
      </c>
      <c r="G6" s="78">
        <v>99.96</v>
      </c>
      <c r="H6" s="75">
        <v>25.651556015014648</v>
      </c>
      <c r="I6" s="77">
        <v>25.077653884887695</v>
      </c>
      <c r="J6" s="76">
        <v>25.364604949951172</v>
      </c>
      <c r="K6" s="75">
        <v>28.496084213256836</v>
      </c>
      <c r="L6" s="77">
        <v>29.064638137817383</v>
      </c>
      <c r="M6" s="76">
        <v>28.780361175537109</v>
      </c>
      <c r="N6" s="75">
        <v>21.979696270000002</v>
      </c>
      <c r="O6" s="77">
        <v>22.25850677</v>
      </c>
      <c r="P6" s="76">
        <v>22.119101520000001</v>
      </c>
      <c r="Q6" s="75">
        <v>20.821529389999998</v>
      </c>
      <c r="R6" s="77">
        <v>20.258993149999998</v>
      </c>
      <c r="S6" s="76">
        <v>20.540261269999998</v>
      </c>
      <c r="T6" s="75">
        <v>19.709072110000001</v>
      </c>
      <c r="U6" s="77">
        <v>19.760726930000001</v>
      </c>
      <c r="V6" s="76">
        <v>19.734899519999999</v>
      </c>
      <c r="W6" s="75">
        <v>15.352571487426758</v>
      </c>
      <c r="X6" s="77">
        <v>16.481990814208984</v>
      </c>
      <c r="Y6" s="76">
        <v>15.917281150817871</v>
      </c>
      <c r="Z6" s="75">
        <f t="shared" si="0"/>
        <v>9.4473237991333008</v>
      </c>
      <c r="AA6" s="74">
        <f t="shared" si="1"/>
        <v>12.863080024719238</v>
      </c>
      <c r="AB6" s="74">
        <f t="shared" si="2"/>
        <v>6.2018203691821299</v>
      </c>
      <c r="AC6" s="74">
        <f t="shared" si="3"/>
        <v>4.6229801191821274</v>
      </c>
      <c r="AD6" s="73">
        <f t="shared" si="4"/>
        <v>3.8176183691821279</v>
      </c>
      <c r="AE6" s="75">
        <f>Z6-AVERAGE($Z$2:$Z$6)</f>
        <v>-0.38891916275024485</v>
      </c>
      <c r="AF6" s="74">
        <f>AA6-AVERAGE($AA$2:$AA$6)</f>
        <v>1.0861588401794435</v>
      </c>
      <c r="AG6" s="74">
        <f>AB6-AVERAGE($AB$2:$AB$6)</f>
        <v>-0.39753770999829108</v>
      </c>
      <c r="AH6" s="74">
        <f>AC6-AVERAGE($AC$2:$AC$6)</f>
        <v>-0.13958329899829192</v>
      </c>
      <c r="AI6" s="73">
        <f>AD6-AVERAGE($AD$2:$AD$6)</f>
        <v>-2.7679491999982897</v>
      </c>
      <c r="AJ6" s="75">
        <f t="shared" si="5"/>
        <v>1.3094120519055914</v>
      </c>
      <c r="AK6" s="74">
        <f t="shared" si="6"/>
        <v>0.47101377565859071</v>
      </c>
      <c r="AL6" s="74">
        <f t="shared" si="7"/>
        <v>1.3172577885854742</v>
      </c>
      <c r="AM6" s="74">
        <f t="shared" si="8"/>
        <v>1.1015868929345056</v>
      </c>
      <c r="AN6" s="73">
        <f t="shared" si="9"/>
        <v>6.8113898159419461</v>
      </c>
    </row>
    <row r="7" spans="1:40" ht="15.5" x14ac:dyDescent="0.35">
      <c r="A7" s="70" t="s">
        <v>152</v>
      </c>
      <c r="B7" s="70">
        <v>2</v>
      </c>
      <c r="C7" s="70" t="s">
        <v>156</v>
      </c>
      <c r="D7" s="72">
        <v>6</v>
      </c>
      <c r="E7" s="71" t="s">
        <v>124</v>
      </c>
      <c r="F7" s="70" t="s">
        <v>123</v>
      </c>
      <c r="G7" s="69">
        <v>24.95</v>
      </c>
      <c r="H7" s="66">
        <v>30.59614372253418</v>
      </c>
      <c r="I7" s="68">
        <v>30.759666442871094</v>
      </c>
      <c r="J7" s="67">
        <v>30.677905082702637</v>
      </c>
      <c r="K7" s="66">
        <v>32.941291809082031</v>
      </c>
      <c r="L7" s="68">
        <v>33.23846435546875</v>
      </c>
      <c r="M7" s="67">
        <v>33.089878082275391</v>
      </c>
      <c r="N7" s="66">
        <v>27.057685849999999</v>
      </c>
      <c r="O7" s="68">
        <v>27.157705310000001</v>
      </c>
      <c r="P7" s="67">
        <v>27.107695579999998</v>
      </c>
      <c r="Q7" s="66">
        <v>24.7477932</v>
      </c>
      <c r="R7" s="68">
        <v>24.440229420000001</v>
      </c>
      <c r="S7" s="67">
        <v>24.594011309999999</v>
      </c>
      <c r="T7" s="66">
        <v>28.537174220000001</v>
      </c>
      <c r="U7" s="68">
        <v>28.655984879999998</v>
      </c>
      <c r="V7" s="67">
        <v>28.596579550000001</v>
      </c>
      <c r="W7" s="66">
        <v>19.905435562133789</v>
      </c>
      <c r="X7" s="68">
        <v>20.423755645751953</v>
      </c>
      <c r="Y7" s="67">
        <v>20.164595603942871</v>
      </c>
      <c r="Z7" s="66">
        <f t="shared" si="0"/>
        <v>10.513309478759766</v>
      </c>
      <c r="AA7" s="65">
        <f t="shared" si="1"/>
        <v>12.92528247833252</v>
      </c>
      <c r="AB7" s="65">
        <f t="shared" si="2"/>
        <v>6.9430999760571268</v>
      </c>
      <c r="AC7" s="65">
        <f t="shared" si="3"/>
        <v>4.429415706057128</v>
      </c>
      <c r="AD7" s="64">
        <f t="shared" si="4"/>
        <v>8.4319839460571302</v>
      </c>
      <c r="AE7" s="66">
        <f>Z7-AVERAGE($Z$7:$Z$11)</f>
        <v>9.0143966674805398E-2</v>
      </c>
      <c r="AF7" s="65">
        <f>AA7-AVERAGE($AA$7:$AA$11)</f>
        <v>0.15963821411132884</v>
      </c>
      <c r="AG7" s="65">
        <f>AB7-AVERAGE($AB$7:$AB$11)</f>
        <v>0.41715355067138393</v>
      </c>
      <c r="AH7" s="65">
        <f>AC7-AVERAGE($AC$7:$AC$11)</f>
        <v>0.1133745216713864</v>
      </c>
      <c r="AI7" s="64">
        <f>AD7-AVERAGE($AD$7:$AD$11)</f>
        <v>2.133961486671387</v>
      </c>
      <c r="AJ7" s="66">
        <f t="shared" si="5"/>
        <v>0.93942899882761899</v>
      </c>
      <c r="AK7" s="65">
        <f t="shared" si="6"/>
        <v>0.89524954528715495</v>
      </c>
      <c r="AL7" s="65">
        <f t="shared" si="7"/>
        <v>0.7489007550551221</v>
      </c>
      <c r="AM7" s="65">
        <f t="shared" si="8"/>
        <v>0.92442326793821239</v>
      </c>
      <c r="AN7" s="64">
        <f t="shared" si="9"/>
        <v>0.22783140212968864</v>
      </c>
    </row>
    <row r="8" spans="1:40" ht="15.5" x14ac:dyDescent="0.35">
      <c r="A8" s="70" t="s">
        <v>152</v>
      </c>
      <c r="B8" s="70">
        <v>2</v>
      </c>
      <c r="C8" s="70" t="s">
        <v>155</v>
      </c>
      <c r="D8" s="72">
        <v>7</v>
      </c>
      <c r="E8" s="71" t="s">
        <v>124</v>
      </c>
      <c r="F8" s="70" t="s">
        <v>123</v>
      </c>
      <c r="G8" s="69">
        <v>30.42</v>
      </c>
      <c r="H8" s="66">
        <v>23.804004669189453</v>
      </c>
      <c r="I8" s="68">
        <v>22.899396896362305</v>
      </c>
      <c r="J8" s="67">
        <v>23.351700782775879</v>
      </c>
      <c r="K8" s="66">
        <v>30.864410400390625</v>
      </c>
      <c r="L8" s="68">
        <v>30.462413787841797</v>
      </c>
      <c r="M8" s="67">
        <v>30.663412094116211</v>
      </c>
      <c r="N8" s="66">
        <v>23.36383438</v>
      </c>
      <c r="O8" s="68">
        <v>24.10949707</v>
      </c>
      <c r="P8" s="67">
        <v>23.736665725000002</v>
      </c>
      <c r="Q8" s="66">
        <v>21.40227127</v>
      </c>
      <c r="R8" s="68">
        <v>21.410236359999999</v>
      </c>
      <c r="S8" s="67">
        <v>21.406253814999999</v>
      </c>
      <c r="T8" s="66">
        <v>23.41627884</v>
      </c>
      <c r="U8" s="68">
        <v>23.78198051</v>
      </c>
      <c r="V8" s="67">
        <v>23.599129675</v>
      </c>
      <c r="W8" s="66">
        <v>18.726057052612305</v>
      </c>
      <c r="X8" s="68">
        <v>19.079553604125977</v>
      </c>
      <c r="Y8" s="67">
        <v>18.902805328369141</v>
      </c>
      <c r="Z8" s="66">
        <f t="shared" si="0"/>
        <v>4.4488954544067383</v>
      </c>
      <c r="AA8" s="65">
        <f t="shared" si="1"/>
        <v>11.76060676574707</v>
      </c>
      <c r="AB8" s="65">
        <f t="shared" si="2"/>
        <v>4.8338603966308611</v>
      </c>
      <c r="AC8" s="65">
        <f t="shared" si="3"/>
        <v>2.5034484866308588</v>
      </c>
      <c r="AD8" s="64">
        <f t="shared" si="4"/>
        <v>4.6963243466308597</v>
      </c>
      <c r="AE8" s="66">
        <f>Z8-AVERAGE($Z$7:$Z$11)</f>
        <v>-5.9742700576782219</v>
      </c>
      <c r="AF8" s="65">
        <f>AA8-AVERAGE($AA$7:$AA$11)</f>
        <v>-1.0050374984741204</v>
      </c>
      <c r="AG8" s="65">
        <f>AB8-AVERAGE($AB$7:$AB$11)</f>
        <v>-1.6920860287548818</v>
      </c>
      <c r="AH8" s="65">
        <f>AC8-AVERAGE($AC$7:$AC$11)</f>
        <v>-1.8125926977548827</v>
      </c>
      <c r="AI8" s="64">
        <f>AD8-AVERAGE($AD$7:$AD$11)</f>
        <v>-1.6016981127548835</v>
      </c>
      <c r="AJ8" s="66">
        <f t="shared" si="5"/>
        <v>62.868701369962466</v>
      </c>
      <c r="AK8" s="65">
        <f t="shared" si="6"/>
        <v>2.0069956620952705</v>
      </c>
      <c r="AL8" s="65">
        <f t="shared" si="7"/>
        <v>3.2312357851864451</v>
      </c>
      <c r="AM8" s="65">
        <f t="shared" si="8"/>
        <v>3.5127300175959011</v>
      </c>
      <c r="AN8" s="64">
        <f t="shared" si="9"/>
        <v>3.0350033580860183</v>
      </c>
    </row>
    <row r="9" spans="1:40" ht="15.65" customHeight="1" x14ac:dyDescent="0.35">
      <c r="A9" s="70" t="s">
        <v>152</v>
      </c>
      <c r="B9" s="70">
        <v>2</v>
      </c>
      <c r="C9" s="70" t="s">
        <v>154</v>
      </c>
      <c r="D9" s="72">
        <v>8</v>
      </c>
      <c r="E9" s="71" t="s">
        <v>124</v>
      </c>
      <c r="F9" s="70" t="s">
        <v>123</v>
      </c>
      <c r="G9" s="69">
        <v>63.21</v>
      </c>
      <c r="H9" s="66">
        <v>28.327785491943359</v>
      </c>
      <c r="I9" s="68">
        <v>28.189260482788086</v>
      </c>
      <c r="J9" s="67">
        <v>28.258522987365723</v>
      </c>
      <c r="K9" s="66">
        <v>29.728475570678711</v>
      </c>
      <c r="L9" s="68">
        <v>29.521678924560547</v>
      </c>
      <c r="M9" s="67">
        <v>29.625077247619629</v>
      </c>
      <c r="N9" s="66">
        <v>22.451889040000001</v>
      </c>
      <c r="O9" s="68">
        <v>22.759803770000001</v>
      </c>
      <c r="P9" s="67">
        <v>22.605846405000001</v>
      </c>
      <c r="Q9" s="66">
        <v>21.617637630000001</v>
      </c>
      <c r="R9" s="68">
        <v>21.84836769</v>
      </c>
      <c r="S9" s="67">
        <v>21.73300266</v>
      </c>
      <c r="T9" s="66">
        <v>23.92268181</v>
      </c>
      <c r="U9" s="68">
        <v>24.22122955</v>
      </c>
      <c r="V9" s="67">
        <v>24.071955680000002</v>
      </c>
      <c r="W9" s="66">
        <v>15.675642013549805</v>
      </c>
      <c r="X9" s="68">
        <v>15.87678050994873</v>
      </c>
      <c r="Y9" s="67">
        <v>15.776211261749268</v>
      </c>
      <c r="Z9" s="66">
        <f t="shared" si="0"/>
        <v>12.482311725616455</v>
      </c>
      <c r="AA9" s="65">
        <f t="shared" si="1"/>
        <v>13.848865985870361</v>
      </c>
      <c r="AB9" s="65">
        <f t="shared" si="2"/>
        <v>6.8296351432507336</v>
      </c>
      <c r="AC9" s="65">
        <f t="shared" si="3"/>
        <v>5.9567913982507328</v>
      </c>
      <c r="AD9" s="64">
        <f t="shared" si="4"/>
        <v>8.2957444182507345</v>
      </c>
      <c r="AE9" s="66">
        <f>Z9-AVERAGE($Z$7:$Z$11)</f>
        <v>2.0591462135314949</v>
      </c>
      <c r="AF9" s="65">
        <f>AA9-AVERAGE($AA$7:$AA$11)</f>
        <v>1.0832217216491706</v>
      </c>
      <c r="AG9" s="65">
        <f>AB9-AVERAGE($AB$7:$AB$11)</f>
        <v>0.30368871786499074</v>
      </c>
      <c r="AH9" s="65">
        <f>AC9-AVERAGE($AC$7:$AC$11)</f>
        <v>1.6407502138649912</v>
      </c>
      <c r="AI9" s="64">
        <f>AD9-AVERAGE($AD$7:$AD$11)</f>
        <v>1.9977219588649913</v>
      </c>
      <c r="AJ9" s="66">
        <f t="shared" si="5"/>
        <v>0.23995799488514882</v>
      </c>
      <c r="AK9" s="65">
        <f t="shared" si="6"/>
        <v>0.47197366838040056</v>
      </c>
      <c r="AL9" s="65">
        <f t="shared" si="7"/>
        <v>0.81017826234817392</v>
      </c>
      <c r="AM9" s="65">
        <f t="shared" si="8"/>
        <v>0.32068966963026402</v>
      </c>
      <c r="AN9" s="64">
        <f t="shared" si="9"/>
        <v>0.25039506627373515</v>
      </c>
    </row>
    <row r="10" spans="1:40" ht="15.5" x14ac:dyDescent="0.35">
      <c r="A10" s="70" t="s">
        <v>152</v>
      </c>
      <c r="B10" s="70">
        <v>2</v>
      </c>
      <c r="C10" s="70" t="s">
        <v>153</v>
      </c>
      <c r="D10" s="72">
        <v>9</v>
      </c>
      <c r="E10" s="71" t="s">
        <v>124</v>
      </c>
      <c r="F10" s="70" t="s">
        <v>123</v>
      </c>
      <c r="G10" s="69">
        <v>276.83999999999997</v>
      </c>
      <c r="H10" s="66">
        <v>32.45965576171875</v>
      </c>
      <c r="I10" s="68">
        <v>31.850589752197266</v>
      </c>
      <c r="J10" s="67">
        <v>32.155122756958008</v>
      </c>
      <c r="K10" s="66">
        <v>28.535655975341797</v>
      </c>
      <c r="L10" s="68">
        <v>28.688652038574219</v>
      </c>
      <c r="M10" s="67">
        <v>28.612154006958008</v>
      </c>
      <c r="N10" s="66">
        <v>23.28861427</v>
      </c>
      <c r="O10" s="68">
        <v>23.37296104</v>
      </c>
      <c r="P10" s="67">
        <v>23.330787655000002</v>
      </c>
      <c r="Q10" s="66">
        <v>21.237543110000001</v>
      </c>
      <c r="R10" s="68">
        <v>21.630023959999999</v>
      </c>
      <c r="S10" s="67">
        <v>21.433783535</v>
      </c>
      <c r="T10" s="66">
        <v>21.66454315</v>
      </c>
      <c r="U10" s="68">
        <v>21.998241419999999</v>
      </c>
      <c r="V10" s="67">
        <v>21.831392285</v>
      </c>
      <c r="W10" s="66">
        <v>16.215583801269531</v>
      </c>
      <c r="X10" s="68">
        <v>15.979218482971191</v>
      </c>
      <c r="Y10" s="67">
        <v>16.097401142120361</v>
      </c>
      <c r="Z10" s="66">
        <f t="shared" si="0"/>
        <v>16.057721614837646</v>
      </c>
      <c r="AA10" s="65">
        <f t="shared" si="1"/>
        <v>12.514752864837646</v>
      </c>
      <c r="AB10" s="65">
        <f t="shared" si="2"/>
        <v>7.2333865128796404</v>
      </c>
      <c r="AC10" s="65">
        <f t="shared" si="3"/>
        <v>5.3363823928796386</v>
      </c>
      <c r="AD10" s="64">
        <f t="shared" si="4"/>
        <v>5.7339911428796384</v>
      </c>
      <c r="AE10" s="66">
        <f>Z10-AVERAGE($Z$7:$Z$11)</f>
        <v>5.6345561027526863</v>
      </c>
      <c r="AF10" s="65">
        <f>AA10-AVERAGE($AA$7:$AA$11)</f>
        <v>-0.25089139938354421</v>
      </c>
      <c r="AG10" s="65">
        <f>AB10-AVERAGE($AB$7:$AB$11)</f>
        <v>0.70744008749389753</v>
      </c>
      <c r="AH10" s="65">
        <f>AC10-AVERAGE($AC$7:$AC$11)</f>
        <v>1.020341208493897</v>
      </c>
      <c r="AI10" s="64">
        <f>AD10-AVERAGE($AD$7:$AD$11)</f>
        <v>-0.56403131650610483</v>
      </c>
      <c r="AJ10" s="66">
        <f t="shared" si="5"/>
        <v>2.0129343027922516E-2</v>
      </c>
      <c r="AK10" s="65">
        <f t="shared" si="6"/>
        <v>1.1899421186010621</v>
      </c>
      <c r="AL10" s="65">
        <f t="shared" si="7"/>
        <v>0.61240582587289094</v>
      </c>
      <c r="AM10" s="65">
        <f t="shared" si="8"/>
        <v>0.49299974022001652</v>
      </c>
      <c r="AN10" s="64">
        <f t="shared" si="9"/>
        <v>1.4783945223584305</v>
      </c>
    </row>
    <row r="11" spans="1:40" ht="15.5" x14ac:dyDescent="0.35">
      <c r="A11" s="70" t="s">
        <v>152</v>
      </c>
      <c r="B11" s="70">
        <v>2</v>
      </c>
      <c r="C11" s="70" t="s">
        <v>151</v>
      </c>
      <c r="D11" s="72">
        <v>10</v>
      </c>
      <c r="E11" s="71" t="s">
        <v>124</v>
      </c>
      <c r="F11" s="70" t="s">
        <v>123</v>
      </c>
      <c r="G11" s="69">
        <v>28.95</v>
      </c>
      <c r="H11" s="66">
        <v>28.891885757446289</v>
      </c>
      <c r="I11" s="68">
        <v>28.389869689941406</v>
      </c>
      <c r="J11" s="67">
        <v>28.640877723693848</v>
      </c>
      <c r="K11" s="66">
        <v>32.923126220703125</v>
      </c>
      <c r="L11" s="68">
        <v>32.688877105712891</v>
      </c>
      <c r="M11" s="67">
        <v>32.806001663208008</v>
      </c>
      <c r="N11" s="66">
        <v>26.594034189999999</v>
      </c>
      <c r="O11" s="68">
        <v>27.040042880000001</v>
      </c>
      <c r="P11" s="67">
        <v>26.817038535000002</v>
      </c>
      <c r="Q11" s="66">
        <v>23.316200259999999</v>
      </c>
      <c r="R11" s="68">
        <v>23.446712489999999</v>
      </c>
      <c r="S11" s="67">
        <v>23.381456374999999</v>
      </c>
      <c r="T11" s="66">
        <v>24.5</v>
      </c>
      <c r="U11" s="68">
        <v>24.21871376</v>
      </c>
      <c r="V11" s="67">
        <v>24.35935688</v>
      </c>
      <c r="W11" s="66">
        <v>19.878414154052734</v>
      </c>
      <c r="X11" s="68">
        <v>20.176162719726563</v>
      </c>
      <c r="Y11" s="67">
        <v>20.027288436889648</v>
      </c>
      <c r="Z11" s="66">
        <f t="shared" si="0"/>
        <v>8.6135892868041992</v>
      </c>
      <c r="AA11" s="65">
        <f t="shared" si="1"/>
        <v>12.778713226318359</v>
      </c>
      <c r="AB11" s="65">
        <f t="shared" si="2"/>
        <v>6.7897500981103533</v>
      </c>
      <c r="AC11" s="65">
        <f t="shared" si="3"/>
        <v>3.3541679381103506</v>
      </c>
      <c r="AD11" s="64">
        <f t="shared" si="4"/>
        <v>4.3320684431103516</v>
      </c>
      <c r="AE11" s="66">
        <f>Z11-AVERAGE($Z$7:$Z$11)</f>
        <v>-1.809576225280761</v>
      </c>
      <c r="AF11" s="65">
        <f>AA11-AVERAGE($AA$7:$AA$11)</f>
        <v>1.3068962097168679E-2</v>
      </c>
      <c r="AG11" s="65">
        <f>AB11-AVERAGE($AB$7:$AB$11)</f>
        <v>0.26380367272461047</v>
      </c>
      <c r="AH11" s="65">
        <f>AC11-AVERAGE($AC$7:$AC$11)</f>
        <v>-0.96187324627539095</v>
      </c>
      <c r="AI11" s="64">
        <f>AD11-AVERAGE($AD$7:$AD$11)</f>
        <v>-1.9659540162753917</v>
      </c>
      <c r="AJ11" s="66">
        <f t="shared" si="5"/>
        <v>3.5053930659916963</v>
      </c>
      <c r="AK11" s="65">
        <f t="shared" si="6"/>
        <v>0.99098219230785578</v>
      </c>
      <c r="AL11" s="65">
        <f t="shared" si="7"/>
        <v>0.83288910579790065</v>
      </c>
      <c r="AM11" s="65">
        <f t="shared" si="8"/>
        <v>1.9478373945483765</v>
      </c>
      <c r="AN11" s="64">
        <f t="shared" si="9"/>
        <v>3.9067095933989364</v>
      </c>
    </row>
    <row r="12" spans="1:40" ht="15.5" x14ac:dyDescent="0.35">
      <c r="A12" s="61" t="s">
        <v>142</v>
      </c>
      <c r="B12" s="61">
        <v>3</v>
      </c>
      <c r="C12" s="61" t="s">
        <v>150</v>
      </c>
      <c r="D12" s="63">
        <v>11</v>
      </c>
      <c r="E12" s="62" t="s">
        <v>124</v>
      </c>
      <c r="F12" s="61" t="s">
        <v>123</v>
      </c>
      <c r="G12" s="60">
        <v>53.16</v>
      </c>
      <c r="H12" s="57">
        <v>30.376485824584961</v>
      </c>
      <c r="I12" s="59">
        <v>29.786670684814453</v>
      </c>
      <c r="J12" s="58">
        <v>30.081578254699707</v>
      </c>
      <c r="K12" s="57">
        <v>29.985355377197266</v>
      </c>
      <c r="L12" s="59">
        <v>30.987482070922852</v>
      </c>
      <c r="M12" s="58">
        <v>30.486418724060059</v>
      </c>
      <c r="N12" s="57">
        <v>23.93484879</v>
      </c>
      <c r="O12" s="59">
        <v>24.420917509999999</v>
      </c>
      <c r="P12" s="58">
        <v>24.17788315</v>
      </c>
      <c r="Q12" s="57">
        <v>22.04931259</v>
      </c>
      <c r="R12" s="59">
        <v>21.795204160000001</v>
      </c>
      <c r="S12" s="58">
        <v>21.922258374999998</v>
      </c>
      <c r="T12" s="57">
        <v>22.673187259999999</v>
      </c>
      <c r="U12" s="59">
        <v>22.570007319999998</v>
      </c>
      <c r="V12" s="58">
        <v>22.621597289999997</v>
      </c>
      <c r="W12" s="57">
        <v>18.492748260498047</v>
      </c>
      <c r="X12" s="59">
        <v>17.498651504516602</v>
      </c>
      <c r="Y12" s="58">
        <v>17.995699882507324</v>
      </c>
      <c r="Z12" s="57">
        <f t="shared" si="0"/>
        <v>12.085878372192383</v>
      </c>
      <c r="AA12" s="56">
        <f t="shared" si="1"/>
        <v>12.490718841552734</v>
      </c>
      <c r="AB12" s="56">
        <f t="shared" si="2"/>
        <v>6.1821832674926753</v>
      </c>
      <c r="AC12" s="56">
        <f t="shared" si="3"/>
        <v>3.9265584924926742</v>
      </c>
      <c r="AD12" s="55">
        <f t="shared" si="4"/>
        <v>4.6258974074926726</v>
      </c>
      <c r="AE12" s="57">
        <f t="shared" ref="AE12:AE21" si="10">Z12-AVERAGE($Z$2:$Z$6)</f>
        <v>2.2496354103088372</v>
      </c>
      <c r="AF12" s="56">
        <f t="shared" ref="AF12:AF21" si="11">AA12-AVERAGE($AA$2:$AA$6)</f>
        <v>0.71379765701293962</v>
      </c>
      <c r="AG12" s="56">
        <f t="shared" ref="AG12:AG21" si="12">AB12-AVERAGE($AB$2:$AB$6)</f>
        <v>-0.41717481168774562</v>
      </c>
      <c r="AH12" s="56">
        <f t="shared" ref="AH12:AH21" si="13">AC12-AVERAGE($AC$2:$AC$6)</f>
        <v>-0.83600492568774509</v>
      </c>
      <c r="AI12" s="55">
        <f t="shared" ref="AI12:AI21" si="14">AD12-AVERAGE($AD$2:$AD$6)</f>
        <v>-1.959670161687745</v>
      </c>
      <c r="AJ12" s="57">
        <f t="shared" si="5"/>
        <v>0.21027723716763061</v>
      </c>
      <c r="AK12" s="56">
        <f t="shared" si="6"/>
        <v>0.60971305541391607</v>
      </c>
      <c r="AL12" s="56">
        <f t="shared" si="7"/>
        <v>1.3353100933227557</v>
      </c>
      <c r="AM12" s="56">
        <f t="shared" si="8"/>
        <v>1.7851000376715327</v>
      </c>
      <c r="AN12" s="55">
        <f t="shared" si="9"/>
        <v>3.8897303925524103</v>
      </c>
    </row>
    <row r="13" spans="1:40" ht="15.65" customHeight="1" x14ac:dyDescent="0.35">
      <c r="A13" s="61" t="s">
        <v>142</v>
      </c>
      <c r="B13" s="61">
        <v>3</v>
      </c>
      <c r="C13" s="61" t="s">
        <v>149</v>
      </c>
      <c r="D13" s="63">
        <v>12</v>
      </c>
      <c r="E13" s="62" t="s">
        <v>124</v>
      </c>
      <c r="F13" s="61" t="s">
        <v>123</v>
      </c>
      <c r="G13" s="60">
        <v>202.55</v>
      </c>
      <c r="H13" s="57">
        <v>28.944103240966797</v>
      </c>
      <c r="I13" s="59">
        <v>28.425399780273438</v>
      </c>
      <c r="J13" s="58">
        <v>28.684751510620117</v>
      </c>
      <c r="K13" s="57">
        <v>29.694686889648438</v>
      </c>
      <c r="L13" s="59">
        <v>30.359157562255859</v>
      </c>
      <c r="M13" s="58">
        <v>30.026922225952148</v>
      </c>
      <c r="N13" s="57">
        <v>25.457572939999999</v>
      </c>
      <c r="O13" s="59">
        <v>24.669960020000001</v>
      </c>
      <c r="P13" s="58">
        <v>25.063766479999998</v>
      </c>
      <c r="Q13" s="57">
        <v>22.08535767</v>
      </c>
      <c r="R13" s="59">
        <v>22.413553239999999</v>
      </c>
      <c r="S13" s="58">
        <v>22.249455455</v>
      </c>
      <c r="T13" s="57">
        <v>23.290315629999998</v>
      </c>
      <c r="U13" s="59">
        <v>23.11813545</v>
      </c>
      <c r="V13" s="58">
        <v>23.204225539999999</v>
      </c>
      <c r="W13" s="57">
        <v>16.107120513916016</v>
      </c>
      <c r="X13" s="59">
        <v>16.324987411499023</v>
      </c>
      <c r="Y13" s="58">
        <v>16.21605396270752</v>
      </c>
      <c r="Z13" s="57">
        <f t="shared" si="0"/>
        <v>12.468697547912598</v>
      </c>
      <c r="AA13" s="56">
        <f t="shared" si="1"/>
        <v>13.810868263244629</v>
      </c>
      <c r="AB13" s="56">
        <f t="shared" si="2"/>
        <v>8.8477125172924787</v>
      </c>
      <c r="AC13" s="56">
        <f t="shared" si="3"/>
        <v>6.0334014922924801</v>
      </c>
      <c r="AD13" s="55">
        <f t="shared" si="4"/>
        <v>6.98817157729248</v>
      </c>
      <c r="AE13" s="57">
        <f t="shared" si="10"/>
        <v>2.632454586029052</v>
      </c>
      <c r="AF13" s="56">
        <f t="shared" si="11"/>
        <v>2.0339470787048342</v>
      </c>
      <c r="AG13" s="56">
        <f t="shared" si="12"/>
        <v>2.2483544381120577</v>
      </c>
      <c r="AH13" s="56">
        <f t="shared" si="13"/>
        <v>1.2708380741120608</v>
      </c>
      <c r="AI13" s="55">
        <f t="shared" si="14"/>
        <v>0.40260400811206232</v>
      </c>
      <c r="AJ13" s="57">
        <f t="shared" si="5"/>
        <v>0.16126948808654396</v>
      </c>
      <c r="AK13" s="56">
        <f t="shared" si="6"/>
        <v>0.24418608937060293</v>
      </c>
      <c r="AL13" s="56">
        <f t="shared" si="7"/>
        <v>0.21046402571583664</v>
      </c>
      <c r="AM13" s="56">
        <f t="shared" si="8"/>
        <v>0.4144189633852795</v>
      </c>
      <c r="AN13" s="55">
        <f t="shared" si="9"/>
        <v>0.75649161246525243</v>
      </c>
    </row>
    <row r="14" spans="1:40" ht="15.65" customHeight="1" x14ac:dyDescent="0.35">
      <c r="A14" s="61" t="s">
        <v>142</v>
      </c>
      <c r="B14" s="61">
        <v>3</v>
      </c>
      <c r="C14" s="61" t="s">
        <v>148</v>
      </c>
      <c r="D14" s="63">
        <v>13</v>
      </c>
      <c r="E14" s="62" t="s">
        <v>124</v>
      </c>
      <c r="F14" s="61" t="s">
        <v>123</v>
      </c>
      <c r="G14" s="60">
        <v>2769</v>
      </c>
      <c r="H14" s="57">
        <v>28.248693466186523</v>
      </c>
      <c r="I14" s="59">
        <v>28.814699172973633</v>
      </c>
      <c r="J14" s="58">
        <v>28.531696319580078</v>
      </c>
      <c r="K14" s="57">
        <v>28.361793518066406</v>
      </c>
      <c r="L14" s="59">
        <v>28.697525024414063</v>
      </c>
      <c r="M14" s="58">
        <v>28.529659271240234</v>
      </c>
      <c r="N14" s="57">
        <v>28.687538150000002</v>
      </c>
      <c r="O14" s="59">
        <v>28.184335709999999</v>
      </c>
      <c r="P14" s="58">
        <v>28.43593693</v>
      </c>
      <c r="Q14" s="57">
        <v>30.54</v>
      </c>
      <c r="R14" s="59">
        <v>31.83</v>
      </c>
      <c r="S14" s="58">
        <v>31.184999999999999</v>
      </c>
      <c r="T14" s="57">
        <v>31.27</v>
      </c>
      <c r="U14" s="59">
        <v>32.630000000000003</v>
      </c>
      <c r="V14" s="58">
        <v>31.950000000000003</v>
      </c>
      <c r="W14" s="57">
        <v>16.446226119995117</v>
      </c>
      <c r="X14" s="59">
        <v>16.502849578857422</v>
      </c>
      <c r="Y14" s="58">
        <v>16.47453784942627</v>
      </c>
      <c r="Z14" s="57">
        <f t="shared" si="0"/>
        <v>12.057158470153809</v>
      </c>
      <c r="AA14" s="56">
        <f t="shared" si="1"/>
        <v>12.055121421813965</v>
      </c>
      <c r="AB14" s="56">
        <f t="shared" si="2"/>
        <v>11.961399080573731</v>
      </c>
      <c r="AC14" s="56">
        <f t="shared" si="3"/>
        <v>14.710462150573729</v>
      </c>
      <c r="AD14" s="55">
        <f t="shared" si="4"/>
        <v>15.475462150573733</v>
      </c>
      <c r="AE14" s="57">
        <f t="shared" si="10"/>
        <v>2.220915508270263</v>
      </c>
      <c r="AF14" s="56">
        <f t="shared" si="11"/>
        <v>0.27820023727417009</v>
      </c>
      <c r="AG14" s="56">
        <f t="shared" si="12"/>
        <v>5.36204100139331</v>
      </c>
      <c r="AH14" s="56">
        <f t="shared" si="13"/>
        <v>9.947898732393309</v>
      </c>
      <c r="AI14" s="55">
        <f t="shared" si="14"/>
        <v>8.8898945813933157</v>
      </c>
      <c r="AJ14" s="57">
        <f t="shared" si="5"/>
        <v>0.21450519477986052</v>
      </c>
      <c r="AK14" s="56">
        <f t="shared" si="6"/>
        <v>0.82461908856609323</v>
      </c>
      <c r="AL14" s="56">
        <f t="shared" si="7"/>
        <v>2.4314470740274766E-2</v>
      </c>
      <c r="AM14" s="56">
        <f t="shared" si="8"/>
        <v>1.0124744854524035E-3</v>
      </c>
      <c r="AN14" s="55">
        <f t="shared" si="9"/>
        <v>2.1080216782250775E-3</v>
      </c>
    </row>
    <row r="15" spans="1:40" ht="15.5" x14ac:dyDescent="0.35">
      <c r="A15" s="61" t="s">
        <v>142</v>
      </c>
      <c r="B15" s="61">
        <v>3</v>
      </c>
      <c r="C15" s="61" t="s">
        <v>147</v>
      </c>
      <c r="D15" s="63">
        <v>14</v>
      </c>
      <c r="E15" s="62" t="s">
        <v>124</v>
      </c>
      <c r="F15" s="61" t="s">
        <v>123</v>
      </c>
      <c r="G15" s="60">
        <v>196</v>
      </c>
      <c r="H15" s="57">
        <v>29.21705436706543</v>
      </c>
      <c r="I15" s="59">
        <v>28.551973342895508</v>
      </c>
      <c r="J15" s="58">
        <v>28.884513854980469</v>
      </c>
      <c r="K15" s="57">
        <v>29.257640838623047</v>
      </c>
      <c r="L15" s="59">
        <v>29.423116683959961</v>
      </c>
      <c r="M15" s="58">
        <v>29.340378761291504</v>
      </c>
      <c r="N15" s="57">
        <v>21.302242280000002</v>
      </c>
      <c r="O15" s="59">
        <v>22.373981480000001</v>
      </c>
      <c r="P15" s="58">
        <v>21.83811188</v>
      </c>
      <c r="Q15" s="57">
        <v>20.347661970000001</v>
      </c>
      <c r="R15" s="59">
        <v>20.278940200000001</v>
      </c>
      <c r="S15" s="58">
        <v>20.313301084999999</v>
      </c>
      <c r="T15" s="57">
        <v>21.604694370000001</v>
      </c>
      <c r="U15" s="59">
        <v>21.826137540000001</v>
      </c>
      <c r="V15" s="58">
        <v>21.715415955000001</v>
      </c>
      <c r="W15" s="57">
        <v>15.464944839477539</v>
      </c>
      <c r="X15" s="59">
        <v>14.99338436126709</v>
      </c>
      <c r="Y15" s="58">
        <v>15.229164600372314</v>
      </c>
      <c r="Z15" s="57">
        <f t="shared" si="0"/>
        <v>13.655349254608154</v>
      </c>
      <c r="AA15" s="56">
        <f t="shared" si="1"/>
        <v>14.111214160919189</v>
      </c>
      <c r="AB15" s="56">
        <f t="shared" si="2"/>
        <v>6.6089472796276851</v>
      </c>
      <c r="AC15" s="56">
        <f t="shared" si="3"/>
        <v>5.0841364846276846</v>
      </c>
      <c r="AD15" s="55">
        <f t="shared" si="4"/>
        <v>6.4862513546276865</v>
      </c>
      <c r="AE15" s="57">
        <f t="shared" si="10"/>
        <v>3.8191062927246087</v>
      </c>
      <c r="AF15" s="56">
        <f t="shared" si="11"/>
        <v>2.3342929763793947</v>
      </c>
      <c r="AG15" s="56">
        <f t="shared" si="12"/>
        <v>9.5892004472641901E-3</v>
      </c>
      <c r="AH15" s="56">
        <f t="shared" si="13"/>
        <v>0.32157306644726535</v>
      </c>
      <c r="AI15" s="55">
        <f t="shared" si="14"/>
        <v>-9.9316214552731097E-2</v>
      </c>
      <c r="AJ15" s="57">
        <f t="shared" si="5"/>
        <v>7.0849118191129351E-2</v>
      </c>
      <c r="AK15" s="56">
        <f t="shared" si="6"/>
        <v>0.19829318817055216</v>
      </c>
      <c r="AL15" s="56">
        <f t="shared" si="7"/>
        <v>0.99337531337802243</v>
      </c>
      <c r="AM15" s="56">
        <f t="shared" si="8"/>
        <v>0.80019689379532177</v>
      </c>
      <c r="AN15" s="55">
        <f t="shared" si="9"/>
        <v>1.071265600910811</v>
      </c>
    </row>
    <row r="16" spans="1:40" ht="15.5" x14ac:dyDescent="0.35">
      <c r="A16" s="61" t="s">
        <v>142</v>
      </c>
      <c r="B16" s="61">
        <v>3</v>
      </c>
      <c r="C16" s="61" t="s">
        <v>146</v>
      </c>
      <c r="D16" s="63">
        <v>15</v>
      </c>
      <c r="E16" s="62" t="s">
        <v>124</v>
      </c>
      <c r="F16" s="61" t="s">
        <v>123</v>
      </c>
      <c r="G16" s="60">
        <v>56.5</v>
      </c>
      <c r="H16" s="57">
        <v>26.612100601196289</v>
      </c>
      <c r="I16" s="59">
        <v>27.395872116088867</v>
      </c>
      <c r="J16" s="58">
        <v>27.003986358642578</v>
      </c>
      <c r="K16" s="57">
        <v>30.302175521850586</v>
      </c>
      <c r="L16" s="59">
        <v>30.385269165039063</v>
      </c>
      <c r="M16" s="58">
        <v>30.343722343444824</v>
      </c>
      <c r="N16" s="57">
        <v>24.516981120000001</v>
      </c>
      <c r="O16" s="59">
        <v>24.84711647</v>
      </c>
      <c r="P16" s="58">
        <v>24.682048795</v>
      </c>
      <c r="Q16" s="57">
        <v>22.43887329</v>
      </c>
      <c r="R16" s="59">
        <v>22.82102394</v>
      </c>
      <c r="S16" s="58">
        <v>22.629948615</v>
      </c>
      <c r="T16" s="57">
        <v>23.96095657</v>
      </c>
      <c r="U16" s="59">
        <v>24.221258160000001</v>
      </c>
      <c r="V16" s="58">
        <v>24.091107364999999</v>
      </c>
      <c r="W16" s="57">
        <v>15.523809432983398</v>
      </c>
      <c r="X16" s="59">
        <v>15.144391059875488</v>
      </c>
      <c r="Y16" s="58">
        <v>15.334100246429443</v>
      </c>
      <c r="Z16" s="57">
        <f t="shared" si="0"/>
        <v>11.669886112213135</v>
      </c>
      <c r="AA16" s="56">
        <f t="shared" si="1"/>
        <v>15.009622097015381</v>
      </c>
      <c r="AB16" s="56">
        <f t="shared" si="2"/>
        <v>9.3479485485705567</v>
      </c>
      <c r="AC16" s="56">
        <f t="shared" si="3"/>
        <v>7.2958483685705566</v>
      </c>
      <c r="AD16" s="55">
        <f t="shared" si="4"/>
        <v>8.7570071185705558</v>
      </c>
      <c r="AE16" s="57">
        <f t="shared" si="10"/>
        <v>1.8336431503295891</v>
      </c>
      <c r="AF16" s="56">
        <f t="shared" si="11"/>
        <v>3.2327009124755861</v>
      </c>
      <c r="AG16" s="56">
        <f t="shared" si="12"/>
        <v>2.7485904693901357</v>
      </c>
      <c r="AH16" s="56">
        <f t="shared" si="13"/>
        <v>2.5332849503901373</v>
      </c>
      <c r="AI16" s="55">
        <f t="shared" si="14"/>
        <v>2.1714395493901382</v>
      </c>
      <c r="AJ16" s="57">
        <f t="shared" si="5"/>
        <v>0.28055525670930764</v>
      </c>
      <c r="AK16" s="56">
        <f t="shared" si="6"/>
        <v>0.10638001772205316</v>
      </c>
      <c r="AL16" s="56">
        <f t="shared" si="7"/>
        <v>0.14879619407373554</v>
      </c>
      <c r="AM16" s="56">
        <f t="shared" si="8"/>
        <v>0.17274490315838967</v>
      </c>
      <c r="AN16" s="55">
        <f t="shared" si="9"/>
        <v>0.22198905471383409</v>
      </c>
    </row>
    <row r="17" spans="1:40" ht="15.65" customHeight="1" x14ac:dyDescent="0.35">
      <c r="A17" s="61" t="s">
        <v>142</v>
      </c>
      <c r="B17" s="61">
        <v>3</v>
      </c>
      <c r="C17" s="61" t="s">
        <v>145</v>
      </c>
      <c r="D17" s="63">
        <v>16</v>
      </c>
      <c r="E17" s="62" t="s">
        <v>124</v>
      </c>
      <c r="F17" s="61" t="s">
        <v>123</v>
      </c>
      <c r="G17" s="60">
        <v>40.409999999999997</v>
      </c>
      <c r="H17" s="57">
        <v>29.907855987548828</v>
      </c>
      <c r="I17" s="59">
        <v>29.764894485473633</v>
      </c>
      <c r="J17" s="58">
        <v>29.83637523651123</v>
      </c>
      <c r="K17" s="57">
        <v>33.767520904541016</v>
      </c>
      <c r="L17" s="59">
        <v>33.370182037353516</v>
      </c>
      <c r="M17" s="58">
        <v>33.568851470947266</v>
      </c>
      <c r="N17" s="57">
        <v>28.188055039999998</v>
      </c>
      <c r="O17" s="59">
        <v>29.321453089999999</v>
      </c>
      <c r="P17" s="58">
        <v>28.754754065</v>
      </c>
      <c r="Q17" s="57">
        <v>24.512256619999999</v>
      </c>
      <c r="R17" s="59">
        <v>24.124534610000001</v>
      </c>
      <c r="S17" s="58">
        <v>24.318395615</v>
      </c>
      <c r="T17" s="57">
        <v>25.771070479999999</v>
      </c>
      <c r="U17" s="59">
        <v>25.877849579999999</v>
      </c>
      <c r="V17" s="58">
        <v>25.824460029999997</v>
      </c>
      <c r="W17" s="57">
        <v>19.710777282714844</v>
      </c>
      <c r="X17" s="59">
        <v>20.185338973999023</v>
      </c>
      <c r="Y17" s="58">
        <v>19.948058128356934</v>
      </c>
      <c r="Z17" s="57">
        <f t="shared" si="0"/>
        <v>9.8883171081542969</v>
      </c>
      <c r="AA17" s="56">
        <f t="shared" si="1"/>
        <v>13.620793342590332</v>
      </c>
      <c r="AB17" s="56">
        <f t="shared" si="2"/>
        <v>8.8066959366430666</v>
      </c>
      <c r="AC17" s="56">
        <f t="shared" si="3"/>
        <v>4.3703374866430664</v>
      </c>
      <c r="AD17" s="55">
        <f t="shared" si="4"/>
        <v>5.8764019016430638</v>
      </c>
      <c r="AE17" s="57">
        <f t="shared" si="10"/>
        <v>5.2074146270751243E-2</v>
      </c>
      <c r="AF17" s="56">
        <f t="shared" si="11"/>
        <v>1.8438721580505373</v>
      </c>
      <c r="AG17" s="56">
        <f t="shared" si="12"/>
        <v>2.2073378574626457</v>
      </c>
      <c r="AH17" s="56">
        <f t="shared" si="13"/>
        <v>-0.39222593153735286</v>
      </c>
      <c r="AI17" s="55">
        <f t="shared" si="14"/>
        <v>-0.70916566753735388</v>
      </c>
      <c r="AJ17" s="57">
        <f t="shared" si="5"/>
        <v>0.96454861103028899</v>
      </c>
      <c r="AK17" s="56">
        <f t="shared" si="6"/>
        <v>0.2785730968888806</v>
      </c>
      <c r="AL17" s="56">
        <f t="shared" si="7"/>
        <v>0.21653349927573398</v>
      </c>
      <c r="AM17" s="56">
        <f t="shared" si="8"/>
        <v>1.3124167679631504</v>
      </c>
      <c r="AN17" s="55">
        <f t="shared" si="9"/>
        <v>1.634858380233372</v>
      </c>
    </row>
    <row r="18" spans="1:40" ht="15.5" x14ac:dyDescent="0.35">
      <c r="A18" s="61" t="s">
        <v>142</v>
      </c>
      <c r="B18" s="61">
        <v>3</v>
      </c>
      <c r="C18" s="61" t="s">
        <v>144</v>
      </c>
      <c r="D18" s="63">
        <v>17</v>
      </c>
      <c r="E18" s="62" t="s">
        <v>124</v>
      </c>
      <c r="F18" s="61" t="s">
        <v>123</v>
      </c>
      <c r="G18" s="60">
        <v>168</v>
      </c>
      <c r="H18" s="57">
        <v>34.263721466064453</v>
      </c>
      <c r="I18" s="59">
        <v>33.905746459960938</v>
      </c>
      <c r="J18" s="58">
        <v>34.084733963012695</v>
      </c>
      <c r="K18" s="57">
        <v>30.835700988769531</v>
      </c>
      <c r="L18" s="59">
        <v>31.397748947143555</v>
      </c>
      <c r="M18" s="58">
        <v>31.116724967956543</v>
      </c>
      <c r="N18" s="57">
        <v>25.572261810000001</v>
      </c>
      <c r="O18" s="59">
        <v>26.287078860000001</v>
      </c>
      <c r="P18" s="58">
        <v>25.929670335000001</v>
      </c>
      <c r="Q18" s="57">
        <v>21.606294630000001</v>
      </c>
      <c r="R18" s="59">
        <v>22.351751329999999</v>
      </c>
      <c r="S18" s="58">
        <v>21.97902298</v>
      </c>
      <c r="T18" s="57">
        <v>25.712158200000001</v>
      </c>
      <c r="U18" s="59">
        <v>25.871263500000001</v>
      </c>
      <c r="V18" s="58">
        <v>25.791710850000001</v>
      </c>
      <c r="W18" s="57">
        <v>18.433406829833984</v>
      </c>
      <c r="X18" s="59">
        <v>17.284496307373047</v>
      </c>
      <c r="Y18" s="58">
        <v>17.858951568603516</v>
      </c>
      <c r="Z18" s="57">
        <f t="shared" si="0"/>
        <v>16.22578239440918</v>
      </c>
      <c r="AA18" s="56">
        <f t="shared" si="1"/>
        <v>13.257773399353027</v>
      </c>
      <c r="AB18" s="56">
        <f t="shared" si="2"/>
        <v>8.0707187663964852</v>
      </c>
      <c r="AC18" s="56">
        <f t="shared" si="3"/>
        <v>4.1200714113964843</v>
      </c>
      <c r="AD18" s="55">
        <f t="shared" si="4"/>
        <v>7.9327592813964856</v>
      </c>
      <c r="AE18" s="57">
        <f t="shared" si="10"/>
        <v>6.3895394325256341</v>
      </c>
      <c r="AF18" s="56">
        <f t="shared" si="11"/>
        <v>1.4808522148132326</v>
      </c>
      <c r="AG18" s="56">
        <f t="shared" si="12"/>
        <v>1.4713606872160643</v>
      </c>
      <c r="AH18" s="56">
        <f t="shared" si="13"/>
        <v>-0.64249200678393503</v>
      </c>
      <c r="AI18" s="55">
        <f t="shared" si="14"/>
        <v>1.3471917122160679</v>
      </c>
      <c r="AJ18" s="57">
        <f t="shared" si="5"/>
        <v>1.1927707276014747E-2</v>
      </c>
      <c r="AK18" s="56">
        <f t="shared" si="6"/>
        <v>0.35827711150504327</v>
      </c>
      <c r="AL18" s="56">
        <f t="shared" si="7"/>
        <v>0.36064199658075496</v>
      </c>
      <c r="AM18" s="56">
        <f t="shared" si="8"/>
        <v>1.5610232301963647</v>
      </c>
      <c r="AN18" s="55">
        <f t="shared" si="9"/>
        <v>0.39305641138408659</v>
      </c>
    </row>
    <row r="19" spans="1:40" ht="15.5" x14ac:dyDescent="0.35">
      <c r="A19" s="61" t="s">
        <v>142</v>
      </c>
      <c r="B19" s="61">
        <v>3</v>
      </c>
      <c r="C19" s="61" t="s">
        <v>143</v>
      </c>
      <c r="D19" s="63">
        <v>18</v>
      </c>
      <c r="E19" s="62" t="s">
        <v>124</v>
      </c>
      <c r="F19" s="61" t="s">
        <v>123</v>
      </c>
      <c r="G19" s="60">
        <v>134</v>
      </c>
      <c r="H19" s="57">
        <v>31.392358779907227</v>
      </c>
      <c r="I19" s="59">
        <v>31.533443450927734</v>
      </c>
      <c r="J19" s="58">
        <v>31.46290111541748</v>
      </c>
      <c r="K19" s="57">
        <v>30.057891845703125</v>
      </c>
      <c r="L19" s="59">
        <v>30.470052719116211</v>
      </c>
      <c r="M19" s="58">
        <v>30.263972282409668</v>
      </c>
      <c r="N19" s="57">
        <v>22.322975159999999</v>
      </c>
      <c r="O19" s="59">
        <v>22.588716510000001</v>
      </c>
      <c r="P19" s="58">
        <v>22.455845834999998</v>
      </c>
      <c r="Q19" s="57">
        <v>21.417364119999998</v>
      </c>
      <c r="R19" s="59">
        <v>21.38172531</v>
      </c>
      <c r="S19" s="58">
        <v>21.399544714999998</v>
      </c>
      <c r="T19" s="57">
        <v>24.04161453</v>
      </c>
      <c r="U19" s="59">
        <v>24.687189100000001</v>
      </c>
      <c r="V19" s="58">
        <v>24.364401815000001</v>
      </c>
      <c r="W19" s="57">
        <v>16.853572845458984</v>
      </c>
      <c r="X19" s="59">
        <v>16.04052734375</v>
      </c>
      <c r="Y19" s="58">
        <v>16.447050094604492</v>
      </c>
      <c r="Z19" s="57">
        <f t="shared" si="0"/>
        <v>15.015851020812988</v>
      </c>
      <c r="AA19" s="56">
        <f t="shared" si="1"/>
        <v>13.816922187805176</v>
      </c>
      <c r="AB19" s="56">
        <f t="shared" si="2"/>
        <v>6.0087957403955059</v>
      </c>
      <c r="AC19" s="56">
        <f t="shared" si="3"/>
        <v>4.9524946203955054</v>
      </c>
      <c r="AD19" s="55">
        <f t="shared" si="4"/>
        <v>7.9173517203955086</v>
      </c>
      <c r="AE19" s="57">
        <f t="shared" si="10"/>
        <v>5.1796080589294426</v>
      </c>
      <c r="AF19" s="56">
        <f t="shared" si="11"/>
        <v>2.040001003265381</v>
      </c>
      <c r="AG19" s="56">
        <f t="shared" si="12"/>
        <v>-0.59056233878491504</v>
      </c>
      <c r="AH19" s="56">
        <f t="shared" si="13"/>
        <v>0.18993120221508608</v>
      </c>
      <c r="AI19" s="55">
        <f t="shared" si="14"/>
        <v>1.331784151215091</v>
      </c>
      <c r="AJ19" s="57">
        <f t="shared" si="5"/>
        <v>2.7591963603281137E-2</v>
      </c>
      <c r="AK19" s="56">
        <f t="shared" si="6"/>
        <v>0.2431635677544973</v>
      </c>
      <c r="AL19" s="56">
        <f t="shared" si="7"/>
        <v>1.5058335821836275</v>
      </c>
      <c r="AM19" s="56">
        <f t="shared" si="8"/>
        <v>0.87664752500160215</v>
      </c>
      <c r="AN19" s="55">
        <f t="shared" si="9"/>
        <v>0.39727663413618119</v>
      </c>
    </row>
    <row r="20" spans="1:40" ht="15.5" x14ac:dyDescent="0.35">
      <c r="A20" s="61" t="s">
        <v>142</v>
      </c>
      <c r="B20" s="61">
        <v>3</v>
      </c>
      <c r="C20" s="61" t="s">
        <v>141</v>
      </c>
      <c r="D20" s="63">
        <v>19</v>
      </c>
      <c r="E20" s="62" t="s">
        <v>124</v>
      </c>
      <c r="F20" s="61" t="s">
        <v>123</v>
      </c>
      <c r="G20" s="60">
        <v>342</v>
      </c>
      <c r="H20" s="57">
        <v>29.292821884155273</v>
      </c>
      <c r="I20" s="59">
        <v>29.729530334472656</v>
      </c>
      <c r="J20" s="58">
        <v>29.511176109313965</v>
      </c>
      <c r="K20" s="57">
        <v>28.919443130493164</v>
      </c>
      <c r="L20" s="59">
        <v>29.125432968139648</v>
      </c>
      <c r="M20" s="58">
        <v>29.022438049316406</v>
      </c>
      <c r="N20" s="57">
        <v>22.326333999999999</v>
      </c>
      <c r="O20" s="59">
        <v>23.02384567</v>
      </c>
      <c r="P20" s="58">
        <v>22.675089835000001</v>
      </c>
      <c r="Q20" s="57">
        <v>21.311250690000001</v>
      </c>
      <c r="R20" s="59">
        <v>20.959873200000001</v>
      </c>
      <c r="S20" s="58">
        <v>21.135561944999999</v>
      </c>
      <c r="T20" s="57">
        <v>23.81454849</v>
      </c>
      <c r="U20" s="59">
        <v>24.303384779999998</v>
      </c>
      <c r="V20" s="58">
        <v>24.058966634999997</v>
      </c>
      <c r="W20" s="57">
        <v>15.736273765563965</v>
      </c>
      <c r="X20" s="59">
        <v>14.661946296691895</v>
      </c>
      <c r="Y20" s="58">
        <v>15.19911003112793</v>
      </c>
      <c r="Z20" s="57">
        <f t="shared" si="0"/>
        <v>14.312066078186035</v>
      </c>
      <c r="AA20" s="56">
        <f t="shared" si="1"/>
        <v>13.823328018188477</v>
      </c>
      <c r="AB20" s="56">
        <f t="shared" si="2"/>
        <v>7.4759798038720717</v>
      </c>
      <c r="AC20" s="56">
        <f t="shared" si="3"/>
        <v>5.9364519138720695</v>
      </c>
      <c r="AD20" s="55">
        <f t="shared" si="4"/>
        <v>8.8598566038720676</v>
      </c>
      <c r="AE20" s="57">
        <f t="shared" si="10"/>
        <v>4.4758231163024895</v>
      </c>
      <c r="AF20" s="56">
        <f t="shared" si="11"/>
        <v>2.0464068336486818</v>
      </c>
      <c r="AG20" s="56">
        <f t="shared" si="12"/>
        <v>0.87662172469165078</v>
      </c>
      <c r="AH20" s="56">
        <f t="shared" si="13"/>
        <v>1.1738884956916502</v>
      </c>
      <c r="AI20" s="55">
        <f t="shared" si="14"/>
        <v>2.27428903469165</v>
      </c>
      <c r="AJ20" s="57">
        <f t="shared" si="5"/>
        <v>4.4941026372780343E-2</v>
      </c>
      <c r="AK20" s="56">
        <f t="shared" si="6"/>
        <v>0.24208627041797759</v>
      </c>
      <c r="AL20" s="56">
        <f t="shared" si="7"/>
        <v>0.54464129414763829</v>
      </c>
      <c r="AM20" s="56">
        <f t="shared" si="8"/>
        <v>0.44322510465308934</v>
      </c>
      <c r="AN20" s="55">
        <f t="shared" si="9"/>
        <v>0.20671442405395044</v>
      </c>
    </row>
    <row r="21" spans="1:40" ht="15.5" x14ac:dyDescent="0.35">
      <c r="A21" s="52" t="s">
        <v>132</v>
      </c>
      <c r="B21" s="52">
        <v>4</v>
      </c>
      <c r="C21" s="52" t="s">
        <v>140</v>
      </c>
      <c r="D21" s="54">
        <v>20</v>
      </c>
      <c r="E21" s="53" t="s">
        <v>124</v>
      </c>
      <c r="F21" s="52" t="s">
        <v>123</v>
      </c>
      <c r="G21" s="51">
        <v>19.63</v>
      </c>
      <c r="H21" s="48">
        <v>29.40452766418457</v>
      </c>
      <c r="I21" s="50">
        <v>29.891876220703125</v>
      </c>
      <c r="J21" s="49">
        <v>29.648201942443848</v>
      </c>
      <c r="K21" s="48">
        <v>30.288486480712891</v>
      </c>
      <c r="L21" s="50">
        <v>30.254665374755859</v>
      </c>
      <c r="M21" s="49">
        <v>30.271575927734375</v>
      </c>
      <c r="N21" s="48">
        <v>24.149000170000001</v>
      </c>
      <c r="O21" s="50">
        <v>23.591691969999999</v>
      </c>
      <c r="P21" s="49">
        <v>23.87034607</v>
      </c>
      <c r="Q21" s="48">
        <v>21.368251799999999</v>
      </c>
      <c r="R21" s="50">
        <v>21.810571670000002</v>
      </c>
      <c r="S21" s="49">
        <v>21.589411734999999</v>
      </c>
      <c r="T21" s="48">
        <v>21.776723860000001</v>
      </c>
      <c r="U21" s="50">
        <v>22.2242794</v>
      </c>
      <c r="V21" s="49">
        <v>22.000501630000002</v>
      </c>
      <c r="W21" s="48">
        <v>18.651405334472656</v>
      </c>
      <c r="X21" s="50">
        <v>17.012977600097656</v>
      </c>
      <c r="Y21" s="49">
        <v>17.832191467285156</v>
      </c>
      <c r="Z21" s="48">
        <f t="shared" si="0"/>
        <v>11.816010475158691</v>
      </c>
      <c r="AA21" s="47">
        <f t="shared" si="1"/>
        <v>12.439384460449219</v>
      </c>
      <c r="AB21" s="47">
        <f t="shared" si="2"/>
        <v>6.0381546027148438</v>
      </c>
      <c r="AC21" s="47">
        <f t="shared" si="3"/>
        <v>3.7572202677148425</v>
      </c>
      <c r="AD21" s="46">
        <f t="shared" si="4"/>
        <v>4.168310162714846</v>
      </c>
      <c r="AE21" s="48">
        <f t="shared" si="10"/>
        <v>1.9797675132751458</v>
      </c>
      <c r="AF21" s="47">
        <f t="shared" si="11"/>
        <v>0.662463275909424</v>
      </c>
      <c r="AG21" s="47">
        <f t="shared" si="12"/>
        <v>-0.56120347646557711</v>
      </c>
      <c r="AH21" s="47">
        <f t="shared" si="13"/>
        <v>-1.0053431504655768</v>
      </c>
      <c r="AI21" s="46">
        <f t="shared" si="14"/>
        <v>-2.4172574064655716</v>
      </c>
      <c r="AJ21" s="48">
        <f t="shared" si="5"/>
        <v>0.25353072250240505</v>
      </c>
      <c r="AK21" s="47">
        <f t="shared" si="6"/>
        <v>0.63179863448773199</v>
      </c>
      <c r="AL21" s="47">
        <f t="shared" si="7"/>
        <v>1.4754995455928395</v>
      </c>
      <c r="AM21" s="47">
        <f t="shared" si="8"/>
        <v>2.0074209128867797</v>
      </c>
      <c r="AN21" s="46">
        <f t="shared" si="9"/>
        <v>5.3415461698578106</v>
      </c>
    </row>
    <row r="22" spans="1:40" ht="15.5" x14ac:dyDescent="0.35">
      <c r="A22" s="52" t="s">
        <v>132</v>
      </c>
      <c r="B22" s="52">
        <v>4</v>
      </c>
      <c r="C22" s="52" t="s">
        <v>139</v>
      </c>
      <c r="D22" s="54">
        <v>21</v>
      </c>
      <c r="E22" s="53" t="s">
        <v>124</v>
      </c>
      <c r="F22" s="52" t="s">
        <v>123</v>
      </c>
      <c r="G22" s="51">
        <v>162</v>
      </c>
      <c r="H22" s="48">
        <v>29.535491943359375</v>
      </c>
      <c r="I22" s="50">
        <v>30.59324836730957</v>
      </c>
      <c r="J22" s="49">
        <v>30.064370155334473</v>
      </c>
      <c r="K22" s="48">
        <v>29.511648178100586</v>
      </c>
      <c r="L22" s="50">
        <v>29.557985305786133</v>
      </c>
      <c r="M22" s="49">
        <v>29.534816741943359</v>
      </c>
      <c r="N22" s="48">
        <v>23.971200939999999</v>
      </c>
      <c r="O22" s="50">
        <v>22.73508644</v>
      </c>
      <c r="P22" s="49">
        <v>23.35314369</v>
      </c>
      <c r="Q22" s="48">
        <v>20.558351519999999</v>
      </c>
      <c r="R22" s="50">
        <v>20.586664200000001</v>
      </c>
      <c r="S22" s="49">
        <v>20.572507860000002</v>
      </c>
      <c r="T22" s="48">
        <v>22.30447388</v>
      </c>
      <c r="U22" s="50">
        <v>22.627080920000001</v>
      </c>
      <c r="V22" s="49">
        <v>22.4657774</v>
      </c>
      <c r="W22" s="48">
        <v>16.311225891113281</v>
      </c>
      <c r="X22" s="50">
        <v>15.794353485107422</v>
      </c>
      <c r="Y22" s="49">
        <v>16.052789688110352</v>
      </c>
      <c r="Z22" s="48">
        <f t="shared" si="0"/>
        <v>14.011580467224121</v>
      </c>
      <c r="AA22" s="47">
        <f t="shared" si="1"/>
        <v>13.482027053833008</v>
      </c>
      <c r="AB22" s="47">
        <f t="shared" si="2"/>
        <v>7.300354001889648</v>
      </c>
      <c r="AC22" s="47">
        <f t="shared" si="3"/>
        <v>4.5197181718896502</v>
      </c>
      <c r="AD22" s="46">
        <f t="shared" si="4"/>
        <v>6.4129877118896488</v>
      </c>
      <c r="AE22" s="48">
        <f t="shared" ref="AE22:AE29" si="15">Z22-AVERAGE($Z$7:$Z$11)</f>
        <v>3.5884149551391609</v>
      </c>
      <c r="AF22" s="47">
        <f t="shared" ref="AF22:AF29" si="16">AA22-AVERAGE($AA$7:$AA$11)</f>
        <v>0.71638278961181712</v>
      </c>
      <c r="AG22" s="47">
        <f t="shared" ref="AG22:AG29" si="17">AB22-AVERAGE($AB$7:$AB$11)</f>
        <v>0.77440757650390513</v>
      </c>
      <c r="AH22" s="47">
        <f t="shared" ref="AH22:AH29" si="18">AC22-AVERAGE($AC$7:$AC$11)</f>
        <v>0.20367698750390861</v>
      </c>
      <c r="AI22" s="46">
        <f t="shared" ref="AI22:AI29" si="19">AD22-AVERAGE($AD$7:$AD$11)</f>
        <v>0.11496525250390555</v>
      </c>
      <c r="AJ22" s="48">
        <f t="shared" si="5"/>
        <v>8.313415016977041E-2</v>
      </c>
      <c r="AK22" s="47">
        <f t="shared" si="6"/>
        <v>0.60862150264275383</v>
      </c>
      <c r="AL22" s="47">
        <f t="shared" si="7"/>
        <v>0.58462864496007294</v>
      </c>
      <c r="AM22" s="47">
        <f t="shared" si="8"/>
        <v>0.86833462179290677</v>
      </c>
      <c r="AN22" s="46">
        <f t="shared" si="9"/>
        <v>0.92340455077924444</v>
      </c>
    </row>
    <row r="23" spans="1:40" ht="15.5" x14ac:dyDescent="0.35">
      <c r="A23" s="52" t="s">
        <v>132</v>
      </c>
      <c r="B23" s="52">
        <v>4</v>
      </c>
      <c r="C23" s="52" t="s">
        <v>138</v>
      </c>
      <c r="D23" s="54">
        <v>22</v>
      </c>
      <c r="E23" s="53" t="s">
        <v>124</v>
      </c>
      <c r="F23" s="52" t="s">
        <v>123</v>
      </c>
      <c r="G23" s="51">
        <v>1767</v>
      </c>
      <c r="H23" s="48">
        <v>28.432832717895508</v>
      </c>
      <c r="I23" s="50">
        <v>28.023139953613281</v>
      </c>
      <c r="J23" s="49">
        <v>28.227986335754395</v>
      </c>
      <c r="K23" s="48">
        <v>28.38115119934082</v>
      </c>
      <c r="L23" s="50">
        <v>28.448888778686523</v>
      </c>
      <c r="M23" s="49">
        <v>28.415019989013672</v>
      </c>
      <c r="N23" s="48">
        <v>27.835004810000001</v>
      </c>
      <c r="O23" s="50">
        <v>27.478099820000001</v>
      </c>
      <c r="P23" s="49">
        <v>27.656552314999999</v>
      </c>
      <c r="Q23" s="48">
        <v>32.873783109999998</v>
      </c>
      <c r="R23" s="50">
        <v>32.599563600000003</v>
      </c>
      <c r="S23" s="49">
        <v>32.736673355000001</v>
      </c>
      <c r="T23" s="48">
        <v>32.65619659</v>
      </c>
      <c r="U23" s="50">
        <v>31.4</v>
      </c>
      <c r="V23" s="49">
        <v>32.028098294999999</v>
      </c>
      <c r="W23" s="48">
        <v>17.060039520263672</v>
      </c>
      <c r="X23" s="50">
        <v>17.208248138427734</v>
      </c>
      <c r="Y23" s="49">
        <v>17.134143829345703</v>
      </c>
      <c r="Z23" s="48">
        <f t="shared" si="0"/>
        <v>11.093842506408691</v>
      </c>
      <c r="AA23" s="47">
        <f t="shared" si="1"/>
        <v>11.280876159667969</v>
      </c>
      <c r="AB23" s="47">
        <f t="shared" si="2"/>
        <v>10.522408485654296</v>
      </c>
      <c r="AC23" s="47">
        <f t="shared" si="3"/>
        <v>15.602529525654298</v>
      </c>
      <c r="AD23" s="46">
        <f t="shared" si="4"/>
        <v>14.893954465654296</v>
      </c>
      <c r="AE23" s="48">
        <f t="shared" si="15"/>
        <v>0.67067699432373118</v>
      </c>
      <c r="AF23" s="47">
        <f t="shared" si="16"/>
        <v>-1.4847681045532219</v>
      </c>
      <c r="AG23" s="47">
        <f t="shared" si="17"/>
        <v>3.996462060268553</v>
      </c>
      <c r="AH23" s="47">
        <f t="shared" si="18"/>
        <v>11.286488341268555</v>
      </c>
      <c r="AI23" s="46">
        <f t="shared" si="19"/>
        <v>8.5959320062685531</v>
      </c>
      <c r="AJ23" s="48">
        <f t="shared" si="5"/>
        <v>0.62821182547102716</v>
      </c>
      <c r="AK23" s="47">
        <f t="shared" si="6"/>
        <v>2.7987218349926644</v>
      </c>
      <c r="AL23" s="47">
        <f t="shared" si="7"/>
        <v>6.2653457645545155E-2</v>
      </c>
      <c r="AM23" s="47">
        <f t="shared" si="8"/>
        <v>4.0033951948368468E-4</v>
      </c>
      <c r="AN23" s="46">
        <f t="shared" si="9"/>
        <v>2.5844410195352404E-3</v>
      </c>
    </row>
    <row r="24" spans="1:40" ht="15.5" x14ac:dyDescent="0.35">
      <c r="A24" s="52" t="s">
        <v>132</v>
      </c>
      <c r="B24" s="52">
        <v>4</v>
      </c>
      <c r="C24" s="52" t="s">
        <v>137</v>
      </c>
      <c r="D24" s="54">
        <v>23</v>
      </c>
      <c r="E24" s="53" t="s">
        <v>124</v>
      </c>
      <c r="F24" s="52" t="s">
        <v>123</v>
      </c>
      <c r="G24" s="51">
        <v>17.36</v>
      </c>
      <c r="H24" s="48">
        <v>30.528886795043945</v>
      </c>
      <c r="I24" s="50">
        <v>31.031763076782227</v>
      </c>
      <c r="J24" s="49">
        <v>30.780324935913086</v>
      </c>
      <c r="K24" s="48">
        <v>31.336065292358398</v>
      </c>
      <c r="L24" s="50">
        <v>31.111106872558594</v>
      </c>
      <c r="M24" s="49">
        <v>31.223586082458496</v>
      </c>
      <c r="N24" s="48">
        <v>22.657154080000002</v>
      </c>
      <c r="O24" s="50">
        <v>22.971397400000001</v>
      </c>
      <c r="P24" s="49">
        <v>22.814275739999999</v>
      </c>
      <c r="Q24" s="48">
        <v>21.54629898</v>
      </c>
      <c r="R24" s="50">
        <v>22.224733350000001</v>
      </c>
      <c r="S24" s="49">
        <v>21.885516164999999</v>
      </c>
      <c r="T24" s="48">
        <v>23.667888640000001</v>
      </c>
      <c r="U24" s="50">
        <v>23.816844939999999</v>
      </c>
      <c r="V24" s="49">
        <v>23.742366789999998</v>
      </c>
      <c r="W24" s="48">
        <v>18.500450134277344</v>
      </c>
      <c r="X24" s="50">
        <v>17.883939743041992</v>
      </c>
      <c r="Y24" s="49">
        <v>18.192194938659668</v>
      </c>
      <c r="Z24" s="48">
        <f t="shared" si="0"/>
        <v>12.588129997253418</v>
      </c>
      <c r="AA24" s="47">
        <f t="shared" si="1"/>
        <v>13.031391143798828</v>
      </c>
      <c r="AB24" s="47">
        <f t="shared" si="2"/>
        <v>4.6220808013403314</v>
      </c>
      <c r="AC24" s="47">
        <f t="shared" si="3"/>
        <v>3.6933212263403306</v>
      </c>
      <c r="AD24" s="46">
        <f t="shared" si="4"/>
        <v>5.5501718513403304</v>
      </c>
      <c r="AE24" s="48">
        <f t="shared" si="15"/>
        <v>2.1649644851684577</v>
      </c>
      <c r="AF24" s="47">
        <f t="shared" si="16"/>
        <v>0.26574687957763743</v>
      </c>
      <c r="AG24" s="47">
        <f t="shared" si="17"/>
        <v>-1.9038656240454115</v>
      </c>
      <c r="AH24" s="47">
        <f t="shared" si="18"/>
        <v>-0.62271995804541103</v>
      </c>
      <c r="AI24" s="46">
        <f t="shared" si="19"/>
        <v>-0.74785060804541281</v>
      </c>
      <c r="AJ24" s="48">
        <f t="shared" si="5"/>
        <v>0.22298761907487094</v>
      </c>
      <c r="AK24" s="47">
        <f t="shared" si="6"/>
        <v>0.83176801902898012</v>
      </c>
      <c r="AL24" s="47">
        <f t="shared" si="7"/>
        <v>3.7421454230083815</v>
      </c>
      <c r="AM24" s="47">
        <f t="shared" si="8"/>
        <v>1.5397754332039997</v>
      </c>
      <c r="AN24" s="46">
        <f t="shared" si="9"/>
        <v>1.6792890854719609</v>
      </c>
    </row>
    <row r="25" spans="1:40" ht="15.5" x14ac:dyDescent="0.35">
      <c r="A25" s="52" t="s">
        <v>132</v>
      </c>
      <c r="B25" s="52">
        <v>4</v>
      </c>
      <c r="C25" s="52" t="s">
        <v>136</v>
      </c>
      <c r="D25" s="54">
        <v>24</v>
      </c>
      <c r="E25" s="53" t="s">
        <v>124</v>
      </c>
      <c r="F25" s="52" t="s">
        <v>123</v>
      </c>
      <c r="G25" s="51">
        <v>21.13</v>
      </c>
      <c r="H25" s="48">
        <v>27.774055480957031</v>
      </c>
      <c r="I25" s="50">
        <v>27.999431610107422</v>
      </c>
      <c r="J25" s="49">
        <v>27.886743545532227</v>
      </c>
      <c r="K25" s="48">
        <v>31.577857971191406</v>
      </c>
      <c r="L25" s="50">
        <v>30.678892135620117</v>
      </c>
      <c r="M25" s="49">
        <v>31.128375053405762</v>
      </c>
      <c r="N25" s="48">
        <v>24.907152180000001</v>
      </c>
      <c r="O25" s="50">
        <v>25.986021040000001</v>
      </c>
      <c r="P25" s="49">
        <v>25.446586610000001</v>
      </c>
      <c r="Q25" s="48">
        <v>22.872966770000001</v>
      </c>
      <c r="R25" s="50">
        <v>22.911075589999999</v>
      </c>
      <c r="S25" s="49">
        <v>22.89202118</v>
      </c>
      <c r="T25" s="48">
        <v>23.595932009999999</v>
      </c>
      <c r="U25" s="50">
        <v>23.589746479999999</v>
      </c>
      <c r="V25" s="49">
        <v>23.592839245</v>
      </c>
      <c r="W25" s="48">
        <v>18.377969741821289</v>
      </c>
      <c r="X25" s="50">
        <v>18.814634323120117</v>
      </c>
      <c r="Y25" s="49">
        <v>18.596302032470703</v>
      </c>
      <c r="Z25" s="48">
        <f t="shared" si="0"/>
        <v>9.2904415130615234</v>
      </c>
      <c r="AA25" s="47">
        <f t="shared" si="1"/>
        <v>12.532073020935059</v>
      </c>
      <c r="AB25" s="47">
        <f t="shared" si="2"/>
        <v>6.8502845775292975</v>
      </c>
      <c r="AC25" s="47">
        <f t="shared" si="3"/>
        <v>4.2957191475292973</v>
      </c>
      <c r="AD25" s="46">
        <f t="shared" si="4"/>
        <v>4.9965372125292973</v>
      </c>
      <c r="AE25" s="48">
        <f t="shared" si="15"/>
        <v>-1.1327239990234368</v>
      </c>
      <c r="AF25" s="47">
        <f t="shared" si="16"/>
        <v>-0.2335712432861321</v>
      </c>
      <c r="AG25" s="47">
        <f t="shared" si="17"/>
        <v>0.32433815214355466</v>
      </c>
      <c r="AH25" s="47">
        <f t="shared" si="18"/>
        <v>-2.0322036856444292E-2</v>
      </c>
      <c r="AI25" s="46">
        <f t="shared" si="19"/>
        <v>-1.301485246856446</v>
      </c>
      <c r="AJ25" s="48">
        <f t="shared" si="5"/>
        <v>2.1927236486236699</v>
      </c>
      <c r="AK25" s="47">
        <f t="shared" si="6"/>
        <v>1.1757417778921804</v>
      </c>
      <c r="AL25" s="47">
        <f t="shared" si="7"/>
        <v>0.79866469612568292</v>
      </c>
      <c r="AM25" s="47">
        <f t="shared" si="8"/>
        <v>1.0141858400123831</v>
      </c>
      <c r="AN25" s="46">
        <f t="shared" si="9"/>
        <v>2.4648250452030447</v>
      </c>
    </row>
    <row r="26" spans="1:40" ht="15.5" x14ac:dyDescent="0.35">
      <c r="A26" s="52" t="s">
        <v>132</v>
      </c>
      <c r="B26" s="52">
        <v>4</v>
      </c>
      <c r="C26" s="52" t="s">
        <v>135</v>
      </c>
      <c r="D26" s="54">
        <v>25</v>
      </c>
      <c r="E26" s="53" t="s">
        <v>124</v>
      </c>
      <c r="F26" s="52" t="s">
        <v>123</v>
      </c>
      <c r="G26" s="51">
        <v>4</v>
      </c>
      <c r="H26" s="48">
        <v>30.022365570068359</v>
      </c>
      <c r="I26" s="50">
        <v>31.40266227722168</v>
      </c>
      <c r="J26" s="49">
        <v>30.71251392364502</v>
      </c>
      <c r="K26" s="48">
        <v>28.83</v>
      </c>
      <c r="L26" s="50">
        <v>29.49</v>
      </c>
      <c r="M26" s="49">
        <v>29.159999999999997</v>
      </c>
      <c r="N26" s="48">
        <v>26.913551330000001</v>
      </c>
      <c r="O26" s="50">
        <v>27.410181049999998</v>
      </c>
      <c r="P26" s="49">
        <v>27.161866189999998</v>
      </c>
      <c r="Q26" s="48">
        <v>23.676465990000001</v>
      </c>
      <c r="R26" s="50">
        <v>23.944803239999999</v>
      </c>
      <c r="S26" s="49">
        <v>23.810634614999998</v>
      </c>
      <c r="T26" s="48">
        <v>26.259037020000001</v>
      </c>
      <c r="U26" s="50">
        <v>26.354026789999999</v>
      </c>
      <c r="V26" s="49">
        <v>26.306531905</v>
      </c>
      <c r="W26" s="48">
        <v>21.21367073059082</v>
      </c>
      <c r="X26" s="50">
        <v>21.313255310058594</v>
      </c>
      <c r="Y26" s="49">
        <v>21.263463020324707</v>
      </c>
      <c r="Z26" s="48">
        <f t="shared" si="0"/>
        <v>9.4490509033203125</v>
      </c>
      <c r="AA26" s="47">
        <f t="shared" si="1"/>
        <v>7.8965369796752896</v>
      </c>
      <c r="AB26" s="47">
        <f t="shared" si="2"/>
        <v>5.8984031696752908</v>
      </c>
      <c r="AC26" s="47">
        <f t="shared" si="3"/>
        <v>2.5471715946752909</v>
      </c>
      <c r="AD26" s="46">
        <f t="shared" si="4"/>
        <v>5.0430688846752929</v>
      </c>
      <c r="AE26" s="48">
        <f t="shared" si="15"/>
        <v>-0.97411460876464773</v>
      </c>
      <c r="AF26" s="47">
        <f t="shared" si="16"/>
        <v>-4.8691072845459011</v>
      </c>
      <c r="AG26" s="47">
        <f t="shared" si="17"/>
        <v>-0.62754325571045211</v>
      </c>
      <c r="AH26" s="47">
        <f t="shared" si="18"/>
        <v>-1.7688695897104507</v>
      </c>
      <c r="AI26" s="46">
        <f t="shared" si="19"/>
        <v>-1.2549535747104503</v>
      </c>
      <c r="AJ26" s="48">
        <f t="shared" si="5"/>
        <v>1.9644352405216181</v>
      </c>
      <c r="AK26" s="47">
        <f t="shared" si="6"/>
        <v>29.224517171005203</v>
      </c>
      <c r="AL26" s="47">
        <f t="shared" si="7"/>
        <v>1.5449319102996777</v>
      </c>
      <c r="AM26" s="47">
        <f t="shared" si="8"/>
        <v>3.4078683171479391</v>
      </c>
      <c r="AN26" s="46">
        <f t="shared" si="9"/>
        <v>2.3865946852643138</v>
      </c>
    </row>
    <row r="27" spans="1:40" ht="15.5" x14ac:dyDescent="0.35">
      <c r="A27" s="52" t="s">
        <v>132</v>
      </c>
      <c r="B27" s="52">
        <v>4</v>
      </c>
      <c r="C27" s="52" t="s">
        <v>134</v>
      </c>
      <c r="D27" s="54">
        <v>26</v>
      </c>
      <c r="E27" s="53" t="s">
        <v>124</v>
      </c>
      <c r="F27" s="52" t="s">
        <v>123</v>
      </c>
      <c r="G27" s="51">
        <v>4.66</v>
      </c>
      <c r="H27" s="48">
        <v>33.78</v>
      </c>
      <c r="I27" s="50">
        <v>35.36</v>
      </c>
      <c r="J27" s="49">
        <v>34.57</v>
      </c>
      <c r="K27" s="48">
        <v>33.459815979003906</v>
      </c>
      <c r="L27" s="50">
        <v>33.094837188720703</v>
      </c>
      <c r="M27" s="49">
        <v>33.277326583862305</v>
      </c>
      <c r="N27" s="48">
        <v>26.518487929999999</v>
      </c>
      <c r="O27" s="50">
        <v>27.407022479999998</v>
      </c>
      <c r="P27" s="49">
        <v>26.962755205000001</v>
      </c>
      <c r="Q27" s="48">
        <v>23.072444919999999</v>
      </c>
      <c r="R27" s="50">
        <v>23.0483017</v>
      </c>
      <c r="S27" s="49">
        <v>23.060373309999999</v>
      </c>
      <c r="T27" s="48">
        <v>26.631214140000001</v>
      </c>
      <c r="U27" s="50">
        <v>26.742553709999999</v>
      </c>
      <c r="V27" s="49">
        <v>26.686883925</v>
      </c>
      <c r="W27" s="48">
        <v>19.217517852783203</v>
      </c>
      <c r="X27" s="50">
        <v>19.234786987304688</v>
      </c>
      <c r="Y27" s="49">
        <v>19.226152420043945</v>
      </c>
      <c r="Z27" s="48">
        <f t="shared" si="0"/>
        <v>15.343847579956055</v>
      </c>
      <c r="AA27" s="47">
        <f t="shared" si="1"/>
        <v>14.051174163818359</v>
      </c>
      <c r="AB27" s="47">
        <f t="shared" si="2"/>
        <v>7.7366027849560552</v>
      </c>
      <c r="AC27" s="47">
        <f t="shared" si="3"/>
        <v>3.8342208899560539</v>
      </c>
      <c r="AD27" s="46">
        <f t="shared" si="4"/>
        <v>7.4607315049560547</v>
      </c>
      <c r="AE27" s="48">
        <f t="shared" si="15"/>
        <v>4.9206820678710947</v>
      </c>
      <c r="AF27" s="47">
        <f t="shared" si="16"/>
        <v>1.2855298995971687</v>
      </c>
      <c r="AG27" s="47">
        <f t="shared" si="17"/>
        <v>1.2106563595703124</v>
      </c>
      <c r="AH27" s="47">
        <f t="shared" si="18"/>
        <v>-0.48182029442968766</v>
      </c>
      <c r="AI27" s="46">
        <f t="shared" si="19"/>
        <v>1.1627090455703115</v>
      </c>
      <c r="AJ27" s="48">
        <f t="shared" si="5"/>
        <v>3.3016200894886424E-2</v>
      </c>
      <c r="AK27" s="47">
        <f t="shared" si="6"/>
        <v>0.41022010353834837</v>
      </c>
      <c r="AL27" s="47">
        <f t="shared" si="7"/>
        <v>0.43207199814017916</v>
      </c>
      <c r="AM27" s="47">
        <f t="shared" si="8"/>
        <v>1.3965045696590843</v>
      </c>
      <c r="AN27" s="46">
        <f t="shared" si="9"/>
        <v>0.44667299953221201</v>
      </c>
    </row>
    <row r="28" spans="1:40" ht="15.5" x14ac:dyDescent="0.35">
      <c r="A28" s="52" t="s">
        <v>132</v>
      </c>
      <c r="B28" s="52">
        <v>4</v>
      </c>
      <c r="C28" s="52" t="s">
        <v>133</v>
      </c>
      <c r="D28" s="54">
        <v>27</v>
      </c>
      <c r="E28" s="53" t="s">
        <v>124</v>
      </c>
      <c r="F28" s="52" t="s">
        <v>123</v>
      </c>
      <c r="G28" s="51">
        <v>161</v>
      </c>
      <c r="H28" s="48">
        <v>30.758769989013672</v>
      </c>
      <c r="I28" s="50">
        <v>30.999055862426758</v>
      </c>
      <c r="J28" s="49">
        <v>30.878912925720215</v>
      </c>
      <c r="K28" s="48">
        <v>29.777008056640625</v>
      </c>
      <c r="L28" s="50">
        <v>29.81297492980957</v>
      </c>
      <c r="M28" s="49">
        <v>29.794991493225098</v>
      </c>
      <c r="N28" s="48">
        <v>21.66214561</v>
      </c>
      <c r="O28" s="50">
        <v>22.77208328</v>
      </c>
      <c r="P28" s="49">
        <v>22.217114445</v>
      </c>
      <c r="Q28" s="48">
        <v>21.16076851</v>
      </c>
      <c r="R28" s="50">
        <v>21.684949870000001</v>
      </c>
      <c r="S28" s="49">
        <v>21.42285919</v>
      </c>
      <c r="T28" s="48">
        <v>23.850753780000002</v>
      </c>
      <c r="U28" s="50">
        <v>24.290937419999999</v>
      </c>
      <c r="V28" s="49">
        <v>24.070845599999998</v>
      </c>
      <c r="W28" s="48">
        <v>17.202674865722656</v>
      </c>
      <c r="X28" s="50">
        <v>17.655311584472656</v>
      </c>
      <c r="Y28" s="49">
        <v>17.428993225097656</v>
      </c>
      <c r="Z28" s="48">
        <f t="shared" si="0"/>
        <v>13.449919700622559</v>
      </c>
      <c r="AA28" s="47">
        <f t="shared" si="1"/>
        <v>12.365998268127441</v>
      </c>
      <c r="AB28" s="47">
        <f t="shared" si="2"/>
        <v>4.7881212199023437</v>
      </c>
      <c r="AC28" s="47">
        <f t="shared" si="3"/>
        <v>3.9938659649023442</v>
      </c>
      <c r="AD28" s="46">
        <f t="shared" si="4"/>
        <v>6.6418523749023421</v>
      </c>
      <c r="AE28" s="48">
        <f t="shared" si="15"/>
        <v>3.0267541885375984</v>
      </c>
      <c r="AF28" s="47">
        <f t="shared" si="16"/>
        <v>-0.39964599609374929</v>
      </c>
      <c r="AG28" s="47">
        <f t="shared" si="17"/>
        <v>-1.7378252054833991</v>
      </c>
      <c r="AH28" s="47">
        <f t="shared" si="18"/>
        <v>-0.32217521948339733</v>
      </c>
      <c r="AI28" s="46">
        <f t="shared" si="19"/>
        <v>0.34382991551659892</v>
      </c>
      <c r="AJ28" s="48">
        <f t="shared" si="5"/>
        <v>0.12270328781906789</v>
      </c>
      <c r="AK28" s="47">
        <f t="shared" si="6"/>
        <v>1.3191841738519967</v>
      </c>
      <c r="AL28" s="47">
        <f t="shared" si="7"/>
        <v>3.3353200490237067</v>
      </c>
      <c r="AM28" s="47">
        <f t="shared" si="8"/>
        <v>1.2502141354857439</v>
      </c>
      <c r="AN28" s="46">
        <f t="shared" si="9"/>
        <v>0.78794677443995398</v>
      </c>
    </row>
    <row r="29" spans="1:40" ht="15.5" x14ac:dyDescent="0.35">
      <c r="A29" s="52" t="s">
        <v>132</v>
      </c>
      <c r="B29" s="52">
        <v>4</v>
      </c>
      <c r="C29" s="52" t="s">
        <v>131</v>
      </c>
      <c r="D29" s="54">
        <v>28</v>
      </c>
      <c r="E29" s="53" t="s">
        <v>124</v>
      </c>
      <c r="F29" s="52" t="s">
        <v>123</v>
      </c>
      <c r="G29" s="51">
        <v>7.72</v>
      </c>
      <c r="H29" s="48">
        <v>33.289505004882813</v>
      </c>
      <c r="I29" s="50">
        <v>32.851318359375</v>
      </c>
      <c r="J29" s="49">
        <v>33.070411682128906</v>
      </c>
      <c r="K29" s="48">
        <v>32.311244964599609</v>
      </c>
      <c r="L29" s="50">
        <v>33.948772430419922</v>
      </c>
      <c r="M29" s="49">
        <v>33.130008697509766</v>
      </c>
      <c r="N29" s="48">
        <v>27.447059629999998</v>
      </c>
      <c r="O29" s="50">
        <v>27.451736449999999</v>
      </c>
      <c r="P29" s="49">
        <v>27.449398039999998</v>
      </c>
      <c r="Q29" s="48">
        <v>25.391242980000001</v>
      </c>
      <c r="R29" s="50">
        <v>25.22190857</v>
      </c>
      <c r="S29" s="49">
        <v>25.306575774999999</v>
      </c>
      <c r="T29" s="48">
        <v>27.735515589999999</v>
      </c>
      <c r="U29" s="50">
        <v>27.184204099999999</v>
      </c>
      <c r="V29" s="49">
        <v>27.459859844999997</v>
      </c>
      <c r="W29" s="48">
        <v>20.069450378417969</v>
      </c>
      <c r="X29" s="50">
        <v>21.10374641418457</v>
      </c>
      <c r="Y29" s="49">
        <v>20.58659839630127</v>
      </c>
      <c r="Z29" s="48">
        <f t="shared" si="0"/>
        <v>12.483813285827637</v>
      </c>
      <c r="AA29" s="47">
        <f t="shared" si="1"/>
        <v>12.543410301208496</v>
      </c>
      <c r="AB29" s="47">
        <f t="shared" si="2"/>
        <v>6.8627996436987289</v>
      </c>
      <c r="AC29" s="47">
        <f t="shared" si="3"/>
        <v>4.7199773786987294</v>
      </c>
      <c r="AD29" s="46">
        <f t="shared" si="4"/>
        <v>6.8732614486987273</v>
      </c>
      <c r="AE29" s="48">
        <f t="shared" si="15"/>
        <v>2.0606477737426765</v>
      </c>
      <c r="AF29" s="47">
        <f t="shared" si="16"/>
        <v>-0.2222339630126946</v>
      </c>
      <c r="AG29" s="47">
        <f t="shared" si="17"/>
        <v>0.33685321831298598</v>
      </c>
      <c r="AH29" s="47">
        <f t="shared" si="18"/>
        <v>0.40393619431298777</v>
      </c>
      <c r="AI29" s="46">
        <f t="shared" si="19"/>
        <v>0.57523898931298412</v>
      </c>
      <c r="AJ29" s="48">
        <f t="shared" si="5"/>
        <v>0.23970837599421119</v>
      </c>
      <c r="AK29" s="47">
        <f t="shared" si="6"/>
        <v>1.1665385329398388</v>
      </c>
      <c r="AL29" s="47">
        <f t="shared" si="7"/>
        <v>0.79176641712798812</v>
      </c>
      <c r="AM29" s="47">
        <f t="shared" si="8"/>
        <v>0.75579338969069254</v>
      </c>
      <c r="AN29" s="46">
        <f t="shared" si="9"/>
        <v>0.67117505883161765</v>
      </c>
    </row>
    <row r="30" spans="1:40" ht="15.5" x14ac:dyDescent="0.35">
      <c r="A30" s="43" t="s">
        <v>129</v>
      </c>
      <c r="B30" s="43">
        <v>5</v>
      </c>
      <c r="C30" s="43" t="s">
        <v>130</v>
      </c>
      <c r="D30" s="45">
        <v>29</v>
      </c>
      <c r="E30" s="44" t="s">
        <v>124</v>
      </c>
      <c r="F30" s="43" t="s">
        <v>123</v>
      </c>
      <c r="G30" s="42">
        <v>2072</v>
      </c>
      <c r="H30" s="39">
        <v>27.703191757202148</v>
      </c>
      <c r="I30" s="41">
        <v>27.909343719482422</v>
      </c>
      <c r="J30" s="40">
        <v>27.806267738342285</v>
      </c>
      <c r="K30" s="39">
        <v>28.091659545898438</v>
      </c>
      <c r="L30" s="41">
        <v>28.176345825195313</v>
      </c>
      <c r="M30" s="40">
        <v>28.134002685546875</v>
      </c>
      <c r="N30" s="39">
        <v>27.71497536</v>
      </c>
      <c r="O30" s="41">
        <v>26.998352050000001</v>
      </c>
      <c r="P30" s="40">
        <v>27.356663705000003</v>
      </c>
      <c r="Q30" s="39">
        <v>30.791666029999998</v>
      </c>
      <c r="R30" s="41">
        <v>31.498865129999999</v>
      </c>
      <c r="S30" s="40">
        <v>31.14526558</v>
      </c>
      <c r="T30" s="39">
        <v>32.369999999999997</v>
      </c>
      <c r="U30" s="41">
        <v>33.21</v>
      </c>
      <c r="V30" s="40">
        <v>32.79</v>
      </c>
      <c r="W30" s="39">
        <v>16.494546890258789</v>
      </c>
      <c r="X30" s="41">
        <v>15.925370216369629</v>
      </c>
      <c r="Y30" s="40">
        <v>16.209958553314209</v>
      </c>
      <c r="Z30" s="39">
        <f t="shared" si="0"/>
        <v>11.596309185028076</v>
      </c>
      <c r="AA30" s="38">
        <f t="shared" si="1"/>
        <v>11.924044132232666</v>
      </c>
      <c r="AB30" s="38">
        <f t="shared" si="2"/>
        <v>11.146705151685794</v>
      </c>
      <c r="AC30" s="38">
        <f t="shared" si="3"/>
        <v>14.935307026685791</v>
      </c>
      <c r="AD30" s="37">
        <f t="shared" si="4"/>
        <v>16.58004144668579</v>
      </c>
      <c r="AE30" s="39">
        <f>Z30-AVERAGE(Z2:Z6)</f>
        <v>1.7600662231445305</v>
      </c>
      <c r="AF30" s="38">
        <f>AA30-AVERAGE(AA2:AA6)</f>
        <v>0.14712294769287126</v>
      </c>
      <c r="AG30" s="38">
        <f>AB30-AVERAGE(AB2:AB6)</f>
        <v>4.5473470725053726</v>
      </c>
      <c r="AH30" s="38">
        <f>AC30-AVERAGE(AC2:AC6)</f>
        <v>10.172743608505371</v>
      </c>
      <c r="AI30" s="37">
        <f>AD30-AVERAGE(AD2:AD6)</f>
        <v>9.9944738775053725</v>
      </c>
      <c r="AJ30" s="39">
        <f t="shared" si="5"/>
        <v>0.29523461307319793</v>
      </c>
      <c r="AK30" s="38">
        <f t="shared" si="6"/>
        <v>0.90304954822540395</v>
      </c>
      <c r="AL30" s="38">
        <f t="shared" si="7"/>
        <v>4.276732928544813E-2</v>
      </c>
      <c r="AM30" s="38">
        <f t="shared" si="8"/>
        <v>8.6636128273380529E-4</v>
      </c>
      <c r="AN30" s="37">
        <f t="shared" si="9"/>
        <v>9.8031031410790231E-4</v>
      </c>
    </row>
    <row r="31" spans="1:40" ht="15.5" x14ac:dyDescent="0.35">
      <c r="A31" s="43" t="s">
        <v>129</v>
      </c>
      <c r="B31" s="43">
        <v>5</v>
      </c>
      <c r="C31" s="43" t="s">
        <v>128</v>
      </c>
      <c r="D31" s="45">
        <v>30</v>
      </c>
      <c r="E31" s="44" t="s">
        <v>124</v>
      </c>
      <c r="F31" s="43" t="s">
        <v>123</v>
      </c>
      <c r="G31" s="42">
        <v>11.32</v>
      </c>
      <c r="H31" s="39">
        <v>29.899538040161133</v>
      </c>
      <c r="I31" s="41">
        <v>29.892955780029297</v>
      </c>
      <c r="J31" s="40">
        <v>29.896246910095215</v>
      </c>
      <c r="K31" s="39">
        <v>28.742412567138672</v>
      </c>
      <c r="L31" s="41">
        <v>28.789577484130859</v>
      </c>
      <c r="M31" s="40">
        <v>28.765995025634766</v>
      </c>
      <c r="N31" s="39">
        <v>27.36336708</v>
      </c>
      <c r="O31" s="41">
        <v>26.726953510000001</v>
      </c>
      <c r="P31" s="40">
        <v>27.045160295000002</v>
      </c>
      <c r="Q31" s="39">
        <v>31.729028700000001</v>
      </c>
      <c r="R31" s="41">
        <v>32.487327579999999</v>
      </c>
      <c r="S31" s="40">
        <v>32.10817814</v>
      </c>
      <c r="T31" s="39">
        <v>31.89</v>
      </c>
      <c r="U31" s="41">
        <v>32.71</v>
      </c>
      <c r="V31" s="40">
        <v>32.299999999999997</v>
      </c>
      <c r="W31" s="39">
        <v>16.066265106201172</v>
      </c>
      <c r="X31" s="41">
        <v>16.375370025634766</v>
      </c>
      <c r="Y31" s="40">
        <v>16.220817565917969</v>
      </c>
      <c r="Z31" s="39">
        <f t="shared" si="0"/>
        <v>13.675429344177246</v>
      </c>
      <c r="AA31" s="38">
        <f t="shared" si="1"/>
        <v>12.545177459716797</v>
      </c>
      <c r="AB31" s="38">
        <f t="shared" si="2"/>
        <v>10.824342729082034</v>
      </c>
      <c r="AC31" s="38">
        <f t="shared" si="3"/>
        <v>15.887360574082031</v>
      </c>
      <c r="AD31" s="37">
        <f t="shared" si="4"/>
        <v>16.079182434082028</v>
      </c>
      <c r="AE31" s="39">
        <f>Z31-AVERAGE(Z2:Z6)</f>
        <v>3.8391863822937005</v>
      </c>
      <c r="AF31" s="38">
        <f>AA31-AVERAGE(AA2:AA6)</f>
        <v>0.76825627517700212</v>
      </c>
      <c r="AG31" s="38">
        <f>AB31-AVERAGE(AB2:AB6)</f>
        <v>4.2249846499016126</v>
      </c>
      <c r="AH31" s="38">
        <f>AC31-AVERAGE(AC2:AC6)</f>
        <v>11.124797155901611</v>
      </c>
      <c r="AI31" s="37">
        <f>AD31-AVERAGE(AD2:AD6)</f>
        <v>9.4936148649016108</v>
      </c>
      <c r="AJ31" s="39">
        <f t="shared" si="5"/>
        <v>6.9869838592574576E-2</v>
      </c>
      <c r="AK31" s="38">
        <f t="shared" si="6"/>
        <v>0.58712668126335155</v>
      </c>
      <c r="AL31" s="38">
        <f t="shared" si="7"/>
        <v>5.3475258072326573E-2</v>
      </c>
      <c r="AM31" s="38">
        <f t="shared" si="8"/>
        <v>4.4781883973865611E-4</v>
      </c>
      <c r="AN31" s="37">
        <f t="shared" si="9"/>
        <v>1.3871938616667027E-3</v>
      </c>
    </row>
    <row r="32" spans="1:40" ht="15.5" x14ac:dyDescent="0.35">
      <c r="A32" s="29" t="s">
        <v>126</v>
      </c>
      <c r="B32" s="29">
        <v>6</v>
      </c>
      <c r="C32" s="29" t="s">
        <v>127</v>
      </c>
      <c r="D32" s="31">
        <v>31</v>
      </c>
      <c r="E32" s="30" t="s">
        <v>124</v>
      </c>
      <c r="F32" s="29" t="s">
        <v>123</v>
      </c>
      <c r="G32" s="28">
        <v>1614</v>
      </c>
      <c r="H32" s="34">
        <v>28.451242446899414</v>
      </c>
      <c r="I32" s="36">
        <v>27.395864486694336</v>
      </c>
      <c r="J32" s="35">
        <v>27.923553466796875</v>
      </c>
      <c r="K32" s="34">
        <v>28.950239181518555</v>
      </c>
      <c r="L32" s="36">
        <v>28.839962005615234</v>
      </c>
      <c r="M32" s="35">
        <v>28.895100593566895</v>
      </c>
      <c r="N32" s="34">
        <v>26.821393969999999</v>
      </c>
      <c r="O32" s="36">
        <v>26.722265239999999</v>
      </c>
      <c r="P32" s="35">
        <v>26.771829605000001</v>
      </c>
      <c r="Q32" s="34">
        <v>31.22580147</v>
      </c>
      <c r="R32" s="36">
        <v>30.647365570000002</v>
      </c>
      <c r="S32" s="35">
        <v>30.936583519999999</v>
      </c>
      <c r="T32" s="34">
        <v>32.450000000000003</v>
      </c>
      <c r="U32" s="36">
        <v>32.619999999999997</v>
      </c>
      <c r="V32" s="35">
        <v>32.534999999999997</v>
      </c>
      <c r="W32" s="34">
        <v>16.167064666748047</v>
      </c>
      <c r="X32" s="36">
        <v>17.557102203369141</v>
      </c>
      <c r="Y32" s="35">
        <v>16.862083435058594</v>
      </c>
      <c r="Z32" s="34">
        <f t="shared" si="0"/>
        <v>11.061470031738281</v>
      </c>
      <c r="AA32" s="33">
        <f t="shared" si="1"/>
        <v>12.033017158508301</v>
      </c>
      <c r="AB32" s="33">
        <f t="shared" si="2"/>
        <v>9.9097461699414069</v>
      </c>
      <c r="AC32" s="33">
        <f t="shared" si="3"/>
        <v>14.074500084941405</v>
      </c>
      <c r="AD32" s="32">
        <f t="shared" si="4"/>
        <v>15.672916564941403</v>
      </c>
      <c r="AE32" s="34">
        <f>Z32-AVERAGE(Z7:Z11)</f>
        <v>0.63830451965332102</v>
      </c>
      <c r="AF32" s="33">
        <f>AA32-AVERAGE(AA7:AA11)</f>
        <v>-0.73262710571288991</v>
      </c>
      <c r="AG32" s="33">
        <f>AB32-AVERAGE(AB7:AB11)</f>
        <v>3.383799744555664</v>
      </c>
      <c r="AH32" s="33">
        <f>AC32-AVERAGE(AC7:AC11)</f>
        <v>9.758458900555663</v>
      </c>
      <c r="AI32" s="32">
        <f>AD32-AVERAGE(AD7:AD11)</f>
        <v>9.3748941055556596</v>
      </c>
      <c r="AJ32" s="34">
        <f t="shared" si="5"/>
        <v>0.64246754433885289</v>
      </c>
      <c r="AK32" s="33">
        <f t="shared" si="6"/>
        <v>1.6616621768178119</v>
      </c>
      <c r="AL32" s="33">
        <f t="shared" si="7"/>
        <v>9.580204453628087E-2</v>
      </c>
      <c r="AM32" s="33">
        <f t="shared" si="8"/>
        <v>1.1545457833435375E-3</v>
      </c>
      <c r="AN32" s="32">
        <f t="shared" si="9"/>
        <v>1.5061758090905617E-3</v>
      </c>
    </row>
    <row r="33" spans="1:40" ht="16" thickBot="1" x14ac:dyDescent="0.4">
      <c r="A33" s="29" t="s">
        <v>126</v>
      </c>
      <c r="B33" s="29">
        <v>6</v>
      </c>
      <c r="C33" s="29" t="s">
        <v>125</v>
      </c>
      <c r="D33" s="31">
        <v>32</v>
      </c>
      <c r="E33" s="30" t="s">
        <v>124</v>
      </c>
      <c r="F33" s="29" t="s">
        <v>123</v>
      </c>
      <c r="G33" s="28">
        <v>1819</v>
      </c>
      <c r="H33" s="25">
        <v>28.380697250366211</v>
      </c>
      <c r="I33" s="27">
        <v>27.756332397460938</v>
      </c>
      <c r="J33" s="26">
        <v>28.068514823913574</v>
      </c>
      <c r="K33" s="25">
        <v>28.100507736206055</v>
      </c>
      <c r="L33" s="27">
        <v>27.921314239501953</v>
      </c>
      <c r="M33" s="26">
        <v>28.010910987854004</v>
      </c>
      <c r="N33" s="25">
        <v>27.42673302</v>
      </c>
      <c r="O33" s="27">
        <v>27.109064100000001</v>
      </c>
      <c r="P33" s="26">
        <v>27.267898559999999</v>
      </c>
      <c r="Q33" s="25">
        <v>30.851255420000001</v>
      </c>
      <c r="R33" s="27">
        <v>30.375057219999999</v>
      </c>
      <c r="S33" s="26">
        <v>30.613156320000002</v>
      </c>
      <c r="T33" s="25">
        <v>32.46</v>
      </c>
      <c r="U33" s="27">
        <v>32.340000000000003</v>
      </c>
      <c r="V33" s="26">
        <v>32.400000000000006</v>
      </c>
      <c r="W33" s="25">
        <v>16.68726921081543</v>
      </c>
      <c r="X33" s="27">
        <v>16.812129974365234</v>
      </c>
      <c r="Y33" s="26">
        <v>16.749699592590332</v>
      </c>
      <c r="Z33" s="25">
        <f t="shared" si="0"/>
        <v>11.318815231323242</v>
      </c>
      <c r="AA33" s="24">
        <f t="shared" si="1"/>
        <v>11.261211395263672</v>
      </c>
      <c r="AB33" s="24">
        <f t="shared" si="2"/>
        <v>10.518198967409667</v>
      </c>
      <c r="AC33" s="24">
        <f t="shared" si="3"/>
        <v>13.86345672740967</v>
      </c>
      <c r="AD33" s="23">
        <f t="shared" si="4"/>
        <v>15.650300407409674</v>
      </c>
      <c r="AE33" s="25">
        <f>Z33-AVERAGE(Z7:Z11)</f>
        <v>0.89564971923828196</v>
      </c>
      <c r="AF33" s="24">
        <f>AA33-AVERAGE(AA7:AA11)</f>
        <v>-1.5044328689575188</v>
      </c>
      <c r="AG33" s="24">
        <f>AB33-AVERAGE(AB7:AB11)</f>
        <v>3.9922525420239241</v>
      </c>
      <c r="AH33" s="24">
        <f>AC33-AVERAGE(AC7:AC11)</f>
        <v>9.5474155430239271</v>
      </c>
      <c r="AI33" s="23">
        <f>AD33-AVERAGE(AD7:AD11)</f>
        <v>9.3522779480239304</v>
      </c>
      <c r="AJ33" s="25">
        <f t="shared" si="5"/>
        <v>0.53750507473399223</v>
      </c>
      <c r="AK33" s="24">
        <f t="shared" si="6"/>
        <v>2.83713120189427</v>
      </c>
      <c r="AL33" s="24">
        <f t="shared" si="7"/>
        <v>6.2836535852441658E-2</v>
      </c>
      <c r="AM33" s="24">
        <f t="shared" si="8"/>
        <v>1.3364156121838582E-3</v>
      </c>
      <c r="AN33" s="23">
        <f t="shared" si="9"/>
        <v>1.5299731519364088E-3</v>
      </c>
    </row>
  </sheetData>
  <pageMargins left="0.7" right="0.7" top="0.75" bottom="0.75" header="0.3" footer="0.3"/>
  <pageSetup paperSize="9" scale="32" fitToHeight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7D389-00F3-48D5-9B3F-AF6394B6448A}">
  <dimension ref="A1:AV9"/>
  <sheetViews>
    <sheetView workbookViewId="0"/>
  </sheetViews>
  <sheetFormatPr defaultRowHeight="14.5" x14ac:dyDescent="0.35"/>
  <cols>
    <col min="1" max="16384" width="8.7265625" style="20"/>
  </cols>
  <sheetData>
    <row r="1" spans="1:48" x14ac:dyDescent="0.35">
      <c r="A1" s="20" t="s">
        <v>122</v>
      </c>
      <c r="B1" s="20" t="s">
        <v>121</v>
      </c>
      <c r="C1" s="20" t="s">
        <v>120</v>
      </c>
      <c r="D1" s="20" t="s">
        <v>119</v>
      </c>
      <c r="E1" s="20" t="s">
        <v>118</v>
      </c>
      <c r="F1" s="20" t="s">
        <v>117</v>
      </c>
      <c r="G1" s="20" t="s">
        <v>116</v>
      </c>
      <c r="H1" s="20" t="s">
        <v>115</v>
      </c>
      <c r="I1" s="20" t="s">
        <v>114</v>
      </c>
      <c r="J1" s="20" t="s">
        <v>113</v>
      </c>
      <c r="K1" s="20" t="s">
        <v>112</v>
      </c>
      <c r="L1" s="20" t="s">
        <v>111</v>
      </c>
      <c r="M1" s="20" t="s">
        <v>110</v>
      </c>
      <c r="N1" s="20" t="s">
        <v>109</v>
      </c>
      <c r="O1" s="20" t="s">
        <v>107</v>
      </c>
      <c r="P1" s="20" t="s">
        <v>106</v>
      </c>
      <c r="Q1" s="20" t="s">
        <v>105</v>
      </c>
      <c r="R1" s="20" t="s">
        <v>104</v>
      </c>
      <c r="S1" s="20" t="s">
        <v>103</v>
      </c>
      <c r="T1" s="20" t="s">
        <v>102</v>
      </c>
      <c r="U1" s="20" t="s">
        <v>101</v>
      </c>
      <c r="V1" s="20" t="s">
        <v>100</v>
      </c>
      <c r="W1" s="20" t="s">
        <v>99</v>
      </c>
      <c r="X1" s="20" t="s">
        <v>98</v>
      </c>
      <c r="Y1" s="20" t="s">
        <v>97</v>
      </c>
      <c r="Z1" s="20" t="s">
        <v>96</v>
      </c>
      <c r="AA1" s="20" t="s">
        <v>95</v>
      </c>
      <c r="AB1" s="20" t="s">
        <v>94</v>
      </c>
      <c r="AC1" s="20" t="s">
        <v>93</v>
      </c>
      <c r="AD1" s="20" t="s">
        <v>92</v>
      </c>
      <c r="AE1" s="20" t="s">
        <v>108</v>
      </c>
      <c r="AF1" s="20" t="s">
        <v>107</v>
      </c>
      <c r="AG1" s="20" t="s">
        <v>106</v>
      </c>
      <c r="AH1" s="20" t="s">
        <v>105</v>
      </c>
      <c r="AI1" s="20" t="s">
        <v>104</v>
      </c>
      <c r="AJ1" s="20" t="s">
        <v>103</v>
      </c>
      <c r="AK1" s="20" t="s">
        <v>102</v>
      </c>
      <c r="AL1" s="20" t="s">
        <v>101</v>
      </c>
      <c r="AM1" s="20" t="s">
        <v>100</v>
      </c>
      <c r="AN1" s="20" t="s">
        <v>99</v>
      </c>
      <c r="AO1" s="20" t="s">
        <v>98</v>
      </c>
      <c r="AP1" s="20" t="s">
        <v>97</v>
      </c>
      <c r="AQ1" s="20" t="s">
        <v>96</v>
      </c>
      <c r="AR1" s="20" t="s">
        <v>95</v>
      </c>
      <c r="AS1" s="20" t="s">
        <v>94</v>
      </c>
      <c r="AT1" s="20" t="s">
        <v>93</v>
      </c>
      <c r="AU1" s="20" t="s">
        <v>92</v>
      </c>
      <c r="AV1" s="20" t="s">
        <v>91</v>
      </c>
    </row>
    <row r="2" spans="1:48" x14ac:dyDescent="0.35">
      <c r="A2" s="20" t="s">
        <v>90</v>
      </c>
      <c r="B2" s="20" t="s">
        <v>89</v>
      </c>
      <c r="C2" s="21">
        <v>3880</v>
      </c>
      <c r="D2" s="20" t="s">
        <v>52</v>
      </c>
      <c r="E2" s="20">
        <v>83.8</v>
      </c>
      <c r="F2" s="20">
        <v>139</v>
      </c>
      <c r="G2" s="20">
        <v>79.5</v>
      </c>
      <c r="H2" s="20">
        <v>58.7</v>
      </c>
      <c r="I2" s="20">
        <v>0</v>
      </c>
      <c r="J2" s="20">
        <v>0</v>
      </c>
      <c r="K2" s="20">
        <v>0</v>
      </c>
      <c r="L2" s="20">
        <v>-0.9</v>
      </c>
      <c r="M2" s="20">
        <v>3</v>
      </c>
      <c r="N2" s="20" t="s">
        <v>88</v>
      </c>
      <c r="O2" s="20">
        <v>90.4</v>
      </c>
      <c r="P2" s="21">
        <v>1818</v>
      </c>
      <c r="Q2" s="20">
        <v>19</v>
      </c>
      <c r="R2" s="20">
        <v>59.7</v>
      </c>
      <c r="S2" s="20">
        <v>47.4</v>
      </c>
      <c r="T2" s="20">
        <v>1</v>
      </c>
      <c r="U2" s="20">
        <v>-4.5</v>
      </c>
      <c r="V2" s="20">
        <v>0</v>
      </c>
      <c r="W2" s="20">
        <v>0</v>
      </c>
      <c r="X2" s="20">
        <v>0</v>
      </c>
      <c r="Y2" s="20">
        <v>0</v>
      </c>
      <c r="Z2" s="20">
        <v>2</v>
      </c>
      <c r="AA2" s="20">
        <v>-0.1</v>
      </c>
      <c r="AB2" s="20">
        <v>3</v>
      </c>
      <c r="AC2" s="20">
        <v>-0.1</v>
      </c>
      <c r="AD2" s="20">
        <v>3</v>
      </c>
      <c r="AE2" s="20" t="s">
        <v>87</v>
      </c>
      <c r="AF2" s="20">
        <v>81.099999999999994</v>
      </c>
      <c r="AG2" s="21">
        <v>1956</v>
      </c>
      <c r="AH2" s="20">
        <v>20</v>
      </c>
      <c r="AI2" s="20">
        <v>60.3</v>
      </c>
      <c r="AJ2" s="20">
        <v>40</v>
      </c>
      <c r="AK2" s="20">
        <v>1</v>
      </c>
      <c r="AL2" s="20">
        <v>-3.8</v>
      </c>
      <c r="AM2" s="20">
        <v>0</v>
      </c>
      <c r="AN2" s="20">
        <v>0</v>
      </c>
      <c r="AO2" s="20">
        <v>0</v>
      </c>
      <c r="AP2" s="20">
        <v>0</v>
      </c>
      <c r="AQ2" s="20">
        <v>3</v>
      </c>
      <c r="AR2" s="20">
        <v>0</v>
      </c>
      <c r="AS2" s="20">
        <v>0</v>
      </c>
      <c r="AT2" s="20">
        <v>0</v>
      </c>
      <c r="AU2" s="20">
        <v>0</v>
      </c>
      <c r="AV2" s="20" t="s">
        <v>86</v>
      </c>
    </row>
    <row r="3" spans="1:48" x14ac:dyDescent="0.35">
      <c r="A3" s="20" t="s">
        <v>85</v>
      </c>
      <c r="B3" s="20" t="s">
        <v>84</v>
      </c>
      <c r="C3" s="21">
        <v>5441</v>
      </c>
      <c r="D3" s="20" t="s">
        <v>52</v>
      </c>
      <c r="E3" s="20">
        <v>89.4</v>
      </c>
      <c r="F3" s="20">
        <v>134</v>
      </c>
      <c r="G3" s="20">
        <v>79.099999999999994</v>
      </c>
      <c r="H3" s="20">
        <v>57.5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 t="s">
        <v>83</v>
      </c>
      <c r="O3" s="20">
        <v>90.6</v>
      </c>
      <c r="P3" s="20">
        <v>782</v>
      </c>
      <c r="Q3" s="20">
        <v>18</v>
      </c>
      <c r="R3" s="20">
        <v>56.8</v>
      </c>
      <c r="S3" s="20">
        <v>44.4</v>
      </c>
      <c r="T3" s="20">
        <v>2</v>
      </c>
      <c r="U3" s="20">
        <v>-4.8</v>
      </c>
      <c r="V3" s="20">
        <v>0</v>
      </c>
      <c r="W3" s="20">
        <v>0</v>
      </c>
      <c r="X3" s="20">
        <v>0</v>
      </c>
      <c r="Y3" s="20">
        <v>0</v>
      </c>
      <c r="Z3" s="20">
        <v>2</v>
      </c>
      <c r="AA3" s="20">
        <v>0</v>
      </c>
      <c r="AB3" s="20">
        <v>0</v>
      </c>
      <c r="AC3" s="20">
        <v>0</v>
      </c>
      <c r="AD3" s="20">
        <v>0</v>
      </c>
      <c r="AE3" s="20" t="s">
        <v>82</v>
      </c>
      <c r="AF3" s="20">
        <v>87.5</v>
      </c>
      <c r="AG3" s="20">
        <v>915</v>
      </c>
      <c r="AH3" s="20">
        <v>21</v>
      </c>
      <c r="AI3" s="20">
        <v>58</v>
      </c>
      <c r="AJ3" s="20">
        <v>38.1</v>
      </c>
      <c r="AK3" s="20">
        <v>1</v>
      </c>
      <c r="AL3" s="20">
        <v>-2.2999999999999998</v>
      </c>
      <c r="AM3" s="20">
        <v>0</v>
      </c>
      <c r="AN3" s="20">
        <v>0</v>
      </c>
      <c r="AO3" s="20">
        <v>0</v>
      </c>
      <c r="AP3" s="20">
        <v>0</v>
      </c>
      <c r="AQ3" s="20">
        <v>2</v>
      </c>
      <c r="AR3" s="20">
        <v>-0.6</v>
      </c>
      <c r="AS3" s="20">
        <v>3</v>
      </c>
      <c r="AT3" s="20">
        <v>-0.6</v>
      </c>
      <c r="AU3" s="20">
        <v>3</v>
      </c>
      <c r="AV3" s="20" t="s">
        <v>81</v>
      </c>
    </row>
    <row r="4" spans="1:48" x14ac:dyDescent="0.35">
      <c r="A4" s="20" t="s">
        <v>80</v>
      </c>
      <c r="B4" s="20" t="s">
        <v>79</v>
      </c>
      <c r="C4" s="21">
        <v>4810</v>
      </c>
      <c r="D4" s="20" t="s">
        <v>52</v>
      </c>
      <c r="E4" s="20">
        <v>84.8</v>
      </c>
      <c r="F4" s="20">
        <v>110</v>
      </c>
      <c r="G4" s="20">
        <v>77.400000000000006</v>
      </c>
      <c r="H4" s="20">
        <v>57.3</v>
      </c>
      <c r="I4" s="20">
        <v>-2.6</v>
      </c>
      <c r="J4" s="20">
        <v>4</v>
      </c>
      <c r="K4" s="20">
        <v>0</v>
      </c>
      <c r="L4" s="20">
        <v>-1.3</v>
      </c>
      <c r="M4" s="20">
        <v>4</v>
      </c>
      <c r="N4" s="20" t="s">
        <v>78</v>
      </c>
      <c r="O4" s="20">
        <v>86</v>
      </c>
      <c r="P4" s="20">
        <v>785</v>
      </c>
      <c r="Q4" s="20">
        <v>18</v>
      </c>
      <c r="R4" s="20">
        <v>60</v>
      </c>
      <c r="S4" s="20">
        <v>44.4</v>
      </c>
      <c r="T4" s="20">
        <v>2</v>
      </c>
      <c r="U4" s="20">
        <v>-4.5</v>
      </c>
      <c r="V4" s="20">
        <v>-1</v>
      </c>
      <c r="W4" s="20">
        <v>-1</v>
      </c>
      <c r="X4" s="20">
        <v>3</v>
      </c>
      <c r="Y4" s="20">
        <v>3</v>
      </c>
      <c r="Z4" s="20">
        <v>2</v>
      </c>
      <c r="AA4" s="20">
        <v>0</v>
      </c>
      <c r="AB4" s="20">
        <v>0</v>
      </c>
      <c r="AC4" s="20">
        <v>0</v>
      </c>
      <c r="AD4" s="20">
        <v>0</v>
      </c>
      <c r="AE4" s="20" t="s">
        <v>77</v>
      </c>
      <c r="AF4" s="20">
        <v>83.5</v>
      </c>
      <c r="AG4" s="20">
        <v>894</v>
      </c>
      <c r="AH4" s="20">
        <v>18</v>
      </c>
      <c r="AI4" s="20">
        <v>60.4</v>
      </c>
      <c r="AJ4" s="20">
        <v>50</v>
      </c>
      <c r="AK4" s="20">
        <v>1</v>
      </c>
      <c r="AL4" s="20">
        <v>-2.2999999999999998</v>
      </c>
      <c r="AM4" s="20">
        <v>-2</v>
      </c>
      <c r="AN4" s="20">
        <v>0</v>
      </c>
      <c r="AO4" s="20">
        <v>0</v>
      </c>
      <c r="AP4" s="20">
        <v>4</v>
      </c>
      <c r="AQ4" s="20">
        <v>2</v>
      </c>
      <c r="AR4" s="20">
        <v>0</v>
      </c>
      <c r="AS4" s="20">
        <v>0</v>
      </c>
      <c r="AT4" s="20">
        <v>-0.6</v>
      </c>
      <c r="AU4" s="20">
        <v>4</v>
      </c>
      <c r="AV4" s="20" t="s">
        <v>76</v>
      </c>
    </row>
    <row r="5" spans="1:48" x14ac:dyDescent="0.35">
      <c r="A5" s="20" t="s">
        <v>75</v>
      </c>
      <c r="B5" s="20" t="s">
        <v>74</v>
      </c>
      <c r="C5" s="21">
        <v>2053</v>
      </c>
      <c r="D5" s="20" t="s">
        <v>52</v>
      </c>
      <c r="E5" s="20">
        <v>83.8</v>
      </c>
      <c r="F5" s="20">
        <v>86</v>
      </c>
      <c r="G5" s="20">
        <v>76.599999999999994</v>
      </c>
      <c r="H5" s="20">
        <v>56.4</v>
      </c>
      <c r="I5" s="20">
        <v>-1.5</v>
      </c>
      <c r="J5" s="20">
        <v>3</v>
      </c>
      <c r="K5" s="20">
        <v>0</v>
      </c>
      <c r="L5" s="20">
        <v>-2.2000000000000002</v>
      </c>
      <c r="M5" s="20">
        <v>4</v>
      </c>
      <c r="N5" s="20" t="s">
        <v>73</v>
      </c>
      <c r="O5" s="20">
        <v>80.400000000000006</v>
      </c>
      <c r="P5" s="20">
        <v>754</v>
      </c>
      <c r="Q5" s="20">
        <v>18</v>
      </c>
      <c r="R5" s="20">
        <v>58.9</v>
      </c>
      <c r="S5" s="20">
        <v>50</v>
      </c>
      <c r="T5" s="20">
        <v>1</v>
      </c>
      <c r="U5" s="20">
        <v>-4.3</v>
      </c>
      <c r="V5" s="20">
        <v>-2.2999999999999998</v>
      </c>
      <c r="W5" s="20">
        <v>0</v>
      </c>
      <c r="X5" s="20">
        <v>0</v>
      </c>
      <c r="Y5" s="20">
        <v>4</v>
      </c>
      <c r="Z5" s="20">
        <v>2</v>
      </c>
      <c r="AA5" s="20">
        <v>-0.6</v>
      </c>
      <c r="AB5" s="20">
        <v>3</v>
      </c>
      <c r="AC5" s="20">
        <v>-0.6</v>
      </c>
      <c r="AD5" s="20">
        <v>3</v>
      </c>
      <c r="AE5" s="20" t="s">
        <v>72</v>
      </c>
      <c r="AF5" s="20">
        <v>89.1</v>
      </c>
      <c r="AG5" s="20">
        <v>839</v>
      </c>
      <c r="AH5" s="20">
        <v>18</v>
      </c>
      <c r="AI5" s="20">
        <v>59.7</v>
      </c>
      <c r="AJ5" s="20">
        <v>50</v>
      </c>
      <c r="AK5" s="20">
        <v>1</v>
      </c>
      <c r="AL5" s="20">
        <v>-3.6</v>
      </c>
      <c r="AM5" s="20">
        <v>-0.9</v>
      </c>
      <c r="AN5" s="20">
        <v>0</v>
      </c>
      <c r="AO5" s="20">
        <v>0</v>
      </c>
      <c r="AP5" s="20">
        <v>4</v>
      </c>
      <c r="AQ5" s="20">
        <v>2</v>
      </c>
      <c r="AR5" s="20">
        <v>0</v>
      </c>
      <c r="AS5" s="20">
        <v>0</v>
      </c>
      <c r="AT5" s="20">
        <v>0</v>
      </c>
      <c r="AU5" s="20">
        <v>0</v>
      </c>
      <c r="AV5" s="20" t="s">
        <v>71</v>
      </c>
    </row>
    <row r="6" spans="1:48" x14ac:dyDescent="0.35">
      <c r="A6" s="20" t="s">
        <v>70</v>
      </c>
      <c r="B6" s="20" t="s">
        <v>69</v>
      </c>
      <c r="C6" s="21">
        <v>2762</v>
      </c>
      <c r="D6" s="20" t="s">
        <v>52</v>
      </c>
      <c r="E6" s="20">
        <v>86</v>
      </c>
      <c r="F6" s="20">
        <v>144</v>
      </c>
      <c r="G6" s="20">
        <v>78.7</v>
      </c>
      <c r="H6" s="20">
        <v>58.1</v>
      </c>
      <c r="I6" s="20">
        <v>-1.5</v>
      </c>
      <c r="J6" s="20">
        <v>3</v>
      </c>
      <c r="K6" s="20">
        <v>0</v>
      </c>
      <c r="L6" s="20">
        <v>-0.6</v>
      </c>
      <c r="M6" s="20">
        <v>3</v>
      </c>
      <c r="N6" s="20" t="s">
        <v>68</v>
      </c>
      <c r="O6" s="20">
        <v>84.5</v>
      </c>
      <c r="P6" s="20">
        <v>238</v>
      </c>
      <c r="Q6" s="20">
        <v>18</v>
      </c>
      <c r="R6" s="20">
        <v>60.4</v>
      </c>
      <c r="S6" s="20">
        <v>44.4</v>
      </c>
      <c r="T6" s="20">
        <v>2</v>
      </c>
      <c r="U6" s="20">
        <v>-4.9000000000000004</v>
      </c>
      <c r="V6" s="20">
        <v>-0.6</v>
      </c>
      <c r="W6" s="20">
        <v>0</v>
      </c>
      <c r="X6" s="20">
        <v>0</v>
      </c>
      <c r="Y6" s="20">
        <v>3</v>
      </c>
      <c r="Z6" s="20">
        <v>2</v>
      </c>
      <c r="AA6" s="20">
        <v>0</v>
      </c>
      <c r="AB6" s="20">
        <v>0</v>
      </c>
      <c r="AC6" s="20">
        <v>0</v>
      </c>
      <c r="AD6" s="20">
        <v>0</v>
      </c>
      <c r="AE6" s="20" t="s">
        <v>67</v>
      </c>
      <c r="AF6" s="20">
        <v>88.1</v>
      </c>
      <c r="AG6" s="20">
        <v>381</v>
      </c>
      <c r="AH6" s="20">
        <v>19</v>
      </c>
      <c r="AI6" s="20">
        <v>59.7</v>
      </c>
      <c r="AJ6" s="20">
        <v>47.4</v>
      </c>
      <c r="AK6" s="20">
        <v>1</v>
      </c>
      <c r="AL6" s="20">
        <v>-3.6</v>
      </c>
      <c r="AM6" s="20">
        <v>-0.7</v>
      </c>
      <c r="AN6" s="20">
        <v>-0.7</v>
      </c>
      <c r="AO6" s="20">
        <v>3</v>
      </c>
      <c r="AP6" s="20">
        <v>3</v>
      </c>
      <c r="AQ6" s="20">
        <v>2</v>
      </c>
      <c r="AR6" s="20">
        <v>0</v>
      </c>
      <c r="AS6" s="20">
        <v>0</v>
      </c>
      <c r="AT6" s="20">
        <v>0</v>
      </c>
      <c r="AU6" s="20">
        <v>0</v>
      </c>
      <c r="AV6" s="20" t="s">
        <v>66</v>
      </c>
    </row>
    <row r="7" spans="1:48" x14ac:dyDescent="0.35">
      <c r="A7" s="20" t="s">
        <v>65</v>
      </c>
      <c r="B7" s="20" t="s">
        <v>64</v>
      </c>
      <c r="C7" s="21">
        <v>2285</v>
      </c>
      <c r="D7" s="20" t="s">
        <v>52</v>
      </c>
      <c r="E7" s="20">
        <v>89.6</v>
      </c>
      <c r="F7" s="20">
        <v>110</v>
      </c>
      <c r="G7" s="20">
        <v>77.400000000000006</v>
      </c>
      <c r="H7" s="20">
        <v>57.5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 t="s">
        <v>63</v>
      </c>
      <c r="O7" s="20">
        <v>89.6</v>
      </c>
      <c r="P7" s="21">
        <v>1793</v>
      </c>
      <c r="Q7" s="20">
        <v>18</v>
      </c>
      <c r="R7" s="20">
        <v>60.7</v>
      </c>
      <c r="S7" s="20">
        <v>55.6</v>
      </c>
      <c r="T7" s="20">
        <v>1</v>
      </c>
      <c r="U7" s="20">
        <v>-5.5</v>
      </c>
      <c r="V7" s="20">
        <v>0</v>
      </c>
      <c r="W7" s="20">
        <v>0</v>
      </c>
      <c r="X7" s="20">
        <v>0</v>
      </c>
      <c r="Y7" s="20">
        <v>0</v>
      </c>
      <c r="Z7" s="20">
        <v>2</v>
      </c>
      <c r="AA7" s="20">
        <v>0</v>
      </c>
      <c r="AB7" s="20">
        <v>0</v>
      </c>
      <c r="AC7" s="20">
        <v>0</v>
      </c>
      <c r="AD7" s="20">
        <v>0</v>
      </c>
      <c r="AE7" s="20" t="s">
        <v>62</v>
      </c>
      <c r="AF7" s="20">
        <v>86.6</v>
      </c>
      <c r="AG7" s="21">
        <v>1902</v>
      </c>
      <c r="AH7" s="20">
        <v>18</v>
      </c>
      <c r="AI7" s="20">
        <v>61.6</v>
      </c>
      <c r="AJ7" s="20">
        <v>50</v>
      </c>
      <c r="AK7" s="20">
        <v>2</v>
      </c>
      <c r="AL7" s="20">
        <v>-4.3</v>
      </c>
      <c r="AM7" s="20">
        <v>0</v>
      </c>
      <c r="AN7" s="20">
        <v>0</v>
      </c>
      <c r="AO7" s="20">
        <v>0</v>
      </c>
      <c r="AP7" s="20">
        <v>0</v>
      </c>
      <c r="AQ7" s="20">
        <v>2</v>
      </c>
      <c r="AR7" s="20">
        <v>0</v>
      </c>
      <c r="AS7" s="20">
        <v>0</v>
      </c>
      <c r="AT7" s="20">
        <v>0</v>
      </c>
      <c r="AU7" s="20">
        <v>0</v>
      </c>
      <c r="AV7" s="20" t="s">
        <v>61</v>
      </c>
    </row>
    <row r="8" spans="1:48" x14ac:dyDescent="0.35">
      <c r="A8" s="20" t="s">
        <v>60</v>
      </c>
      <c r="B8" s="20" t="s">
        <v>59</v>
      </c>
      <c r="C8" s="21">
        <v>1812</v>
      </c>
      <c r="D8" s="20" t="s">
        <v>58</v>
      </c>
      <c r="E8" s="20">
        <v>74</v>
      </c>
      <c r="F8" s="20">
        <v>113</v>
      </c>
      <c r="G8" s="20">
        <v>81.8</v>
      </c>
      <c r="H8" s="20">
        <v>59.9</v>
      </c>
      <c r="I8" s="20">
        <v>-2.2999999999999998</v>
      </c>
      <c r="J8" s="20">
        <v>4</v>
      </c>
      <c r="K8" s="20">
        <v>0</v>
      </c>
      <c r="L8" s="20">
        <v>-1.9</v>
      </c>
      <c r="M8" s="20">
        <v>4</v>
      </c>
      <c r="N8" s="20" t="s">
        <v>57</v>
      </c>
      <c r="O8" s="20">
        <v>76.2</v>
      </c>
      <c r="P8" s="21">
        <v>1058</v>
      </c>
      <c r="Q8" s="20">
        <v>20</v>
      </c>
      <c r="R8" s="20">
        <v>58.6</v>
      </c>
      <c r="S8" s="20">
        <v>35</v>
      </c>
      <c r="T8" s="20">
        <v>2</v>
      </c>
      <c r="U8" s="20">
        <v>-3.6</v>
      </c>
      <c r="V8" s="20">
        <v>-2</v>
      </c>
      <c r="W8" s="20">
        <v>-0.9</v>
      </c>
      <c r="X8" s="20">
        <v>3</v>
      </c>
      <c r="Y8" s="20">
        <v>4</v>
      </c>
      <c r="Z8" s="20">
        <v>2</v>
      </c>
      <c r="AA8" s="20">
        <v>-0.8</v>
      </c>
      <c r="AB8" s="20">
        <v>3</v>
      </c>
      <c r="AC8" s="20">
        <v>-0.8</v>
      </c>
      <c r="AD8" s="20">
        <v>3</v>
      </c>
      <c r="AE8" s="20" t="s">
        <v>56</v>
      </c>
      <c r="AF8" s="20">
        <v>90.6</v>
      </c>
      <c r="AG8" s="21">
        <v>1170</v>
      </c>
      <c r="AH8" s="20">
        <v>18</v>
      </c>
      <c r="AI8" s="20">
        <v>59.5</v>
      </c>
      <c r="AJ8" s="20">
        <v>44.4</v>
      </c>
      <c r="AK8" s="20">
        <v>1</v>
      </c>
      <c r="AL8" s="20">
        <v>-3.5</v>
      </c>
      <c r="AM8" s="20">
        <v>0</v>
      </c>
      <c r="AN8" s="20">
        <v>0</v>
      </c>
      <c r="AO8" s="20">
        <v>0</v>
      </c>
      <c r="AP8" s="20">
        <v>0</v>
      </c>
      <c r="AQ8" s="20">
        <v>2</v>
      </c>
      <c r="AR8" s="20">
        <v>0</v>
      </c>
      <c r="AS8" s="20">
        <v>0</v>
      </c>
      <c r="AT8" s="20">
        <v>0</v>
      </c>
      <c r="AU8" s="20">
        <v>0</v>
      </c>
      <c r="AV8" s="20" t="s">
        <v>55</v>
      </c>
    </row>
    <row r="9" spans="1:48" x14ac:dyDescent="0.35">
      <c r="A9" s="20" t="s">
        <v>54</v>
      </c>
      <c r="B9" s="20" t="s">
        <v>53</v>
      </c>
      <c r="C9" s="21">
        <v>1285</v>
      </c>
      <c r="D9" s="20" t="s">
        <v>52</v>
      </c>
      <c r="E9" s="20">
        <v>75.099999999999994</v>
      </c>
      <c r="F9" s="20">
        <v>138</v>
      </c>
      <c r="G9" s="20">
        <v>79.3</v>
      </c>
      <c r="H9" s="20">
        <v>58.5</v>
      </c>
      <c r="I9" s="20">
        <v>0</v>
      </c>
      <c r="J9" s="20">
        <v>0</v>
      </c>
      <c r="K9" s="20">
        <v>0</v>
      </c>
      <c r="L9" s="20">
        <v>-2.2000000000000002</v>
      </c>
      <c r="M9" s="20">
        <v>4</v>
      </c>
      <c r="N9" s="20" t="s">
        <v>51</v>
      </c>
      <c r="O9" s="20">
        <v>83</v>
      </c>
      <c r="P9" s="20">
        <v>183</v>
      </c>
      <c r="Q9" s="20">
        <v>20</v>
      </c>
      <c r="R9" s="20">
        <v>59.6</v>
      </c>
      <c r="S9" s="20">
        <v>45</v>
      </c>
      <c r="T9" s="20">
        <v>1</v>
      </c>
      <c r="U9" s="20">
        <v>-4.0999999999999996</v>
      </c>
      <c r="V9" s="20">
        <v>-2.1</v>
      </c>
      <c r="W9" s="20">
        <v>-0.8</v>
      </c>
      <c r="X9" s="20">
        <v>3</v>
      </c>
      <c r="Y9" s="20">
        <v>4</v>
      </c>
      <c r="Z9" s="20">
        <v>2</v>
      </c>
      <c r="AA9" s="20">
        <v>0</v>
      </c>
      <c r="AB9" s="20">
        <v>0</v>
      </c>
      <c r="AC9" s="20">
        <v>0</v>
      </c>
      <c r="AD9" s="20">
        <v>0</v>
      </c>
      <c r="AE9" s="20" t="s">
        <v>50</v>
      </c>
      <c r="AF9" s="20">
        <v>79</v>
      </c>
      <c r="AG9" s="20">
        <v>320</v>
      </c>
      <c r="AH9" s="20">
        <v>18</v>
      </c>
      <c r="AI9" s="20">
        <v>62</v>
      </c>
      <c r="AJ9" s="20">
        <v>55.6</v>
      </c>
      <c r="AK9" s="20">
        <v>1</v>
      </c>
      <c r="AL9" s="20">
        <v>-3.5</v>
      </c>
      <c r="AM9" s="20">
        <v>-2</v>
      </c>
      <c r="AN9" s="20">
        <v>0</v>
      </c>
      <c r="AO9" s="20">
        <v>0</v>
      </c>
      <c r="AP9" s="20">
        <v>4</v>
      </c>
      <c r="AQ9" s="20">
        <v>2</v>
      </c>
      <c r="AR9" s="20">
        <v>-0.7</v>
      </c>
      <c r="AS9" s="20">
        <v>3</v>
      </c>
      <c r="AT9" s="20">
        <v>-1.4</v>
      </c>
      <c r="AU9" s="20">
        <v>3</v>
      </c>
      <c r="AV9" s="20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9278C-C8DA-404D-A4BF-23EC6920F749}">
  <dimension ref="A1:X61"/>
  <sheetViews>
    <sheetView zoomScale="85" zoomScaleNormal="85" workbookViewId="0">
      <selection activeCell="G28" sqref="G28"/>
    </sheetView>
  </sheetViews>
  <sheetFormatPr defaultRowHeight="14.5" x14ac:dyDescent="0.35"/>
  <cols>
    <col min="1" max="24" width="16.81640625" customWidth="1"/>
  </cols>
  <sheetData>
    <row r="1" spans="1:24" ht="15" thickBot="1" x14ac:dyDescent="0.4">
      <c r="A1" s="91" t="s">
        <v>48</v>
      </c>
      <c r="B1" s="92"/>
      <c r="C1" s="92"/>
      <c r="D1" s="93"/>
      <c r="F1" s="91" t="s">
        <v>47</v>
      </c>
      <c r="G1" s="92"/>
      <c r="H1" s="92"/>
      <c r="I1" s="93"/>
      <c r="K1" s="91" t="s">
        <v>46</v>
      </c>
      <c r="L1" s="92"/>
      <c r="M1" s="92"/>
      <c r="N1" s="93"/>
      <c r="P1" s="91" t="s">
        <v>45</v>
      </c>
      <c r="Q1" s="92"/>
      <c r="R1" s="92"/>
      <c r="S1" s="93"/>
      <c r="U1" s="91" t="s">
        <v>44</v>
      </c>
      <c r="V1" s="92"/>
      <c r="W1" s="92"/>
      <c r="X1" s="93"/>
    </row>
    <row r="2" spans="1:24" s="16" customFormat="1" ht="30" customHeight="1" x14ac:dyDescent="0.35">
      <c r="A2" s="19" t="s">
        <v>24</v>
      </c>
      <c r="B2" s="18" t="s">
        <v>42</v>
      </c>
      <c r="C2" s="18" t="s">
        <v>40</v>
      </c>
      <c r="D2" s="17" t="s">
        <v>37</v>
      </c>
      <c r="F2" s="19" t="s">
        <v>24</v>
      </c>
      <c r="G2" s="18" t="s">
        <v>43</v>
      </c>
      <c r="H2" s="18" t="s">
        <v>41</v>
      </c>
      <c r="I2" s="17" t="s">
        <v>37</v>
      </c>
      <c r="K2" s="19" t="s">
        <v>24</v>
      </c>
      <c r="L2" s="18" t="s">
        <v>43</v>
      </c>
      <c r="M2" s="18" t="s">
        <v>42</v>
      </c>
      <c r="N2" s="17" t="s">
        <v>37</v>
      </c>
      <c r="P2" s="19" t="s">
        <v>24</v>
      </c>
      <c r="Q2" s="18" t="s">
        <v>41</v>
      </c>
      <c r="R2" s="18" t="s">
        <v>40</v>
      </c>
      <c r="S2" s="17" t="s">
        <v>37</v>
      </c>
      <c r="U2" s="19" t="s">
        <v>24</v>
      </c>
      <c r="V2" s="18" t="s">
        <v>39</v>
      </c>
      <c r="W2" s="18" t="s">
        <v>38</v>
      </c>
      <c r="X2" s="17" t="s">
        <v>37</v>
      </c>
    </row>
    <row r="3" spans="1:24" x14ac:dyDescent="0.35">
      <c r="A3" s="15" t="s">
        <v>2</v>
      </c>
      <c r="B3" s="2" t="s">
        <v>36</v>
      </c>
      <c r="C3" s="2" t="s">
        <v>35</v>
      </c>
      <c r="D3" s="9">
        <v>1</v>
      </c>
      <c r="F3" s="15" t="s">
        <v>2</v>
      </c>
      <c r="G3" s="2">
        <v>0.64</v>
      </c>
      <c r="H3" s="2">
        <v>0.66</v>
      </c>
      <c r="I3" s="9">
        <v>8.0000000000000002E-3</v>
      </c>
      <c r="K3" s="15" t="s">
        <v>2</v>
      </c>
      <c r="L3" s="2">
        <v>0.64</v>
      </c>
      <c r="M3" s="2" t="s">
        <v>36</v>
      </c>
      <c r="N3" s="9">
        <v>0.08</v>
      </c>
      <c r="P3" s="15" t="s">
        <v>2</v>
      </c>
      <c r="Q3" s="2">
        <v>0.66</v>
      </c>
      <c r="R3" s="2" t="s">
        <v>35</v>
      </c>
      <c r="S3" s="9">
        <v>0.29899999999999999</v>
      </c>
      <c r="U3" s="15" t="s">
        <v>2</v>
      </c>
      <c r="V3" s="2">
        <v>1.03</v>
      </c>
      <c r="W3" s="2">
        <v>1.28</v>
      </c>
      <c r="X3" s="9">
        <v>0.26800000000000002</v>
      </c>
    </row>
    <row r="4" spans="1:24" x14ac:dyDescent="0.35">
      <c r="A4" s="15" t="s">
        <v>9</v>
      </c>
      <c r="B4" s="2" t="s">
        <v>34</v>
      </c>
      <c r="C4" s="2" t="s">
        <v>33</v>
      </c>
      <c r="D4" s="9">
        <v>0.28199999999999997</v>
      </c>
      <c r="F4" s="15" t="s">
        <v>9</v>
      </c>
      <c r="G4" s="2">
        <v>0.28999999999999998</v>
      </c>
      <c r="H4" s="2">
        <v>0.66</v>
      </c>
      <c r="I4" s="9">
        <v>8.9999999999999993E-3</v>
      </c>
      <c r="K4" s="15" t="s">
        <v>9</v>
      </c>
      <c r="L4" s="2">
        <v>0.28999999999999998</v>
      </c>
      <c r="M4" s="2" t="s">
        <v>34</v>
      </c>
      <c r="N4" s="9">
        <v>6.7000000000000004E-2</v>
      </c>
      <c r="P4" s="15" t="s">
        <v>9</v>
      </c>
      <c r="Q4" s="2">
        <v>0.66</v>
      </c>
      <c r="R4" s="2" t="s">
        <v>33</v>
      </c>
      <c r="S4" s="9">
        <v>0.59399999999999997</v>
      </c>
      <c r="U4" s="15" t="s">
        <v>9</v>
      </c>
      <c r="V4" s="2">
        <v>0.61</v>
      </c>
      <c r="W4" s="2">
        <v>0.31</v>
      </c>
      <c r="X4" s="9">
        <v>0.26500000000000001</v>
      </c>
    </row>
    <row r="5" spans="1:24" x14ac:dyDescent="0.35">
      <c r="A5" s="15" t="s">
        <v>6</v>
      </c>
      <c r="B5" s="2" t="s">
        <v>32</v>
      </c>
      <c r="C5" s="2" t="s">
        <v>31</v>
      </c>
      <c r="D5" s="9">
        <v>1</v>
      </c>
      <c r="F5" s="15" t="s">
        <v>6</v>
      </c>
      <c r="G5" s="2">
        <v>0.62</v>
      </c>
      <c r="H5" s="2">
        <v>0.59</v>
      </c>
      <c r="I5" s="9">
        <v>3.0000000000000001E-3</v>
      </c>
      <c r="K5" s="15" t="s">
        <v>6</v>
      </c>
      <c r="L5" s="2">
        <v>0.62</v>
      </c>
      <c r="M5" s="2" t="s">
        <v>32</v>
      </c>
      <c r="N5" s="9">
        <v>0.14199999999999999</v>
      </c>
      <c r="P5" s="15" t="s">
        <v>6</v>
      </c>
      <c r="Q5" s="2">
        <v>0.59</v>
      </c>
      <c r="R5" s="2" t="s">
        <v>31</v>
      </c>
      <c r="S5" s="9">
        <v>0.82</v>
      </c>
      <c r="U5" s="15" t="s">
        <v>6</v>
      </c>
      <c r="V5" s="2">
        <v>0.16</v>
      </c>
      <c r="W5" s="2">
        <v>0.3</v>
      </c>
      <c r="X5" s="9">
        <v>0.374</v>
      </c>
    </row>
    <row r="6" spans="1:24" x14ac:dyDescent="0.35">
      <c r="A6" s="15" t="s">
        <v>1</v>
      </c>
      <c r="B6" s="2" t="s">
        <v>30</v>
      </c>
      <c r="C6" s="2" t="s">
        <v>29</v>
      </c>
      <c r="D6" s="9">
        <v>1</v>
      </c>
      <c r="F6" s="15" t="s">
        <v>1</v>
      </c>
      <c r="G6" s="2">
        <v>1.1100000000000001</v>
      </c>
      <c r="H6" s="2">
        <v>1.32</v>
      </c>
      <c r="I6" s="9">
        <v>0.106</v>
      </c>
      <c r="K6" s="15" t="s">
        <v>1</v>
      </c>
      <c r="L6" s="2">
        <v>1.1100000000000001</v>
      </c>
      <c r="M6" s="2" t="s">
        <v>30</v>
      </c>
      <c r="N6" s="9">
        <v>0.36299999999999999</v>
      </c>
      <c r="P6" s="15" t="s">
        <v>1</v>
      </c>
      <c r="Q6" s="2">
        <v>1.32</v>
      </c>
      <c r="R6" s="2" t="s">
        <v>29</v>
      </c>
      <c r="S6" s="9">
        <v>0.65500000000000003</v>
      </c>
      <c r="U6" s="15" t="s">
        <v>1</v>
      </c>
      <c r="V6" s="2">
        <v>0.47</v>
      </c>
      <c r="W6" s="2">
        <v>0.1</v>
      </c>
      <c r="X6" s="9">
        <v>0.33600000000000002</v>
      </c>
    </row>
    <row r="7" spans="1:24" ht="15" thickBot="1" x14ac:dyDescent="0.4">
      <c r="A7" s="14" t="s">
        <v>10</v>
      </c>
      <c r="B7" s="8" t="s">
        <v>28</v>
      </c>
      <c r="C7" s="8" t="s">
        <v>27</v>
      </c>
      <c r="D7" s="7">
        <v>0.27700000000000002</v>
      </c>
      <c r="F7" s="14" t="s">
        <v>10</v>
      </c>
      <c r="G7" s="8">
        <v>1.02</v>
      </c>
      <c r="H7" s="8">
        <v>1.07</v>
      </c>
      <c r="I7" s="7">
        <v>2.5999999999999999E-2</v>
      </c>
      <c r="K7" s="14" t="s">
        <v>10</v>
      </c>
      <c r="L7" s="8">
        <v>1.02</v>
      </c>
      <c r="M7" s="8" t="s">
        <v>28</v>
      </c>
      <c r="N7" s="7">
        <v>0.34699999999999998</v>
      </c>
      <c r="P7" s="14" t="s">
        <v>10</v>
      </c>
      <c r="Q7" s="8">
        <v>1.07</v>
      </c>
      <c r="R7" s="8" t="s">
        <v>27</v>
      </c>
      <c r="S7" s="7">
        <v>0.73</v>
      </c>
      <c r="U7" s="14" t="s">
        <v>10</v>
      </c>
      <c r="V7" s="8">
        <v>0.25</v>
      </c>
      <c r="W7" s="8">
        <v>0.01</v>
      </c>
      <c r="X7" s="7">
        <v>0.33700000000000002</v>
      </c>
    </row>
    <row r="29" spans="2:7" ht="15" thickBot="1" x14ac:dyDescent="0.4"/>
    <row r="30" spans="2:7" x14ac:dyDescent="0.35">
      <c r="B30" s="95" t="s">
        <v>26</v>
      </c>
      <c r="C30" s="96"/>
      <c r="D30" s="96"/>
      <c r="E30" s="96"/>
      <c r="F30" s="96"/>
      <c r="G30" s="97"/>
    </row>
    <row r="31" spans="2:7" s="10" customFormat="1" ht="30" customHeight="1" x14ac:dyDescent="0.35">
      <c r="B31" s="13" t="s">
        <v>25</v>
      </c>
      <c r="C31" s="12" t="s">
        <v>24</v>
      </c>
      <c r="D31" s="12" t="s">
        <v>23</v>
      </c>
      <c r="E31" s="12" t="s">
        <v>22</v>
      </c>
      <c r="F31" s="12" t="s">
        <v>21</v>
      </c>
      <c r="G31" s="11" t="s">
        <v>20</v>
      </c>
    </row>
    <row r="32" spans="2:7" x14ac:dyDescent="0.35">
      <c r="B32" s="88" t="s">
        <v>19</v>
      </c>
      <c r="C32" s="2" t="s">
        <v>2</v>
      </c>
      <c r="D32" s="2">
        <v>5</v>
      </c>
      <c r="E32" s="2">
        <v>0</v>
      </c>
      <c r="F32" s="2">
        <v>1.97</v>
      </c>
      <c r="G32" s="9">
        <v>0.70899999999999996</v>
      </c>
    </row>
    <row r="33" spans="2:7" x14ac:dyDescent="0.35">
      <c r="B33" s="89"/>
      <c r="C33" s="2" t="s">
        <v>9</v>
      </c>
      <c r="D33" s="2">
        <v>5</v>
      </c>
      <c r="E33" s="2">
        <v>0</v>
      </c>
      <c r="F33" s="2">
        <v>1.0900000000000001</v>
      </c>
      <c r="G33" s="9">
        <v>0.50800000000000001</v>
      </c>
    </row>
    <row r="34" spans="2:7" x14ac:dyDescent="0.35">
      <c r="B34" s="89"/>
      <c r="C34" s="2" t="s">
        <v>6</v>
      </c>
      <c r="D34" s="2">
        <v>5</v>
      </c>
      <c r="E34" s="2">
        <v>0</v>
      </c>
      <c r="F34" s="2">
        <v>0.67</v>
      </c>
      <c r="G34" s="9">
        <v>0.36799999999999999</v>
      </c>
    </row>
    <row r="35" spans="2:7" x14ac:dyDescent="0.35">
      <c r="B35" s="89"/>
      <c r="C35" s="2" t="s">
        <v>1</v>
      </c>
      <c r="D35" s="2">
        <v>5</v>
      </c>
      <c r="E35" s="2">
        <v>0</v>
      </c>
      <c r="F35" s="2">
        <v>0.65</v>
      </c>
      <c r="G35" s="9">
        <v>0.753</v>
      </c>
    </row>
    <row r="36" spans="2:7" x14ac:dyDescent="0.35">
      <c r="B36" s="90"/>
      <c r="C36" s="2" t="s">
        <v>13</v>
      </c>
      <c r="D36" s="2">
        <v>5</v>
      </c>
      <c r="E36" s="2">
        <v>0</v>
      </c>
      <c r="F36" s="2">
        <v>0.9</v>
      </c>
      <c r="G36" s="9">
        <v>0.97</v>
      </c>
    </row>
    <row r="37" spans="2:7" x14ac:dyDescent="0.35">
      <c r="B37" s="88" t="s">
        <v>18</v>
      </c>
      <c r="C37" s="2" t="s">
        <v>2</v>
      </c>
      <c r="D37" s="2">
        <v>5</v>
      </c>
      <c r="E37" s="2">
        <v>0</v>
      </c>
      <c r="F37" s="2">
        <v>1.93</v>
      </c>
      <c r="G37" s="9">
        <v>0.999</v>
      </c>
    </row>
    <row r="38" spans="2:7" x14ac:dyDescent="0.35">
      <c r="B38" s="89"/>
      <c r="C38" s="2" t="s">
        <v>9</v>
      </c>
      <c r="D38" s="2">
        <v>5</v>
      </c>
      <c r="E38" s="2">
        <v>0</v>
      </c>
      <c r="F38" s="2">
        <v>0.33</v>
      </c>
      <c r="G38" s="9">
        <v>0.89600000000000002</v>
      </c>
    </row>
    <row r="39" spans="2:7" x14ac:dyDescent="0.35">
      <c r="B39" s="89"/>
      <c r="C39" s="2" t="s">
        <v>6</v>
      </c>
      <c r="D39" s="2">
        <v>5</v>
      </c>
      <c r="E39" s="2">
        <v>0</v>
      </c>
      <c r="F39" s="2">
        <v>0.43</v>
      </c>
      <c r="G39" s="9">
        <v>1.4999999999999999E-2</v>
      </c>
    </row>
    <row r="40" spans="2:7" x14ac:dyDescent="0.35">
      <c r="B40" s="89"/>
      <c r="C40" s="2" t="s">
        <v>1</v>
      </c>
      <c r="D40" s="2">
        <v>5</v>
      </c>
      <c r="E40" s="2">
        <v>0</v>
      </c>
      <c r="F40" s="2">
        <v>0.63</v>
      </c>
      <c r="G40" s="9">
        <v>0.85499999999999998</v>
      </c>
    </row>
    <row r="41" spans="2:7" x14ac:dyDescent="0.35">
      <c r="B41" s="90"/>
      <c r="C41" s="2" t="s">
        <v>13</v>
      </c>
      <c r="D41" s="2">
        <v>5</v>
      </c>
      <c r="E41" s="2">
        <v>0</v>
      </c>
      <c r="F41" s="2">
        <v>0.87</v>
      </c>
      <c r="G41" s="9">
        <v>0.17799999999999999</v>
      </c>
    </row>
    <row r="42" spans="2:7" x14ac:dyDescent="0.35">
      <c r="B42" s="88" t="s">
        <v>17</v>
      </c>
      <c r="C42" s="2" t="s">
        <v>2</v>
      </c>
      <c r="D42" s="2">
        <v>9</v>
      </c>
      <c r="E42" s="2">
        <v>3.2</v>
      </c>
      <c r="F42" s="2">
        <v>0.64</v>
      </c>
      <c r="G42" s="9">
        <v>0.92800000000000005</v>
      </c>
    </row>
    <row r="43" spans="2:7" x14ac:dyDescent="0.35">
      <c r="B43" s="89"/>
      <c r="C43" s="2" t="s">
        <v>9</v>
      </c>
      <c r="D43" s="2">
        <v>9</v>
      </c>
      <c r="E43" s="2">
        <v>1.077</v>
      </c>
      <c r="F43" s="2">
        <v>0.28999999999999998</v>
      </c>
      <c r="G43" s="9">
        <v>0.57899999999999996</v>
      </c>
    </row>
    <row r="44" spans="2:7" x14ac:dyDescent="0.35">
      <c r="B44" s="89"/>
      <c r="C44" s="2" t="s">
        <v>6</v>
      </c>
      <c r="D44" s="2">
        <v>9</v>
      </c>
      <c r="E44" s="2">
        <v>1.54</v>
      </c>
      <c r="F44" s="2">
        <v>0.62</v>
      </c>
      <c r="G44" s="9">
        <v>0.42299999999999999</v>
      </c>
    </row>
    <row r="45" spans="2:7" x14ac:dyDescent="0.35">
      <c r="B45" s="89"/>
      <c r="C45" s="2" t="s">
        <v>1</v>
      </c>
      <c r="D45" s="2">
        <v>9</v>
      </c>
      <c r="E45" s="2">
        <v>1.5</v>
      </c>
      <c r="F45" s="2">
        <v>1.1100000000000001</v>
      </c>
      <c r="G45" s="9">
        <v>1E-3</v>
      </c>
    </row>
    <row r="46" spans="2:7" x14ac:dyDescent="0.35">
      <c r="B46" s="90"/>
      <c r="C46" s="2" t="s">
        <v>13</v>
      </c>
      <c r="D46" s="2">
        <v>9</v>
      </c>
      <c r="E46" s="2">
        <v>1.51</v>
      </c>
      <c r="F46" s="2">
        <v>1.02</v>
      </c>
      <c r="G46" s="9">
        <v>3.1E-2</v>
      </c>
    </row>
    <row r="47" spans="2:7" x14ac:dyDescent="0.35">
      <c r="B47" s="88" t="s">
        <v>16</v>
      </c>
      <c r="C47" s="2" t="s">
        <v>2</v>
      </c>
      <c r="D47" s="2">
        <v>9</v>
      </c>
      <c r="E47" s="2">
        <v>1.81</v>
      </c>
      <c r="F47" s="2">
        <v>0.66</v>
      </c>
      <c r="G47" s="9">
        <v>0.66300000000000003</v>
      </c>
    </row>
    <row r="48" spans="2:7" x14ac:dyDescent="0.35">
      <c r="B48" s="89"/>
      <c r="C48" s="2" t="s">
        <v>9</v>
      </c>
      <c r="D48" s="2">
        <v>9</v>
      </c>
      <c r="E48" s="2">
        <v>1.81</v>
      </c>
      <c r="F48" s="2">
        <v>0.66</v>
      </c>
      <c r="G48" s="9">
        <v>1.4999999999999999E-2</v>
      </c>
    </row>
    <row r="49" spans="2:7" x14ac:dyDescent="0.35">
      <c r="B49" s="89"/>
      <c r="C49" s="2" t="s">
        <v>6</v>
      </c>
      <c r="D49" s="2">
        <v>9</v>
      </c>
      <c r="E49" s="2">
        <v>0.2</v>
      </c>
      <c r="F49" s="2">
        <v>0.59</v>
      </c>
      <c r="G49" s="9">
        <v>0.315</v>
      </c>
    </row>
    <row r="50" spans="2:7" x14ac:dyDescent="0.35">
      <c r="B50" s="89"/>
      <c r="C50" s="2" t="s">
        <v>1</v>
      </c>
      <c r="D50" s="2">
        <v>9</v>
      </c>
      <c r="E50" s="2">
        <v>0.85</v>
      </c>
      <c r="F50" s="2">
        <v>1.32</v>
      </c>
      <c r="G50" s="9">
        <v>0</v>
      </c>
    </row>
    <row r="51" spans="2:7" x14ac:dyDescent="0.35">
      <c r="B51" s="90"/>
      <c r="C51" s="2" t="s">
        <v>13</v>
      </c>
      <c r="D51" s="2">
        <v>9</v>
      </c>
      <c r="E51" s="2">
        <v>0.56000000000000005</v>
      </c>
      <c r="F51" s="2">
        <v>1.07</v>
      </c>
      <c r="G51" s="9">
        <v>3.0000000000000001E-3</v>
      </c>
    </row>
    <row r="52" spans="2:7" x14ac:dyDescent="0.35">
      <c r="B52" s="88" t="s">
        <v>15</v>
      </c>
      <c r="C52" s="2" t="s">
        <v>2</v>
      </c>
      <c r="D52" s="2">
        <v>2</v>
      </c>
      <c r="E52" s="2">
        <v>2.79</v>
      </c>
      <c r="F52" s="2">
        <v>1.03</v>
      </c>
      <c r="G52" s="9" t="s">
        <v>12</v>
      </c>
    </row>
    <row r="53" spans="2:7" x14ac:dyDescent="0.35">
      <c r="B53" s="89"/>
      <c r="C53" s="2" t="s">
        <v>9</v>
      </c>
      <c r="D53" s="2">
        <v>2</v>
      </c>
      <c r="E53" s="2">
        <v>0.47</v>
      </c>
      <c r="F53" s="2">
        <v>0.61</v>
      </c>
      <c r="G53" s="9" t="s">
        <v>12</v>
      </c>
    </row>
    <row r="54" spans="2:7" x14ac:dyDescent="0.35">
      <c r="B54" s="89"/>
      <c r="C54" s="2" t="s">
        <v>6</v>
      </c>
      <c r="D54" s="2">
        <v>2</v>
      </c>
      <c r="E54" s="2">
        <v>4.38</v>
      </c>
      <c r="F54" s="2">
        <v>0.16</v>
      </c>
      <c r="G54" s="9" t="s">
        <v>12</v>
      </c>
    </row>
    <row r="55" spans="2:7" x14ac:dyDescent="0.35">
      <c r="B55" s="89"/>
      <c r="C55" s="2" t="s">
        <v>1</v>
      </c>
      <c r="D55" s="2">
        <v>2</v>
      </c>
      <c r="E55" s="2">
        <v>10.64</v>
      </c>
      <c r="F55" s="2">
        <v>0.47</v>
      </c>
      <c r="G55" s="9" t="s">
        <v>12</v>
      </c>
    </row>
    <row r="56" spans="2:7" x14ac:dyDescent="0.35">
      <c r="B56" s="90"/>
      <c r="C56" s="2" t="s">
        <v>13</v>
      </c>
      <c r="D56" s="2">
        <v>2</v>
      </c>
      <c r="E56" s="2">
        <v>9.74</v>
      </c>
      <c r="F56" s="2">
        <v>0.25</v>
      </c>
      <c r="G56" s="9" t="s">
        <v>12</v>
      </c>
    </row>
    <row r="57" spans="2:7" x14ac:dyDescent="0.35">
      <c r="B57" s="88" t="s">
        <v>14</v>
      </c>
      <c r="C57" s="2" t="s">
        <v>2</v>
      </c>
      <c r="D57" s="2">
        <v>2</v>
      </c>
      <c r="E57" s="2">
        <v>0.76</v>
      </c>
      <c r="F57" s="2">
        <v>1.28</v>
      </c>
      <c r="G57" s="9" t="s">
        <v>12</v>
      </c>
    </row>
    <row r="58" spans="2:7" x14ac:dyDescent="0.35">
      <c r="B58" s="89"/>
      <c r="C58" s="2" t="s">
        <v>9</v>
      </c>
      <c r="D58" s="2">
        <v>2</v>
      </c>
      <c r="E58" s="2">
        <v>0.45</v>
      </c>
      <c r="F58" s="2">
        <v>0.31</v>
      </c>
      <c r="G58" s="9" t="s">
        <v>12</v>
      </c>
    </row>
    <row r="59" spans="2:7" x14ac:dyDescent="0.35">
      <c r="B59" s="89"/>
      <c r="C59" s="2" t="s">
        <v>6</v>
      </c>
      <c r="D59" s="2">
        <v>2</v>
      </c>
      <c r="E59" s="2">
        <v>3.68</v>
      </c>
      <c r="F59" s="2">
        <v>0.3</v>
      </c>
      <c r="G59" s="9" t="s">
        <v>12</v>
      </c>
    </row>
    <row r="60" spans="2:7" x14ac:dyDescent="0.35">
      <c r="B60" s="89"/>
      <c r="C60" s="2" t="s">
        <v>1</v>
      </c>
      <c r="D60" s="2">
        <v>2</v>
      </c>
      <c r="E60" s="2">
        <v>9.65</v>
      </c>
      <c r="F60" s="2">
        <v>0.1</v>
      </c>
      <c r="G60" s="9" t="s">
        <v>12</v>
      </c>
    </row>
    <row r="61" spans="2:7" ht="15" thickBot="1" x14ac:dyDescent="0.4">
      <c r="B61" s="94"/>
      <c r="C61" s="8" t="s">
        <v>13</v>
      </c>
      <c r="D61" s="8">
        <v>2</v>
      </c>
      <c r="E61" s="8">
        <v>9.36</v>
      </c>
      <c r="F61" s="8">
        <v>0.01</v>
      </c>
      <c r="G61" s="7" t="s">
        <v>12</v>
      </c>
    </row>
  </sheetData>
  <mergeCells count="12">
    <mergeCell ref="B52:B56"/>
    <mergeCell ref="B37:B41"/>
    <mergeCell ref="U1:X1"/>
    <mergeCell ref="B57:B61"/>
    <mergeCell ref="A1:D1"/>
    <mergeCell ref="F1:I1"/>
    <mergeCell ref="K1:N1"/>
    <mergeCell ref="P1:S1"/>
    <mergeCell ref="B30:G30"/>
    <mergeCell ref="B32:B36"/>
    <mergeCell ref="B42:B46"/>
    <mergeCell ref="B47:B5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8"/>
  <sheetViews>
    <sheetView tabSelected="1" zoomScale="85" zoomScaleNormal="85" workbookViewId="0">
      <selection activeCell="E23" sqref="E23"/>
    </sheetView>
  </sheetViews>
  <sheetFormatPr defaultRowHeight="14.5" x14ac:dyDescent="0.35"/>
  <cols>
    <col min="3" max="3" width="9.6328125" bestFit="1" customWidth="1"/>
  </cols>
  <sheetData>
    <row r="3" spans="1:25" ht="13.5" customHeight="1" x14ac:dyDescent="0.35">
      <c r="A3" s="2"/>
      <c r="B3" s="98" t="s">
        <v>2</v>
      </c>
      <c r="C3" s="99"/>
      <c r="D3" s="99"/>
      <c r="E3" s="100"/>
      <c r="F3" s="98" t="s">
        <v>9</v>
      </c>
      <c r="G3" s="99"/>
      <c r="H3" s="99"/>
      <c r="I3" s="100"/>
      <c r="J3" s="98" t="s">
        <v>6</v>
      </c>
      <c r="K3" s="99"/>
      <c r="L3" s="99"/>
      <c r="M3" s="100"/>
      <c r="N3" s="98" t="s">
        <v>1</v>
      </c>
      <c r="O3" s="99"/>
      <c r="P3" s="99"/>
      <c r="Q3" s="100"/>
      <c r="R3" s="98" t="s">
        <v>10</v>
      </c>
      <c r="S3" s="99"/>
      <c r="T3" s="99"/>
      <c r="U3" s="100"/>
      <c r="V3" s="98" t="s">
        <v>7</v>
      </c>
      <c r="W3" s="99"/>
      <c r="X3" s="99"/>
      <c r="Y3" s="100"/>
    </row>
    <row r="4" spans="1:25" x14ac:dyDescent="0.35">
      <c r="A4" s="2"/>
      <c r="B4" s="3" t="s">
        <v>3</v>
      </c>
      <c r="C4" s="3" t="s">
        <v>4</v>
      </c>
      <c r="D4" s="3" t="s">
        <v>8</v>
      </c>
      <c r="E4" s="3" t="s">
        <v>5</v>
      </c>
      <c r="F4" s="3" t="s">
        <v>3</v>
      </c>
      <c r="G4" s="3" t="s">
        <v>4</v>
      </c>
      <c r="H4" s="3" t="s">
        <v>8</v>
      </c>
      <c r="I4" s="3" t="s">
        <v>5</v>
      </c>
      <c r="J4" s="3" t="s">
        <v>3</v>
      </c>
      <c r="K4" s="3" t="s">
        <v>4</v>
      </c>
      <c r="L4" s="3" t="s">
        <v>8</v>
      </c>
      <c r="M4" s="3" t="s">
        <v>5</v>
      </c>
      <c r="N4" s="3" t="s">
        <v>3</v>
      </c>
      <c r="O4" s="3" t="s">
        <v>4</v>
      </c>
      <c r="P4" s="3" t="s">
        <v>8</v>
      </c>
      <c r="Q4" s="3" t="s">
        <v>5</v>
      </c>
      <c r="R4" s="3" t="s">
        <v>3</v>
      </c>
      <c r="S4" s="3" t="s">
        <v>4</v>
      </c>
      <c r="T4" s="3" t="s">
        <v>8</v>
      </c>
      <c r="U4" s="3" t="s">
        <v>5</v>
      </c>
      <c r="V4" s="3" t="s">
        <v>3</v>
      </c>
      <c r="W4" s="3" t="s">
        <v>4</v>
      </c>
      <c r="X4" s="3" t="s">
        <v>8</v>
      </c>
      <c r="Y4" s="3" t="s">
        <v>5</v>
      </c>
    </row>
    <row r="5" spans="1:25" x14ac:dyDescent="0.35">
      <c r="A5" s="4">
        <v>1</v>
      </c>
      <c r="B5" s="5">
        <v>29.137706756591797</v>
      </c>
      <c r="C5" s="5">
        <v>29.306182861328125</v>
      </c>
      <c r="D5" s="6">
        <f>AVERAGE(B5:C5)</f>
        <v>29.221944808959961</v>
      </c>
      <c r="E5" s="2"/>
      <c r="F5" s="5">
        <v>31.226900100708008</v>
      </c>
      <c r="G5" s="5">
        <v>32.658740997314453</v>
      </c>
      <c r="H5" s="6">
        <f>AVERAGE(F5:G5)</f>
        <v>31.94282054901123</v>
      </c>
      <c r="I5" s="2"/>
      <c r="J5" s="5">
        <v>26.34866714</v>
      </c>
      <c r="K5" s="5">
        <v>27.11067581</v>
      </c>
      <c r="L5" s="6">
        <f>AVERAGE(J5,K5)</f>
        <v>26.729671475</v>
      </c>
      <c r="M5" s="2"/>
      <c r="N5" s="5">
        <v>23.66707993</v>
      </c>
      <c r="O5" s="5">
        <v>24.388813020000001</v>
      </c>
      <c r="P5" s="6">
        <f>AVERAGE(N5:O5)</f>
        <v>24.027946475</v>
      </c>
      <c r="Q5" s="2"/>
      <c r="R5" s="5">
        <v>26.848651889999999</v>
      </c>
      <c r="S5" s="5">
        <v>27.031719209999999</v>
      </c>
      <c r="T5" s="6">
        <f>AVERAGE(R5:S5)</f>
        <v>26.940185549999999</v>
      </c>
      <c r="U5" s="2"/>
      <c r="V5" s="5">
        <v>17.363058090209961</v>
      </c>
      <c r="W5" s="5">
        <v>17.889474868774414</v>
      </c>
      <c r="X5" s="6">
        <f>AVERAGE(V5:W5)</f>
        <v>17.626266479492188</v>
      </c>
      <c r="Y5" s="2"/>
    </row>
    <row r="6" spans="1:25" x14ac:dyDescent="0.35">
      <c r="A6" s="4">
        <v>2</v>
      </c>
      <c r="B6" s="5">
        <v>26.066095352172852</v>
      </c>
      <c r="C6" s="5">
        <v>25.669040679931641</v>
      </c>
      <c r="D6" s="6">
        <f>AVERAGE(B6:C6)</f>
        <v>25.867568016052246</v>
      </c>
      <c r="E6" s="2"/>
      <c r="F6" s="5">
        <v>30.28</v>
      </c>
      <c r="G6" s="5">
        <v>31.3</v>
      </c>
      <c r="H6" s="6">
        <f t="shared" ref="H6:H36" si="0">AVERAGE(F6:G6)</f>
        <v>30.79</v>
      </c>
      <c r="I6" s="2"/>
      <c r="J6" s="5">
        <v>27.98161125</v>
      </c>
      <c r="K6" s="5">
        <v>27.850826260000002</v>
      </c>
      <c r="L6" s="6">
        <f t="shared" ref="L6:L37" si="1">AVERAGE(J6,K6)</f>
        <v>27.916218755000003</v>
      </c>
      <c r="M6" s="2"/>
      <c r="N6" s="5">
        <v>25.80170631</v>
      </c>
      <c r="O6" s="5">
        <v>24.964847559999999</v>
      </c>
      <c r="P6" s="6">
        <f t="shared" ref="P6:P37" si="2">AVERAGE(N6:O6)</f>
        <v>25.383276934999998</v>
      </c>
      <c r="Q6" s="2"/>
      <c r="R6" s="5">
        <v>29.47084808</v>
      </c>
      <c r="S6" s="5">
        <v>28.833086009999999</v>
      </c>
      <c r="T6" s="6">
        <f t="shared" ref="T6:T37" si="3">AVERAGE(R6:S6)</f>
        <v>29.151967044999999</v>
      </c>
      <c r="U6" s="2"/>
      <c r="V6" s="5">
        <v>22.893644332885742</v>
      </c>
      <c r="W6" s="5">
        <v>22.729913711547852</v>
      </c>
      <c r="X6" s="6">
        <f t="shared" ref="X6:X37" si="4">AVERAGE(V6:W6)</f>
        <v>22.811779022216797</v>
      </c>
      <c r="Y6" s="2"/>
    </row>
    <row r="7" spans="1:25" x14ac:dyDescent="0.35">
      <c r="A7" s="4">
        <v>3</v>
      </c>
      <c r="B7" s="5">
        <v>27.278034210205078</v>
      </c>
      <c r="C7" s="5">
        <v>26.873012542724609</v>
      </c>
      <c r="D7" s="6">
        <f t="shared" ref="D7:D36" si="5">AVERAGE(B7:C7)</f>
        <v>27.075523376464844</v>
      </c>
      <c r="E7" s="2"/>
      <c r="F7" s="5">
        <v>29.794305801391602</v>
      </c>
      <c r="G7" s="5">
        <v>30.28123664855957</v>
      </c>
      <c r="H7" s="6">
        <f t="shared" si="0"/>
        <v>30.037771224975586</v>
      </c>
      <c r="I7" s="2"/>
      <c r="J7" s="5">
        <v>23.25353432</v>
      </c>
      <c r="K7" s="5">
        <v>22.825323099999999</v>
      </c>
      <c r="L7" s="6">
        <f t="shared" si="1"/>
        <v>23.039428709999999</v>
      </c>
      <c r="M7" s="2"/>
      <c r="N7" s="5">
        <v>21.2040863</v>
      </c>
      <c r="O7" s="5">
        <v>22.057115549999999</v>
      </c>
      <c r="P7" s="6">
        <f t="shared" si="2"/>
        <v>21.630600925</v>
      </c>
      <c r="Q7" s="2"/>
      <c r="R7" s="5">
        <v>24.552940370000002</v>
      </c>
      <c r="S7" s="5">
        <v>24.789356229999999</v>
      </c>
      <c r="T7" s="6">
        <f t="shared" si="3"/>
        <v>24.671148299999999</v>
      </c>
      <c r="U7" s="2"/>
      <c r="V7" s="5">
        <v>17.179374694824219</v>
      </c>
      <c r="W7" s="5">
        <v>17.196802139282227</v>
      </c>
      <c r="X7" s="6">
        <f t="shared" si="4"/>
        <v>17.188088417053223</v>
      </c>
      <c r="Y7" s="2"/>
    </row>
    <row r="8" spans="1:25" x14ac:dyDescent="0.35">
      <c r="A8" s="4">
        <v>4</v>
      </c>
      <c r="B8" s="5">
        <v>31.75712776184082</v>
      </c>
      <c r="C8" s="5">
        <v>30.426570892333984</v>
      </c>
      <c r="D8" s="6">
        <f t="shared" si="5"/>
        <v>31.091849327087402</v>
      </c>
      <c r="E8" s="2"/>
      <c r="F8" s="5">
        <v>26.790157318115234</v>
      </c>
      <c r="G8" s="5">
        <v>26.757699966430664</v>
      </c>
      <c r="H8" s="6">
        <f t="shared" si="0"/>
        <v>26.773928642272949</v>
      </c>
      <c r="I8" s="2"/>
      <c r="J8" s="5">
        <v>22.520212170000001</v>
      </c>
      <c r="K8" s="5">
        <v>22.74507904</v>
      </c>
      <c r="L8" s="6">
        <f t="shared" si="1"/>
        <v>22.632645605</v>
      </c>
      <c r="M8" s="2"/>
      <c r="N8" s="5">
        <v>21.232038500000002</v>
      </c>
      <c r="O8" s="5">
        <v>22.109975810000002</v>
      </c>
      <c r="P8" s="6">
        <f t="shared" si="2"/>
        <v>21.671007155000002</v>
      </c>
      <c r="Q8" s="2"/>
      <c r="R8" s="5">
        <v>21.802246090000001</v>
      </c>
      <c r="S8" s="5">
        <v>21.937580109999999</v>
      </c>
      <c r="T8" s="6">
        <f t="shared" si="3"/>
        <v>21.869913099999998</v>
      </c>
      <c r="U8" s="2"/>
      <c r="V8" s="5">
        <v>15.961796760559082</v>
      </c>
      <c r="W8" s="5">
        <v>15.831924438476563</v>
      </c>
      <c r="X8" s="6">
        <f t="shared" si="4"/>
        <v>15.896860599517822</v>
      </c>
      <c r="Y8" s="2"/>
    </row>
    <row r="9" spans="1:25" x14ac:dyDescent="0.35">
      <c r="A9" s="4">
        <v>5</v>
      </c>
      <c r="B9" s="5">
        <v>25.651556015014648</v>
      </c>
      <c r="C9" s="5">
        <v>25.077653884887695</v>
      </c>
      <c r="D9" s="6">
        <f t="shared" si="5"/>
        <v>25.364604949951172</v>
      </c>
      <c r="E9" s="2"/>
      <c r="F9" s="5">
        <v>28.496084213256836</v>
      </c>
      <c r="G9" s="5">
        <v>29.064638137817383</v>
      </c>
      <c r="H9" s="6">
        <f t="shared" si="0"/>
        <v>28.780361175537109</v>
      </c>
      <c r="I9" s="2"/>
      <c r="J9" s="5">
        <v>21.979696270000002</v>
      </c>
      <c r="K9" s="5">
        <v>22.25850677</v>
      </c>
      <c r="L9" s="6">
        <f t="shared" si="1"/>
        <v>22.119101520000001</v>
      </c>
      <c r="M9" s="2"/>
      <c r="N9" s="5">
        <v>20.821529389999998</v>
      </c>
      <c r="O9" s="5">
        <v>20.258993149999998</v>
      </c>
      <c r="P9" s="6">
        <f t="shared" si="2"/>
        <v>20.540261269999998</v>
      </c>
      <c r="Q9" s="2"/>
      <c r="R9" s="5">
        <v>19.709072110000001</v>
      </c>
      <c r="S9" s="5">
        <v>19.760726930000001</v>
      </c>
      <c r="T9" s="6">
        <f t="shared" si="3"/>
        <v>19.734899519999999</v>
      </c>
      <c r="U9" s="2"/>
      <c r="V9" s="5">
        <v>15.352571487426758</v>
      </c>
      <c r="W9" s="5">
        <v>16.481990814208984</v>
      </c>
      <c r="X9" s="6">
        <f t="shared" si="4"/>
        <v>15.917281150817871</v>
      </c>
      <c r="Y9" s="2"/>
    </row>
    <row r="10" spans="1:25" x14ac:dyDescent="0.35">
      <c r="A10" s="4">
        <v>6</v>
      </c>
      <c r="B10" s="5">
        <v>30.59614372253418</v>
      </c>
      <c r="C10" s="5">
        <v>30.759666442871094</v>
      </c>
      <c r="D10" s="6">
        <f t="shared" si="5"/>
        <v>30.677905082702637</v>
      </c>
      <c r="E10" s="2"/>
      <c r="F10" s="5">
        <v>32.941291809082031</v>
      </c>
      <c r="G10" s="5">
        <v>33.23846435546875</v>
      </c>
      <c r="H10" s="6">
        <f t="shared" si="0"/>
        <v>33.089878082275391</v>
      </c>
      <c r="I10" s="2"/>
      <c r="J10" s="5">
        <v>27.057685849999999</v>
      </c>
      <c r="K10" s="5">
        <v>27.157705310000001</v>
      </c>
      <c r="L10" s="6">
        <f t="shared" si="1"/>
        <v>27.107695579999998</v>
      </c>
      <c r="M10" s="2"/>
      <c r="N10" s="5">
        <v>24.7477932</v>
      </c>
      <c r="O10" s="5">
        <v>24.440229420000001</v>
      </c>
      <c r="P10" s="6">
        <f t="shared" si="2"/>
        <v>24.594011309999999</v>
      </c>
      <c r="Q10" s="2"/>
      <c r="R10" s="5">
        <v>28.537174220000001</v>
      </c>
      <c r="S10" s="5">
        <v>28.655984879999998</v>
      </c>
      <c r="T10" s="6">
        <f t="shared" si="3"/>
        <v>28.596579550000001</v>
      </c>
      <c r="U10" s="2"/>
      <c r="V10" s="5">
        <v>19.905435562133789</v>
      </c>
      <c r="W10" s="5">
        <v>20.423755645751953</v>
      </c>
      <c r="X10" s="6">
        <f t="shared" si="4"/>
        <v>20.164595603942871</v>
      </c>
      <c r="Y10" s="2"/>
    </row>
    <row r="11" spans="1:25" x14ac:dyDescent="0.35">
      <c r="A11" s="4">
        <v>7</v>
      </c>
      <c r="B11" s="5">
        <v>23.804004669189453</v>
      </c>
      <c r="C11" s="5">
        <v>22.899396896362305</v>
      </c>
      <c r="D11" s="6">
        <f t="shared" si="5"/>
        <v>23.351700782775879</v>
      </c>
      <c r="E11" s="2"/>
      <c r="F11" s="5">
        <v>30.864410400390625</v>
      </c>
      <c r="G11" s="5">
        <v>30.462413787841797</v>
      </c>
      <c r="H11" s="6">
        <f t="shared" si="0"/>
        <v>30.663412094116211</v>
      </c>
      <c r="I11" s="2"/>
      <c r="J11" s="5">
        <v>23.36383438</v>
      </c>
      <c r="K11" s="5">
        <v>24.10949707</v>
      </c>
      <c r="L11" s="6">
        <f t="shared" si="1"/>
        <v>23.736665725000002</v>
      </c>
      <c r="M11" s="2"/>
      <c r="N11" s="5">
        <v>21.40227127</v>
      </c>
      <c r="O11" s="5">
        <v>21.410236359999999</v>
      </c>
      <c r="P11" s="6">
        <f t="shared" si="2"/>
        <v>21.406253814999999</v>
      </c>
      <c r="Q11" s="2"/>
      <c r="R11" s="5">
        <v>23.41627884</v>
      </c>
      <c r="S11" s="5">
        <v>23.78198051</v>
      </c>
      <c r="T11" s="6">
        <f t="shared" si="3"/>
        <v>23.599129675</v>
      </c>
      <c r="U11" s="2"/>
      <c r="V11" s="5">
        <v>18.726057052612305</v>
      </c>
      <c r="W11" s="5">
        <v>19.079553604125977</v>
      </c>
      <c r="X11" s="6">
        <f t="shared" si="4"/>
        <v>18.902805328369141</v>
      </c>
      <c r="Y11" s="2"/>
    </row>
    <row r="12" spans="1:25" x14ac:dyDescent="0.35">
      <c r="A12" s="4">
        <v>8</v>
      </c>
      <c r="B12" s="5">
        <v>28.327785491943359</v>
      </c>
      <c r="C12" s="5">
        <v>28.189260482788086</v>
      </c>
      <c r="D12" s="6">
        <f t="shared" si="5"/>
        <v>28.258522987365723</v>
      </c>
      <c r="E12" s="2"/>
      <c r="F12" s="5">
        <v>29.728475570678711</v>
      </c>
      <c r="G12" s="5">
        <v>29.521678924560547</v>
      </c>
      <c r="H12" s="6">
        <f t="shared" si="0"/>
        <v>29.625077247619629</v>
      </c>
      <c r="I12" s="2"/>
      <c r="J12" s="5">
        <v>22.451889040000001</v>
      </c>
      <c r="K12" s="5">
        <v>22.759803770000001</v>
      </c>
      <c r="L12" s="6">
        <f t="shared" si="1"/>
        <v>22.605846405000001</v>
      </c>
      <c r="M12" s="2"/>
      <c r="N12" s="5">
        <v>21.617637630000001</v>
      </c>
      <c r="O12" s="5">
        <v>21.84836769</v>
      </c>
      <c r="P12" s="6">
        <f t="shared" si="2"/>
        <v>21.73300266</v>
      </c>
      <c r="Q12" s="2"/>
      <c r="R12" s="5">
        <v>23.92268181</v>
      </c>
      <c r="S12" s="5">
        <v>24.22122955</v>
      </c>
      <c r="T12" s="6">
        <f t="shared" si="3"/>
        <v>24.071955680000002</v>
      </c>
      <c r="U12" s="2"/>
      <c r="V12" s="5">
        <v>15.675642013549805</v>
      </c>
      <c r="W12" s="5">
        <v>15.87678050994873</v>
      </c>
      <c r="X12" s="6">
        <f t="shared" si="4"/>
        <v>15.776211261749268</v>
      </c>
      <c r="Y12" s="2"/>
    </row>
    <row r="13" spans="1:25" x14ac:dyDescent="0.35">
      <c r="A13" s="4">
        <v>9</v>
      </c>
      <c r="B13" s="5">
        <v>32.45965576171875</v>
      </c>
      <c r="C13" s="5">
        <v>31.850589752197266</v>
      </c>
      <c r="D13" s="6">
        <f t="shared" si="5"/>
        <v>32.155122756958008</v>
      </c>
      <c r="E13" s="2"/>
      <c r="F13" s="5">
        <v>28.535655975341797</v>
      </c>
      <c r="G13" s="5">
        <v>28.688652038574219</v>
      </c>
      <c r="H13" s="6">
        <f t="shared" si="0"/>
        <v>28.612154006958008</v>
      </c>
      <c r="I13" s="2"/>
      <c r="J13" s="5">
        <v>23.28861427</v>
      </c>
      <c r="K13" s="5">
        <v>23.37296104</v>
      </c>
      <c r="L13" s="6">
        <f t="shared" si="1"/>
        <v>23.330787655000002</v>
      </c>
      <c r="M13" s="2"/>
      <c r="N13" s="5">
        <v>21.237543110000001</v>
      </c>
      <c r="O13" s="5">
        <v>21.630023959999999</v>
      </c>
      <c r="P13" s="6">
        <f t="shared" si="2"/>
        <v>21.433783535</v>
      </c>
      <c r="Q13" s="2"/>
      <c r="R13" s="5">
        <v>21.66454315</v>
      </c>
      <c r="S13" s="5">
        <v>21.998241419999999</v>
      </c>
      <c r="T13" s="6">
        <f t="shared" si="3"/>
        <v>21.831392285</v>
      </c>
      <c r="U13" s="2"/>
      <c r="V13" s="5">
        <v>16.215583801269531</v>
      </c>
      <c r="W13" s="5">
        <v>15.979218482971191</v>
      </c>
      <c r="X13" s="6">
        <f t="shared" si="4"/>
        <v>16.097401142120361</v>
      </c>
      <c r="Y13" s="2"/>
    </row>
    <row r="14" spans="1:25" x14ac:dyDescent="0.35">
      <c r="A14" s="4">
        <v>10</v>
      </c>
      <c r="B14" s="5">
        <v>28.891885757446289</v>
      </c>
      <c r="C14" s="5">
        <v>28.389869689941406</v>
      </c>
      <c r="D14" s="6">
        <f t="shared" si="5"/>
        <v>28.640877723693848</v>
      </c>
      <c r="E14" s="2"/>
      <c r="F14" s="5">
        <v>32.923126220703125</v>
      </c>
      <c r="G14" s="5">
        <v>32.688877105712891</v>
      </c>
      <c r="H14" s="6">
        <f t="shared" si="0"/>
        <v>32.806001663208008</v>
      </c>
      <c r="I14" s="2"/>
      <c r="J14" s="5">
        <v>26.594034189999999</v>
      </c>
      <c r="K14" s="5">
        <v>27.040042880000001</v>
      </c>
      <c r="L14" s="6">
        <f t="shared" si="1"/>
        <v>26.817038535000002</v>
      </c>
      <c r="M14" s="2"/>
      <c r="N14" s="5">
        <v>23.316200259999999</v>
      </c>
      <c r="O14" s="5">
        <v>23.446712489999999</v>
      </c>
      <c r="P14" s="6">
        <f t="shared" si="2"/>
        <v>23.381456374999999</v>
      </c>
      <c r="Q14" s="2"/>
      <c r="R14" s="5">
        <v>24.5</v>
      </c>
      <c r="S14" s="5">
        <v>24.21871376</v>
      </c>
      <c r="T14" s="6">
        <f t="shared" si="3"/>
        <v>24.35935688</v>
      </c>
      <c r="U14" s="2"/>
      <c r="V14" s="5">
        <v>19.878414154052734</v>
      </c>
      <c r="W14" s="5">
        <v>20.176162719726563</v>
      </c>
      <c r="X14" s="6">
        <f t="shared" si="4"/>
        <v>20.027288436889648</v>
      </c>
      <c r="Y14" s="2"/>
    </row>
    <row r="15" spans="1:25" x14ac:dyDescent="0.35">
      <c r="A15" s="4">
        <v>11</v>
      </c>
      <c r="B15" s="5">
        <v>30.376485824584961</v>
      </c>
      <c r="C15" s="5">
        <v>29.786670684814453</v>
      </c>
      <c r="D15" s="6">
        <f t="shared" si="5"/>
        <v>30.081578254699707</v>
      </c>
      <c r="E15" s="2"/>
      <c r="F15" s="5">
        <v>29.985355377197266</v>
      </c>
      <c r="G15" s="5">
        <v>30.987482070922852</v>
      </c>
      <c r="H15" s="6">
        <f t="shared" si="0"/>
        <v>30.486418724060059</v>
      </c>
      <c r="I15" s="2"/>
      <c r="J15" s="5">
        <v>23.93484879</v>
      </c>
      <c r="K15" s="5">
        <v>24.420917509999999</v>
      </c>
      <c r="L15" s="6">
        <f t="shared" si="1"/>
        <v>24.17788315</v>
      </c>
      <c r="M15" s="2"/>
      <c r="N15" s="5">
        <v>22.04931259</v>
      </c>
      <c r="O15" s="5">
        <v>21.795204160000001</v>
      </c>
      <c r="P15" s="6">
        <f t="shared" si="2"/>
        <v>21.922258374999998</v>
      </c>
      <c r="Q15" s="2"/>
      <c r="R15" s="5">
        <v>22.673187259999999</v>
      </c>
      <c r="S15" s="5">
        <v>22.570007319999998</v>
      </c>
      <c r="T15" s="6">
        <f t="shared" si="3"/>
        <v>22.621597289999997</v>
      </c>
      <c r="U15" s="2"/>
      <c r="V15" s="5">
        <v>18.492748260498047</v>
      </c>
      <c r="W15" s="5">
        <v>17.498651504516602</v>
      </c>
      <c r="X15" s="6">
        <f t="shared" si="4"/>
        <v>17.995699882507324</v>
      </c>
      <c r="Y15" s="2"/>
    </row>
    <row r="16" spans="1:25" x14ac:dyDescent="0.35">
      <c r="A16" s="4">
        <v>12</v>
      </c>
      <c r="B16" s="5">
        <v>28.944103240966797</v>
      </c>
      <c r="C16" s="5">
        <v>28.425399780273438</v>
      </c>
      <c r="D16" s="6">
        <f t="shared" si="5"/>
        <v>28.684751510620117</v>
      </c>
      <c r="E16" s="2"/>
      <c r="F16" s="5">
        <v>29.694686889648438</v>
      </c>
      <c r="G16" s="5">
        <v>30.359157562255859</v>
      </c>
      <c r="H16" s="6">
        <f t="shared" si="0"/>
        <v>30.026922225952148</v>
      </c>
      <c r="I16" s="2"/>
      <c r="J16" s="5">
        <v>25.457572939999999</v>
      </c>
      <c r="K16" s="5">
        <v>24.669960020000001</v>
      </c>
      <c r="L16" s="6">
        <f t="shared" si="1"/>
        <v>25.063766479999998</v>
      </c>
      <c r="M16" s="2"/>
      <c r="N16" s="5">
        <v>22.08535767</v>
      </c>
      <c r="O16" s="5">
        <v>22.413553239999999</v>
      </c>
      <c r="P16" s="6">
        <f t="shared" si="2"/>
        <v>22.249455455</v>
      </c>
      <c r="Q16" s="2"/>
      <c r="R16" s="5">
        <v>23.290315629999998</v>
      </c>
      <c r="S16" s="5">
        <v>23.11813545</v>
      </c>
      <c r="T16" s="6">
        <f t="shared" si="3"/>
        <v>23.204225539999999</v>
      </c>
      <c r="U16" s="2"/>
      <c r="V16" s="5">
        <v>16.107120513916016</v>
      </c>
      <c r="W16" s="5">
        <v>16.324987411499023</v>
      </c>
      <c r="X16" s="6">
        <f t="shared" si="4"/>
        <v>16.21605396270752</v>
      </c>
      <c r="Y16" s="2"/>
    </row>
    <row r="17" spans="1:25" x14ac:dyDescent="0.35">
      <c r="A17" s="4">
        <v>13</v>
      </c>
      <c r="B17" s="5">
        <v>28.248693466186523</v>
      </c>
      <c r="C17" s="5">
        <v>28.814699172973633</v>
      </c>
      <c r="D17" s="6">
        <f t="shared" si="5"/>
        <v>28.531696319580078</v>
      </c>
      <c r="E17" s="2"/>
      <c r="F17" s="5">
        <v>28.361793518066406</v>
      </c>
      <c r="G17" s="5">
        <v>28.697525024414063</v>
      </c>
      <c r="H17" s="6">
        <f t="shared" si="0"/>
        <v>28.529659271240234</v>
      </c>
      <c r="I17" s="2"/>
      <c r="J17" s="5">
        <v>28.687538150000002</v>
      </c>
      <c r="K17" s="5">
        <v>28.184335709999999</v>
      </c>
      <c r="L17" s="6">
        <f t="shared" si="1"/>
        <v>28.43593693</v>
      </c>
      <c r="M17" s="2"/>
      <c r="N17" s="5">
        <v>30.54</v>
      </c>
      <c r="O17" s="5">
        <v>31.83</v>
      </c>
      <c r="P17" s="6">
        <f t="shared" si="2"/>
        <v>31.184999999999999</v>
      </c>
      <c r="Q17" s="2"/>
      <c r="R17" s="5">
        <v>31.27</v>
      </c>
      <c r="S17" s="5">
        <v>32.630000000000003</v>
      </c>
      <c r="T17" s="6">
        <f t="shared" si="3"/>
        <v>31.950000000000003</v>
      </c>
      <c r="U17" s="2"/>
      <c r="V17" s="5">
        <v>16.446226119995117</v>
      </c>
      <c r="W17" s="5">
        <v>16.502849578857422</v>
      </c>
      <c r="X17" s="6">
        <f t="shared" si="4"/>
        <v>16.47453784942627</v>
      </c>
      <c r="Y17" s="2"/>
    </row>
    <row r="18" spans="1:25" x14ac:dyDescent="0.35">
      <c r="A18" s="4">
        <v>14</v>
      </c>
      <c r="B18" s="5">
        <v>29.21705436706543</v>
      </c>
      <c r="C18" s="5">
        <v>28.551973342895508</v>
      </c>
      <c r="D18" s="6">
        <f t="shared" si="5"/>
        <v>28.884513854980469</v>
      </c>
      <c r="E18" s="2"/>
      <c r="F18" s="5">
        <v>29.257640838623047</v>
      </c>
      <c r="G18" s="5">
        <v>29.423116683959961</v>
      </c>
      <c r="H18" s="6">
        <f t="shared" si="0"/>
        <v>29.340378761291504</v>
      </c>
      <c r="I18" s="2"/>
      <c r="J18" s="5">
        <v>21.302242280000002</v>
      </c>
      <c r="K18" s="5">
        <v>22.373981480000001</v>
      </c>
      <c r="L18" s="6">
        <f t="shared" si="1"/>
        <v>21.83811188</v>
      </c>
      <c r="M18" s="2"/>
      <c r="N18" s="5">
        <v>20.347661970000001</v>
      </c>
      <c r="O18" s="5">
        <v>20.278940200000001</v>
      </c>
      <c r="P18" s="6">
        <f t="shared" si="2"/>
        <v>20.313301084999999</v>
      </c>
      <c r="Q18" s="2"/>
      <c r="R18" s="5">
        <v>21.604694370000001</v>
      </c>
      <c r="S18" s="5">
        <v>21.826137540000001</v>
      </c>
      <c r="T18" s="6">
        <f t="shared" si="3"/>
        <v>21.715415955000001</v>
      </c>
      <c r="U18" s="2"/>
      <c r="V18" s="5">
        <v>15.464944839477539</v>
      </c>
      <c r="W18" s="5">
        <v>14.99338436126709</v>
      </c>
      <c r="X18" s="6">
        <f t="shared" si="4"/>
        <v>15.229164600372314</v>
      </c>
      <c r="Y18" s="2"/>
    </row>
    <row r="19" spans="1:25" x14ac:dyDescent="0.35">
      <c r="A19" s="4">
        <v>15</v>
      </c>
      <c r="B19" s="5">
        <v>26.612100601196289</v>
      </c>
      <c r="C19" s="5">
        <v>27.395872116088867</v>
      </c>
      <c r="D19" s="6">
        <f t="shared" si="5"/>
        <v>27.003986358642578</v>
      </c>
      <c r="E19" s="2"/>
      <c r="F19" s="5">
        <v>30.302175521850586</v>
      </c>
      <c r="G19" s="5">
        <v>30.385269165039063</v>
      </c>
      <c r="H19" s="6">
        <f t="shared" si="0"/>
        <v>30.343722343444824</v>
      </c>
      <c r="I19" s="2"/>
      <c r="J19" s="5">
        <v>24.516981120000001</v>
      </c>
      <c r="K19" s="5">
        <v>24.84711647</v>
      </c>
      <c r="L19" s="6">
        <f t="shared" si="1"/>
        <v>24.682048795</v>
      </c>
      <c r="M19" s="2"/>
      <c r="N19" s="5">
        <v>22.43887329</v>
      </c>
      <c r="O19" s="5">
        <v>22.82102394</v>
      </c>
      <c r="P19" s="6">
        <f t="shared" si="2"/>
        <v>22.629948615</v>
      </c>
      <c r="Q19" s="2"/>
      <c r="R19" s="5">
        <v>23.96095657</v>
      </c>
      <c r="S19" s="5">
        <v>24.221258160000001</v>
      </c>
      <c r="T19" s="6">
        <f t="shared" si="3"/>
        <v>24.091107364999999</v>
      </c>
      <c r="U19" s="2"/>
      <c r="V19" s="5">
        <v>15.523809432983398</v>
      </c>
      <c r="W19" s="5">
        <v>15.144391059875488</v>
      </c>
      <c r="X19" s="6">
        <f t="shared" si="4"/>
        <v>15.334100246429443</v>
      </c>
      <c r="Y19" s="2"/>
    </row>
    <row r="20" spans="1:25" x14ac:dyDescent="0.35">
      <c r="A20" s="4">
        <v>16</v>
      </c>
      <c r="B20" s="5">
        <v>29.907855987548828</v>
      </c>
      <c r="C20" s="5">
        <v>29.764894485473633</v>
      </c>
      <c r="D20" s="6">
        <f t="shared" si="5"/>
        <v>29.83637523651123</v>
      </c>
      <c r="E20" s="2"/>
      <c r="F20" s="5">
        <v>33.767520904541016</v>
      </c>
      <c r="G20" s="5">
        <v>33.370182037353516</v>
      </c>
      <c r="H20" s="6">
        <f t="shared" si="0"/>
        <v>33.568851470947266</v>
      </c>
      <c r="I20" s="2"/>
      <c r="J20" s="5">
        <v>28.188055039999998</v>
      </c>
      <c r="K20" s="5">
        <v>29.321453089999999</v>
      </c>
      <c r="L20" s="6">
        <f t="shared" si="1"/>
        <v>28.754754065</v>
      </c>
      <c r="M20" s="2"/>
      <c r="N20" s="5">
        <v>24.512256619999999</v>
      </c>
      <c r="O20" s="5">
        <v>24.124534610000001</v>
      </c>
      <c r="P20" s="6">
        <f t="shared" si="2"/>
        <v>24.318395615</v>
      </c>
      <c r="Q20" s="2"/>
      <c r="R20" s="5">
        <v>25.771070479999999</v>
      </c>
      <c r="S20" s="5">
        <v>25.877849579999999</v>
      </c>
      <c r="T20" s="6">
        <f t="shared" si="3"/>
        <v>25.824460029999997</v>
      </c>
      <c r="U20" s="2"/>
      <c r="V20" s="5">
        <v>19.710777282714844</v>
      </c>
      <c r="W20" s="5">
        <v>20.185338973999023</v>
      </c>
      <c r="X20" s="6">
        <f t="shared" si="4"/>
        <v>19.948058128356934</v>
      </c>
      <c r="Y20" s="2"/>
    </row>
    <row r="21" spans="1:25" x14ac:dyDescent="0.35">
      <c r="A21" s="4">
        <v>17</v>
      </c>
      <c r="B21" s="5">
        <v>34.263721466064453</v>
      </c>
      <c r="C21" s="5">
        <v>33.905746459960938</v>
      </c>
      <c r="D21" s="6">
        <f t="shared" si="5"/>
        <v>34.084733963012695</v>
      </c>
      <c r="E21" s="2"/>
      <c r="F21" s="5">
        <v>30.835700988769531</v>
      </c>
      <c r="G21" s="5">
        <v>31.397748947143555</v>
      </c>
      <c r="H21" s="6">
        <f t="shared" si="0"/>
        <v>31.116724967956543</v>
      </c>
      <c r="I21" s="2"/>
      <c r="J21" s="5">
        <v>25.572261810000001</v>
      </c>
      <c r="K21" s="5">
        <v>26.287078860000001</v>
      </c>
      <c r="L21" s="6">
        <f t="shared" si="1"/>
        <v>25.929670335000001</v>
      </c>
      <c r="M21" s="2"/>
      <c r="N21" s="5">
        <v>21.606294630000001</v>
      </c>
      <c r="O21" s="5">
        <v>22.351751329999999</v>
      </c>
      <c r="P21" s="6">
        <f t="shared" si="2"/>
        <v>21.97902298</v>
      </c>
      <c r="Q21" s="2"/>
      <c r="R21" s="5">
        <v>25.712158200000001</v>
      </c>
      <c r="S21" s="5">
        <v>25.871263500000001</v>
      </c>
      <c r="T21" s="6">
        <f t="shared" si="3"/>
        <v>25.791710850000001</v>
      </c>
      <c r="U21" s="2"/>
      <c r="V21" s="5">
        <v>18.433406829833984</v>
      </c>
      <c r="W21" s="5">
        <v>17.284496307373047</v>
      </c>
      <c r="X21" s="6">
        <f t="shared" si="4"/>
        <v>17.858951568603516</v>
      </c>
      <c r="Y21" s="2"/>
    </row>
    <row r="22" spans="1:25" x14ac:dyDescent="0.35">
      <c r="A22" s="4">
        <v>18</v>
      </c>
      <c r="B22" s="5">
        <v>31.392358779907227</v>
      </c>
      <c r="C22" s="5">
        <v>31.533443450927734</v>
      </c>
      <c r="D22" s="6">
        <f t="shared" si="5"/>
        <v>31.46290111541748</v>
      </c>
      <c r="E22" s="2"/>
      <c r="F22" s="5">
        <v>30.057891845703125</v>
      </c>
      <c r="G22" s="5">
        <v>30.470052719116211</v>
      </c>
      <c r="H22" s="6">
        <f t="shared" si="0"/>
        <v>30.263972282409668</v>
      </c>
      <c r="I22" s="2"/>
      <c r="J22" s="5">
        <v>22.322975159999999</v>
      </c>
      <c r="K22" s="5">
        <v>22.588716510000001</v>
      </c>
      <c r="L22" s="6">
        <f t="shared" si="1"/>
        <v>22.455845834999998</v>
      </c>
      <c r="M22" s="2"/>
      <c r="N22" s="5">
        <v>21.417364119999998</v>
      </c>
      <c r="O22" s="5">
        <v>21.38172531</v>
      </c>
      <c r="P22" s="6">
        <f t="shared" si="2"/>
        <v>21.399544714999998</v>
      </c>
      <c r="Q22" s="2"/>
      <c r="R22" s="5">
        <v>24.04161453</v>
      </c>
      <c r="S22" s="5">
        <v>24.687189100000001</v>
      </c>
      <c r="T22" s="6">
        <f t="shared" si="3"/>
        <v>24.364401815000001</v>
      </c>
      <c r="U22" s="2"/>
      <c r="V22" s="5">
        <v>16.853572845458984</v>
      </c>
      <c r="W22" s="5">
        <v>16.04052734375</v>
      </c>
      <c r="X22" s="6">
        <f t="shared" si="4"/>
        <v>16.447050094604492</v>
      </c>
      <c r="Y22" s="2"/>
    </row>
    <row r="23" spans="1:25" x14ac:dyDescent="0.35">
      <c r="A23" s="4">
        <v>19</v>
      </c>
      <c r="B23" s="5">
        <v>29.292821884155273</v>
      </c>
      <c r="C23" s="5">
        <v>29.729530334472656</v>
      </c>
      <c r="D23" s="6">
        <f t="shared" si="5"/>
        <v>29.511176109313965</v>
      </c>
      <c r="E23" s="2"/>
      <c r="F23" s="5">
        <v>28.919443130493164</v>
      </c>
      <c r="G23" s="5">
        <v>29.125432968139648</v>
      </c>
      <c r="H23" s="6">
        <f t="shared" si="0"/>
        <v>29.022438049316406</v>
      </c>
      <c r="I23" s="2"/>
      <c r="J23" s="5">
        <v>22.326333999999999</v>
      </c>
      <c r="K23" s="5">
        <v>23.02384567</v>
      </c>
      <c r="L23" s="6">
        <f t="shared" si="1"/>
        <v>22.675089835000001</v>
      </c>
      <c r="M23" s="2"/>
      <c r="N23" s="5">
        <v>21.311250690000001</v>
      </c>
      <c r="O23" s="5">
        <v>20.959873200000001</v>
      </c>
      <c r="P23" s="6">
        <f t="shared" si="2"/>
        <v>21.135561944999999</v>
      </c>
      <c r="Q23" s="2"/>
      <c r="R23" s="5">
        <v>23.81454849</v>
      </c>
      <c r="S23" s="5">
        <v>24.303384779999998</v>
      </c>
      <c r="T23" s="6">
        <f t="shared" si="3"/>
        <v>24.058966634999997</v>
      </c>
      <c r="U23" s="2"/>
      <c r="V23" s="5">
        <v>15.736273765563965</v>
      </c>
      <c r="W23" s="5">
        <v>14.661946296691895</v>
      </c>
      <c r="X23" s="6">
        <f t="shared" si="4"/>
        <v>15.19911003112793</v>
      </c>
      <c r="Y23" s="2"/>
    </row>
    <row r="24" spans="1:25" x14ac:dyDescent="0.35">
      <c r="A24" s="4">
        <v>20</v>
      </c>
      <c r="B24" s="5">
        <v>29.40452766418457</v>
      </c>
      <c r="C24" s="5">
        <v>29.891876220703125</v>
      </c>
      <c r="D24" s="6">
        <f t="shared" si="5"/>
        <v>29.648201942443848</v>
      </c>
      <c r="E24" s="2"/>
      <c r="F24" s="5">
        <v>30.288486480712891</v>
      </c>
      <c r="G24" s="5">
        <v>30.254665374755859</v>
      </c>
      <c r="H24" s="6">
        <f t="shared" si="0"/>
        <v>30.271575927734375</v>
      </c>
      <c r="I24" s="2"/>
      <c r="J24" s="5">
        <v>24.149000170000001</v>
      </c>
      <c r="K24" s="5">
        <v>23.591691969999999</v>
      </c>
      <c r="L24" s="6">
        <f t="shared" si="1"/>
        <v>23.87034607</v>
      </c>
      <c r="M24" s="2"/>
      <c r="N24" s="5">
        <v>21.368251799999999</v>
      </c>
      <c r="O24" s="5">
        <v>21.810571670000002</v>
      </c>
      <c r="P24" s="6">
        <f t="shared" si="2"/>
        <v>21.589411734999999</v>
      </c>
      <c r="Q24" s="2"/>
      <c r="R24" s="5">
        <v>21.776723860000001</v>
      </c>
      <c r="S24" s="5">
        <v>22.2242794</v>
      </c>
      <c r="T24" s="6">
        <f t="shared" si="3"/>
        <v>22.000501630000002</v>
      </c>
      <c r="U24" s="2"/>
      <c r="V24" s="5">
        <v>18.651405334472656</v>
      </c>
      <c r="W24" s="5">
        <v>17.012977600097656</v>
      </c>
      <c r="X24" s="6">
        <f t="shared" si="4"/>
        <v>17.832191467285156</v>
      </c>
      <c r="Y24" s="2"/>
    </row>
    <row r="25" spans="1:25" x14ac:dyDescent="0.35">
      <c r="A25" s="4">
        <v>21</v>
      </c>
      <c r="B25" s="5">
        <v>29.535491943359375</v>
      </c>
      <c r="C25" s="5">
        <v>30.59324836730957</v>
      </c>
      <c r="D25" s="6">
        <f t="shared" si="5"/>
        <v>30.064370155334473</v>
      </c>
      <c r="E25" s="2"/>
      <c r="F25" s="5">
        <v>29.511648178100586</v>
      </c>
      <c r="G25" s="5">
        <v>29.557985305786133</v>
      </c>
      <c r="H25" s="6">
        <f t="shared" si="0"/>
        <v>29.534816741943359</v>
      </c>
      <c r="I25" s="2"/>
      <c r="J25" s="5">
        <v>23.971200939999999</v>
      </c>
      <c r="K25" s="5">
        <v>22.73508644</v>
      </c>
      <c r="L25" s="6">
        <f t="shared" si="1"/>
        <v>23.35314369</v>
      </c>
      <c r="M25" s="2"/>
      <c r="N25" s="5">
        <v>20.558351519999999</v>
      </c>
      <c r="O25" s="5">
        <v>20.586664200000001</v>
      </c>
      <c r="P25" s="6">
        <f t="shared" si="2"/>
        <v>20.572507860000002</v>
      </c>
      <c r="Q25" s="2"/>
      <c r="R25" s="5">
        <v>22.30447388</v>
      </c>
      <c r="S25" s="5">
        <v>22.627080920000001</v>
      </c>
      <c r="T25" s="6">
        <f t="shared" si="3"/>
        <v>22.4657774</v>
      </c>
      <c r="U25" s="2"/>
      <c r="V25" s="5">
        <v>16.311225891113281</v>
      </c>
      <c r="W25" s="5">
        <v>15.794353485107422</v>
      </c>
      <c r="X25" s="6">
        <f t="shared" si="4"/>
        <v>16.052789688110352</v>
      </c>
      <c r="Y25" s="2"/>
    </row>
    <row r="26" spans="1:25" x14ac:dyDescent="0.35">
      <c r="A26" s="4">
        <v>22</v>
      </c>
      <c r="B26" s="5">
        <v>28.432832717895508</v>
      </c>
      <c r="C26" s="5">
        <v>28.023139953613281</v>
      </c>
      <c r="D26" s="6">
        <f t="shared" si="5"/>
        <v>28.227986335754395</v>
      </c>
      <c r="E26" s="2"/>
      <c r="F26" s="5">
        <v>28.38115119934082</v>
      </c>
      <c r="G26" s="5">
        <v>28.448888778686523</v>
      </c>
      <c r="H26" s="6">
        <f t="shared" si="0"/>
        <v>28.415019989013672</v>
      </c>
      <c r="I26" s="2"/>
      <c r="J26" s="5">
        <v>27.835004810000001</v>
      </c>
      <c r="K26" s="5">
        <v>27.478099820000001</v>
      </c>
      <c r="L26" s="6">
        <f t="shared" si="1"/>
        <v>27.656552314999999</v>
      </c>
      <c r="M26" s="2"/>
      <c r="N26" s="5">
        <v>32.873783109999998</v>
      </c>
      <c r="O26" s="5">
        <v>32.599563600000003</v>
      </c>
      <c r="P26" s="6">
        <f t="shared" si="2"/>
        <v>32.736673355000001</v>
      </c>
      <c r="Q26" s="2"/>
      <c r="R26" s="2">
        <v>32.65619659</v>
      </c>
      <c r="S26" s="2">
        <v>31.4</v>
      </c>
      <c r="T26" s="6">
        <f t="shared" si="3"/>
        <v>32.028098294999999</v>
      </c>
      <c r="U26" s="2"/>
      <c r="V26" s="5">
        <v>17.060039520263672</v>
      </c>
      <c r="W26" s="5">
        <v>17.208248138427734</v>
      </c>
      <c r="X26" s="6">
        <f t="shared" si="4"/>
        <v>17.134143829345703</v>
      </c>
      <c r="Y26" s="2"/>
    </row>
    <row r="27" spans="1:25" x14ac:dyDescent="0.35">
      <c r="A27" s="4">
        <v>23</v>
      </c>
      <c r="B27" s="5">
        <v>30.528886795043945</v>
      </c>
      <c r="C27" s="5">
        <v>31.031763076782227</v>
      </c>
      <c r="D27" s="6">
        <f t="shared" si="5"/>
        <v>30.780324935913086</v>
      </c>
      <c r="E27" s="2"/>
      <c r="F27" s="5">
        <v>31.336065292358398</v>
      </c>
      <c r="G27" s="5">
        <v>31.111106872558594</v>
      </c>
      <c r="H27" s="6">
        <f t="shared" si="0"/>
        <v>31.223586082458496</v>
      </c>
      <c r="I27" s="2"/>
      <c r="J27" s="5">
        <v>22.657154080000002</v>
      </c>
      <c r="K27" s="5">
        <v>22.971397400000001</v>
      </c>
      <c r="L27" s="6">
        <f t="shared" si="1"/>
        <v>22.814275739999999</v>
      </c>
      <c r="M27" s="2"/>
      <c r="N27" s="5">
        <v>21.54629898</v>
      </c>
      <c r="O27" s="5">
        <v>22.224733350000001</v>
      </c>
      <c r="P27" s="6">
        <f t="shared" si="2"/>
        <v>21.885516164999999</v>
      </c>
      <c r="Q27" s="2"/>
      <c r="R27" s="5">
        <v>23.667888640000001</v>
      </c>
      <c r="S27" s="5">
        <v>23.816844939999999</v>
      </c>
      <c r="T27" s="6">
        <f t="shared" si="3"/>
        <v>23.742366789999998</v>
      </c>
      <c r="U27" s="2"/>
      <c r="V27" s="5">
        <v>18.500450134277344</v>
      </c>
      <c r="W27" s="5">
        <v>17.883939743041992</v>
      </c>
      <c r="X27" s="6">
        <f t="shared" si="4"/>
        <v>18.192194938659668</v>
      </c>
      <c r="Y27" s="2"/>
    </row>
    <row r="28" spans="1:25" x14ac:dyDescent="0.35">
      <c r="A28" s="4">
        <v>24</v>
      </c>
      <c r="B28" s="5">
        <v>27.774055480957031</v>
      </c>
      <c r="C28" s="5">
        <v>27.999431610107422</v>
      </c>
      <c r="D28" s="6">
        <f t="shared" si="5"/>
        <v>27.886743545532227</v>
      </c>
      <c r="E28" s="2"/>
      <c r="F28" s="5">
        <v>31.577857971191406</v>
      </c>
      <c r="G28" s="5">
        <v>30.678892135620117</v>
      </c>
      <c r="H28" s="6">
        <f t="shared" si="0"/>
        <v>31.128375053405762</v>
      </c>
      <c r="I28" s="2"/>
      <c r="J28" s="5">
        <v>24.907152180000001</v>
      </c>
      <c r="K28" s="5">
        <v>25.986021040000001</v>
      </c>
      <c r="L28" s="6">
        <f t="shared" si="1"/>
        <v>25.446586610000001</v>
      </c>
      <c r="M28" s="2"/>
      <c r="N28" s="5">
        <v>22.872966770000001</v>
      </c>
      <c r="O28" s="5">
        <v>22.911075589999999</v>
      </c>
      <c r="P28" s="6">
        <f t="shared" si="2"/>
        <v>22.89202118</v>
      </c>
      <c r="Q28" s="2"/>
      <c r="R28" s="5">
        <v>23.595932009999999</v>
      </c>
      <c r="S28" s="5">
        <v>23.589746479999999</v>
      </c>
      <c r="T28" s="6">
        <f t="shared" si="3"/>
        <v>23.592839245</v>
      </c>
      <c r="U28" s="2"/>
      <c r="V28" s="5">
        <v>18.377969741821289</v>
      </c>
      <c r="W28" s="5">
        <v>18.814634323120117</v>
      </c>
      <c r="X28" s="6">
        <f t="shared" si="4"/>
        <v>18.596302032470703</v>
      </c>
      <c r="Y28" s="2"/>
    </row>
    <row r="29" spans="1:25" x14ac:dyDescent="0.35">
      <c r="A29" s="4">
        <v>25</v>
      </c>
      <c r="B29" s="5">
        <v>30.022365570068359</v>
      </c>
      <c r="C29" s="5">
        <v>31.40266227722168</v>
      </c>
      <c r="D29" s="6">
        <f t="shared" si="5"/>
        <v>30.71251392364502</v>
      </c>
      <c r="E29" s="2"/>
      <c r="F29" s="5">
        <v>28.83</v>
      </c>
      <c r="G29" s="5">
        <v>29.49</v>
      </c>
      <c r="H29" s="6">
        <f t="shared" si="0"/>
        <v>29.159999999999997</v>
      </c>
      <c r="I29" s="2"/>
      <c r="J29" s="5">
        <v>26.913551330000001</v>
      </c>
      <c r="K29" s="5">
        <v>27.410181049999998</v>
      </c>
      <c r="L29" s="6">
        <f t="shared" si="1"/>
        <v>27.161866189999998</v>
      </c>
      <c r="M29" s="2"/>
      <c r="N29" s="5">
        <v>23.676465990000001</v>
      </c>
      <c r="O29" s="5">
        <v>23.944803239999999</v>
      </c>
      <c r="P29" s="6">
        <f t="shared" si="2"/>
        <v>23.810634614999998</v>
      </c>
      <c r="Q29" s="2"/>
      <c r="R29" s="5">
        <v>26.259037020000001</v>
      </c>
      <c r="S29" s="5">
        <v>26.354026789999999</v>
      </c>
      <c r="T29" s="6">
        <f t="shared" si="3"/>
        <v>26.306531905</v>
      </c>
      <c r="U29" s="2"/>
      <c r="V29" s="5">
        <v>21.21367073059082</v>
      </c>
      <c r="W29" s="5">
        <v>21.313255310058594</v>
      </c>
      <c r="X29" s="6">
        <f t="shared" si="4"/>
        <v>21.263463020324707</v>
      </c>
      <c r="Y29" s="2"/>
    </row>
    <row r="30" spans="1:25" x14ac:dyDescent="0.35">
      <c r="A30" s="4">
        <v>26</v>
      </c>
      <c r="B30" s="5">
        <v>33.78</v>
      </c>
      <c r="C30" s="5">
        <v>35.36</v>
      </c>
      <c r="D30" s="6">
        <f t="shared" si="5"/>
        <v>34.57</v>
      </c>
      <c r="E30" s="2"/>
      <c r="F30" s="5">
        <v>33.459815979003906</v>
      </c>
      <c r="G30" s="5">
        <v>33.094837188720703</v>
      </c>
      <c r="H30" s="6">
        <f t="shared" si="0"/>
        <v>33.277326583862305</v>
      </c>
      <c r="I30" s="2"/>
      <c r="J30" s="5">
        <v>26.518487929999999</v>
      </c>
      <c r="K30" s="5">
        <v>27.407022479999998</v>
      </c>
      <c r="L30" s="6">
        <f t="shared" si="1"/>
        <v>26.962755205000001</v>
      </c>
      <c r="M30" s="2"/>
      <c r="N30" s="5">
        <v>23.072444919999999</v>
      </c>
      <c r="O30" s="5">
        <v>23.0483017</v>
      </c>
      <c r="P30" s="6">
        <f t="shared" si="2"/>
        <v>23.060373309999999</v>
      </c>
      <c r="Q30" s="2"/>
      <c r="R30" s="5">
        <v>26.631214140000001</v>
      </c>
      <c r="S30" s="5">
        <v>26.742553709999999</v>
      </c>
      <c r="T30" s="6">
        <f t="shared" si="3"/>
        <v>26.686883925</v>
      </c>
      <c r="U30" s="2"/>
      <c r="V30" s="5">
        <v>19.217517852783203</v>
      </c>
      <c r="W30" s="5">
        <v>19.234786987304688</v>
      </c>
      <c r="X30" s="6">
        <f t="shared" si="4"/>
        <v>19.226152420043945</v>
      </c>
      <c r="Y30" s="2"/>
    </row>
    <row r="31" spans="1:25" x14ac:dyDescent="0.35">
      <c r="A31" s="4">
        <v>27</v>
      </c>
      <c r="B31" s="5">
        <v>30.758769989013672</v>
      </c>
      <c r="C31" s="5">
        <v>30.999055862426758</v>
      </c>
      <c r="D31" s="6">
        <f t="shared" si="5"/>
        <v>30.878912925720215</v>
      </c>
      <c r="E31" s="2"/>
      <c r="F31" s="5">
        <v>29.777008056640625</v>
      </c>
      <c r="G31" s="5">
        <v>29.81297492980957</v>
      </c>
      <c r="H31" s="6">
        <f t="shared" si="0"/>
        <v>29.794991493225098</v>
      </c>
      <c r="I31" s="2"/>
      <c r="J31" s="5">
        <v>21.66214561</v>
      </c>
      <c r="K31" s="5">
        <v>22.77208328</v>
      </c>
      <c r="L31" s="6">
        <f t="shared" si="1"/>
        <v>22.217114445</v>
      </c>
      <c r="M31" s="2"/>
      <c r="N31" s="5">
        <v>21.16076851</v>
      </c>
      <c r="O31" s="5">
        <v>21.684949870000001</v>
      </c>
      <c r="P31" s="6">
        <f t="shared" si="2"/>
        <v>21.42285919</v>
      </c>
      <c r="Q31" s="2"/>
      <c r="R31" s="5">
        <v>23.850753780000002</v>
      </c>
      <c r="S31" s="5">
        <v>24.290937419999999</v>
      </c>
      <c r="T31" s="6">
        <f t="shared" si="3"/>
        <v>24.070845599999998</v>
      </c>
      <c r="U31" s="2"/>
      <c r="V31" s="5">
        <v>17.202674865722656</v>
      </c>
      <c r="W31" s="5">
        <v>17.655311584472656</v>
      </c>
      <c r="X31" s="6">
        <f t="shared" si="4"/>
        <v>17.428993225097656</v>
      </c>
      <c r="Y31" s="2"/>
    </row>
    <row r="32" spans="1:25" x14ac:dyDescent="0.35">
      <c r="A32" s="4">
        <v>28</v>
      </c>
      <c r="B32" s="5">
        <v>33.289505004882813</v>
      </c>
      <c r="C32" s="5">
        <v>32.851318359375</v>
      </c>
      <c r="D32" s="6">
        <f t="shared" si="5"/>
        <v>33.070411682128906</v>
      </c>
      <c r="E32" s="2"/>
      <c r="F32" s="5">
        <v>32.311244964599609</v>
      </c>
      <c r="G32" s="5">
        <v>33.948772430419922</v>
      </c>
      <c r="H32" s="6">
        <f t="shared" si="0"/>
        <v>33.130008697509766</v>
      </c>
      <c r="I32" s="2"/>
      <c r="J32" s="5">
        <v>27.447059629999998</v>
      </c>
      <c r="K32" s="5">
        <v>27.451736449999999</v>
      </c>
      <c r="L32" s="6">
        <f t="shared" si="1"/>
        <v>27.449398039999998</v>
      </c>
      <c r="M32" s="2"/>
      <c r="N32" s="5">
        <v>25.391242980000001</v>
      </c>
      <c r="O32" s="5">
        <v>25.22190857</v>
      </c>
      <c r="P32" s="6">
        <f t="shared" si="2"/>
        <v>25.306575774999999</v>
      </c>
      <c r="Q32" s="2"/>
      <c r="R32" s="5">
        <v>27.735515589999999</v>
      </c>
      <c r="S32" s="5">
        <v>27.184204099999999</v>
      </c>
      <c r="T32" s="6">
        <f t="shared" si="3"/>
        <v>27.459859844999997</v>
      </c>
      <c r="U32" s="2"/>
      <c r="V32" s="5">
        <v>20.069450378417969</v>
      </c>
      <c r="W32" s="5">
        <v>21.10374641418457</v>
      </c>
      <c r="X32" s="6">
        <f t="shared" si="4"/>
        <v>20.58659839630127</v>
      </c>
      <c r="Y32" s="2"/>
    </row>
    <row r="33" spans="1:25" x14ac:dyDescent="0.35">
      <c r="A33" s="4">
        <v>29</v>
      </c>
      <c r="B33" s="5">
        <v>27.703191757202148</v>
      </c>
      <c r="C33" s="5">
        <v>27.909343719482422</v>
      </c>
      <c r="D33" s="6">
        <f t="shared" si="5"/>
        <v>27.806267738342285</v>
      </c>
      <c r="E33" s="2"/>
      <c r="F33" s="5">
        <v>28.091659545898438</v>
      </c>
      <c r="G33" s="5">
        <v>28.176345825195313</v>
      </c>
      <c r="H33" s="6">
        <f t="shared" si="0"/>
        <v>28.134002685546875</v>
      </c>
      <c r="I33" s="2"/>
      <c r="J33" s="5">
        <v>27.71497536</v>
      </c>
      <c r="K33" s="5">
        <v>26.998352050000001</v>
      </c>
      <c r="L33" s="6">
        <f t="shared" si="1"/>
        <v>27.356663705000003</v>
      </c>
      <c r="M33" s="2"/>
      <c r="N33" s="5">
        <v>30.791666029999998</v>
      </c>
      <c r="O33" s="5">
        <v>31.498865129999999</v>
      </c>
      <c r="P33" s="6">
        <f t="shared" si="2"/>
        <v>31.14526558</v>
      </c>
      <c r="Q33" s="2"/>
      <c r="R33" s="2">
        <v>32.369999999999997</v>
      </c>
      <c r="S33" s="5">
        <v>33.21</v>
      </c>
      <c r="T33" s="6">
        <f t="shared" si="3"/>
        <v>32.79</v>
      </c>
      <c r="U33" s="2"/>
      <c r="V33" s="5">
        <v>16.494546890258789</v>
      </c>
      <c r="W33" s="5">
        <v>15.925370216369629</v>
      </c>
      <c r="X33" s="6">
        <f t="shared" si="4"/>
        <v>16.209958553314209</v>
      </c>
      <c r="Y33" s="2"/>
    </row>
    <row r="34" spans="1:25" x14ac:dyDescent="0.35">
      <c r="A34" s="4">
        <v>30</v>
      </c>
      <c r="B34" s="5">
        <v>29.899538040161133</v>
      </c>
      <c r="C34" s="5">
        <v>29.892955780029297</v>
      </c>
      <c r="D34" s="6">
        <f t="shared" si="5"/>
        <v>29.896246910095215</v>
      </c>
      <c r="E34" s="2"/>
      <c r="F34" s="5">
        <v>28.742412567138672</v>
      </c>
      <c r="G34" s="5">
        <v>28.789577484130859</v>
      </c>
      <c r="H34" s="6">
        <f t="shared" si="0"/>
        <v>28.765995025634766</v>
      </c>
      <c r="I34" s="2"/>
      <c r="J34" s="5">
        <v>27.36336708</v>
      </c>
      <c r="K34" s="5">
        <v>26.726953510000001</v>
      </c>
      <c r="L34" s="6">
        <f t="shared" si="1"/>
        <v>27.045160295000002</v>
      </c>
      <c r="M34" s="2"/>
      <c r="N34" s="5">
        <v>31.729028700000001</v>
      </c>
      <c r="O34" s="5">
        <v>32.487327579999999</v>
      </c>
      <c r="P34" s="6">
        <f t="shared" si="2"/>
        <v>32.10817814</v>
      </c>
      <c r="Q34" s="2"/>
      <c r="R34" s="5">
        <v>31.89</v>
      </c>
      <c r="S34" s="2">
        <v>32.71</v>
      </c>
      <c r="T34" s="6">
        <f t="shared" si="3"/>
        <v>32.299999999999997</v>
      </c>
      <c r="U34" s="2"/>
      <c r="V34" s="5">
        <v>16.066265106201172</v>
      </c>
      <c r="W34" s="5">
        <v>16.375370025634766</v>
      </c>
      <c r="X34" s="6">
        <f t="shared" si="4"/>
        <v>16.220817565917969</v>
      </c>
      <c r="Y34" s="2"/>
    </row>
    <row r="35" spans="1:25" x14ac:dyDescent="0.35">
      <c r="A35" s="4">
        <v>31</v>
      </c>
      <c r="B35" s="5">
        <v>28.451242446899414</v>
      </c>
      <c r="C35" s="5">
        <v>27.395864486694336</v>
      </c>
      <c r="D35" s="6">
        <f t="shared" si="5"/>
        <v>27.923553466796875</v>
      </c>
      <c r="E35" s="2"/>
      <c r="F35" s="5">
        <v>28.950239181518555</v>
      </c>
      <c r="G35" s="5">
        <v>28.839962005615234</v>
      </c>
      <c r="H35" s="6">
        <f t="shared" si="0"/>
        <v>28.895100593566895</v>
      </c>
      <c r="I35" s="2"/>
      <c r="J35" s="5">
        <v>26.821393969999999</v>
      </c>
      <c r="K35" s="5">
        <v>26.722265239999999</v>
      </c>
      <c r="L35" s="6">
        <f t="shared" si="1"/>
        <v>26.771829605000001</v>
      </c>
      <c r="M35" s="2"/>
      <c r="N35" s="5">
        <v>31.22580147</v>
      </c>
      <c r="O35" s="5">
        <v>30.647365570000002</v>
      </c>
      <c r="P35" s="6">
        <f t="shared" si="2"/>
        <v>30.936583519999999</v>
      </c>
      <c r="Q35" s="2"/>
      <c r="R35" s="2">
        <v>32.450000000000003</v>
      </c>
      <c r="S35" s="2">
        <v>32.619999999999997</v>
      </c>
      <c r="T35" s="6">
        <f t="shared" si="3"/>
        <v>32.534999999999997</v>
      </c>
      <c r="U35" s="2"/>
      <c r="V35" s="5">
        <v>16.167064666748047</v>
      </c>
      <c r="W35" s="5">
        <v>17.557102203369141</v>
      </c>
      <c r="X35" s="6">
        <f t="shared" si="4"/>
        <v>16.862083435058594</v>
      </c>
      <c r="Y35" s="2"/>
    </row>
    <row r="36" spans="1:25" x14ac:dyDescent="0.35">
      <c r="A36" s="4">
        <v>32</v>
      </c>
      <c r="B36" s="5">
        <v>28.380697250366211</v>
      </c>
      <c r="C36" s="5">
        <v>27.756332397460938</v>
      </c>
      <c r="D36" s="6">
        <f t="shared" si="5"/>
        <v>28.068514823913574</v>
      </c>
      <c r="E36" s="2"/>
      <c r="F36" s="5">
        <v>28.100507736206055</v>
      </c>
      <c r="G36" s="5">
        <v>27.921314239501953</v>
      </c>
      <c r="H36" s="6">
        <f t="shared" si="0"/>
        <v>28.010910987854004</v>
      </c>
      <c r="I36" s="2"/>
      <c r="J36" s="5">
        <v>27.42673302</v>
      </c>
      <c r="K36" s="5">
        <v>27.109064100000001</v>
      </c>
      <c r="L36" s="6">
        <f t="shared" si="1"/>
        <v>27.267898559999999</v>
      </c>
      <c r="M36" s="2"/>
      <c r="N36" s="5">
        <v>30.851255420000001</v>
      </c>
      <c r="O36" s="5">
        <v>30.375057219999999</v>
      </c>
      <c r="P36" s="6">
        <f t="shared" si="2"/>
        <v>30.613156320000002</v>
      </c>
      <c r="Q36" s="2"/>
      <c r="R36" s="2">
        <v>32.46</v>
      </c>
      <c r="S36" s="5">
        <v>32.340000000000003</v>
      </c>
      <c r="T36" s="6">
        <f t="shared" si="3"/>
        <v>32.400000000000006</v>
      </c>
      <c r="U36" s="2"/>
      <c r="V36" s="5">
        <v>16.68726921081543</v>
      </c>
      <c r="W36" s="5">
        <v>16.812129974365234</v>
      </c>
      <c r="X36" s="6">
        <f t="shared" si="4"/>
        <v>16.749699592590332</v>
      </c>
      <c r="Y36" s="2"/>
    </row>
    <row r="37" spans="1:25" x14ac:dyDescent="0.35">
      <c r="A37" s="4" t="s">
        <v>11</v>
      </c>
      <c r="B37" s="5" t="s">
        <v>0</v>
      </c>
      <c r="C37" s="5" t="s">
        <v>0</v>
      </c>
      <c r="D37" s="6" t="e">
        <f>AVERAGE(B37:C37)</f>
        <v>#DIV/0!</v>
      </c>
      <c r="E37" s="2"/>
      <c r="F37" s="5" t="s">
        <v>0</v>
      </c>
      <c r="G37" s="5" t="s">
        <v>0</v>
      </c>
      <c r="H37" s="6" t="e">
        <f>AVERAGE(F37:G37)</f>
        <v>#DIV/0!</v>
      </c>
      <c r="I37" s="2"/>
      <c r="J37" s="5" t="s">
        <v>0</v>
      </c>
      <c r="K37" s="5" t="s">
        <v>0</v>
      </c>
      <c r="L37" s="6" t="e">
        <f t="shared" si="1"/>
        <v>#DIV/0!</v>
      </c>
      <c r="M37" s="2"/>
      <c r="N37" s="5" t="s">
        <v>0</v>
      </c>
      <c r="O37" s="5" t="s">
        <v>0</v>
      </c>
      <c r="P37" s="6" t="e">
        <f t="shared" si="2"/>
        <v>#DIV/0!</v>
      </c>
      <c r="Q37" s="2"/>
      <c r="R37" s="5" t="s">
        <v>0</v>
      </c>
      <c r="S37" s="5" t="s">
        <v>0</v>
      </c>
      <c r="T37" s="6" t="e">
        <f t="shared" si="3"/>
        <v>#DIV/0!</v>
      </c>
      <c r="U37" s="2"/>
      <c r="V37" s="5" t="s">
        <v>0</v>
      </c>
      <c r="W37" s="5" t="s">
        <v>0</v>
      </c>
      <c r="X37" s="6" t="e">
        <f t="shared" si="4"/>
        <v>#DIV/0!</v>
      </c>
      <c r="Y37" s="2"/>
    </row>
    <row r="38" spans="1:25" x14ac:dyDescent="0.35">
      <c r="R38" s="1"/>
      <c r="S38" s="1"/>
    </row>
  </sheetData>
  <mergeCells count="6">
    <mergeCell ref="R3:U3"/>
    <mergeCell ref="V3:Y3"/>
    <mergeCell ref="B3:E3"/>
    <mergeCell ref="F3:I3"/>
    <mergeCell ref="J3:M3"/>
    <mergeCell ref="N3:Q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Num Liste(uyarılmış-uyarılmamış</vt:lpstr>
      <vt:lpstr>Numune Listesi</vt:lpstr>
      <vt:lpstr>GenExp primer</vt:lpstr>
      <vt:lpstr>GenExp İstatistik sonuç</vt:lpstr>
      <vt:lpstr>GENXP-Cihaz Sonuçları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2021-06-14T07:46:24Z</dcterms:modified>
</cp:coreProperties>
</file>