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D:\Google Drive\2021\Hizmet alımları\webe yüklenenler\Ayfer Beyaz Coşkun Fırat Beslenme\10.09.2021\"/>
    </mc:Choice>
  </mc:AlternateContent>
  <xr:revisionPtr revIDLastSave="0" documentId="13_ncr:1_{ED6E1B77-8717-48A6-AC33-52C9B0BA0C03}" xr6:coauthVersionLast="47" xr6:coauthVersionMax="47" xr10:uidLastSave="{00000000-0000-0000-0000-000000000000}"/>
  <bookViews>
    <workbookView xWindow="-110" yWindow="-110" windowWidth="21820" windowHeight="14020" activeTab="6" xr2:uid="{00000000-000D-0000-FFFF-FFFF00000000}"/>
  </bookViews>
  <sheets>
    <sheet name="Zonulin" sheetId="1" r:id="rId1"/>
    <sheet name="İnsulin" sheetId="2" r:id="rId2"/>
    <sheet name="IL-6" sheetId="3" r:id="rId3"/>
    <sheet name="Melatonin" sheetId="4" r:id="rId4"/>
    <sheet name="IL-1B" sheetId="5" r:id="rId5"/>
    <sheet name="Biyokimya" sheetId="6" r:id="rId6"/>
    <sheet name="Materyal-metod" sheetId="7" r:id="rId7"/>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2" i="5" l="1"/>
  <c r="E32" i="5"/>
  <c r="D33" i="5"/>
  <c r="E33" i="5"/>
  <c r="D34" i="5"/>
  <c r="E34" i="5"/>
  <c r="D35" i="5"/>
  <c r="E35" i="5"/>
  <c r="D36" i="5"/>
  <c r="E36" i="5"/>
  <c r="D37" i="5"/>
  <c r="E37" i="5"/>
  <c r="D38" i="5"/>
  <c r="E38" i="5"/>
  <c r="D39" i="5"/>
  <c r="E39" i="5"/>
  <c r="D40" i="5"/>
  <c r="E40" i="5"/>
  <c r="D41" i="5"/>
  <c r="E41" i="5"/>
  <c r="D42" i="5"/>
  <c r="E42" i="5"/>
  <c r="D43" i="5"/>
  <c r="E43" i="5"/>
  <c r="D44" i="5"/>
  <c r="E44" i="5"/>
  <c r="D45" i="5"/>
  <c r="E45" i="5"/>
  <c r="D46" i="5"/>
  <c r="E46" i="5"/>
  <c r="D47" i="5"/>
  <c r="E47" i="5"/>
  <c r="D48" i="5"/>
  <c r="E48" i="5"/>
  <c r="D49" i="5"/>
  <c r="E49" i="5"/>
  <c r="D50" i="5"/>
  <c r="E50" i="5"/>
  <c r="D51" i="5"/>
  <c r="E51" i="5"/>
  <c r="D52" i="5"/>
  <c r="E52" i="5"/>
  <c r="D53" i="5"/>
  <c r="E53" i="5"/>
  <c r="D54" i="5"/>
  <c r="E54" i="5"/>
  <c r="D55" i="5"/>
  <c r="E55" i="5"/>
  <c r="D56" i="5"/>
  <c r="E56" i="5"/>
  <c r="D57" i="5"/>
  <c r="E57" i="5"/>
  <c r="D58" i="5"/>
  <c r="E58" i="5"/>
  <c r="D59" i="5"/>
  <c r="E59" i="5"/>
  <c r="D60" i="5"/>
  <c r="E60" i="5"/>
  <c r="D61" i="5"/>
  <c r="E61" i="5"/>
  <c r="D62" i="5"/>
  <c r="E62" i="5"/>
  <c r="D63" i="5"/>
  <c r="E63" i="5"/>
  <c r="D64" i="5"/>
  <c r="E64" i="5"/>
  <c r="D65" i="5"/>
  <c r="E65" i="5"/>
  <c r="D66" i="5"/>
  <c r="E66" i="5"/>
  <c r="D67" i="5"/>
  <c r="E67" i="5"/>
  <c r="D68" i="5"/>
  <c r="E68" i="5"/>
  <c r="D69" i="5"/>
  <c r="E69" i="5"/>
  <c r="D31" i="5"/>
  <c r="E31" i="5"/>
  <c r="C21" i="5"/>
  <c r="C20" i="5"/>
  <c r="E20" i="5"/>
  <c r="C19" i="5"/>
  <c r="E19" i="5"/>
  <c r="C18" i="5"/>
  <c r="E18" i="5"/>
  <c r="C17" i="5"/>
  <c r="E17" i="5"/>
  <c r="C16" i="5"/>
  <c r="E16" i="5"/>
  <c r="C15" i="5"/>
  <c r="E15" i="5"/>
  <c r="C14" i="5"/>
  <c r="E14" i="5"/>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D14" i="4"/>
  <c r="D15" i="4"/>
  <c r="D16" i="4"/>
  <c r="D17" i="4"/>
  <c r="D18" i="4"/>
  <c r="D19" i="4"/>
  <c r="D20" i="4"/>
  <c r="D13" i="4"/>
  <c r="D28" i="3"/>
  <c r="E28" i="3"/>
  <c r="D29" i="3"/>
  <c r="E29" i="3"/>
  <c r="D30" i="3"/>
  <c r="E30" i="3"/>
  <c r="D31" i="3"/>
  <c r="E31" i="3"/>
  <c r="D32" i="3"/>
  <c r="E32" i="3"/>
  <c r="D33" i="3"/>
  <c r="E33" i="3"/>
  <c r="D34" i="3"/>
  <c r="E34" i="3"/>
  <c r="D35" i="3"/>
  <c r="E35" i="3"/>
  <c r="D36" i="3"/>
  <c r="E36" i="3"/>
  <c r="D37" i="3"/>
  <c r="E37" i="3"/>
  <c r="D38" i="3"/>
  <c r="E38" i="3"/>
  <c r="D39" i="3"/>
  <c r="E39" i="3"/>
  <c r="D40" i="3"/>
  <c r="E40" i="3"/>
  <c r="D41" i="3"/>
  <c r="E41" i="3"/>
  <c r="D42" i="3"/>
  <c r="E42" i="3"/>
  <c r="D43" i="3"/>
  <c r="E43" i="3"/>
  <c r="D44" i="3"/>
  <c r="E44" i="3"/>
  <c r="D45" i="3"/>
  <c r="E45" i="3"/>
  <c r="D46" i="3"/>
  <c r="E46" i="3"/>
  <c r="D47" i="3"/>
  <c r="E47" i="3"/>
  <c r="D48" i="3"/>
  <c r="E48" i="3"/>
  <c r="D49" i="3"/>
  <c r="E49" i="3"/>
  <c r="D50" i="3"/>
  <c r="E50" i="3"/>
  <c r="D51" i="3"/>
  <c r="E51" i="3"/>
  <c r="D52" i="3"/>
  <c r="E52" i="3"/>
  <c r="D53" i="3"/>
  <c r="E53" i="3"/>
  <c r="D54" i="3"/>
  <c r="E54" i="3"/>
  <c r="D55" i="3"/>
  <c r="E55" i="3"/>
  <c r="D56" i="3"/>
  <c r="E56" i="3"/>
  <c r="D57" i="3"/>
  <c r="E57" i="3"/>
  <c r="D58" i="3"/>
  <c r="E58" i="3"/>
  <c r="D59" i="3"/>
  <c r="E59" i="3"/>
  <c r="D60" i="3"/>
  <c r="E60" i="3"/>
  <c r="D61" i="3"/>
  <c r="E61" i="3"/>
  <c r="D62" i="3"/>
  <c r="E62" i="3"/>
  <c r="D63" i="3"/>
  <c r="E63" i="3"/>
  <c r="D64" i="3"/>
  <c r="E64" i="3"/>
  <c r="D65" i="3"/>
  <c r="E65" i="3"/>
  <c r="D27" i="3"/>
  <c r="E27" i="3"/>
  <c r="C10" i="3"/>
  <c r="E10" i="3"/>
  <c r="C14" i="3"/>
  <c r="E14" i="3"/>
  <c r="C13" i="3"/>
  <c r="E13" i="3"/>
  <c r="C12" i="3"/>
  <c r="E12" i="3"/>
  <c r="C11" i="3"/>
  <c r="E11" i="3"/>
  <c r="C9" i="3"/>
  <c r="E9" i="3"/>
  <c r="D30" i="2"/>
  <c r="E30" i="2"/>
  <c r="D31" i="2"/>
  <c r="E31" i="2"/>
  <c r="D32" i="2"/>
  <c r="E32" i="2"/>
  <c r="D33" i="2"/>
  <c r="E33" i="2"/>
  <c r="D34" i="2"/>
  <c r="E34" i="2"/>
  <c r="D35" i="2"/>
  <c r="E35" i="2"/>
  <c r="D36" i="2"/>
  <c r="E36" i="2"/>
  <c r="D37" i="2"/>
  <c r="E37" i="2"/>
  <c r="D38" i="2"/>
  <c r="E38" i="2"/>
  <c r="D39" i="2"/>
  <c r="E39" i="2"/>
  <c r="D40" i="2"/>
  <c r="E40" i="2"/>
  <c r="D41" i="2"/>
  <c r="E41" i="2"/>
  <c r="D42" i="2"/>
  <c r="E42" i="2"/>
  <c r="D43" i="2"/>
  <c r="E43" i="2"/>
  <c r="D44" i="2"/>
  <c r="E44" i="2"/>
  <c r="D45" i="2"/>
  <c r="E45" i="2"/>
  <c r="D46" i="2"/>
  <c r="E46" i="2"/>
  <c r="D47" i="2"/>
  <c r="E47" i="2"/>
  <c r="D48" i="2"/>
  <c r="E48" i="2"/>
  <c r="D49" i="2"/>
  <c r="E49" i="2"/>
  <c r="D50" i="2"/>
  <c r="E50" i="2"/>
  <c r="D51" i="2"/>
  <c r="E51" i="2"/>
  <c r="D52" i="2"/>
  <c r="E52" i="2"/>
  <c r="D53" i="2"/>
  <c r="E53" i="2"/>
  <c r="D54" i="2"/>
  <c r="E54" i="2"/>
  <c r="D55" i="2"/>
  <c r="E55" i="2"/>
  <c r="D56" i="2"/>
  <c r="E56" i="2"/>
  <c r="D57" i="2"/>
  <c r="E57" i="2"/>
  <c r="D58" i="2"/>
  <c r="E58" i="2"/>
  <c r="D59" i="2"/>
  <c r="E59" i="2"/>
  <c r="D60" i="2"/>
  <c r="E60" i="2"/>
  <c r="D61" i="2"/>
  <c r="E61" i="2"/>
  <c r="D62" i="2"/>
  <c r="E62" i="2"/>
  <c r="D63" i="2"/>
  <c r="E63" i="2"/>
  <c r="D64" i="2"/>
  <c r="E64" i="2"/>
  <c r="D65" i="2"/>
  <c r="E65" i="2"/>
  <c r="D66" i="2"/>
  <c r="E66" i="2"/>
  <c r="D67" i="2"/>
  <c r="E67" i="2"/>
  <c r="D29" i="2"/>
  <c r="E29" i="2"/>
  <c r="C20" i="2"/>
  <c r="E20" i="2"/>
  <c r="C19" i="2"/>
  <c r="E19" i="2"/>
  <c r="C18" i="2"/>
  <c r="E18" i="2"/>
  <c r="C17" i="2"/>
  <c r="E17" i="2"/>
  <c r="C16" i="2"/>
  <c r="E16" i="2"/>
  <c r="C15" i="2"/>
  <c r="E15" i="2"/>
  <c r="C14" i="2"/>
  <c r="E14" i="2"/>
  <c r="C13" i="2"/>
  <c r="E13" i="2"/>
  <c r="D29" i="1"/>
  <c r="E29" i="1"/>
  <c r="D30" i="1"/>
  <c r="E30" i="1"/>
  <c r="D31" i="1"/>
  <c r="E31" i="1"/>
  <c r="D32" i="1"/>
  <c r="E32" i="1"/>
  <c r="D33" i="1"/>
  <c r="E33" i="1"/>
  <c r="D34" i="1"/>
  <c r="E34" i="1"/>
  <c r="D35" i="1"/>
  <c r="E35" i="1"/>
  <c r="D36" i="1"/>
  <c r="E36" i="1"/>
  <c r="D37" i="1"/>
  <c r="E37" i="1"/>
  <c r="D38" i="1"/>
  <c r="E38" i="1"/>
  <c r="D39" i="1"/>
  <c r="E39" i="1"/>
  <c r="D40" i="1"/>
  <c r="E40" i="1"/>
  <c r="D41" i="1"/>
  <c r="E41" i="1"/>
  <c r="D42" i="1"/>
  <c r="E42" i="1"/>
  <c r="D43" i="1"/>
  <c r="E43" i="1"/>
  <c r="D44" i="1"/>
  <c r="E44" i="1"/>
  <c r="D45" i="1"/>
  <c r="E45" i="1"/>
  <c r="D46" i="1"/>
  <c r="E46" i="1"/>
  <c r="D47" i="1"/>
  <c r="E47" i="1"/>
  <c r="D48" i="1"/>
  <c r="E48" i="1"/>
  <c r="D49" i="1"/>
  <c r="E49" i="1"/>
  <c r="D50" i="1"/>
  <c r="E50" i="1"/>
  <c r="D51" i="1"/>
  <c r="E51" i="1"/>
  <c r="D52" i="1"/>
  <c r="E52" i="1"/>
  <c r="D53" i="1"/>
  <c r="E53" i="1"/>
  <c r="D54" i="1"/>
  <c r="E54" i="1"/>
  <c r="D55" i="1"/>
  <c r="E55" i="1"/>
  <c r="D56" i="1"/>
  <c r="E56" i="1"/>
  <c r="D57" i="1"/>
  <c r="E57" i="1"/>
  <c r="D58" i="1"/>
  <c r="E58" i="1"/>
  <c r="D59" i="1"/>
  <c r="E59" i="1"/>
  <c r="D60" i="1"/>
  <c r="E60" i="1"/>
  <c r="D61" i="1"/>
  <c r="E61" i="1"/>
  <c r="D62" i="1"/>
  <c r="E62" i="1"/>
  <c r="D63" i="1"/>
  <c r="E63" i="1"/>
  <c r="D64" i="1"/>
  <c r="E64" i="1"/>
  <c r="D65" i="1"/>
  <c r="E65" i="1"/>
  <c r="D66" i="1"/>
  <c r="E66" i="1"/>
  <c r="D28" i="1"/>
  <c r="E28" i="1"/>
  <c r="C14" i="1"/>
  <c r="E14" i="1"/>
  <c r="C13" i="1"/>
  <c r="E13" i="1"/>
  <c r="C12" i="1"/>
  <c r="E12" i="1"/>
  <c r="C11" i="1"/>
  <c r="E11" i="1"/>
  <c r="C10" i="1"/>
  <c r="E10" i="1"/>
  <c r="C9" i="1"/>
  <c r="E9" i="1"/>
</calcChain>
</file>

<file path=xl/sharedStrings.xml><?xml version="1.0" encoding="utf-8"?>
<sst xmlns="http://schemas.openxmlformats.org/spreadsheetml/2006/main" count="454" uniqueCount="147">
  <si>
    <t>std1</t>
  </si>
  <si>
    <t>std2</t>
  </si>
  <si>
    <t>std3</t>
  </si>
  <si>
    <t>std4</t>
  </si>
  <si>
    <t>std5</t>
  </si>
  <si>
    <t>blank</t>
  </si>
  <si>
    <t>abs</t>
  </si>
  <si>
    <t>abs-blank</t>
  </si>
  <si>
    <t>expected</t>
  </si>
  <si>
    <t>result</t>
  </si>
  <si>
    <r>
      <t>concentratıon (</t>
    </r>
    <r>
      <rPr>
        <b/>
        <sz val="11"/>
        <color theme="1"/>
        <rFont val="Arial Tur"/>
        <charset val="162"/>
      </rPr>
      <t>µ</t>
    </r>
    <r>
      <rPr>
        <b/>
        <sz val="11"/>
        <color theme="1"/>
        <rFont val="Calibri"/>
        <family val="2"/>
        <charset val="162"/>
      </rPr>
      <t xml:space="preserve"> g/ml)</t>
    </r>
  </si>
  <si>
    <t>Numune</t>
  </si>
  <si>
    <t>absorbans</t>
  </si>
  <si>
    <t>1-(2)</t>
  </si>
  <si>
    <t>1-(3)</t>
  </si>
  <si>
    <t>1-(4)</t>
  </si>
  <si>
    <t>1-(5)</t>
  </si>
  <si>
    <t>1-(6)</t>
  </si>
  <si>
    <t>1-(7)</t>
  </si>
  <si>
    <t>1-(8)</t>
  </si>
  <si>
    <t>2-(1)</t>
  </si>
  <si>
    <t>2-(2)</t>
  </si>
  <si>
    <t>2-(3)</t>
  </si>
  <si>
    <t>2-(4)</t>
  </si>
  <si>
    <t>2-(5)</t>
  </si>
  <si>
    <t>2-(6)</t>
  </si>
  <si>
    <t>2-(7)</t>
  </si>
  <si>
    <t>2-(8)</t>
  </si>
  <si>
    <t>3-(1)</t>
  </si>
  <si>
    <t>3-(2)</t>
  </si>
  <si>
    <t>3-(3)</t>
  </si>
  <si>
    <t>3-(4)</t>
  </si>
  <si>
    <t>3-(5)</t>
  </si>
  <si>
    <t>3-(6)</t>
  </si>
  <si>
    <t>3-(7)</t>
  </si>
  <si>
    <t>3-(8)</t>
  </si>
  <si>
    <t>4-(1)</t>
  </si>
  <si>
    <t>4-(2)</t>
  </si>
  <si>
    <t>4-(3)</t>
  </si>
  <si>
    <t>4-(4)</t>
  </si>
  <si>
    <t>4-(5)</t>
  </si>
  <si>
    <t>4-(6)</t>
  </si>
  <si>
    <t>4-(7)</t>
  </si>
  <si>
    <t>4-(8)</t>
  </si>
  <si>
    <t>5-(1)</t>
  </si>
  <si>
    <t>5-(2)</t>
  </si>
  <si>
    <t>5-(3)</t>
  </si>
  <si>
    <t>5-(4)</t>
  </si>
  <si>
    <t>5-(5)</t>
  </si>
  <si>
    <t>5-(6)</t>
  </si>
  <si>
    <t>5-(7)</t>
  </si>
  <si>
    <t>5-(8)</t>
  </si>
  <si>
    <t>std6</t>
  </si>
  <si>
    <t>std7</t>
  </si>
  <si>
    <t>concentratıon (pg/ml)</t>
  </si>
  <si>
    <t>concentratıon (ng/L)</t>
  </si>
  <si>
    <t>Numune Adı</t>
  </si>
  <si>
    <t>CAT (U/L)</t>
  </si>
  <si>
    <t>SOD (U/ml)</t>
  </si>
  <si>
    <t>GPX (U/L)</t>
  </si>
  <si>
    <t>NOT</t>
  </si>
  <si>
    <t>hemolizli</t>
  </si>
  <si>
    <t>yüksek hemolizli</t>
  </si>
  <si>
    <t>KİT ADI</t>
  </si>
  <si>
    <t>TÜR</t>
  </si>
  <si>
    <t>MARKA</t>
  </si>
  <si>
    <t>CAT. NO</t>
  </si>
  <si>
    <t>Yöntem</t>
  </si>
  <si>
    <t>Universal</t>
  </si>
  <si>
    <t>REL ASSAY</t>
  </si>
  <si>
    <t>Kolorimetrik</t>
  </si>
  <si>
    <t>SOD: Super Oxıde Dismutase</t>
  </si>
  <si>
    <t>CAT: Catalase</t>
  </si>
  <si>
    <t>GPx: Glutathione Peroxidase</t>
  </si>
  <si>
    <t>Centrifuge: HETTICH Mıcro 200-R</t>
  </si>
  <si>
    <t>MINDRAY BS-300 Tam Otomatik Analizör</t>
  </si>
  <si>
    <t>Microplate Reader: BIO-TEK EL X 800</t>
  </si>
  <si>
    <t>Auto Strip Washer: BIO-TEK EL X 50</t>
  </si>
  <si>
    <t>Zonulin</t>
  </si>
  <si>
    <t>İnsulin</t>
  </si>
  <si>
    <t>Interleukin 6(IL-6)</t>
  </si>
  <si>
    <t>Melatonin</t>
  </si>
  <si>
    <t>Interleukin-1 beta(IL-1B)</t>
  </si>
  <si>
    <t>ELİSA</t>
  </si>
  <si>
    <t>BT</t>
  </si>
  <si>
    <t>ELABSCIENCE</t>
  </si>
  <si>
    <t>Rat</t>
  </si>
  <si>
    <t>E2457Ra</t>
  </si>
  <si>
    <t>E-EL-R3034</t>
  </si>
  <si>
    <t>E0135Ra</t>
  </si>
  <si>
    <t>E-EL-R0031</t>
  </si>
  <si>
    <t>E-EL-R0012</t>
  </si>
  <si>
    <t>This kit is an Enzyme-Linked Immunosorbent Assay (ELISA). The plate has been pre-coated with Rat IL-6 antibody.</t>
  </si>
  <si>
    <t>IL-6 present in the sample is added and binds to antibodies coated on the wells. And then biotinylated Rat IL-6 Antibody is added and binds to IL-6 in the sample.</t>
  </si>
  <si>
    <t>Then Streptavidin-HRP is added and binds to the Biotinylated IL-6 antibody. After incubation unbound Streptavidin-HRP is washed away during a washing step.</t>
  </si>
  <si>
    <t>Substrate solution is then added and color develops in proportion to the amount of Rat IL-6. The reaction is terminated by addition of acidic stop solution and absorbance is measured at 450 nm.</t>
  </si>
  <si>
    <t>Rat IL-6 Assay Principle</t>
  </si>
  <si>
    <t>This kit is an Enzyme-Linked Immunosorbent Assay (ELISA). The plate has been pre-coated with Rat zonulin antibody.</t>
  </si>
  <si>
    <t>Zonulin present in the sample is added and binds to antibodies coated on the wells. And then biotinylated Rat  zonulin Antibody is added and binds to zonulin in the sample.</t>
  </si>
  <si>
    <t>Then Streptavidin-HRP is added and binds to the Biotinylated zonulin antibody. After incubation unbound Streptavidin-HRP is washed away during a washing step.</t>
  </si>
  <si>
    <t>Substrate solution is then added and color develops in proportion to the amount of Rat zonulin. The reaction is terminated by addition of acidic stop solution and absorbance is measured at 450 nm.</t>
  </si>
  <si>
    <t>Rat Zonulin Assay Principle</t>
  </si>
  <si>
    <t>This ELISA kit uses the Sandwich-ELISA principle. The micro ELISA plate provided in this kit has been pre-coated with an antibody specific to Rat IL-1β.</t>
  </si>
  <si>
    <t xml:space="preserve">Samples (or Standards) are added to the micro ELISA plate wells and combined with the specific antibody. </t>
  </si>
  <si>
    <t>Then a biotinylated detection antibody specific for Rat IL-1β and Avidin--Horseradish Peroxidase (HRP) conjugate are added successively to each micro plate well and incubated. Free components are washed away. The substrate solution is added to each well.</t>
  </si>
  <si>
    <t>Only those wells that contain Rat IL-1β, biotinylated detection antibody and Avidin-HRP conjugate will appear blue in color. The enzyme-substrate reaction is terminated by the addition of stop solution and the color turns yellow.</t>
  </si>
  <si>
    <t>The optical density (OD) is measured spectrophotometrically at a wavelength of 450 nm ± 2 nm. The OD value is proportional to the concentration of Rat IL-1β.</t>
  </si>
  <si>
    <t>You can calculate the concentration of Rat IL-1β in the samples by comparing the OD of the samples to the standard curve.</t>
  </si>
  <si>
    <t>Rat IL-1BETA Assay Principle</t>
  </si>
  <si>
    <t>This ELISA kit uses the Competitive-ELISA principle. The micro ELISA plate provided in this kit has been pre-coated with Rat MT.</t>
  </si>
  <si>
    <t>During the reaction, Rat MT in samples or Standard competes with a fixed amount of Rat MT on the solid phase supporter for sites on the Biotinylated Detection Ab specific to Rat MT.</t>
  </si>
  <si>
    <t>Excess conjugate and unbound sample or standard are washed from the plate, and Avidin conjugated to Horseradish Peroxidase (HRP) are added to each microplate well and incubated.</t>
  </si>
  <si>
    <t>Then a TMB substrate solution is added to each well. The enzyme-substrate reaction is terminated by the addition of stop solution and the color change is measured spectrophotometrically at a wavelength of 450±2 nm.</t>
  </si>
  <si>
    <t>The concentration of Rat MT in the samples is then determined by comparing the OD of the samples to the standard curve.</t>
  </si>
  <si>
    <t>Rat Melatonin Assay Principle</t>
  </si>
  <si>
    <t>Samples (or Standards) are added to the micro ELISA plate wells and combined with the specific antibody.</t>
  </si>
  <si>
    <t>Then a biotinylated detection antibody specific for Rat INS and Avidin-Horseradish Peroxidase (HRP) conjugate are added successively to each micro plate well and incubated. Free components are washed away.</t>
  </si>
  <si>
    <t>The substrate solution is added to each well. Only those wells that contain Rat INS, biotinylated detection antibody and Avidin-HRP conjugate will appear blue in color.</t>
  </si>
  <si>
    <t>The enzyme-substrate reaction is terminated by the addition of stop solution and the color turns yellow. The optical density (OD) is measured spectrophotometrically at a wavelength of 450 ± 2 nm.</t>
  </si>
  <si>
    <t>The OD value is proportional to the concentration of Rat INS. You can calculate the concentration of Rat INS in the samples by comparing the OD of the samples to the standard curve.</t>
  </si>
  <si>
    <t>This ELISA kit uses the Sandwich-ELISA principle. The micro ELISA plate provided in this kit has been pre-coated with an antibody specific to Rat INS.</t>
  </si>
  <si>
    <t>Rat Insulin Assay Principle</t>
  </si>
  <si>
    <r>
      <t xml:space="preserve">Super Oxide Dismutase (SOD)   </t>
    </r>
    <r>
      <rPr>
        <sz val="12"/>
        <color theme="1"/>
        <rFont val="Times New Roman"/>
        <family val="1"/>
        <charset val="162"/>
      </rPr>
      <t>U/ml</t>
    </r>
  </si>
  <si>
    <t xml:space="preserve">The role of speroxide dismutase is to accelerate the dismutation of the toxic radical, produced </t>
  </si>
  <si>
    <t xml:space="preserve">during oxidative energy processes to hydrogen peroxide and molecular oxygen. This method </t>
  </si>
  <si>
    <t>employs xanthine and xanthine oxidase to generate superoxide radicals which react with 2-(4-</t>
  </si>
  <si>
    <t xml:space="preserve">iodophenyl)-3-(4-nitrophenol)-5-phenyltetrazolium chloride to form a red formazan dye.. the </t>
  </si>
  <si>
    <t>superoxide dismutase activity is then measured by the degree of inhibiton of this reaction</t>
  </si>
  <si>
    <t>(Relassay, Turkey)</t>
  </si>
  <si>
    <r>
      <t xml:space="preserve">Catalase (CAT)  </t>
    </r>
    <r>
      <rPr>
        <sz val="12"/>
        <color theme="1"/>
        <rFont val="Times New Roman"/>
        <family val="1"/>
        <charset val="162"/>
      </rPr>
      <t xml:space="preserve"> U/L</t>
    </r>
  </si>
  <si>
    <t>This colorimetric assay involves two steps. Sample is first incubated with a known amount of</t>
  </si>
  <si>
    <t>hydrogen peroxide. Sample converts hydrogen peroxide to water and oxygen. The ratio is</t>
  </si>
  <si>
    <t>proportional to the concentration of catalase. The enzyme is stopped and the remaining</t>
  </si>
  <si>
    <t>hydrogen peroxide, following a fixed incubation period, is determined using a chromogen.</t>
  </si>
  <si>
    <t>The resulting absorbance is measured at 405 nm and the obtained results are expressed as U/L.</t>
  </si>
  <si>
    <r>
      <t xml:space="preserve">GPx  </t>
    </r>
    <r>
      <rPr>
        <sz val="12"/>
        <color theme="1"/>
        <rFont val="Times New Roman"/>
        <family val="1"/>
        <charset val="162"/>
      </rPr>
      <t xml:space="preserve"> (U/L)</t>
    </r>
  </si>
  <si>
    <t xml:space="preserve">This method is based on that of Paglia and Valentine. Glutathione Peroxidase (GPx) catalses of the </t>
  </si>
  <si>
    <t xml:space="preserve">oxidation of glutathione by cumene hydroperoxide. In the presence of glutathione (GSSG) is </t>
  </si>
  <si>
    <t>immediately converted to the reduced form with a concomitant oxidation of NADPH to NADP. The decrease in absorbance at 340 nm is measured</t>
  </si>
  <si>
    <t>Referanslar</t>
  </si>
  <si>
    <t>Paglia, D.E. and Valentine, W.N., J. Lab. Clin. Med., 1967; 70: 158.</t>
  </si>
  <si>
    <t>Prohaska, J.R., Oh, S.H., Hoekstra, W.G. &amp; Ganther,</t>
  </si>
  <si>
    <t>H.E. Biochem. &amp; Biophys. Res. Comm. 1977; 74: 64.</t>
  </si>
  <si>
    <t>Kraus, R.J. &amp; Ganther, H. E. Biochem. &amp; Biophys. Res. Comm 1980; 96: 1116.</t>
  </si>
  <si>
    <t>RLD0123</t>
  </si>
  <si>
    <t>RL0604</t>
  </si>
  <si>
    <t>RLD3465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</si>
</sst>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1"/>
      <color theme="1"/>
      <name val="Calibri"/>
      <family val="2"/>
      <charset val="162"/>
      <scheme val="minor"/>
    </font>
    <font>
      <b/>
      <sz val="11"/>
      <color theme="0"/>
      <name val="Calibri"/>
      <family val="2"/>
      <charset val="162"/>
      <scheme val="minor"/>
    </font>
    <font>
      <b/>
      <sz val="11"/>
      <color theme="1"/>
      <name val="Calibri"/>
      <family val="2"/>
      <charset val="162"/>
      <scheme val="minor"/>
    </font>
    <font>
      <b/>
      <sz val="11"/>
      <color theme="1"/>
      <name val="Arial Tur"/>
      <charset val="162"/>
    </font>
    <font>
      <b/>
      <sz val="11"/>
      <color theme="1"/>
      <name val="Calibri"/>
      <family val="2"/>
      <charset val="162"/>
    </font>
    <font>
      <b/>
      <sz val="12"/>
      <color theme="1"/>
      <name val="Times New Roman"/>
      <family val="1"/>
      <charset val="162"/>
    </font>
    <font>
      <sz val="12"/>
      <color theme="1"/>
      <name val="Times New Roman"/>
      <family val="1"/>
      <charset val="162"/>
    </font>
  </fonts>
  <fills count="10">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9" tint="0.59999389629810485"/>
        <bgColor indexed="64"/>
      </patternFill>
    </fill>
    <fill>
      <patternFill patternType="solid">
        <fgColor rgb="FFFF0000"/>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9" tint="0.3999450666829432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ck">
        <color auto="1"/>
      </left>
      <right style="thick">
        <color auto="1"/>
      </right>
      <top style="thick">
        <color auto="1"/>
      </top>
      <bottom style="thick">
        <color auto="1"/>
      </bottom>
      <diagonal/>
    </border>
  </borders>
  <cellStyleXfs count="1">
    <xf numFmtId="0" fontId="0" fillId="0" borderId="0"/>
  </cellStyleXfs>
  <cellXfs count="31">
    <xf numFmtId="0" fontId="0" fillId="0" borderId="0" xfId="0"/>
    <xf numFmtId="0" fontId="0" fillId="0" borderId="0" xfId="0" applyAlignment="1">
      <alignment horizontal="center"/>
    </xf>
    <xf numFmtId="0" fontId="0" fillId="0" borderId="1" xfId="0" applyBorder="1" applyAlignment="1">
      <alignment horizontal="center"/>
    </xf>
    <xf numFmtId="0" fontId="0" fillId="3" borderId="1" xfId="0" applyFill="1" applyBorder="1" applyAlignment="1">
      <alignment horizontal="center"/>
    </xf>
    <xf numFmtId="0" fontId="2" fillId="2" borderId="1" xfId="0" applyFont="1" applyFill="1" applyBorder="1" applyAlignment="1">
      <alignment horizontal="center"/>
    </xf>
    <xf numFmtId="0" fontId="2" fillId="3" borderId="1" xfId="0" applyFont="1" applyFill="1" applyBorder="1" applyAlignment="1">
      <alignment horizontal="center"/>
    </xf>
    <xf numFmtId="0" fontId="0" fillId="4" borderId="1" xfId="0" applyFill="1" applyBorder="1" applyAlignment="1">
      <alignment horizontal="center"/>
    </xf>
    <xf numFmtId="0" fontId="2" fillId="0" borderId="0" xfId="0" applyFont="1"/>
    <xf numFmtId="0" fontId="1" fillId="5" borderId="1" xfId="0" applyFont="1" applyFill="1" applyBorder="1" applyAlignment="1">
      <alignment horizontal="center"/>
    </xf>
    <xf numFmtId="2" fontId="2" fillId="5" borderId="1" xfId="0" applyNumberFormat="1" applyFont="1" applyFill="1" applyBorder="1" applyAlignment="1">
      <alignment horizontal="center"/>
    </xf>
    <xf numFmtId="0" fontId="2" fillId="6" borderId="1" xfId="0" applyFont="1" applyFill="1" applyBorder="1" applyAlignment="1">
      <alignment horizontal="center"/>
    </xf>
    <xf numFmtId="0" fontId="2" fillId="5" borderId="1" xfId="0" applyFont="1" applyFill="1" applyBorder="1" applyAlignment="1">
      <alignment horizontal="center"/>
    </xf>
    <xf numFmtId="16" fontId="2" fillId="6" borderId="1" xfId="0" applyNumberFormat="1" applyFont="1" applyFill="1" applyBorder="1" applyAlignment="1">
      <alignment horizontal="center"/>
    </xf>
    <xf numFmtId="164" fontId="2" fillId="5" borderId="1" xfId="0" applyNumberFormat="1" applyFont="1" applyFill="1" applyBorder="1" applyAlignment="1">
      <alignment horizontal="center"/>
    </xf>
    <xf numFmtId="0" fontId="0" fillId="8" borderId="1" xfId="0" applyFill="1" applyBorder="1" applyAlignment="1">
      <alignment horizontal="center"/>
    </xf>
    <xf numFmtId="16" fontId="2" fillId="7" borderId="1" xfId="0" applyNumberFormat="1" applyFont="1" applyFill="1" applyBorder="1" applyAlignment="1">
      <alignment horizontal="center"/>
    </xf>
    <xf numFmtId="0" fontId="1" fillId="5" borderId="2" xfId="0" applyFont="1" applyFill="1" applyBorder="1" applyAlignment="1">
      <alignment horizontal="center"/>
    </xf>
    <xf numFmtId="0" fontId="1" fillId="5" borderId="3" xfId="0" applyFont="1" applyFill="1" applyBorder="1" applyAlignment="1">
      <alignment horizontal="center"/>
    </xf>
    <xf numFmtId="0" fontId="2" fillId="7" borderId="3" xfId="0" applyFont="1" applyFill="1" applyBorder="1" applyAlignment="1">
      <alignment horizontal="left"/>
    </xf>
    <xf numFmtId="0" fontId="2" fillId="9" borderId="3" xfId="0" applyFont="1" applyFill="1" applyBorder="1" applyAlignment="1">
      <alignment horizontal="center"/>
    </xf>
    <xf numFmtId="0" fontId="2" fillId="8" borderId="3" xfId="0" applyFont="1" applyFill="1" applyBorder="1" applyAlignment="1">
      <alignment horizontal="center"/>
    </xf>
    <xf numFmtId="0" fontId="2" fillId="7" borderId="3" xfId="0" applyFont="1" applyFill="1" applyBorder="1" applyAlignment="1"/>
    <xf numFmtId="0" fontId="2" fillId="7" borderId="3" xfId="0" applyFont="1" applyFill="1" applyBorder="1"/>
    <xf numFmtId="0" fontId="2" fillId="2" borderId="0" xfId="0" applyFont="1" applyFill="1" applyBorder="1"/>
    <xf numFmtId="0" fontId="0" fillId="2" borderId="0" xfId="0" applyFill="1"/>
    <xf numFmtId="0" fontId="2" fillId="2" borderId="1" xfId="0" applyFont="1" applyFill="1" applyBorder="1"/>
    <xf numFmtId="0" fontId="0" fillId="2" borderId="1" xfId="0" applyFill="1" applyBorder="1"/>
    <xf numFmtId="0" fontId="5" fillId="0" borderId="0" xfId="0" applyFont="1" applyAlignment="1">
      <alignment vertical="center"/>
    </xf>
    <xf numFmtId="0" fontId="6" fillId="0" borderId="0" xfId="0" applyFont="1"/>
    <xf numFmtId="0" fontId="6" fillId="0" borderId="0" xfId="0" applyFont="1" applyAlignment="1">
      <alignment vertical="center"/>
    </xf>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ZONULİN</a:t>
            </a:r>
          </a:p>
        </c:rich>
      </c:tx>
      <c:layout>
        <c:manualLayout>
          <c:xMode val="edge"/>
          <c:yMode val="edge"/>
          <c:x val="0.41954155730533688"/>
          <c:y val="4.629629629629629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2084251968503935"/>
                  <c:y val="0.1431018518518518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Zonulin!$C$9:$C$14</c:f>
              <c:numCache>
                <c:formatCode>General</c:formatCode>
                <c:ptCount val="6"/>
                <c:pt idx="0">
                  <c:v>2.4860000000000002</c:v>
                </c:pt>
                <c:pt idx="1">
                  <c:v>1.548</c:v>
                </c:pt>
                <c:pt idx="2">
                  <c:v>0.94500000000000006</c:v>
                </c:pt>
                <c:pt idx="3">
                  <c:v>0.46300000000000002</c:v>
                </c:pt>
                <c:pt idx="4">
                  <c:v>0.26200000000000001</c:v>
                </c:pt>
                <c:pt idx="5">
                  <c:v>0</c:v>
                </c:pt>
              </c:numCache>
            </c:numRef>
          </c:xVal>
          <c:yVal>
            <c:numRef>
              <c:f>Zonulin!$D$9:$D$14</c:f>
              <c:numCache>
                <c:formatCode>General</c:formatCode>
                <c:ptCount val="6"/>
                <c:pt idx="0">
                  <c:v>320</c:v>
                </c:pt>
                <c:pt idx="1">
                  <c:v>160</c:v>
                </c:pt>
                <c:pt idx="2">
                  <c:v>80</c:v>
                </c:pt>
                <c:pt idx="3">
                  <c:v>40</c:v>
                </c:pt>
                <c:pt idx="4">
                  <c:v>20</c:v>
                </c:pt>
                <c:pt idx="5">
                  <c:v>0</c:v>
                </c:pt>
              </c:numCache>
            </c:numRef>
          </c:yVal>
          <c:smooth val="0"/>
          <c:extLst>
            <c:ext xmlns:c16="http://schemas.microsoft.com/office/drawing/2014/chart" uri="{C3380CC4-5D6E-409C-BE32-E72D297353CC}">
              <c16:uniqueId val="{00000000-255D-4D11-A20F-9F4F6ACACB83}"/>
            </c:ext>
          </c:extLst>
        </c:ser>
        <c:dLbls>
          <c:showLegendKey val="0"/>
          <c:showVal val="0"/>
          <c:showCatName val="0"/>
          <c:showSerName val="0"/>
          <c:showPercent val="0"/>
          <c:showBubbleSize val="0"/>
        </c:dLbls>
        <c:axId val="335149647"/>
        <c:axId val="335147983"/>
      </c:scatterChart>
      <c:valAx>
        <c:axId val="3351496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335147983"/>
        <c:crosses val="autoZero"/>
        <c:crossBetween val="midCat"/>
      </c:valAx>
      <c:valAx>
        <c:axId val="335147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33514964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INSULİN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40908202099737534"/>
                  <c:y val="0.1376666666666666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İnsulin!$C$13:$C$20</c:f>
              <c:numCache>
                <c:formatCode>General</c:formatCode>
                <c:ptCount val="8"/>
                <c:pt idx="0">
                  <c:v>1.901</c:v>
                </c:pt>
                <c:pt idx="1">
                  <c:v>1.04</c:v>
                </c:pt>
                <c:pt idx="2">
                  <c:v>0.56800000000000006</c:v>
                </c:pt>
                <c:pt idx="3">
                  <c:v>0.23899999999999999</c:v>
                </c:pt>
                <c:pt idx="4">
                  <c:v>0.123</c:v>
                </c:pt>
                <c:pt idx="5">
                  <c:v>5.3999999999999992E-2</c:v>
                </c:pt>
                <c:pt idx="6">
                  <c:v>4.4999999999999998E-2</c:v>
                </c:pt>
                <c:pt idx="7">
                  <c:v>0</c:v>
                </c:pt>
              </c:numCache>
            </c:numRef>
          </c:xVal>
          <c:yVal>
            <c:numRef>
              <c:f>İnsulin!$D$13:$D$20</c:f>
              <c:numCache>
                <c:formatCode>General</c:formatCode>
                <c:ptCount val="8"/>
                <c:pt idx="0">
                  <c:v>400</c:v>
                </c:pt>
                <c:pt idx="1">
                  <c:v>200</c:v>
                </c:pt>
                <c:pt idx="2">
                  <c:v>100</c:v>
                </c:pt>
                <c:pt idx="3">
                  <c:v>50</c:v>
                </c:pt>
                <c:pt idx="4">
                  <c:v>25</c:v>
                </c:pt>
                <c:pt idx="5">
                  <c:v>12.5</c:v>
                </c:pt>
                <c:pt idx="6">
                  <c:v>6.25</c:v>
                </c:pt>
                <c:pt idx="7">
                  <c:v>0</c:v>
                </c:pt>
              </c:numCache>
            </c:numRef>
          </c:yVal>
          <c:smooth val="0"/>
          <c:extLst>
            <c:ext xmlns:c16="http://schemas.microsoft.com/office/drawing/2014/chart" uri="{C3380CC4-5D6E-409C-BE32-E72D297353CC}">
              <c16:uniqueId val="{00000000-33D4-47AB-89BB-EF617FA6F5C3}"/>
            </c:ext>
          </c:extLst>
        </c:ser>
        <c:dLbls>
          <c:showLegendKey val="0"/>
          <c:showVal val="0"/>
          <c:showCatName val="0"/>
          <c:showSerName val="0"/>
          <c:showPercent val="0"/>
          <c:showBubbleSize val="0"/>
        </c:dLbls>
        <c:axId val="405239983"/>
        <c:axId val="405244143"/>
      </c:scatterChart>
      <c:valAx>
        <c:axId val="4052399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05244143"/>
        <c:crosses val="autoZero"/>
        <c:crossBetween val="midCat"/>
      </c:valAx>
      <c:valAx>
        <c:axId val="405244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0523998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IL-6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4503468941382327"/>
                  <c:y val="5.2585666375036456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'IL-6'!$C$9:$C$14</c:f>
              <c:numCache>
                <c:formatCode>General</c:formatCode>
                <c:ptCount val="6"/>
                <c:pt idx="0">
                  <c:v>1.869</c:v>
                </c:pt>
                <c:pt idx="1">
                  <c:v>0.88400000000000001</c:v>
                </c:pt>
                <c:pt idx="2">
                  <c:v>0.46700000000000003</c:v>
                </c:pt>
                <c:pt idx="3">
                  <c:v>0.15500000000000003</c:v>
                </c:pt>
                <c:pt idx="4">
                  <c:v>3.6000000000000004E-2</c:v>
                </c:pt>
                <c:pt idx="5">
                  <c:v>0</c:v>
                </c:pt>
              </c:numCache>
            </c:numRef>
          </c:xVal>
          <c:yVal>
            <c:numRef>
              <c:f>'IL-6'!$D$9:$D$14</c:f>
              <c:numCache>
                <c:formatCode>General</c:formatCode>
                <c:ptCount val="6"/>
                <c:pt idx="0">
                  <c:v>24</c:v>
                </c:pt>
                <c:pt idx="1">
                  <c:v>12</c:v>
                </c:pt>
                <c:pt idx="2">
                  <c:v>6</c:v>
                </c:pt>
                <c:pt idx="3">
                  <c:v>3</c:v>
                </c:pt>
                <c:pt idx="4">
                  <c:v>1.5</c:v>
                </c:pt>
                <c:pt idx="5">
                  <c:v>0</c:v>
                </c:pt>
              </c:numCache>
            </c:numRef>
          </c:yVal>
          <c:smooth val="0"/>
          <c:extLst>
            <c:ext xmlns:c16="http://schemas.microsoft.com/office/drawing/2014/chart" uri="{C3380CC4-5D6E-409C-BE32-E72D297353CC}">
              <c16:uniqueId val="{00000000-C337-47D6-B6A6-5E5B38823B16}"/>
            </c:ext>
          </c:extLst>
        </c:ser>
        <c:dLbls>
          <c:showLegendKey val="0"/>
          <c:showVal val="0"/>
          <c:showCatName val="0"/>
          <c:showSerName val="0"/>
          <c:showPercent val="0"/>
          <c:showBubbleSize val="0"/>
        </c:dLbls>
        <c:axId val="454399423"/>
        <c:axId val="454399839"/>
      </c:scatterChart>
      <c:valAx>
        <c:axId val="4543994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54399839"/>
        <c:crosses val="autoZero"/>
        <c:crossBetween val="midCat"/>
      </c:valAx>
      <c:valAx>
        <c:axId val="454399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5439942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MELATONİN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1.4099956255468015E-2"/>
                  <c:y val="-0.484756853310002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Melatonin!$B$13:$B$20</c:f>
              <c:numCache>
                <c:formatCode>General</c:formatCode>
                <c:ptCount val="8"/>
                <c:pt idx="0">
                  <c:v>7.9000000000000001E-2</c:v>
                </c:pt>
                <c:pt idx="1">
                  <c:v>0.57899999999999996</c:v>
                </c:pt>
                <c:pt idx="2">
                  <c:v>0.95099999999999996</c:v>
                </c:pt>
                <c:pt idx="3">
                  <c:v>1.2490000000000001</c:v>
                </c:pt>
                <c:pt idx="4">
                  <c:v>1.4410000000000001</c:v>
                </c:pt>
                <c:pt idx="5">
                  <c:v>1.544</c:v>
                </c:pt>
                <c:pt idx="6">
                  <c:v>1.637</c:v>
                </c:pt>
                <c:pt idx="7">
                  <c:v>2.0340000000000003</c:v>
                </c:pt>
              </c:numCache>
            </c:numRef>
          </c:xVal>
          <c:yVal>
            <c:numRef>
              <c:f>Melatonin!$C$13:$C$20</c:f>
              <c:numCache>
                <c:formatCode>General</c:formatCode>
                <c:ptCount val="8"/>
                <c:pt idx="0">
                  <c:v>1000</c:v>
                </c:pt>
                <c:pt idx="1">
                  <c:v>500</c:v>
                </c:pt>
                <c:pt idx="2">
                  <c:v>250</c:v>
                </c:pt>
                <c:pt idx="3">
                  <c:v>125</c:v>
                </c:pt>
                <c:pt idx="4">
                  <c:v>62.5</c:v>
                </c:pt>
                <c:pt idx="5">
                  <c:v>31.25</c:v>
                </c:pt>
                <c:pt idx="6">
                  <c:v>15.63</c:v>
                </c:pt>
                <c:pt idx="7">
                  <c:v>0</c:v>
                </c:pt>
              </c:numCache>
            </c:numRef>
          </c:yVal>
          <c:smooth val="0"/>
          <c:extLst>
            <c:ext xmlns:c16="http://schemas.microsoft.com/office/drawing/2014/chart" uri="{C3380CC4-5D6E-409C-BE32-E72D297353CC}">
              <c16:uniqueId val="{00000000-3375-4508-A7DE-95CDF4BFF6D4}"/>
            </c:ext>
          </c:extLst>
        </c:ser>
        <c:dLbls>
          <c:showLegendKey val="0"/>
          <c:showVal val="0"/>
          <c:showCatName val="0"/>
          <c:showSerName val="0"/>
          <c:showPercent val="0"/>
          <c:showBubbleSize val="0"/>
        </c:dLbls>
        <c:axId val="405237903"/>
        <c:axId val="405242063"/>
      </c:scatterChart>
      <c:valAx>
        <c:axId val="4052379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05242063"/>
        <c:crosses val="autoZero"/>
        <c:crossBetween val="midCat"/>
      </c:valAx>
      <c:valAx>
        <c:axId val="405242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0523790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IL-1BETA</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'IL-1B'!$C$14:$C$21</c:f>
              <c:numCache>
                <c:formatCode>General</c:formatCode>
                <c:ptCount val="8"/>
                <c:pt idx="0">
                  <c:v>2.3479999999999999</c:v>
                </c:pt>
                <c:pt idx="1">
                  <c:v>1.411</c:v>
                </c:pt>
                <c:pt idx="2">
                  <c:v>0.87799999999999989</c:v>
                </c:pt>
                <c:pt idx="3">
                  <c:v>0.44400000000000001</c:v>
                </c:pt>
                <c:pt idx="4">
                  <c:v>0.183</c:v>
                </c:pt>
                <c:pt idx="5">
                  <c:v>9.5000000000000001E-2</c:v>
                </c:pt>
                <c:pt idx="6">
                  <c:v>4.7E-2</c:v>
                </c:pt>
                <c:pt idx="7">
                  <c:v>0</c:v>
                </c:pt>
              </c:numCache>
            </c:numRef>
          </c:xVal>
          <c:yVal>
            <c:numRef>
              <c:f>'IL-1B'!$D$14:$D$21</c:f>
              <c:numCache>
                <c:formatCode>General</c:formatCode>
                <c:ptCount val="8"/>
                <c:pt idx="0">
                  <c:v>2000</c:v>
                </c:pt>
                <c:pt idx="1">
                  <c:v>1000</c:v>
                </c:pt>
                <c:pt idx="2">
                  <c:v>500</c:v>
                </c:pt>
                <c:pt idx="3">
                  <c:v>250</c:v>
                </c:pt>
                <c:pt idx="4">
                  <c:v>125</c:v>
                </c:pt>
                <c:pt idx="5">
                  <c:v>62.5</c:v>
                </c:pt>
                <c:pt idx="6">
                  <c:v>31.25</c:v>
                </c:pt>
                <c:pt idx="7">
                  <c:v>0</c:v>
                </c:pt>
              </c:numCache>
            </c:numRef>
          </c:yVal>
          <c:smooth val="0"/>
          <c:extLst>
            <c:ext xmlns:c16="http://schemas.microsoft.com/office/drawing/2014/chart" uri="{C3380CC4-5D6E-409C-BE32-E72D297353CC}">
              <c16:uniqueId val="{00000000-D71F-40EF-9767-FE334759CAE0}"/>
            </c:ext>
          </c:extLst>
        </c:ser>
        <c:dLbls>
          <c:showLegendKey val="0"/>
          <c:showVal val="0"/>
          <c:showCatName val="0"/>
          <c:showSerName val="0"/>
          <c:showPercent val="0"/>
          <c:showBubbleSize val="0"/>
        </c:dLbls>
        <c:axId val="461662575"/>
        <c:axId val="461656751"/>
      </c:scatterChart>
      <c:valAx>
        <c:axId val="4616625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61656751"/>
        <c:crosses val="autoZero"/>
        <c:crossBetween val="midCat"/>
      </c:valAx>
      <c:valAx>
        <c:axId val="461656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6166257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6</xdr:col>
      <xdr:colOff>333375</xdr:colOff>
      <xdr:row>7</xdr:row>
      <xdr:rowOff>104775</xdr:rowOff>
    </xdr:from>
    <xdr:to>
      <xdr:col>14</xdr:col>
      <xdr:colOff>28575</xdr:colOff>
      <xdr:row>21</xdr:row>
      <xdr:rowOff>180975</xdr:rowOff>
    </xdr:to>
    <xdr:graphicFrame macro="">
      <xdr:nvGraphicFramePr>
        <xdr:cNvPr id="2" name="Grafik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304800</xdr:colOff>
      <xdr:row>7</xdr:row>
      <xdr:rowOff>180975</xdr:rowOff>
    </xdr:from>
    <xdr:to>
      <xdr:col>14</xdr:col>
      <xdr:colOff>0</xdr:colOff>
      <xdr:row>21</xdr:row>
      <xdr:rowOff>180975</xdr:rowOff>
    </xdr:to>
    <xdr:graphicFrame macro="">
      <xdr:nvGraphicFramePr>
        <xdr:cNvPr id="2" name="Grafik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457200</xdr:colOff>
      <xdr:row>6</xdr:row>
      <xdr:rowOff>123825</xdr:rowOff>
    </xdr:from>
    <xdr:to>
      <xdr:col>14</xdr:col>
      <xdr:colOff>152400</xdr:colOff>
      <xdr:row>21</xdr:row>
      <xdr:rowOff>9525</xdr:rowOff>
    </xdr:to>
    <xdr:graphicFrame macro="">
      <xdr:nvGraphicFramePr>
        <xdr:cNvPr id="3" name="Grafik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466725</xdr:colOff>
      <xdr:row>10</xdr:row>
      <xdr:rowOff>104775</xdr:rowOff>
    </xdr:from>
    <xdr:to>
      <xdr:col>13</xdr:col>
      <xdr:colOff>161925</xdr:colOff>
      <xdr:row>24</xdr:row>
      <xdr:rowOff>180975</xdr:rowOff>
    </xdr:to>
    <xdr:graphicFrame macro="">
      <xdr:nvGraphicFramePr>
        <xdr:cNvPr id="2" name="Grafik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400050</xdr:colOff>
      <xdr:row>10</xdr:row>
      <xdr:rowOff>114300</xdr:rowOff>
    </xdr:from>
    <xdr:to>
      <xdr:col>14</xdr:col>
      <xdr:colOff>95250</xdr:colOff>
      <xdr:row>25</xdr:row>
      <xdr:rowOff>0</xdr:rowOff>
    </xdr:to>
    <xdr:graphicFrame macro="">
      <xdr:nvGraphicFramePr>
        <xdr:cNvPr id="2" name="Grafik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13</xdr:row>
      <xdr:rowOff>180975</xdr:rowOff>
    </xdr:from>
    <xdr:to>
      <xdr:col>3</xdr:col>
      <xdr:colOff>1100853</xdr:colOff>
      <xdr:row>34</xdr:row>
      <xdr:rowOff>183763</xdr:rowOff>
    </xdr:to>
    <xdr:pic>
      <xdr:nvPicPr>
        <xdr:cNvPr id="2" name="Resim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2838450"/>
          <a:ext cx="6101478" cy="4009638"/>
        </a:xfrm>
        <a:prstGeom prst="rect">
          <a:avLst/>
        </a:prstGeom>
      </xdr:spPr>
    </xdr:pic>
    <xdr:clientData/>
  </xdr:twoCellAnchor>
  <xdr:twoCellAnchor editAs="oneCell">
    <xdr:from>
      <xdr:col>3</xdr:col>
      <xdr:colOff>1066800</xdr:colOff>
      <xdr:row>13</xdr:row>
      <xdr:rowOff>155887</xdr:rowOff>
    </xdr:from>
    <xdr:to>
      <xdr:col>13</xdr:col>
      <xdr:colOff>349249</xdr:colOff>
      <xdr:row>40</xdr:row>
      <xdr:rowOff>37853</xdr:rowOff>
    </xdr:to>
    <xdr:pic>
      <xdr:nvPicPr>
        <xdr:cNvPr id="3" name="Resim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305550" y="2670487"/>
          <a:ext cx="6769099" cy="4854016"/>
        </a:xfrm>
        <a:prstGeom prst="rect">
          <a:avLst/>
        </a:prstGeom>
      </xdr:spPr>
    </xdr:pic>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66"/>
  <sheetViews>
    <sheetView workbookViewId="0">
      <selection activeCell="Q12" sqref="Q12"/>
    </sheetView>
  </sheetViews>
  <sheetFormatPr defaultRowHeight="14.5" x14ac:dyDescent="0.35"/>
  <cols>
    <col min="1" max="1" width="13.7265625" customWidth="1"/>
    <col min="2" max="2" width="11.7265625" customWidth="1"/>
    <col min="3" max="3" width="9.81640625" customWidth="1"/>
    <col min="4" max="4" width="9.7265625" customWidth="1"/>
    <col min="5" max="5" width="10.7265625" customWidth="1"/>
  </cols>
  <sheetData>
    <row r="2" spans="1:12" x14ac:dyDescent="0.35">
      <c r="A2" s="4">
        <v>2.5460000000000003</v>
      </c>
      <c r="B2" s="4">
        <v>0.32200000000000001</v>
      </c>
      <c r="C2" s="6">
        <v>0.73699999999999999</v>
      </c>
      <c r="D2" s="6">
        <v>0.76100000000000001</v>
      </c>
      <c r="E2" s="6">
        <v>0.82400000000000007</v>
      </c>
      <c r="F2" s="6">
        <v>0.56300000000000006</v>
      </c>
      <c r="G2" s="6">
        <v>0.64400000000000002</v>
      </c>
      <c r="H2" s="6">
        <v>0.68900000000000006</v>
      </c>
      <c r="I2" s="6">
        <v>0.79900000000000004</v>
      </c>
      <c r="J2" s="6">
        <v>0.80500000000000005</v>
      </c>
      <c r="K2" s="6">
        <v>0.79</v>
      </c>
      <c r="L2" s="6">
        <v>1.0640000000000001</v>
      </c>
    </row>
    <row r="3" spans="1:12" x14ac:dyDescent="0.35">
      <c r="A3" s="4">
        <v>1.6080000000000001</v>
      </c>
      <c r="B3" s="5">
        <v>0.06</v>
      </c>
      <c r="C3" s="6">
        <v>0.70899999999999996</v>
      </c>
      <c r="D3" s="6">
        <v>0.69200000000000006</v>
      </c>
      <c r="E3" s="6">
        <v>0.76600000000000001</v>
      </c>
      <c r="F3" s="6">
        <v>0.61099999999999999</v>
      </c>
      <c r="G3" s="6">
        <v>0.877</v>
      </c>
      <c r="H3" s="6">
        <v>0.81700000000000006</v>
      </c>
      <c r="I3" s="6">
        <v>0.91500000000000004</v>
      </c>
      <c r="J3" s="6">
        <v>0.81600000000000006</v>
      </c>
      <c r="K3" s="6">
        <v>0.80600000000000005</v>
      </c>
      <c r="L3" s="6">
        <v>0.92600000000000005</v>
      </c>
    </row>
    <row r="4" spans="1:12" x14ac:dyDescent="0.35">
      <c r="A4" s="4">
        <v>1.0050000000000001</v>
      </c>
      <c r="B4" s="2">
        <v>5.9000000000000004E-2</v>
      </c>
      <c r="C4" s="6">
        <v>0.74399999999999999</v>
      </c>
      <c r="D4" s="6">
        <v>0.70799999999999996</v>
      </c>
      <c r="E4" s="6">
        <v>0.81600000000000006</v>
      </c>
      <c r="F4" s="6">
        <v>0.746</v>
      </c>
      <c r="G4" s="6">
        <v>0.94200000000000006</v>
      </c>
      <c r="H4" s="6">
        <v>0.79900000000000004</v>
      </c>
      <c r="I4" s="6">
        <v>0.86599999999999999</v>
      </c>
      <c r="J4" s="6">
        <v>0.876</v>
      </c>
      <c r="K4" s="6">
        <v>0.91</v>
      </c>
      <c r="L4" s="6">
        <v>0.878</v>
      </c>
    </row>
    <row r="5" spans="1:12" x14ac:dyDescent="0.35">
      <c r="A5" s="4">
        <v>0.52300000000000002</v>
      </c>
      <c r="B5" s="2">
        <v>6.5000000000000002E-2</v>
      </c>
      <c r="C5" s="6">
        <v>0.83299999999999996</v>
      </c>
      <c r="D5" s="6">
        <v>0.68800000000000006</v>
      </c>
      <c r="E5" s="6">
        <v>0.69400000000000006</v>
      </c>
      <c r="F5" s="6">
        <v>0.76700000000000002</v>
      </c>
      <c r="G5" s="6">
        <v>0.76400000000000001</v>
      </c>
      <c r="H5" s="6">
        <v>0.85399999999999998</v>
      </c>
      <c r="I5" s="6">
        <v>0.77500000000000002</v>
      </c>
      <c r="J5" s="6">
        <v>0.71299999999999997</v>
      </c>
      <c r="K5" s="6">
        <v>0.79300000000000004</v>
      </c>
    </row>
    <row r="8" spans="1:12" x14ac:dyDescent="0.35">
      <c r="B8" s="8" t="s">
        <v>6</v>
      </c>
      <c r="C8" s="8" t="s">
        <v>7</v>
      </c>
      <c r="D8" s="8" t="s">
        <v>8</v>
      </c>
      <c r="E8" s="8" t="s">
        <v>9</v>
      </c>
    </row>
    <row r="9" spans="1:12" x14ac:dyDescent="0.35">
      <c r="A9" t="s">
        <v>0</v>
      </c>
      <c r="B9" s="4">
        <v>2.5460000000000003</v>
      </c>
      <c r="C9" s="2">
        <f>B9-B14</f>
        <v>2.4860000000000002</v>
      </c>
      <c r="D9" s="2">
        <v>320</v>
      </c>
      <c r="E9" s="9">
        <f>(27.407*C9*C9)+(59.621*C9)+(2.1048)</f>
        <v>319.70323777200002</v>
      </c>
    </row>
    <row r="10" spans="1:12" x14ac:dyDescent="0.35">
      <c r="A10" t="s">
        <v>1</v>
      </c>
      <c r="B10" s="4">
        <v>1.6080000000000001</v>
      </c>
      <c r="C10" s="2">
        <f>B10-B14</f>
        <v>1.548</v>
      </c>
      <c r="D10" s="2">
        <v>160</v>
      </c>
      <c r="E10" s="9">
        <f t="shared" ref="E10:E14" si="0">(27.407*C10*C10)+(59.621*C10)+(2.1048)</f>
        <v>160.07361172800003</v>
      </c>
    </row>
    <row r="11" spans="1:12" x14ac:dyDescent="0.35">
      <c r="A11" t="s">
        <v>2</v>
      </c>
      <c r="B11" s="4">
        <v>1.0050000000000001</v>
      </c>
      <c r="C11" s="2">
        <f>B11-B14</f>
        <v>0.94500000000000006</v>
      </c>
      <c r="D11" s="2">
        <v>80</v>
      </c>
      <c r="E11" s="9">
        <f t="shared" si="0"/>
        <v>82.921781175000007</v>
      </c>
    </row>
    <row r="12" spans="1:12" x14ac:dyDescent="0.35">
      <c r="A12" t="s">
        <v>3</v>
      </c>
      <c r="B12" s="4">
        <v>0.52300000000000002</v>
      </c>
      <c r="C12" s="2">
        <f>B12-B14</f>
        <v>0.46300000000000002</v>
      </c>
      <c r="D12" s="2">
        <v>40</v>
      </c>
      <c r="E12" s="9">
        <f t="shared" si="0"/>
        <v>35.584534183000002</v>
      </c>
    </row>
    <row r="13" spans="1:12" x14ac:dyDescent="0.35">
      <c r="A13" t="s">
        <v>4</v>
      </c>
      <c r="B13" s="4">
        <v>0.32200000000000001</v>
      </c>
      <c r="C13" s="2">
        <f>B13-B14</f>
        <v>0.26200000000000001</v>
      </c>
      <c r="D13" s="2">
        <v>20</v>
      </c>
      <c r="E13" s="9">
        <f t="shared" si="0"/>
        <v>19.606828108000002</v>
      </c>
    </row>
    <row r="14" spans="1:12" x14ac:dyDescent="0.35">
      <c r="A14" t="s">
        <v>5</v>
      </c>
      <c r="B14" s="5">
        <v>0.06</v>
      </c>
      <c r="C14" s="2">
        <f>B14-B14</f>
        <v>0</v>
      </c>
      <c r="D14" s="2">
        <v>0</v>
      </c>
      <c r="E14" s="9">
        <f t="shared" si="0"/>
        <v>2.1048</v>
      </c>
    </row>
    <row r="23" spans="1:12" x14ac:dyDescent="0.35">
      <c r="H23" s="7"/>
      <c r="J23" s="7" t="s">
        <v>10</v>
      </c>
      <c r="K23" s="7"/>
      <c r="L23" s="7"/>
    </row>
    <row r="27" spans="1:12" x14ac:dyDescent="0.35">
      <c r="A27" s="10" t="s">
        <v>11</v>
      </c>
      <c r="B27" s="6" t="s">
        <v>12</v>
      </c>
      <c r="C27" s="3" t="s">
        <v>5</v>
      </c>
      <c r="D27" s="2" t="s">
        <v>7</v>
      </c>
      <c r="E27" s="11" t="s">
        <v>9</v>
      </c>
    </row>
    <row r="28" spans="1:12" x14ac:dyDescent="0.35">
      <c r="A28" s="12" t="s">
        <v>13</v>
      </c>
      <c r="B28" s="6">
        <v>0.73699999999999999</v>
      </c>
      <c r="C28" s="5">
        <v>0.06</v>
      </c>
      <c r="D28" s="2">
        <f t="shared" ref="D28:D66" si="1">(B28-C28)</f>
        <v>0.67700000000000005</v>
      </c>
      <c r="E28" s="9">
        <f t="shared" ref="E28:E66" si="2">(27.407*D28*D28)+(59.621*D28)+(2.1048)</f>
        <v>55.029639903000003</v>
      </c>
    </row>
    <row r="29" spans="1:12" x14ac:dyDescent="0.35">
      <c r="A29" s="12" t="s">
        <v>14</v>
      </c>
      <c r="B29" s="6">
        <v>0.70899999999999996</v>
      </c>
      <c r="C29" s="5">
        <v>0.06</v>
      </c>
      <c r="D29" s="2">
        <f t="shared" si="1"/>
        <v>0.64900000000000002</v>
      </c>
      <c r="E29" s="9">
        <f t="shared" si="2"/>
        <v>52.342684806999998</v>
      </c>
    </row>
    <row r="30" spans="1:12" x14ac:dyDescent="0.35">
      <c r="A30" s="12" t="s">
        <v>15</v>
      </c>
      <c r="B30" s="6">
        <v>0.74399999999999999</v>
      </c>
      <c r="C30" s="5">
        <v>0.06</v>
      </c>
      <c r="D30" s="2">
        <f t="shared" si="1"/>
        <v>0.68399999999999994</v>
      </c>
      <c r="E30" s="9">
        <f t="shared" si="2"/>
        <v>55.708093391999995</v>
      </c>
    </row>
    <row r="31" spans="1:12" x14ac:dyDescent="0.35">
      <c r="A31" s="12" t="s">
        <v>16</v>
      </c>
      <c r="B31" s="6">
        <v>0.83299999999999996</v>
      </c>
      <c r="C31" s="5">
        <v>0.06</v>
      </c>
      <c r="D31" s="2">
        <f t="shared" si="1"/>
        <v>0.77299999999999991</v>
      </c>
      <c r="E31" s="9">
        <f t="shared" si="2"/>
        <v>64.56831030299999</v>
      </c>
    </row>
    <row r="32" spans="1:12" x14ac:dyDescent="0.35">
      <c r="A32" s="12" t="s">
        <v>17</v>
      </c>
      <c r="B32" s="6">
        <v>0.76100000000000001</v>
      </c>
      <c r="C32" s="5">
        <v>0.06</v>
      </c>
      <c r="D32" s="2">
        <f t="shared" si="1"/>
        <v>0.70100000000000007</v>
      </c>
      <c r="E32" s="9">
        <f t="shared" si="2"/>
        <v>57.366948207000007</v>
      </c>
    </row>
    <row r="33" spans="1:5" x14ac:dyDescent="0.35">
      <c r="A33" s="12" t="s">
        <v>18</v>
      </c>
      <c r="B33" s="6">
        <v>0.69200000000000006</v>
      </c>
      <c r="C33" s="5">
        <v>0.06</v>
      </c>
      <c r="D33" s="2">
        <f t="shared" si="1"/>
        <v>0.63200000000000012</v>
      </c>
      <c r="E33" s="9">
        <f t="shared" si="2"/>
        <v>50.732285568000009</v>
      </c>
    </row>
    <row r="34" spans="1:5" x14ac:dyDescent="0.35">
      <c r="A34" s="12" t="s">
        <v>19</v>
      </c>
      <c r="B34" s="6">
        <v>0.70799999999999996</v>
      </c>
      <c r="C34" s="5">
        <v>0.06</v>
      </c>
      <c r="D34" s="2">
        <f t="shared" si="1"/>
        <v>0.64799999999999991</v>
      </c>
      <c r="E34" s="9">
        <f t="shared" si="2"/>
        <v>52.247516927999989</v>
      </c>
    </row>
    <row r="35" spans="1:5" x14ac:dyDescent="0.35">
      <c r="A35" s="12" t="s">
        <v>20</v>
      </c>
      <c r="B35" s="6">
        <v>0.68800000000000006</v>
      </c>
      <c r="C35" s="5">
        <v>0.06</v>
      </c>
      <c r="D35" s="2">
        <f t="shared" si="1"/>
        <v>0.62800000000000011</v>
      </c>
      <c r="E35" s="9">
        <f t="shared" si="2"/>
        <v>50.355670288000013</v>
      </c>
    </row>
    <row r="36" spans="1:5" x14ac:dyDescent="0.35">
      <c r="A36" s="12" t="s">
        <v>21</v>
      </c>
      <c r="B36" s="6">
        <v>0.82400000000000007</v>
      </c>
      <c r="C36" s="5">
        <v>0.06</v>
      </c>
      <c r="D36" s="2">
        <f t="shared" si="1"/>
        <v>0.76400000000000001</v>
      </c>
      <c r="E36" s="9">
        <f t="shared" si="2"/>
        <v>63.652600272000001</v>
      </c>
    </row>
    <row r="37" spans="1:5" x14ac:dyDescent="0.35">
      <c r="A37" s="12" t="s">
        <v>22</v>
      </c>
      <c r="B37" s="6">
        <v>0.76600000000000001</v>
      </c>
      <c r="C37" s="5">
        <v>0.06</v>
      </c>
      <c r="D37" s="2">
        <f t="shared" si="1"/>
        <v>0.70599999999999996</v>
      </c>
      <c r="E37" s="9">
        <f t="shared" si="2"/>
        <v>57.857861451999995</v>
      </c>
    </row>
    <row r="38" spans="1:5" x14ac:dyDescent="0.35">
      <c r="A38" s="12" t="s">
        <v>23</v>
      </c>
      <c r="B38" s="6">
        <v>0.81600000000000006</v>
      </c>
      <c r="C38" s="5">
        <v>0.06</v>
      </c>
      <c r="D38" s="2">
        <f t="shared" si="1"/>
        <v>0.75600000000000001</v>
      </c>
      <c r="E38" s="9">
        <f t="shared" si="2"/>
        <v>62.842363151999997</v>
      </c>
    </row>
    <row r="39" spans="1:5" x14ac:dyDescent="0.35">
      <c r="A39" s="12" t="s">
        <v>24</v>
      </c>
      <c r="B39" s="6">
        <v>0.69400000000000006</v>
      </c>
      <c r="C39" s="5">
        <v>0.06</v>
      </c>
      <c r="D39" s="2">
        <f t="shared" si="1"/>
        <v>0.63400000000000012</v>
      </c>
      <c r="E39" s="9">
        <f t="shared" si="2"/>
        <v>50.920922092000012</v>
      </c>
    </row>
    <row r="40" spans="1:5" x14ac:dyDescent="0.35">
      <c r="A40" s="12" t="s">
        <v>25</v>
      </c>
      <c r="B40" s="6">
        <v>0.56300000000000006</v>
      </c>
      <c r="C40" s="5">
        <v>0.06</v>
      </c>
      <c r="D40" s="2">
        <f t="shared" si="1"/>
        <v>0.50300000000000011</v>
      </c>
      <c r="E40" s="9">
        <f t="shared" si="2"/>
        <v>39.028380663000007</v>
      </c>
    </row>
    <row r="41" spans="1:5" x14ac:dyDescent="0.35">
      <c r="A41" s="12" t="s">
        <v>26</v>
      </c>
      <c r="B41" s="6">
        <v>0.61099999999999999</v>
      </c>
      <c r="C41" s="5">
        <v>0.06</v>
      </c>
      <c r="D41" s="2">
        <f t="shared" si="1"/>
        <v>0.55099999999999993</v>
      </c>
      <c r="E41" s="9">
        <f t="shared" si="2"/>
        <v>43.276763606999992</v>
      </c>
    </row>
    <row r="42" spans="1:5" x14ac:dyDescent="0.35">
      <c r="A42" s="12" t="s">
        <v>27</v>
      </c>
      <c r="B42" s="6">
        <v>0.746</v>
      </c>
      <c r="C42" s="5">
        <v>0.06</v>
      </c>
      <c r="D42" s="2">
        <f t="shared" si="1"/>
        <v>0.68599999999999994</v>
      </c>
      <c r="E42" s="9">
        <f t="shared" si="2"/>
        <v>55.902430571999993</v>
      </c>
    </row>
    <row r="43" spans="1:5" x14ac:dyDescent="0.35">
      <c r="A43" s="12" t="s">
        <v>28</v>
      </c>
      <c r="B43" s="6">
        <v>0.76700000000000002</v>
      </c>
      <c r="C43" s="5">
        <v>0.06</v>
      </c>
      <c r="D43" s="2">
        <f t="shared" si="1"/>
        <v>0.70700000000000007</v>
      </c>
      <c r="E43" s="9">
        <f t="shared" si="2"/>
        <v>57.956208543000002</v>
      </c>
    </row>
    <row r="44" spans="1:5" x14ac:dyDescent="0.35">
      <c r="A44" s="12" t="s">
        <v>29</v>
      </c>
      <c r="B44" s="6">
        <v>0.64400000000000002</v>
      </c>
      <c r="C44" s="5">
        <v>0.06</v>
      </c>
      <c r="D44" s="2">
        <f t="shared" si="1"/>
        <v>0.58400000000000007</v>
      </c>
      <c r="E44" s="9">
        <f t="shared" si="2"/>
        <v>46.270785792000005</v>
      </c>
    </row>
    <row r="45" spans="1:5" x14ac:dyDescent="0.35">
      <c r="A45" s="12" t="s">
        <v>30</v>
      </c>
      <c r="B45" s="6">
        <v>0.877</v>
      </c>
      <c r="C45" s="5">
        <v>0.06</v>
      </c>
      <c r="D45" s="2">
        <f t="shared" si="1"/>
        <v>0.81699999999999995</v>
      </c>
      <c r="E45" s="9">
        <f t="shared" si="2"/>
        <v>69.109028022999993</v>
      </c>
    </row>
    <row r="46" spans="1:5" x14ac:dyDescent="0.35">
      <c r="A46" s="12" t="s">
        <v>31</v>
      </c>
      <c r="B46" s="6">
        <v>0.94200000000000006</v>
      </c>
      <c r="C46" s="5">
        <v>0.06</v>
      </c>
      <c r="D46" s="2">
        <f t="shared" si="1"/>
        <v>0.88200000000000012</v>
      </c>
      <c r="E46" s="9">
        <f t="shared" si="2"/>
        <v>76.011085068000014</v>
      </c>
    </row>
    <row r="47" spans="1:5" x14ac:dyDescent="0.35">
      <c r="A47" s="12" t="s">
        <v>32</v>
      </c>
      <c r="B47" s="6">
        <v>0.76400000000000001</v>
      </c>
      <c r="C47" s="5">
        <v>0.06</v>
      </c>
      <c r="D47" s="2">
        <f t="shared" si="1"/>
        <v>0.70399999999999996</v>
      </c>
      <c r="E47" s="9">
        <f t="shared" si="2"/>
        <v>57.661331711999992</v>
      </c>
    </row>
    <row r="48" spans="1:5" x14ac:dyDescent="0.35">
      <c r="A48" s="12" t="s">
        <v>33</v>
      </c>
      <c r="B48" s="6">
        <v>0.68900000000000006</v>
      </c>
      <c r="C48" s="5">
        <v>0.06</v>
      </c>
      <c r="D48" s="2">
        <f t="shared" si="1"/>
        <v>0.629</v>
      </c>
      <c r="E48" s="9">
        <f t="shared" si="2"/>
        <v>50.449741887000002</v>
      </c>
    </row>
    <row r="49" spans="1:5" x14ac:dyDescent="0.35">
      <c r="A49" s="12" t="s">
        <v>34</v>
      </c>
      <c r="B49" s="6">
        <v>0.81700000000000006</v>
      </c>
      <c r="C49" s="5">
        <v>0.06</v>
      </c>
      <c r="D49" s="2">
        <f t="shared" si="1"/>
        <v>0.75700000000000012</v>
      </c>
      <c r="E49" s="9">
        <f t="shared" si="2"/>
        <v>62.943450943000009</v>
      </c>
    </row>
    <row r="50" spans="1:5" x14ac:dyDescent="0.35">
      <c r="A50" s="12" t="s">
        <v>35</v>
      </c>
      <c r="B50" s="6">
        <v>0.79900000000000004</v>
      </c>
      <c r="C50" s="5">
        <v>0.06</v>
      </c>
      <c r="D50" s="2">
        <f t="shared" si="1"/>
        <v>0.7390000000000001</v>
      </c>
      <c r="E50" s="9">
        <f t="shared" si="2"/>
        <v>61.132257247000013</v>
      </c>
    </row>
    <row r="51" spans="1:5" x14ac:dyDescent="0.35">
      <c r="A51" s="12" t="s">
        <v>36</v>
      </c>
      <c r="B51" s="6">
        <v>0.85399999999999998</v>
      </c>
      <c r="C51" s="5">
        <v>0.06</v>
      </c>
      <c r="D51" s="2">
        <f t="shared" si="1"/>
        <v>0.79400000000000004</v>
      </c>
      <c r="E51" s="9">
        <f t="shared" si="2"/>
        <v>66.722233451999998</v>
      </c>
    </row>
    <row r="52" spans="1:5" x14ac:dyDescent="0.35">
      <c r="A52" s="12" t="s">
        <v>37</v>
      </c>
      <c r="B52" s="6">
        <v>0.79900000000000004</v>
      </c>
      <c r="C52" s="5">
        <v>0.06</v>
      </c>
      <c r="D52" s="2">
        <f t="shared" si="1"/>
        <v>0.7390000000000001</v>
      </c>
      <c r="E52" s="9">
        <f t="shared" si="2"/>
        <v>61.132257247000013</v>
      </c>
    </row>
    <row r="53" spans="1:5" x14ac:dyDescent="0.35">
      <c r="A53" s="12" t="s">
        <v>38</v>
      </c>
      <c r="B53" s="6">
        <v>0.91500000000000004</v>
      </c>
      <c r="C53" s="5">
        <v>0.06</v>
      </c>
      <c r="D53" s="2">
        <f t="shared" si="1"/>
        <v>0.85499999999999998</v>
      </c>
      <c r="E53" s="9">
        <f t="shared" si="2"/>
        <v>73.115957174999991</v>
      </c>
    </row>
    <row r="54" spans="1:5" x14ac:dyDescent="0.35">
      <c r="A54" s="12" t="s">
        <v>39</v>
      </c>
      <c r="B54" s="6">
        <v>0.86599999999999999</v>
      </c>
      <c r="C54" s="5">
        <v>0.06</v>
      </c>
      <c r="D54" s="2">
        <f t="shared" si="1"/>
        <v>0.80600000000000005</v>
      </c>
      <c r="E54" s="9">
        <f t="shared" si="2"/>
        <v>67.963899851999997</v>
      </c>
    </row>
    <row r="55" spans="1:5" x14ac:dyDescent="0.35">
      <c r="A55" s="12" t="s">
        <v>40</v>
      </c>
      <c r="B55" s="6">
        <v>0.77500000000000002</v>
      </c>
      <c r="C55" s="5">
        <v>0.06</v>
      </c>
      <c r="D55" s="2">
        <f t="shared" si="1"/>
        <v>0.71500000000000008</v>
      </c>
      <c r="E55" s="9">
        <f t="shared" si="2"/>
        <v>58.744958575000013</v>
      </c>
    </row>
    <row r="56" spans="1:5" x14ac:dyDescent="0.35">
      <c r="A56" s="12" t="s">
        <v>41</v>
      </c>
      <c r="B56" s="6">
        <v>0.80500000000000005</v>
      </c>
      <c r="C56" s="5">
        <v>0.06</v>
      </c>
      <c r="D56" s="2">
        <f t="shared" si="1"/>
        <v>0.74500000000000011</v>
      </c>
      <c r="E56" s="9">
        <f t="shared" si="2"/>
        <v>61.73401517500001</v>
      </c>
    </row>
    <row r="57" spans="1:5" x14ac:dyDescent="0.35">
      <c r="A57" s="12" t="s">
        <v>42</v>
      </c>
      <c r="B57" s="6">
        <v>0.81600000000000006</v>
      </c>
      <c r="C57" s="5">
        <v>0.06</v>
      </c>
      <c r="D57" s="2">
        <f t="shared" si="1"/>
        <v>0.75600000000000001</v>
      </c>
      <c r="E57" s="9">
        <f t="shared" si="2"/>
        <v>62.842363151999997</v>
      </c>
    </row>
    <row r="58" spans="1:5" x14ac:dyDescent="0.35">
      <c r="A58" s="12" t="s">
        <v>43</v>
      </c>
      <c r="B58" s="6">
        <v>0.876</v>
      </c>
      <c r="C58" s="5">
        <v>0.06</v>
      </c>
      <c r="D58" s="2">
        <f t="shared" si="1"/>
        <v>0.81600000000000006</v>
      </c>
      <c r="E58" s="9">
        <f t="shared" si="2"/>
        <v>69.004651392</v>
      </c>
    </row>
    <row r="59" spans="1:5" x14ac:dyDescent="0.35">
      <c r="A59" s="12" t="s">
        <v>44</v>
      </c>
      <c r="B59" s="6">
        <v>0.71299999999999997</v>
      </c>
      <c r="C59" s="5">
        <v>0.06</v>
      </c>
      <c r="D59" s="2">
        <f t="shared" si="1"/>
        <v>0.65300000000000002</v>
      </c>
      <c r="E59" s="9">
        <f t="shared" si="2"/>
        <v>52.723904462999997</v>
      </c>
    </row>
    <row r="60" spans="1:5" x14ac:dyDescent="0.35">
      <c r="A60" s="12" t="s">
        <v>45</v>
      </c>
      <c r="B60" s="6">
        <v>0.79</v>
      </c>
      <c r="C60" s="5">
        <v>0.06</v>
      </c>
      <c r="D60" s="2">
        <f t="shared" si="1"/>
        <v>0.73</v>
      </c>
      <c r="E60" s="9">
        <f t="shared" si="2"/>
        <v>60.233320300000003</v>
      </c>
    </row>
    <row r="61" spans="1:5" x14ac:dyDescent="0.35">
      <c r="A61" s="12" t="s">
        <v>46</v>
      </c>
      <c r="B61" s="6">
        <v>0.80600000000000005</v>
      </c>
      <c r="C61" s="5">
        <v>0.06</v>
      </c>
      <c r="D61" s="2">
        <f t="shared" si="1"/>
        <v>0.746</v>
      </c>
      <c r="E61" s="9">
        <f t="shared" si="2"/>
        <v>61.834500011999999</v>
      </c>
    </row>
    <row r="62" spans="1:5" x14ac:dyDescent="0.35">
      <c r="A62" s="12" t="s">
        <v>47</v>
      </c>
      <c r="B62" s="6">
        <v>0.91</v>
      </c>
      <c r="C62" s="5">
        <v>0.06</v>
      </c>
      <c r="D62" s="2">
        <f t="shared" si="1"/>
        <v>0.85000000000000009</v>
      </c>
      <c r="E62" s="9">
        <f t="shared" si="2"/>
        <v>72.584207500000005</v>
      </c>
    </row>
    <row r="63" spans="1:5" x14ac:dyDescent="0.35">
      <c r="A63" s="12" t="s">
        <v>48</v>
      </c>
      <c r="B63" s="6">
        <v>0.79300000000000004</v>
      </c>
      <c r="C63" s="5">
        <v>0.06</v>
      </c>
      <c r="D63" s="2">
        <f t="shared" si="1"/>
        <v>0.7330000000000001</v>
      </c>
      <c r="E63" s="9">
        <f t="shared" si="2"/>
        <v>60.532472623000011</v>
      </c>
    </row>
    <row r="64" spans="1:5" x14ac:dyDescent="0.35">
      <c r="A64" s="12" t="s">
        <v>49</v>
      </c>
      <c r="B64" s="6">
        <v>1.0640000000000001</v>
      </c>
      <c r="C64" s="5">
        <v>0.06</v>
      </c>
      <c r="D64" s="2">
        <f t="shared" si="1"/>
        <v>1.004</v>
      </c>
      <c r="E64" s="9">
        <f t="shared" si="2"/>
        <v>89.590978512000007</v>
      </c>
    </row>
    <row r="65" spans="1:5" x14ac:dyDescent="0.35">
      <c r="A65" s="12" t="s">
        <v>50</v>
      </c>
      <c r="B65" s="6">
        <v>0.92600000000000005</v>
      </c>
      <c r="C65" s="5">
        <v>0.06</v>
      </c>
      <c r="D65" s="2">
        <f t="shared" si="1"/>
        <v>0.8660000000000001</v>
      </c>
      <c r="E65" s="9">
        <f t="shared" si="2"/>
        <v>74.290630092000001</v>
      </c>
    </row>
    <row r="66" spans="1:5" x14ac:dyDescent="0.35">
      <c r="A66" s="12" t="s">
        <v>51</v>
      </c>
      <c r="B66" s="6">
        <v>0.878</v>
      </c>
      <c r="C66" s="5">
        <v>0.06</v>
      </c>
      <c r="D66" s="2">
        <f t="shared" si="1"/>
        <v>0.81800000000000006</v>
      </c>
      <c r="E66" s="9">
        <f t="shared" si="2"/>
        <v>69.213459468000011</v>
      </c>
    </row>
  </sheetData>
  <pageMargins left="0.7" right="0.7" top="0.75" bottom="0.75"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L67"/>
  <sheetViews>
    <sheetView workbookViewId="0">
      <selection activeCell="K26" sqref="K26"/>
    </sheetView>
  </sheetViews>
  <sheetFormatPr defaultRowHeight="14.5" x14ac:dyDescent="0.35"/>
  <cols>
    <col min="1" max="1" width="10.7265625" customWidth="1"/>
    <col min="2" max="2" width="9.81640625" customWidth="1"/>
    <col min="3" max="3" width="10.7265625" customWidth="1"/>
    <col min="4" max="4" width="10.1796875" customWidth="1"/>
  </cols>
  <sheetData>
    <row r="2" spans="1:6" x14ac:dyDescent="0.35">
      <c r="A2" s="4">
        <v>1.968</v>
      </c>
      <c r="B2" s="6">
        <v>0.66700000000000004</v>
      </c>
      <c r="C2" s="6">
        <v>0.74</v>
      </c>
      <c r="D2" s="6">
        <v>0.66900000000000004</v>
      </c>
      <c r="E2" s="6">
        <v>0.68500000000000005</v>
      </c>
      <c r="F2" s="6">
        <v>1.0960000000000001</v>
      </c>
    </row>
    <row r="3" spans="1:6" x14ac:dyDescent="0.35">
      <c r="A3" s="4">
        <v>1.107</v>
      </c>
      <c r="B3" s="6">
        <v>0.73199999999999998</v>
      </c>
      <c r="C3" s="6">
        <v>0.61299999999999999</v>
      </c>
      <c r="D3" s="6">
        <v>0.68700000000000006</v>
      </c>
      <c r="E3" s="6">
        <v>1.0230000000000001</v>
      </c>
      <c r="F3" s="6">
        <v>0.64700000000000002</v>
      </c>
    </row>
    <row r="4" spans="1:6" x14ac:dyDescent="0.35">
      <c r="A4" s="4">
        <v>0.63500000000000001</v>
      </c>
      <c r="B4" s="6">
        <v>0.56900000000000006</v>
      </c>
      <c r="C4" s="6">
        <v>0.47700000000000004</v>
      </c>
      <c r="D4" s="6">
        <v>0.67100000000000004</v>
      </c>
      <c r="E4" s="6">
        <v>8.8999999999999996E-2</v>
      </c>
      <c r="F4" s="6">
        <v>0.443</v>
      </c>
    </row>
    <row r="5" spans="1:6" x14ac:dyDescent="0.35">
      <c r="A5" s="4">
        <v>0.30599999999999999</v>
      </c>
      <c r="B5" s="6">
        <v>0.89500000000000002</v>
      </c>
      <c r="C5" s="6">
        <v>0.64900000000000002</v>
      </c>
      <c r="D5" s="6">
        <v>0.63800000000000001</v>
      </c>
      <c r="E5" s="6">
        <v>0.83899999999999997</v>
      </c>
      <c r="F5" s="6">
        <v>0.56200000000000006</v>
      </c>
    </row>
    <row r="6" spans="1:6" x14ac:dyDescent="0.35">
      <c r="A6" s="4">
        <v>0.19</v>
      </c>
      <c r="B6" s="6">
        <v>0.58299999999999996</v>
      </c>
      <c r="C6" s="6">
        <v>0.53400000000000003</v>
      </c>
      <c r="D6" s="6">
        <v>0.76900000000000002</v>
      </c>
      <c r="E6" s="6">
        <v>0.78400000000000003</v>
      </c>
      <c r="F6" s="6">
        <v>0.53</v>
      </c>
    </row>
    <row r="7" spans="1:6" x14ac:dyDescent="0.35">
      <c r="A7" s="4">
        <v>0.121</v>
      </c>
      <c r="B7" s="6">
        <v>0.45700000000000002</v>
      </c>
      <c r="C7" s="6">
        <v>0.69900000000000007</v>
      </c>
      <c r="D7" s="6">
        <v>0.629</v>
      </c>
      <c r="E7" s="6">
        <v>0.68</v>
      </c>
      <c r="F7" s="6">
        <v>0.40200000000000002</v>
      </c>
    </row>
    <row r="8" spans="1:6" x14ac:dyDescent="0.35">
      <c r="A8" s="4">
        <v>0.112</v>
      </c>
      <c r="B8" s="6">
        <v>0.42099999999999999</v>
      </c>
      <c r="C8" s="6">
        <v>0.61599999999999999</v>
      </c>
      <c r="D8" s="6">
        <v>0.67600000000000005</v>
      </c>
      <c r="E8" s="6">
        <v>0.64200000000000002</v>
      </c>
      <c r="F8" s="6">
        <v>0.55500000000000005</v>
      </c>
    </row>
    <row r="9" spans="1:6" x14ac:dyDescent="0.35">
      <c r="A9" s="5">
        <v>6.7000000000000004E-2</v>
      </c>
      <c r="B9" s="6">
        <v>0.57699999999999996</v>
      </c>
      <c r="C9" s="6">
        <v>0.60399999999999998</v>
      </c>
      <c r="D9" s="6">
        <v>0.60799999999999998</v>
      </c>
      <c r="E9" s="6">
        <v>0.65</v>
      </c>
    </row>
    <row r="12" spans="1:6" x14ac:dyDescent="0.35">
      <c r="B12" s="8" t="s">
        <v>6</v>
      </c>
      <c r="C12" s="8" t="s">
        <v>7</v>
      </c>
      <c r="D12" s="8" t="s">
        <v>8</v>
      </c>
      <c r="E12" s="8" t="s">
        <v>9</v>
      </c>
    </row>
    <row r="13" spans="1:6" x14ac:dyDescent="0.35">
      <c r="A13" t="s">
        <v>0</v>
      </c>
      <c r="B13" s="4">
        <v>1.968</v>
      </c>
      <c r="C13" s="2">
        <f>B13-B20</f>
        <v>1.901</v>
      </c>
      <c r="D13" s="2">
        <v>400</v>
      </c>
      <c r="E13" s="9">
        <f>(22.443*C13*C13)+(166.44*C13)+(2.3295)</f>
        <v>399.83647584300002</v>
      </c>
    </row>
    <row r="14" spans="1:6" x14ac:dyDescent="0.35">
      <c r="A14" t="s">
        <v>1</v>
      </c>
      <c r="B14" s="4">
        <v>1.107</v>
      </c>
      <c r="C14" s="2">
        <f>B14-B20</f>
        <v>1.04</v>
      </c>
      <c r="D14" s="2">
        <v>200</v>
      </c>
      <c r="E14" s="9">
        <f t="shared" ref="E14:E20" si="0">(22.443*C14*C14)+(166.44*C14)+(2.3295)</f>
        <v>199.70144880000001</v>
      </c>
    </row>
    <row r="15" spans="1:6" x14ac:dyDescent="0.35">
      <c r="A15" t="s">
        <v>2</v>
      </c>
      <c r="B15" s="4">
        <v>0.63500000000000001</v>
      </c>
      <c r="C15" s="2">
        <f>B15-B20</f>
        <v>0.56800000000000006</v>
      </c>
      <c r="D15" s="2">
        <v>100</v>
      </c>
      <c r="E15" s="9">
        <f t="shared" si="0"/>
        <v>104.10807043200001</v>
      </c>
    </row>
    <row r="16" spans="1:6" x14ac:dyDescent="0.35">
      <c r="A16" t="s">
        <v>3</v>
      </c>
      <c r="B16" s="4">
        <v>0.30599999999999999</v>
      </c>
      <c r="C16" s="2">
        <f>B16-B20</f>
        <v>0.23899999999999999</v>
      </c>
      <c r="D16" s="2">
        <v>50</v>
      </c>
      <c r="E16" s="9">
        <f t="shared" si="0"/>
        <v>43.390626603000001</v>
      </c>
    </row>
    <row r="17" spans="1:12" x14ac:dyDescent="0.35">
      <c r="A17" t="s">
        <v>4</v>
      </c>
      <c r="B17" s="4">
        <v>0.19</v>
      </c>
      <c r="C17" s="2">
        <f>B17-B20</f>
        <v>0.123</v>
      </c>
      <c r="D17" s="2">
        <v>25</v>
      </c>
      <c r="E17" s="9">
        <f t="shared" si="0"/>
        <v>23.141160147000001</v>
      </c>
    </row>
    <row r="18" spans="1:12" x14ac:dyDescent="0.35">
      <c r="A18" t="s">
        <v>52</v>
      </c>
      <c r="B18" s="4">
        <v>0.121</v>
      </c>
      <c r="C18" s="2">
        <f>B18-B20</f>
        <v>5.3999999999999992E-2</v>
      </c>
      <c r="D18" s="2">
        <v>12.5</v>
      </c>
      <c r="E18" s="9">
        <f t="shared" si="0"/>
        <v>11.382703787999997</v>
      </c>
    </row>
    <row r="19" spans="1:12" x14ac:dyDescent="0.35">
      <c r="A19" t="s">
        <v>53</v>
      </c>
      <c r="B19" s="4">
        <v>0.112</v>
      </c>
      <c r="C19" s="2">
        <f>B19-B20</f>
        <v>4.4999999999999998E-2</v>
      </c>
      <c r="D19" s="2">
        <v>6.25</v>
      </c>
      <c r="E19" s="9">
        <f t="shared" si="0"/>
        <v>9.8647470750000004</v>
      </c>
    </row>
    <row r="20" spans="1:12" x14ac:dyDescent="0.35">
      <c r="A20" t="s">
        <v>5</v>
      </c>
      <c r="B20" s="5">
        <v>6.7000000000000004E-2</v>
      </c>
      <c r="C20" s="2">
        <f>B20-B20</f>
        <v>0</v>
      </c>
      <c r="D20" s="2">
        <v>0</v>
      </c>
      <c r="E20" s="9">
        <f t="shared" si="0"/>
        <v>2.3294999999999999</v>
      </c>
    </row>
    <row r="23" spans="1:12" x14ac:dyDescent="0.35">
      <c r="H23" s="7"/>
      <c r="J23" s="7" t="s">
        <v>54</v>
      </c>
      <c r="K23" s="7"/>
      <c r="L23" s="7"/>
    </row>
    <row r="28" spans="1:12" x14ac:dyDescent="0.35">
      <c r="A28" s="10" t="s">
        <v>11</v>
      </c>
      <c r="B28" s="6" t="s">
        <v>12</v>
      </c>
      <c r="C28" s="3" t="s">
        <v>5</v>
      </c>
      <c r="D28" s="2" t="s">
        <v>7</v>
      </c>
      <c r="E28" s="11" t="s">
        <v>9</v>
      </c>
    </row>
    <row r="29" spans="1:12" x14ac:dyDescent="0.35">
      <c r="A29" s="12" t="s">
        <v>13</v>
      </c>
      <c r="B29" s="6">
        <v>0.66700000000000004</v>
      </c>
      <c r="C29" s="5">
        <v>6.7000000000000004E-2</v>
      </c>
      <c r="D29" s="2">
        <f t="shared" ref="D29:D67" si="1">(B29-C29)</f>
        <v>0.60000000000000009</v>
      </c>
      <c r="E29" s="9">
        <f t="shared" ref="E29:E67" si="2">(22.443*D29*D29)+(166.44*D29)+(2.3295)</f>
        <v>110.27298000000002</v>
      </c>
    </row>
    <row r="30" spans="1:12" x14ac:dyDescent="0.35">
      <c r="A30" s="12" t="s">
        <v>14</v>
      </c>
      <c r="B30" s="6">
        <v>0.73199999999999998</v>
      </c>
      <c r="C30" s="5">
        <v>6.7000000000000004E-2</v>
      </c>
      <c r="D30" s="2">
        <f t="shared" si="1"/>
        <v>0.66500000000000004</v>
      </c>
      <c r="E30" s="9">
        <f t="shared" si="2"/>
        <v>122.93695567500001</v>
      </c>
    </row>
    <row r="31" spans="1:12" x14ac:dyDescent="0.35">
      <c r="A31" s="12" t="s">
        <v>15</v>
      </c>
      <c r="B31" s="6">
        <v>0.56900000000000006</v>
      </c>
      <c r="C31" s="5">
        <v>6.7000000000000004E-2</v>
      </c>
      <c r="D31" s="2">
        <f t="shared" si="1"/>
        <v>0.502</v>
      </c>
      <c r="E31" s="9">
        <f t="shared" si="2"/>
        <v>91.538105771999994</v>
      </c>
    </row>
    <row r="32" spans="1:12" x14ac:dyDescent="0.35">
      <c r="A32" s="12" t="s">
        <v>16</v>
      </c>
      <c r="B32" s="6">
        <v>0.89500000000000002</v>
      </c>
      <c r="C32" s="5">
        <v>6.7000000000000004E-2</v>
      </c>
      <c r="D32" s="2">
        <f t="shared" si="1"/>
        <v>0.82800000000000007</v>
      </c>
      <c r="E32" s="9">
        <f t="shared" si="2"/>
        <v>155.528381712</v>
      </c>
    </row>
    <row r="33" spans="1:5" x14ac:dyDescent="0.35">
      <c r="A33" s="12" t="s">
        <v>17</v>
      </c>
      <c r="B33" s="6">
        <v>0.58299999999999996</v>
      </c>
      <c r="C33" s="5">
        <v>6.7000000000000004E-2</v>
      </c>
      <c r="D33" s="2">
        <f t="shared" si="1"/>
        <v>0.51600000000000001</v>
      </c>
      <c r="E33" s="9">
        <f t="shared" si="2"/>
        <v>94.18812340800001</v>
      </c>
    </row>
    <row r="34" spans="1:5" x14ac:dyDescent="0.35">
      <c r="A34" s="12" t="s">
        <v>18</v>
      </c>
      <c r="B34" s="6">
        <v>0.45700000000000002</v>
      </c>
      <c r="C34" s="5">
        <v>6.7000000000000004E-2</v>
      </c>
      <c r="D34" s="2">
        <f t="shared" si="1"/>
        <v>0.39</v>
      </c>
      <c r="E34" s="9">
        <f t="shared" si="2"/>
        <v>70.65468030000001</v>
      </c>
    </row>
    <row r="35" spans="1:5" x14ac:dyDescent="0.35">
      <c r="A35" s="12" t="s">
        <v>19</v>
      </c>
      <c r="B35" s="6">
        <v>0.42099999999999999</v>
      </c>
      <c r="C35" s="5">
        <v>6.7000000000000004E-2</v>
      </c>
      <c r="D35" s="2">
        <f t="shared" si="1"/>
        <v>0.35399999999999998</v>
      </c>
      <c r="E35" s="9">
        <f t="shared" si="2"/>
        <v>64.06172698799999</v>
      </c>
    </row>
    <row r="36" spans="1:5" x14ac:dyDescent="0.35">
      <c r="A36" s="12" t="s">
        <v>20</v>
      </c>
      <c r="B36" s="6">
        <v>0.57699999999999996</v>
      </c>
      <c r="C36" s="5">
        <v>6.7000000000000004E-2</v>
      </c>
      <c r="D36" s="2">
        <f t="shared" si="1"/>
        <v>0.51</v>
      </c>
      <c r="E36" s="9">
        <f t="shared" si="2"/>
        <v>93.05132429999999</v>
      </c>
    </row>
    <row r="37" spans="1:5" x14ac:dyDescent="0.35">
      <c r="A37" s="12" t="s">
        <v>21</v>
      </c>
      <c r="B37" s="6">
        <v>0.74</v>
      </c>
      <c r="C37" s="5">
        <v>6.7000000000000004E-2</v>
      </c>
      <c r="D37" s="2">
        <f t="shared" si="1"/>
        <v>0.67300000000000004</v>
      </c>
      <c r="E37" s="9">
        <f t="shared" si="2"/>
        <v>124.50870554700001</v>
      </c>
    </row>
    <row r="38" spans="1:5" x14ac:dyDescent="0.35">
      <c r="A38" s="12" t="s">
        <v>22</v>
      </c>
      <c r="B38" s="6">
        <v>0.61299999999999999</v>
      </c>
      <c r="C38" s="5">
        <v>6.7000000000000004E-2</v>
      </c>
      <c r="D38" s="2">
        <f t="shared" si="1"/>
        <v>0.54600000000000004</v>
      </c>
      <c r="E38" s="9">
        <f t="shared" si="2"/>
        <v>99.896357388000013</v>
      </c>
    </row>
    <row r="39" spans="1:5" x14ac:dyDescent="0.35">
      <c r="A39" s="12" t="s">
        <v>23</v>
      </c>
      <c r="B39" s="6">
        <v>0.47700000000000004</v>
      </c>
      <c r="C39" s="5">
        <v>6.7000000000000004E-2</v>
      </c>
      <c r="D39" s="2">
        <f t="shared" si="1"/>
        <v>0.41000000000000003</v>
      </c>
      <c r="E39" s="9">
        <f t="shared" si="2"/>
        <v>74.342568300000011</v>
      </c>
    </row>
    <row r="40" spans="1:5" x14ac:dyDescent="0.35">
      <c r="A40" s="12" t="s">
        <v>24</v>
      </c>
      <c r="B40" s="6">
        <v>0.64900000000000002</v>
      </c>
      <c r="C40" s="5">
        <v>6.7000000000000004E-2</v>
      </c>
      <c r="D40" s="2">
        <f t="shared" si="1"/>
        <v>0.58200000000000007</v>
      </c>
      <c r="E40" s="9">
        <f t="shared" si="2"/>
        <v>106.799562732</v>
      </c>
    </row>
    <row r="41" spans="1:5" x14ac:dyDescent="0.35">
      <c r="A41" s="12" t="s">
        <v>25</v>
      </c>
      <c r="B41" s="6">
        <v>0.53400000000000003</v>
      </c>
      <c r="C41" s="5">
        <v>6.7000000000000004E-2</v>
      </c>
      <c r="D41" s="2">
        <f t="shared" si="1"/>
        <v>0.46700000000000003</v>
      </c>
      <c r="E41" s="9">
        <f t="shared" si="2"/>
        <v>84.951551426999998</v>
      </c>
    </row>
    <row r="42" spans="1:5" x14ac:dyDescent="0.35">
      <c r="A42" s="12" t="s">
        <v>26</v>
      </c>
      <c r="B42" s="6">
        <v>0.69900000000000007</v>
      </c>
      <c r="C42" s="5">
        <v>6.7000000000000004E-2</v>
      </c>
      <c r="D42" s="2">
        <f t="shared" si="1"/>
        <v>0.63200000000000012</v>
      </c>
      <c r="E42" s="9">
        <f t="shared" si="2"/>
        <v>116.48385283200003</v>
      </c>
    </row>
    <row r="43" spans="1:5" x14ac:dyDescent="0.35">
      <c r="A43" s="12" t="s">
        <v>27</v>
      </c>
      <c r="B43" s="6">
        <v>0.61599999999999999</v>
      </c>
      <c r="C43" s="5">
        <v>6.7000000000000004E-2</v>
      </c>
      <c r="D43" s="2">
        <f t="shared" si="1"/>
        <v>0.54899999999999993</v>
      </c>
      <c r="E43" s="9">
        <f t="shared" si="2"/>
        <v>100.469402643</v>
      </c>
    </row>
    <row r="44" spans="1:5" x14ac:dyDescent="0.35">
      <c r="A44" s="12" t="s">
        <v>28</v>
      </c>
      <c r="B44" s="6">
        <v>0.60399999999999998</v>
      </c>
      <c r="C44" s="5">
        <v>6.7000000000000004E-2</v>
      </c>
      <c r="D44" s="2">
        <f t="shared" si="1"/>
        <v>0.53699999999999992</v>
      </c>
      <c r="E44" s="9">
        <f t="shared" si="2"/>
        <v>98.179645466999986</v>
      </c>
    </row>
    <row r="45" spans="1:5" x14ac:dyDescent="0.35">
      <c r="A45" s="12" t="s">
        <v>29</v>
      </c>
      <c r="B45" s="6">
        <v>0.66900000000000004</v>
      </c>
      <c r="C45" s="5">
        <v>6.7000000000000004E-2</v>
      </c>
      <c r="D45" s="2">
        <f t="shared" si="1"/>
        <v>0.60200000000000009</v>
      </c>
      <c r="E45" s="9">
        <f t="shared" si="2"/>
        <v>110.65981297200001</v>
      </c>
    </row>
    <row r="46" spans="1:5" x14ac:dyDescent="0.35">
      <c r="A46" s="12" t="s">
        <v>30</v>
      </c>
      <c r="B46" s="6">
        <v>0.68700000000000006</v>
      </c>
      <c r="C46" s="5">
        <v>6.7000000000000004E-2</v>
      </c>
      <c r="D46" s="2">
        <f t="shared" si="1"/>
        <v>0.62000000000000011</v>
      </c>
      <c r="E46" s="9">
        <f t="shared" si="2"/>
        <v>114.14938920000002</v>
      </c>
    </row>
    <row r="47" spans="1:5" x14ac:dyDescent="0.35">
      <c r="A47" s="12" t="s">
        <v>31</v>
      </c>
      <c r="B47" s="6">
        <v>0.67100000000000004</v>
      </c>
      <c r="C47" s="5">
        <v>6.7000000000000004E-2</v>
      </c>
      <c r="D47" s="2">
        <f t="shared" si="1"/>
        <v>0.60400000000000009</v>
      </c>
      <c r="E47" s="9">
        <f t="shared" si="2"/>
        <v>111.04682548800001</v>
      </c>
    </row>
    <row r="48" spans="1:5" x14ac:dyDescent="0.35">
      <c r="A48" s="12" t="s">
        <v>32</v>
      </c>
      <c r="B48" s="6">
        <v>0.63800000000000001</v>
      </c>
      <c r="C48" s="5">
        <v>6.7000000000000004E-2</v>
      </c>
      <c r="D48" s="2">
        <f t="shared" si="1"/>
        <v>0.57099999999999995</v>
      </c>
      <c r="E48" s="9">
        <f t="shared" si="2"/>
        <v>104.684078163</v>
      </c>
    </row>
    <row r="49" spans="1:5" x14ac:dyDescent="0.35">
      <c r="A49" s="12" t="s">
        <v>33</v>
      </c>
      <c r="B49" s="6">
        <v>0.76900000000000002</v>
      </c>
      <c r="C49" s="5">
        <v>6.7000000000000004E-2</v>
      </c>
      <c r="D49" s="2">
        <f t="shared" si="1"/>
        <v>0.70199999999999996</v>
      </c>
      <c r="E49" s="9">
        <f t="shared" si="2"/>
        <v>130.230380172</v>
      </c>
    </row>
    <row r="50" spans="1:5" x14ac:dyDescent="0.35">
      <c r="A50" s="12" t="s">
        <v>34</v>
      </c>
      <c r="B50" s="6">
        <v>0.629</v>
      </c>
      <c r="C50" s="5">
        <v>6.7000000000000004E-2</v>
      </c>
      <c r="D50" s="2">
        <f t="shared" si="1"/>
        <v>0.56200000000000006</v>
      </c>
      <c r="E50" s="9">
        <f t="shared" si="2"/>
        <v>102.95726689200001</v>
      </c>
    </row>
    <row r="51" spans="1:5" x14ac:dyDescent="0.35">
      <c r="A51" s="12" t="s">
        <v>35</v>
      </c>
      <c r="B51" s="6">
        <v>0.67600000000000005</v>
      </c>
      <c r="C51" s="5">
        <v>6.7000000000000004E-2</v>
      </c>
      <c r="D51" s="2">
        <f t="shared" si="1"/>
        <v>0.60899999999999999</v>
      </c>
      <c r="E51" s="9">
        <f t="shared" si="2"/>
        <v>112.01514228299999</v>
      </c>
    </row>
    <row r="52" spans="1:5" x14ac:dyDescent="0.35">
      <c r="A52" s="12" t="s">
        <v>36</v>
      </c>
      <c r="B52" s="6">
        <v>0.60799999999999998</v>
      </c>
      <c r="C52" s="5">
        <v>6.7000000000000004E-2</v>
      </c>
      <c r="D52" s="2">
        <f t="shared" si="1"/>
        <v>0.54099999999999993</v>
      </c>
      <c r="E52" s="9">
        <f t="shared" si="2"/>
        <v>98.942179682999978</v>
      </c>
    </row>
    <row r="53" spans="1:5" x14ac:dyDescent="0.35">
      <c r="A53" s="12" t="s">
        <v>37</v>
      </c>
      <c r="B53" s="6">
        <v>0.68500000000000005</v>
      </c>
      <c r="C53" s="5">
        <v>6.7000000000000004E-2</v>
      </c>
      <c r="D53" s="2">
        <f t="shared" si="1"/>
        <v>0.6180000000000001</v>
      </c>
      <c r="E53" s="9">
        <f t="shared" si="2"/>
        <v>113.76094033200002</v>
      </c>
    </row>
    <row r="54" spans="1:5" x14ac:dyDescent="0.35">
      <c r="A54" s="12" t="s">
        <v>38</v>
      </c>
      <c r="B54" s="6">
        <v>1.0230000000000001</v>
      </c>
      <c r="C54" s="5">
        <v>6.7000000000000004E-2</v>
      </c>
      <c r="D54" s="2">
        <f t="shared" si="1"/>
        <v>0.95600000000000018</v>
      </c>
      <c r="E54" s="9">
        <f t="shared" si="2"/>
        <v>181.95760564800003</v>
      </c>
    </row>
    <row r="55" spans="1:5" x14ac:dyDescent="0.35">
      <c r="A55" s="12" t="s">
        <v>39</v>
      </c>
      <c r="B55" s="6">
        <v>8.8999999999999996E-2</v>
      </c>
      <c r="C55" s="5">
        <v>6.7000000000000004E-2</v>
      </c>
      <c r="D55" s="2">
        <f t="shared" si="1"/>
        <v>2.1999999999999992E-2</v>
      </c>
      <c r="E55" s="9">
        <f t="shared" si="2"/>
        <v>6.002042411999998</v>
      </c>
    </row>
    <row r="56" spans="1:5" x14ac:dyDescent="0.35">
      <c r="A56" s="12" t="s">
        <v>40</v>
      </c>
      <c r="B56" s="6">
        <v>0.83899999999999997</v>
      </c>
      <c r="C56" s="5">
        <v>6.7000000000000004E-2</v>
      </c>
      <c r="D56" s="2">
        <f t="shared" si="1"/>
        <v>0.77200000000000002</v>
      </c>
      <c r="E56" s="9">
        <f t="shared" si="2"/>
        <v>144.19684891200001</v>
      </c>
    </row>
    <row r="57" spans="1:5" x14ac:dyDescent="0.35">
      <c r="A57" s="12" t="s">
        <v>41</v>
      </c>
      <c r="B57" s="6">
        <v>0.78400000000000003</v>
      </c>
      <c r="C57" s="5">
        <v>6.7000000000000004E-2</v>
      </c>
      <c r="D57" s="2">
        <f t="shared" si="1"/>
        <v>0.71700000000000008</v>
      </c>
      <c r="E57" s="9">
        <f t="shared" si="2"/>
        <v>133.204679427</v>
      </c>
    </row>
    <row r="58" spans="1:5" x14ac:dyDescent="0.35">
      <c r="A58" s="12" t="s">
        <v>42</v>
      </c>
      <c r="B58" s="6">
        <v>0.68</v>
      </c>
      <c r="C58" s="5">
        <v>6.7000000000000004E-2</v>
      </c>
      <c r="D58" s="2">
        <f t="shared" si="1"/>
        <v>0.61299999999999999</v>
      </c>
      <c r="E58" s="9">
        <f t="shared" si="2"/>
        <v>112.790603667</v>
      </c>
    </row>
    <row r="59" spans="1:5" x14ac:dyDescent="0.35">
      <c r="A59" s="12" t="s">
        <v>43</v>
      </c>
      <c r="B59" s="6">
        <v>0.64200000000000002</v>
      </c>
      <c r="C59" s="5">
        <v>6.7000000000000004E-2</v>
      </c>
      <c r="D59" s="2">
        <f t="shared" si="1"/>
        <v>0.57499999999999996</v>
      </c>
      <c r="E59" s="9">
        <f t="shared" si="2"/>
        <v>105.45271687499998</v>
      </c>
    </row>
    <row r="60" spans="1:5" x14ac:dyDescent="0.35">
      <c r="A60" s="12" t="s">
        <v>44</v>
      </c>
      <c r="B60" s="6">
        <v>0.65</v>
      </c>
      <c r="C60" s="5">
        <v>6.7000000000000004E-2</v>
      </c>
      <c r="D60" s="2">
        <f t="shared" si="1"/>
        <v>0.58299999999999996</v>
      </c>
      <c r="E60" s="9">
        <f t="shared" si="2"/>
        <v>106.99214882699998</v>
      </c>
    </row>
    <row r="61" spans="1:5" x14ac:dyDescent="0.35">
      <c r="A61" s="12" t="s">
        <v>45</v>
      </c>
      <c r="B61" s="6">
        <v>1.0960000000000001</v>
      </c>
      <c r="C61" s="5">
        <v>6.7000000000000004E-2</v>
      </c>
      <c r="D61" s="2">
        <f t="shared" si="1"/>
        <v>1.0290000000000001</v>
      </c>
      <c r="E61" s="9">
        <f t="shared" si="2"/>
        <v>197.35982856300004</v>
      </c>
    </row>
    <row r="62" spans="1:5" x14ac:dyDescent="0.35">
      <c r="A62" s="12" t="s">
        <v>46</v>
      </c>
      <c r="B62" s="6">
        <v>0.64700000000000002</v>
      </c>
      <c r="C62" s="5">
        <v>6.7000000000000004E-2</v>
      </c>
      <c r="D62" s="2">
        <f t="shared" si="1"/>
        <v>0.58000000000000007</v>
      </c>
      <c r="E62" s="9">
        <f t="shared" si="2"/>
        <v>106.41452520000001</v>
      </c>
    </row>
    <row r="63" spans="1:5" x14ac:dyDescent="0.35">
      <c r="A63" s="12" t="s">
        <v>47</v>
      </c>
      <c r="B63" s="6">
        <v>0.443</v>
      </c>
      <c r="C63" s="5">
        <v>6.7000000000000004E-2</v>
      </c>
      <c r="D63" s="2">
        <f t="shared" si="1"/>
        <v>0.376</v>
      </c>
      <c r="E63" s="9">
        <f t="shared" si="2"/>
        <v>68.083841567999997</v>
      </c>
    </row>
    <row r="64" spans="1:5" x14ac:dyDescent="0.35">
      <c r="A64" s="12" t="s">
        <v>48</v>
      </c>
      <c r="B64" s="6">
        <v>0.56200000000000006</v>
      </c>
      <c r="C64" s="5">
        <v>6.7000000000000004E-2</v>
      </c>
      <c r="D64" s="2">
        <f t="shared" si="1"/>
        <v>0.49500000000000005</v>
      </c>
      <c r="E64" s="9">
        <f t="shared" si="2"/>
        <v>90.216396075000006</v>
      </c>
    </row>
    <row r="65" spans="1:5" x14ac:dyDescent="0.35">
      <c r="A65" s="12" t="s">
        <v>49</v>
      </c>
      <c r="B65" s="6">
        <v>0.53</v>
      </c>
      <c r="C65" s="5">
        <v>6.7000000000000004E-2</v>
      </c>
      <c r="D65" s="2">
        <f t="shared" si="1"/>
        <v>0.46300000000000002</v>
      </c>
      <c r="E65" s="9">
        <f t="shared" si="2"/>
        <v>84.202303467000007</v>
      </c>
    </row>
    <row r="66" spans="1:5" x14ac:dyDescent="0.35">
      <c r="A66" s="12" t="s">
        <v>50</v>
      </c>
      <c r="B66" s="6">
        <v>0.40200000000000002</v>
      </c>
      <c r="C66" s="5">
        <v>6.7000000000000004E-2</v>
      </c>
      <c r="D66" s="2">
        <f t="shared" si="1"/>
        <v>0.33500000000000002</v>
      </c>
      <c r="E66" s="9">
        <f t="shared" si="2"/>
        <v>60.605565675000008</v>
      </c>
    </row>
    <row r="67" spans="1:5" x14ac:dyDescent="0.35">
      <c r="A67" s="12" t="s">
        <v>51</v>
      </c>
      <c r="B67" s="6">
        <v>0.55500000000000005</v>
      </c>
      <c r="C67" s="5">
        <v>6.7000000000000004E-2</v>
      </c>
      <c r="D67" s="2">
        <f t="shared" si="1"/>
        <v>0.48800000000000004</v>
      </c>
      <c r="E67" s="9">
        <f t="shared" si="2"/>
        <v>88.896885792000006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L65"/>
  <sheetViews>
    <sheetView topLeftCell="A39" workbookViewId="0">
      <selection activeCell="I58" sqref="I58"/>
    </sheetView>
  </sheetViews>
  <sheetFormatPr defaultRowHeight="14.5" x14ac:dyDescent="0.35"/>
  <cols>
    <col min="1" max="1" width="11.453125" customWidth="1"/>
    <col min="2" max="2" width="10.81640625" customWidth="1"/>
    <col min="3" max="3" width="11.1796875" customWidth="1"/>
    <col min="4" max="4" width="10.7265625" customWidth="1"/>
  </cols>
  <sheetData>
    <row r="2" spans="1:12" x14ac:dyDescent="0.35">
      <c r="A2" s="4">
        <v>1.944</v>
      </c>
      <c r="B2" s="4">
        <v>0.111</v>
      </c>
      <c r="C2" s="6">
        <v>0.215</v>
      </c>
      <c r="D2" s="6">
        <v>0.253</v>
      </c>
      <c r="E2" s="6">
        <v>0.246</v>
      </c>
      <c r="F2" s="6">
        <v>0.23200000000000001</v>
      </c>
      <c r="G2" s="6">
        <v>0.23300000000000001</v>
      </c>
      <c r="H2" s="6">
        <v>0.23300000000000001</v>
      </c>
      <c r="I2" s="6">
        <v>0.27500000000000002</v>
      </c>
      <c r="J2" s="6">
        <v>0.26800000000000002</v>
      </c>
      <c r="K2" s="6">
        <v>0.26400000000000001</v>
      </c>
      <c r="L2" s="6">
        <v>0.26400000000000001</v>
      </c>
    </row>
    <row r="3" spans="1:12" x14ac:dyDescent="0.35">
      <c r="A3" s="4">
        <v>0.95899999999999996</v>
      </c>
      <c r="B3" s="5">
        <v>7.4999999999999997E-2</v>
      </c>
      <c r="C3" s="6">
        <v>0.19600000000000001</v>
      </c>
      <c r="D3" s="6">
        <v>0.17400000000000002</v>
      </c>
      <c r="E3" s="6">
        <v>0.19800000000000001</v>
      </c>
      <c r="F3" s="6">
        <v>0.186</v>
      </c>
      <c r="G3" s="6">
        <v>0.19900000000000001</v>
      </c>
      <c r="H3" s="6">
        <v>0.246</v>
      </c>
      <c r="I3" s="6">
        <v>0.28200000000000003</v>
      </c>
      <c r="J3" s="6">
        <v>0.23500000000000001</v>
      </c>
      <c r="K3" s="6">
        <v>0.26500000000000001</v>
      </c>
      <c r="L3" s="6">
        <v>0.26400000000000001</v>
      </c>
    </row>
    <row r="4" spans="1:12" x14ac:dyDescent="0.35">
      <c r="A4" s="4">
        <v>0.54200000000000004</v>
      </c>
      <c r="B4" s="2">
        <v>8.1000000000000003E-2</v>
      </c>
      <c r="C4" s="6">
        <v>0.19900000000000001</v>
      </c>
      <c r="D4" s="6">
        <v>0.23</v>
      </c>
      <c r="E4" s="6">
        <v>0.27100000000000002</v>
      </c>
      <c r="F4" s="6">
        <v>0.22900000000000001</v>
      </c>
      <c r="G4" s="6">
        <v>0.22700000000000001</v>
      </c>
      <c r="H4" s="6">
        <v>0.26300000000000001</v>
      </c>
      <c r="I4" s="6">
        <v>0.32600000000000001</v>
      </c>
      <c r="J4" s="6">
        <v>0.28899999999999998</v>
      </c>
      <c r="K4" s="6">
        <v>0.28600000000000003</v>
      </c>
      <c r="L4" s="6">
        <v>0.34600000000000003</v>
      </c>
    </row>
    <row r="5" spans="1:12" x14ac:dyDescent="0.35">
      <c r="A5" s="4">
        <v>0.23</v>
      </c>
      <c r="B5" s="2">
        <v>6.4000000000000001E-2</v>
      </c>
      <c r="C5" s="6">
        <v>0.20899999999999999</v>
      </c>
      <c r="D5" s="6">
        <v>0.17300000000000001</v>
      </c>
      <c r="E5" s="6">
        <v>0.19</v>
      </c>
      <c r="F5" s="6">
        <v>0.19700000000000001</v>
      </c>
      <c r="G5" s="6">
        <v>0.24199999999999999</v>
      </c>
      <c r="H5" s="6">
        <v>0.23800000000000002</v>
      </c>
      <c r="I5" s="6">
        <v>0.253</v>
      </c>
      <c r="J5" s="6">
        <v>0.22800000000000001</v>
      </c>
      <c r="K5" s="6">
        <v>0.23300000000000001</v>
      </c>
    </row>
    <row r="8" spans="1:12" x14ac:dyDescent="0.35">
      <c r="B8" s="8" t="s">
        <v>6</v>
      </c>
      <c r="C8" s="8" t="s">
        <v>7</v>
      </c>
      <c r="D8" s="8" t="s">
        <v>8</v>
      </c>
      <c r="E8" s="8" t="s">
        <v>9</v>
      </c>
    </row>
    <row r="9" spans="1:12" x14ac:dyDescent="0.35">
      <c r="A9" t="s">
        <v>0</v>
      </c>
      <c r="B9" s="4">
        <v>1.944</v>
      </c>
      <c r="C9" s="2">
        <f>B9-B14</f>
        <v>1.869</v>
      </c>
      <c r="D9" s="2">
        <v>24</v>
      </c>
      <c r="E9" s="9">
        <f>(-0.1267*C9*C9)+(12.778*C9)+(0.5812)</f>
        <v>24.0206985013</v>
      </c>
    </row>
    <row r="10" spans="1:12" x14ac:dyDescent="0.35">
      <c r="A10" t="s">
        <v>1</v>
      </c>
      <c r="B10" s="4">
        <v>0.95899999999999996</v>
      </c>
      <c r="C10" s="2">
        <f>B10-B14</f>
        <v>0.88400000000000001</v>
      </c>
      <c r="D10" s="2">
        <v>12</v>
      </c>
      <c r="E10" s="9">
        <f t="shared" ref="E10:E14" si="0">(-0.1267*C10*C10)+(12.778*C10)+(0.5812)</f>
        <v>11.777941524800001</v>
      </c>
    </row>
    <row r="11" spans="1:12" x14ac:dyDescent="0.35">
      <c r="A11" t="s">
        <v>2</v>
      </c>
      <c r="B11" s="4">
        <v>0.54200000000000004</v>
      </c>
      <c r="C11" s="2">
        <f>B11-B14</f>
        <v>0.46700000000000003</v>
      </c>
      <c r="D11" s="2">
        <v>6</v>
      </c>
      <c r="E11" s="9">
        <f t="shared" si="0"/>
        <v>6.5208941237000007</v>
      </c>
    </row>
    <row r="12" spans="1:12" x14ac:dyDescent="0.35">
      <c r="A12" t="s">
        <v>3</v>
      </c>
      <c r="B12" s="4">
        <v>0.23</v>
      </c>
      <c r="C12" s="2">
        <f>B12-B14</f>
        <v>0.15500000000000003</v>
      </c>
      <c r="D12" s="2">
        <v>3</v>
      </c>
      <c r="E12" s="9">
        <f t="shared" si="0"/>
        <v>2.5587460325000007</v>
      </c>
    </row>
    <row r="13" spans="1:12" x14ac:dyDescent="0.35">
      <c r="A13" t="s">
        <v>4</v>
      </c>
      <c r="B13" s="4">
        <v>0.111</v>
      </c>
      <c r="C13" s="2">
        <f>B13-B14</f>
        <v>3.6000000000000004E-2</v>
      </c>
      <c r="D13" s="2">
        <v>1.5</v>
      </c>
      <c r="E13" s="9">
        <f t="shared" si="0"/>
        <v>1.0410437968000001</v>
      </c>
    </row>
    <row r="14" spans="1:12" x14ac:dyDescent="0.35">
      <c r="A14" t="s">
        <v>5</v>
      </c>
      <c r="B14" s="5">
        <v>7.4999999999999997E-2</v>
      </c>
      <c r="C14" s="2">
        <f>B14-B14</f>
        <v>0</v>
      </c>
      <c r="D14" s="2">
        <v>0</v>
      </c>
      <c r="E14" s="9">
        <f t="shared" si="0"/>
        <v>0.58120000000000005</v>
      </c>
    </row>
    <row r="22" spans="1:11" x14ac:dyDescent="0.35">
      <c r="H22" s="7"/>
      <c r="J22" s="7" t="s">
        <v>55</v>
      </c>
      <c r="K22" s="7"/>
    </row>
    <row r="26" spans="1:11" x14ac:dyDescent="0.35">
      <c r="A26" s="10" t="s">
        <v>11</v>
      </c>
      <c r="B26" s="6" t="s">
        <v>12</v>
      </c>
      <c r="C26" s="3" t="s">
        <v>5</v>
      </c>
      <c r="D26" s="2" t="s">
        <v>7</v>
      </c>
      <c r="E26" s="11" t="s">
        <v>9</v>
      </c>
    </row>
    <row r="27" spans="1:11" x14ac:dyDescent="0.35">
      <c r="A27" s="12" t="s">
        <v>13</v>
      </c>
      <c r="B27" s="6">
        <v>0.215</v>
      </c>
      <c r="C27" s="5">
        <v>7.4999999999999997E-2</v>
      </c>
      <c r="D27" s="2">
        <f t="shared" ref="D27:D65" si="1">(B27-C27)</f>
        <v>0.14000000000000001</v>
      </c>
      <c r="E27" s="9">
        <f t="shared" ref="E27:E65" si="2">(-0.1267*D27*D27)+(12.778*D27)+(0.5812)</f>
        <v>2.3676366800000004</v>
      </c>
    </row>
    <row r="28" spans="1:11" x14ac:dyDescent="0.35">
      <c r="A28" s="12" t="s">
        <v>14</v>
      </c>
      <c r="B28" s="6">
        <v>0.19600000000000001</v>
      </c>
      <c r="C28" s="5">
        <v>7.4999999999999997E-2</v>
      </c>
      <c r="D28" s="2">
        <f t="shared" si="1"/>
        <v>0.12100000000000001</v>
      </c>
      <c r="E28" s="9">
        <f t="shared" si="2"/>
        <v>2.1254829853000001</v>
      </c>
    </row>
    <row r="29" spans="1:11" x14ac:dyDescent="0.35">
      <c r="A29" s="12" t="s">
        <v>15</v>
      </c>
      <c r="B29" s="6">
        <v>0.19900000000000001</v>
      </c>
      <c r="C29" s="5">
        <v>7.4999999999999997E-2</v>
      </c>
      <c r="D29" s="2">
        <f t="shared" si="1"/>
        <v>0.12400000000000001</v>
      </c>
      <c r="E29" s="9">
        <f t="shared" si="2"/>
        <v>2.1637238608000002</v>
      </c>
    </row>
    <row r="30" spans="1:11" x14ac:dyDescent="0.35">
      <c r="A30" s="12" t="s">
        <v>16</v>
      </c>
      <c r="B30" s="6">
        <v>0.20899999999999999</v>
      </c>
      <c r="C30" s="5">
        <v>7.4999999999999997E-2</v>
      </c>
      <c r="D30" s="2">
        <f t="shared" si="1"/>
        <v>0.13400000000000001</v>
      </c>
      <c r="E30" s="9">
        <f t="shared" si="2"/>
        <v>2.2911769748000004</v>
      </c>
    </row>
    <row r="31" spans="1:11" x14ac:dyDescent="0.35">
      <c r="A31" s="12" t="s">
        <v>17</v>
      </c>
      <c r="B31" s="6">
        <v>0.253</v>
      </c>
      <c r="C31" s="5">
        <v>7.4999999999999997E-2</v>
      </c>
      <c r="D31" s="2">
        <f t="shared" si="1"/>
        <v>0.17799999999999999</v>
      </c>
      <c r="E31" s="9">
        <f t="shared" si="2"/>
        <v>2.8516696372000001</v>
      </c>
    </row>
    <row r="32" spans="1:11" x14ac:dyDescent="0.35">
      <c r="A32" s="12" t="s">
        <v>18</v>
      </c>
      <c r="B32" s="6">
        <v>0.17400000000000002</v>
      </c>
      <c r="C32" s="5">
        <v>7.4999999999999997E-2</v>
      </c>
      <c r="D32" s="2">
        <f t="shared" si="1"/>
        <v>9.9000000000000019E-2</v>
      </c>
      <c r="E32" s="9">
        <f t="shared" si="2"/>
        <v>1.8449802133000004</v>
      </c>
    </row>
    <row r="33" spans="1:5" x14ac:dyDescent="0.35">
      <c r="A33" s="12" t="s">
        <v>19</v>
      </c>
      <c r="B33" s="6">
        <v>0.23</v>
      </c>
      <c r="C33" s="5">
        <v>7.4999999999999997E-2</v>
      </c>
      <c r="D33" s="2">
        <f t="shared" si="1"/>
        <v>0.15500000000000003</v>
      </c>
      <c r="E33" s="9">
        <f t="shared" si="2"/>
        <v>2.5587460325000007</v>
      </c>
    </row>
    <row r="34" spans="1:5" x14ac:dyDescent="0.35">
      <c r="A34" s="12" t="s">
        <v>20</v>
      </c>
      <c r="B34" s="6">
        <v>0.17300000000000001</v>
      </c>
      <c r="C34" s="5">
        <v>7.4999999999999997E-2</v>
      </c>
      <c r="D34" s="2">
        <f t="shared" si="1"/>
        <v>9.8000000000000018E-2</v>
      </c>
      <c r="E34" s="9">
        <f t="shared" si="2"/>
        <v>1.8322271732000006</v>
      </c>
    </row>
    <row r="35" spans="1:5" x14ac:dyDescent="0.35">
      <c r="A35" s="12" t="s">
        <v>21</v>
      </c>
      <c r="B35" s="6">
        <v>0.246</v>
      </c>
      <c r="C35" s="5">
        <v>7.4999999999999997E-2</v>
      </c>
      <c r="D35" s="2">
        <f t="shared" si="1"/>
        <v>0.17099999999999999</v>
      </c>
      <c r="E35" s="9">
        <f t="shared" si="2"/>
        <v>2.7625331652999998</v>
      </c>
    </row>
    <row r="36" spans="1:5" x14ac:dyDescent="0.35">
      <c r="A36" s="12" t="s">
        <v>22</v>
      </c>
      <c r="B36" s="6">
        <v>0.19800000000000001</v>
      </c>
      <c r="C36" s="5">
        <v>7.4999999999999997E-2</v>
      </c>
      <c r="D36" s="2">
        <f t="shared" si="1"/>
        <v>0.12300000000000001</v>
      </c>
      <c r="E36" s="9">
        <f t="shared" si="2"/>
        <v>2.1509771557000001</v>
      </c>
    </row>
    <row r="37" spans="1:5" x14ac:dyDescent="0.35">
      <c r="A37" s="12" t="s">
        <v>23</v>
      </c>
      <c r="B37" s="6">
        <v>0.27100000000000002</v>
      </c>
      <c r="C37" s="5">
        <v>7.4999999999999997E-2</v>
      </c>
      <c r="D37" s="2">
        <f t="shared" si="1"/>
        <v>0.19600000000000001</v>
      </c>
      <c r="E37" s="9">
        <f t="shared" si="2"/>
        <v>3.0808206928000001</v>
      </c>
    </row>
    <row r="38" spans="1:5" x14ac:dyDescent="0.35">
      <c r="A38" s="12" t="s">
        <v>24</v>
      </c>
      <c r="B38" s="6">
        <v>0.19</v>
      </c>
      <c r="C38" s="5">
        <v>7.4999999999999997E-2</v>
      </c>
      <c r="D38" s="2">
        <f t="shared" si="1"/>
        <v>0.115</v>
      </c>
      <c r="E38" s="9">
        <f t="shared" si="2"/>
        <v>2.0489943925</v>
      </c>
    </row>
    <row r="39" spans="1:5" x14ac:dyDescent="0.35">
      <c r="A39" s="12" t="s">
        <v>25</v>
      </c>
      <c r="B39" s="6">
        <v>0.23200000000000001</v>
      </c>
      <c r="C39" s="5">
        <v>7.4999999999999997E-2</v>
      </c>
      <c r="D39" s="2">
        <f t="shared" si="1"/>
        <v>0.15700000000000003</v>
      </c>
      <c r="E39" s="9">
        <f t="shared" si="2"/>
        <v>2.5842229717000005</v>
      </c>
    </row>
    <row r="40" spans="1:5" x14ac:dyDescent="0.35">
      <c r="A40" s="12" t="s">
        <v>26</v>
      </c>
      <c r="B40" s="6">
        <v>0.186</v>
      </c>
      <c r="C40" s="5">
        <v>7.4999999999999997E-2</v>
      </c>
      <c r="D40" s="2">
        <f t="shared" si="1"/>
        <v>0.111</v>
      </c>
      <c r="E40" s="9">
        <f t="shared" si="2"/>
        <v>1.9979969293000002</v>
      </c>
    </row>
    <row r="41" spans="1:5" x14ac:dyDescent="0.35">
      <c r="A41" s="12" t="s">
        <v>27</v>
      </c>
      <c r="B41" s="6">
        <v>0.22900000000000001</v>
      </c>
      <c r="C41" s="5">
        <v>7.4999999999999997E-2</v>
      </c>
      <c r="D41" s="2">
        <f t="shared" si="1"/>
        <v>0.15400000000000003</v>
      </c>
      <c r="E41" s="9">
        <f t="shared" si="2"/>
        <v>2.5460071828000004</v>
      </c>
    </row>
    <row r="42" spans="1:5" x14ac:dyDescent="0.35">
      <c r="A42" s="12" t="s">
        <v>28</v>
      </c>
      <c r="B42" s="6">
        <v>0.19700000000000001</v>
      </c>
      <c r="C42" s="5">
        <v>7.4999999999999997E-2</v>
      </c>
      <c r="D42" s="2">
        <f t="shared" si="1"/>
        <v>0.12200000000000001</v>
      </c>
      <c r="E42" s="9">
        <f t="shared" si="2"/>
        <v>2.1382301972000004</v>
      </c>
    </row>
    <row r="43" spans="1:5" x14ac:dyDescent="0.35">
      <c r="A43" s="12" t="s">
        <v>29</v>
      </c>
      <c r="B43" s="6">
        <v>0.23300000000000001</v>
      </c>
      <c r="C43" s="5">
        <v>7.4999999999999997E-2</v>
      </c>
      <c r="D43" s="2">
        <f t="shared" si="1"/>
        <v>0.15800000000000003</v>
      </c>
      <c r="E43" s="9">
        <f t="shared" si="2"/>
        <v>2.5969610612000005</v>
      </c>
    </row>
    <row r="44" spans="1:5" x14ac:dyDescent="0.35">
      <c r="A44" s="12" t="s">
        <v>30</v>
      </c>
      <c r="B44" s="6">
        <v>0.19900000000000001</v>
      </c>
      <c r="C44" s="5">
        <v>7.4999999999999997E-2</v>
      </c>
      <c r="D44" s="2">
        <f t="shared" si="1"/>
        <v>0.12400000000000001</v>
      </c>
      <c r="E44" s="9">
        <f t="shared" si="2"/>
        <v>2.1637238608000002</v>
      </c>
    </row>
    <row r="45" spans="1:5" x14ac:dyDescent="0.35">
      <c r="A45" s="12" t="s">
        <v>31</v>
      </c>
      <c r="B45" s="6">
        <v>0.22700000000000001</v>
      </c>
      <c r="C45" s="5">
        <v>7.4999999999999997E-2</v>
      </c>
      <c r="D45" s="2">
        <f t="shared" si="1"/>
        <v>0.15200000000000002</v>
      </c>
      <c r="E45" s="9">
        <f t="shared" si="2"/>
        <v>2.5205287232000004</v>
      </c>
    </row>
    <row r="46" spans="1:5" x14ac:dyDescent="0.35">
      <c r="A46" s="12" t="s">
        <v>32</v>
      </c>
      <c r="B46" s="6">
        <v>0.24199999999999999</v>
      </c>
      <c r="C46" s="5">
        <v>7.4999999999999997E-2</v>
      </c>
      <c r="D46" s="2">
        <f t="shared" si="1"/>
        <v>0.16699999999999998</v>
      </c>
      <c r="E46" s="9">
        <f t="shared" si="2"/>
        <v>2.7115924636999997</v>
      </c>
    </row>
    <row r="47" spans="1:5" x14ac:dyDescent="0.35">
      <c r="A47" s="12" t="s">
        <v>33</v>
      </c>
      <c r="B47" s="6">
        <v>0.23300000000000001</v>
      </c>
      <c r="C47" s="5">
        <v>7.4999999999999997E-2</v>
      </c>
      <c r="D47" s="2">
        <f t="shared" si="1"/>
        <v>0.15800000000000003</v>
      </c>
      <c r="E47" s="9">
        <f t="shared" si="2"/>
        <v>2.5969610612000005</v>
      </c>
    </row>
    <row r="48" spans="1:5" x14ac:dyDescent="0.35">
      <c r="A48" s="12" t="s">
        <v>34</v>
      </c>
      <c r="B48" s="6">
        <v>0.246</v>
      </c>
      <c r="C48" s="5">
        <v>7.4999999999999997E-2</v>
      </c>
      <c r="D48" s="2">
        <f t="shared" si="1"/>
        <v>0.17099999999999999</v>
      </c>
      <c r="E48" s="9">
        <f t="shared" si="2"/>
        <v>2.7625331652999998</v>
      </c>
    </row>
    <row r="49" spans="1:5" x14ac:dyDescent="0.35">
      <c r="A49" s="12" t="s">
        <v>35</v>
      </c>
      <c r="B49" s="6">
        <v>0.26300000000000001</v>
      </c>
      <c r="C49" s="5">
        <v>7.4999999999999997E-2</v>
      </c>
      <c r="D49" s="2">
        <f t="shared" si="1"/>
        <v>0.188</v>
      </c>
      <c r="E49" s="9">
        <f t="shared" si="2"/>
        <v>2.9789859152</v>
      </c>
    </row>
    <row r="50" spans="1:5" x14ac:dyDescent="0.35">
      <c r="A50" s="12" t="s">
        <v>36</v>
      </c>
      <c r="B50" s="6">
        <v>0.23800000000000002</v>
      </c>
      <c r="C50" s="5">
        <v>7.4999999999999997E-2</v>
      </c>
      <c r="D50" s="2">
        <f t="shared" si="1"/>
        <v>0.16300000000000003</v>
      </c>
      <c r="E50" s="9">
        <f t="shared" si="2"/>
        <v>2.6606477077000004</v>
      </c>
    </row>
    <row r="51" spans="1:5" x14ac:dyDescent="0.35">
      <c r="A51" s="12" t="s">
        <v>37</v>
      </c>
      <c r="B51" s="6">
        <v>0.27500000000000002</v>
      </c>
      <c r="C51" s="5">
        <v>7.4999999999999997E-2</v>
      </c>
      <c r="D51" s="2">
        <f t="shared" si="1"/>
        <v>0.2</v>
      </c>
      <c r="E51" s="9">
        <f t="shared" si="2"/>
        <v>3.131732</v>
      </c>
    </row>
    <row r="52" spans="1:5" x14ac:dyDescent="0.35">
      <c r="A52" s="12" t="s">
        <v>38</v>
      </c>
      <c r="B52" s="6">
        <v>0.28200000000000003</v>
      </c>
      <c r="C52" s="5">
        <v>7.4999999999999997E-2</v>
      </c>
      <c r="D52" s="2">
        <f t="shared" si="1"/>
        <v>0.20700000000000002</v>
      </c>
      <c r="E52" s="9">
        <f t="shared" si="2"/>
        <v>3.2208170317000002</v>
      </c>
    </row>
    <row r="53" spans="1:5" x14ac:dyDescent="0.35">
      <c r="A53" s="12" t="s">
        <v>39</v>
      </c>
      <c r="B53" s="6">
        <v>0.32600000000000001</v>
      </c>
      <c r="C53" s="5">
        <v>7.4999999999999997E-2</v>
      </c>
      <c r="D53" s="2">
        <f t="shared" si="1"/>
        <v>0.251</v>
      </c>
      <c r="E53" s="9">
        <f t="shared" si="2"/>
        <v>3.7804957733000002</v>
      </c>
    </row>
    <row r="54" spans="1:5" x14ac:dyDescent="0.35">
      <c r="A54" s="12" t="s">
        <v>40</v>
      </c>
      <c r="B54" s="6">
        <v>0.253</v>
      </c>
      <c r="C54" s="5">
        <v>7.4999999999999997E-2</v>
      </c>
      <c r="D54" s="2">
        <f t="shared" si="1"/>
        <v>0.17799999999999999</v>
      </c>
      <c r="E54" s="9">
        <f t="shared" si="2"/>
        <v>2.8516696372000001</v>
      </c>
    </row>
    <row r="55" spans="1:5" x14ac:dyDescent="0.35">
      <c r="A55" s="12" t="s">
        <v>41</v>
      </c>
      <c r="B55" s="6">
        <v>0.26800000000000002</v>
      </c>
      <c r="C55" s="5">
        <v>7.4999999999999997E-2</v>
      </c>
      <c r="D55" s="2">
        <f t="shared" si="1"/>
        <v>0.193</v>
      </c>
      <c r="E55" s="9">
        <f t="shared" si="2"/>
        <v>3.0426345517</v>
      </c>
    </row>
    <row r="56" spans="1:5" x14ac:dyDescent="0.35">
      <c r="A56" s="12" t="s">
        <v>42</v>
      </c>
      <c r="B56" s="6">
        <v>0.23500000000000001</v>
      </c>
      <c r="C56" s="5">
        <v>7.4999999999999997E-2</v>
      </c>
      <c r="D56" s="2">
        <f t="shared" si="1"/>
        <v>0.16000000000000003</v>
      </c>
      <c r="E56" s="9">
        <f t="shared" si="2"/>
        <v>2.6224364800000006</v>
      </c>
    </row>
    <row r="57" spans="1:5" x14ac:dyDescent="0.35">
      <c r="A57" s="12" t="s">
        <v>43</v>
      </c>
      <c r="B57" s="6">
        <v>0.28899999999999998</v>
      </c>
      <c r="C57" s="5">
        <v>7.4999999999999997E-2</v>
      </c>
      <c r="D57" s="2">
        <f t="shared" si="1"/>
        <v>0.21399999999999997</v>
      </c>
      <c r="E57" s="9">
        <f t="shared" si="2"/>
        <v>3.3098896467999994</v>
      </c>
    </row>
    <row r="58" spans="1:5" x14ac:dyDescent="0.35">
      <c r="A58" s="12" t="s">
        <v>44</v>
      </c>
      <c r="B58" s="6">
        <v>0.22800000000000001</v>
      </c>
      <c r="C58" s="5">
        <v>7.4999999999999997E-2</v>
      </c>
      <c r="D58" s="2">
        <f t="shared" si="1"/>
        <v>0.15300000000000002</v>
      </c>
      <c r="E58" s="9">
        <f t="shared" si="2"/>
        <v>2.5332680797000005</v>
      </c>
    </row>
    <row r="59" spans="1:5" x14ac:dyDescent="0.35">
      <c r="A59" s="12" t="s">
        <v>45</v>
      </c>
      <c r="B59" s="6">
        <v>0.26400000000000001</v>
      </c>
      <c r="C59" s="5">
        <v>7.4999999999999997E-2</v>
      </c>
      <c r="D59" s="2">
        <f t="shared" si="1"/>
        <v>0.189</v>
      </c>
      <c r="E59" s="9">
        <f t="shared" si="2"/>
        <v>2.9917161493000002</v>
      </c>
    </row>
    <row r="60" spans="1:5" x14ac:dyDescent="0.35">
      <c r="A60" s="12" t="s">
        <v>46</v>
      </c>
      <c r="B60" s="6">
        <v>0.26500000000000001</v>
      </c>
      <c r="C60" s="5">
        <v>7.4999999999999997E-2</v>
      </c>
      <c r="D60" s="2">
        <f t="shared" si="1"/>
        <v>0.19</v>
      </c>
      <c r="E60" s="9">
        <f t="shared" si="2"/>
        <v>3.0044461299999998</v>
      </c>
    </row>
    <row r="61" spans="1:5" x14ac:dyDescent="0.35">
      <c r="A61" s="12" t="s">
        <v>47</v>
      </c>
      <c r="B61" s="6">
        <v>0.28600000000000003</v>
      </c>
      <c r="C61" s="5">
        <v>7.4999999999999997E-2</v>
      </c>
      <c r="D61" s="2">
        <f t="shared" si="1"/>
        <v>0.21100000000000002</v>
      </c>
      <c r="E61" s="9">
        <f t="shared" si="2"/>
        <v>3.2717171893000003</v>
      </c>
    </row>
    <row r="62" spans="1:5" x14ac:dyDescent="0.35">
      <c r="A62" s="12" t="s">
        <v>48</v>
      </c>
      <c r="B62" s="6">
        <v>0.23300000000000001</v>
      </c>
      <c r="C62" s="5">
        <v>7.4999999999999997E-2</v>
      </c>
      <c r="D62" s="2">
        <f t="shared" si="1"/>
        <v>0.15800000000000003</v>
      </c>
      <c r="E62" s="9">
        <f t="shared" si="2"/>
        <v>2.5969610612000005</v>
      </c>
    </row>
    <row r="63" spans="1:5" x14ac:dyDescent="0.35">
      <c r="A63" s="12" t="s">
        <v>49</v>
      </c>
      <c r="B63" s="6">
        <v>0.26400000000000001</v>
      </c>
      <c r="C63" s="5">
        <v>7.4999999999999997E-2</v>
      </c>
      <c r="D63" s="2">
        <f t="shared" si="1"/>
        <v>0.189</v>
      </c>
      <c r="E63" s="9">
        <f t="shared" si="2"/>
        <v>2.9917161493000002</v>
      </c>
    </row>
    <row r="64" spans="1:5" x14ac:dyDescent="0.35">
      <c r="A64" s="12" t="s">
        <v>50</v>
      </c>
      <c r="B64" s="6">
        <v>0.26400000000000001</v>
      </c>
      <c r="C64" s="5">
        <v>7.4999999999999997E-2</v>
      </c>
      <c r="D64" s="2">
        <f t="shared" si="1"/>
        <v>0.189</v>
      </c>
      <c r="E64" s="9">
        <f t="shared" si="2"/>
        <v>2.9917161493000002</v>
      </c>
    </row>
    <row r="65" spans="1:5" x14ac:dyDescent="0.35">
      <c r="A65" s="12" t="s">
        <v>51</v>
      </c>
      <c r="B65" s="6">
        <v>0.34600000000000003</v>
      </c>
      <c r="C65" s="5">
        <v>7.4999999999999997E-2</v>
      </c>
      <c r="D65" s="2">
        <f t="shared" si="1"/>
        <v>0.27100000000000002</v>
      </c>
      <c r="E65" s="9">
        <f t="shared" si="2"/>
        <v>4.0347330253000004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K70"/>
  <sheetViews>
    <sheetView topLeftCell="A16" workbookViewId="0">
      <selection activeCell="O67" sqref="O67"/>
    </sheetView>
  </sheetViews>
  <sheetFormatPr defaultRowHeight="14.5" x14ac:dyDescent="0.35"/>
  <cols>
    <col min="1" max="1" width="11" customWidth="1"/>
    <col min="2" max="2" width="11.7265625" customWidth="1"/>
    <col min="3" max="3" width="10.81640625" customWidth="1"/>
    <col min="4" max="4" width="11.453125" customWidth="1"/>
  </cols>
  <sheetData>
    <row r="2" spans="1:6" x14ac:dyDescent="0.35">
      <c r="A2" s="4">
        <v>7.9000000000000001E-2</v>
      </c>
      <c r="B2" s="6">
        <v>0.58199999999999996</v>
      </c>
      <c r="C2" s="6">
        <v>0.73799999999999999</v>
      </c>
      <c r="D2" s="6">
        <v>0.74199999999999999</v>
      </c>
      <c r="E2" s="6">
        <v>0.71699999999999997</v>
      </c>
      <c r="F2" s="6">
        <v>0.627</v>
      </c>
    </row>
    <row r="3" spans="1:6" x14ac:dyDescent="0.35">
      <c r="A3" s="4">
        <v>0.57899999999999996</v>
      </c>
      <c r="B3" s="6">
        <v>0.63400000000000001</v>
      </c>
      <c r="C3" s="6">
        <v>0.56400000000000006</v>
      </c>
      <c r="D3" s="6">
        <v>0.74199999999999999</v>
      </c>
      <c r="E3" s="6">
        <v>0.69700000000000006</v>
      </c>
      <c r="F3" s="6">
        <v>0.749</v>
      </c>
    </row>
    <row r="4" spans="1:6" x14ac:dyDescent="0.35">
      <c r="A4" s="4">
        <v>0.95099999999999996</v>
      </c>
      <c r="B4" s="6">
        <v>0.65300000000000002</v>
      </c>
      <c r="C4" s="6">
        <v>0.61099999999999999</v>
      </c>
      <c r="D4" s="6">
        <v>0.44600000000000001</v>
      </c>
      <c r="E4" s="6">
        <v>0.66</v>
      </c>
      <c r="F4" s="6">
        <v>0.755</v>
      </c>
    </row>
    <row r="5" spans="1:6" x14ac:dyDescent="0.35">
      <c r="A5" s="4">
        <v>1.2490000000000001</v>
      </c>
      <c r="B5" s="6">
        <v>0.65700000000000003</v>
      </c>
      <c r="C5" s="6">
        <v>0.59499999999999997</v>
      </c>
      <c r="D5" s="6">
        <v>0.74</v>
      </c>
      <c r="E5" s="6">
        <v>0.755</v>
      </c>
      <c r="F5" s="6">
        <v>0.53400000000000003</v>
      </c>
    </row>
    <row r="6" spans="1:6" x14ac:dyDescent="0.35">
      <c r="A6" s="4">
        <v>1.4410000000000001</v>
      </c>
      <c r="B6" s="6">
        <v>0.63100000000000001</v>
      </c>
      <c r="C6" s="6">
        <v>0.67100000000000004</v>
      </c>
      <c r="D6" s="6">
        <v>0.755</v>
      </c>
      <c r="E6" s="6">
        <v>0.71399999999999997</v>
      </c>
      <c r="F6" s="6">
        <v>0.72799999999999998</v>
      </c>
    </row>
    <row r="7" spans="1:6" x14ac:dyDescent="0.35">
      <c r="A7" s="4">
        <v>1.544</v>
      </c>
      <c r="B7" s="6">
        <v>0.57699999999999996</v>
      </c>
      <c r="C7" s="6">
        <v>0.70499999999999996</v>
      </c>
      <c r="D7" s="6">
        <v>0.82300000000000006</v>
      </c>
      <c r="E7" s="6">
        <v>0.746</v>
      </c>
      <c r="F7" s="6">
        <v>0.749</v>
      </c>
    </row>
    <row r="8" spans="1:6" x14ac:dyDescent="0.35">
      <c r="A8" s="4">
        <v>1.637</v>
      </c>
      <c r="B8" s="6">
        <v>0.59699999999999998</v>
      </c>
      <c r="C8" s="6">
        <v>0.66800000000000004</v>
      </c>
      <c r="D8" s="6">
        <v>0.83100000000000007</v>
      </c>
      <c r="E8" s="6">
        <v>0.68500000000000005</v>
      </c>
      <c r="F8" s="6">
        <v>0.72099999999999997</v>
      </c>
    </row>
    <row r="9" spans="1:6" x14ac:dyDescent="0.35">
      <c r="A9" s="5">
        <v>2.0340000000000003</v>
      </c>
      <c r="B9" s="6">
        <v>0.73699999999999999</v>
      </c>
      <c r="C9" s="6">
        <v>0.95500000000000007</v>
      </c>
      <c r="D9" s="6">
        <v>0.91700000000000004</v>
      </c>
      <c r="E9" s="6">
        <v>0.83000000000000007</v>
      </c>
    </row>
    <row r="12" spans="1:6" x14ac:dyDescent="0.35">
      <c r="B12" s="8" t="s">
        <v>12</v>
      </c>
      <c r="C12" s="8" t="s">
        <v>8</v>
      </c>
      <c r="D12" s="8" t="s">
        <v>9</v>
      </c>
    </row>
    <row r="13" spans="1:6" x14ac:dyDescent="0.35">
      <c r="A13" t="s">
        <v>0</v>
      </c>
      <c r="B13" s="4">
        <v>7.9000000000000001E-2</v>
      </c>
      <c r="C13" s="6">
        <v>1000</v>
      </c>
      <c r="D13" s="13">
        <f>(312.1*B13*B13)-(1163.7*B13)+(1082.5)</f>
        <v>992.51551610000001</v>
      </c>
    </row>
    <row r="14" spans="1:6" x14ac:dyDescent="0.35">
      <c r="A14" t="s">
        <v>1</v>
      </c>
      <c r="B14" s="4">
        <v>0.57899999999999996</v>
      </c>
      <c r="C14" s="6">
        <v>500</v>
      </c>
      <c r="D14" s="13">
        <f t="shared" ref="D14:D20" si="0">(312.1*B14*B14)-(1163.7*B14)+(1082.5)</f>
        <v>513.34641610000006</v>
      </c>
    </row>
    <row r="15" spans="1:6" x14ac:dyDescent="0.35">
      <c r="A15" t="s">
        <v>2</v>
      </c>
      <c r="B15" s="4">
        <v>0.95099999999999996</v>
      </c>
      <c r="C15" s="6">
        <v>250</v>
      </c>
      <c r="D15" s="13">
        <f t="shared" si="0"/>
        <v>258.08485210000003</v>
      </c>
    </row>
    <row r="16" spans="1:6" x14ac:dyDescent="0.35">
      <c r="A16" t="s">
        <v>3</v>
      </c>
      <c r="B16" s="4">
        <v>1.2490000000000001</v>
      </c>
      <c r="C16" s="6">
        <v>125</v>
      </c>
      <c r="D16" s="13">
        <f t="shared" si="0"/>
        <v>115.91501210000001</v>
      </c>
    </row>
    <row r="17" spans="1:11" x14ac:dyDescent="0.35">
      <c r="A17" t="s">
        <v>4</v>
      </c>
      <c r="B17" s="4">
        <v>1.4410000000000001</v>
      </c>
      <c r="C17" s="6">
        <v>62.5</v>
      </c>
      <c r="D17" s="13">
        <f t="shared" si="0"/>
        <v>53.67802010000014</v>
      </c>
    </row>
    <row r="18" spans="1:11" x14ac:dyDescent="0.35">
      <c r="A18" t="s">
        <v>52</v>
      </c>
      <c r="B18" s="4">
        <v>1.544</v>
      </c>
      <c r="C18" s="6">
        <v>31.25</v>
      </c>
      <c r="D18" s="13">
        <f t="shared" si="0"/>
        <v>29.773625599999832</v>
      </c>
    </row>
    <row r="19" spans="1:11" x14ac:dyDescent="0.35">
      <c r="A19" t="s">
        <v>53</v>
      </c>
      <c r="B19" s="4">
        <v>1.637</v>
      </c>
      <c r="C19" s="6">
        <v>15.63</v>
      </c>
      <c r="D19" s="13">
        <f t="shared" si="0"/>
        <v>13.879004899999927</v>
      </c>
    </row>
    <row r="20" spans="1:11" x14ac:dyDescent="0.35">
      <c r="A20" t="s">
        <v>5</v>
      </c>
      <c r="B20" s="5">
        <v>2.0340000000000003</v>
      </c>
      <c r="C20" s="6">
        <v>0</v>
      </c>
      <c r="D20" s="13">
        <f t="shared" si="0"/>
        <v>6.7405876000000262</v>
      </c>
    </row>
    <row r="26" spans="1:11" x14ac:dyDescent="0.35">
      <c r="I26" s="7" t="s">
        <v>54</v>
      </c>
      <c r="J26" s="7"/>
      <c r="K26" s="7"/>
    </row>
    <row r="31" spans="1:11" x14ac:dyDescent="0.35">
      <c r="A31" s="10" t="s">
        <v>11</v>
      </c>
      <c r="B31" s="6" t="s">
        <v>12</v>
      </c>
      <c r="C31" s="11" t="s">
        <v>9</v>
      </c>
    </row>
    <row r="32" spans="1:11" x14ac:dyDescent="0.35">
      <c r="A32" s="12" t="s">
        <v>13</v>
      </c>
      <c r="B32" s="6">
        <v>0.58199999999999996</v>
      </c>
      <c r="C32" s="13">
        <f t="shared" ref="C32:C70" si="1">(312.1*B32*B32)-(1163.7*B32)+(1082.5)</f>
        <v>510.94236039999998</v>
      </c>
    </row>
    <row r="33" spans="1:3" x14ac:dyDescent="0.35">
      <c r="A33" s="12" t="s">
        <v>14</v>
      </c>
      <c r="B33" s="6">
        <v>0.63400000000000001</v>
      </c>
      <c r="C33" s="13">
        <f t="shared" si="1"/>
        <v>470.16466760000003</v>
      </c>
    </row>
    <row r="34" spans="1:3" x14ac:dyDescent="0.35">
      <c r="A34" s="12" t="s">
        <v>15</v>
      </c>
      <c r="B34" s="6">
        <v>0.65300000000000002</v>
      </c>
      <c r="C34" s="13">
        <f t="shared" si="1"/>
        <v>455.68614890000003</v>
      </c>
    </row>
    <row r="35" spans="1:3" x14ac:dyDescent="0.35">
      <c r="A35" s="12" t="s">
        <v>16</v>
      </c>
      <c r="B35" s="6">
        <v>0.65700000000000003</v>
      </c>
      <c r="C35" s="13">
        <f t="shared" si="1"/>
        <v>452.66675289999989</v>
      </c>
    </row>
    <row r="36" spans="1:3" x14ac:dyDescent="0.35">
      <c r="A36" s="12" t="s">
        <v>17</v>
      </c>
      <c r="B36" s="6">
        <v>0.63100000000000001</v>
      </c>
      <c r="C36" s="13">
        <f t="shared" si="1"/>
        <v>472.4713481</v>
      </c>
    </row>
    <row r="37" spans="1:3" x14ac:dyDescent="0.35">
      <c r="A37" s="12" t="s">
        <v>18</v>
      </c>
      <c r="B37" s="6">
        <v>0.57699999999999996</v>
      </c>
      <c r="C37" s="13">
        <f t="shared" si="1"/>
        <v>514.95224090000011</v>
      </c>
    </row>
    <row r="38" spans="1:3" x14ac:dyDescent="0.35">
      <c r="A38" s="12" t="s">
        <v>19</v>
      </c>
      <c r="B38" s="6">
        <v>0.59699999999999998</v>
      </c>
      <c r="C38" s="13">
        <f t="shared" si="1"/>
        <v>499.00634890000003</v>
      </c>
    </row>
    <row r="39" spans="1:3" x14ac:dyDescent="0.35">
      <c r="A39" s="12" t="s">
        <v>20</v>
      </c>
      <c r="B39" s="6">
        <v>0.73699999999999999</v>
      </c>
      <c r="C39" s="13">
        <f t="shared" si="1"/>
        <v>394.37614489999987</v>
      </c>
    </row>
    <row r="40" spans="1:3" x14ac:dyDescent="0.35">
      <c r="A40" s="12" t="s">
        <v>21</v>
      </c>
      <c r="B40" s="6">
        <v>0.73799999999999999</v>
      </c>
      <c r="C40" s="13">
        <f t="shared" si="1"/>
        <v>393.67279239999993</v>
      </c>
    </row>
    <row r="41" spans="1:3" x14ac:dyDescent="0.35">
      <c r="A41" s="12" t="s">
        <v>22</v>
      </c>
      <c r="B41" s="6">
        <v>0.56400000000000006</v>
      </c>
      <c r="C41" s="13">
        <f t="shared" si="1"/>
        <v>525.45096160000003</v>
      </c>
    </row>
    <row r="42" spans="1:3" x14ac:dyDescent="0.35">
      <c r="A42" s="12" t="s">
        <v>23</v>
      </c>
      <c r="B42" s="6">
        <v>0.61099999999999999</v>
      </c>
      <c r="C42" s="13">
        <f t="shared" si="1"/>
        <v>487.99278409999999</v>
      </c>
    </row>
    <row r="43" spans="1:3" x14ac:dyDescent="0.35">
      <c r="A43" s="12" t="s">
        <v>24</v>
      </c>
      <c r="B43" s="6">
        <v>0.59499999999999997</v>
      </c>
      <c r="C43" s="13">
        <f t="shared" si="1"/>
        <v>500.58970250000004</v>
      </c>
    </row>
    <row r="44" spans="1:3" x14ac:dyDescent="0.35">
      <c r="A44" s="12" t="s">
        <v>25</v>
      </c>
      <c r="B44" s="6">
        <v>0.67100000000000004</v>
      </c>
      <c r="C44" s="13">
        <f t="shared" si="1"/>
        <v>442.17751610000005</v>
      </c>
    </row>
    <row r="45" spans="1:3" x14ac:dyDescent="0.35">
      <c r="A45" s="12" t="s">
        <v>26</v>
      </c>
      <c r="B45" s="6">
        <v>0.70499999999999996</v>
      </c>
      <c r="C45" s="13">
        <f t="shared" si="1"/>
        <v>417.21300250000002</v>
      </c>
    </row>
    <row r="46" spans="1:3" x14ac:dyDescent="0.35">
      <c r="A46" s="12" t="s">
        <v>27</v>
      </c>
      <c r="B46" s="6">
        <v>0.66800000000000004</v>
      </c>
      <c r="C46" s="13">
        <f t="shared" si="1"/>
        <v>444.41491039999994</v>
      </c>
    </row>
    <row r="47" spans="1:3" x14ac:dyDescent="0.35">
      <c r="A47" s="12" t="s">
        <v>28</v>
      </c>
      <c r="B47" s="6">
        <v>0.95500000000000007</v>
      </c>
      <c r="C47" s="13">
        <f t="shared" si="1"/>
        <v>255.80950249999989</v>
      </c>
    </row>
    <row r="48" spans="1:3" x14ac:dyDescent="0.35">
      <c r="A48" s="12" t="s">
        <v>29</v>
      </c>
      <c r="B48" s="6">
        <v>0.74199999999999999</v>
      </c>
      <c r="C48" s="13">
        <f t="shared" si="1"/>
        <v>390.8656244</v>
      </c>
    </row>
    <row r="49" spans="1:3" x14ac:dyDescent="0.35">
      <c r="A49" s="12" t="s">
        <v>30</v>
      </c>
      <c r="B49" s="6">
        <v>0.74199999999999999</v>
      </c>
      <c r="C49" s="13">
        <f t="shared" si="1"/>
        <v>390.8656244</v>
      </c>
    </row>
    <row r="50" spans="1:3" x14ac:dyDescent="0.35">
      <c r="A50" s="12" t="s">
        <v>31</v>
      </c>
      <c r="B50" s="6">
        <v>0.44600000000000001</v>
      </c>
      <c r="C50" s="13">
        <f t="shared" si="1"/>
        <v>625.57148359999997</v>
      </c>
    </row>
    <row r="51" spans="1:3" x14ac:dyDescent="0.35">
      <c r="A51" s="12" t="s">
        <v>32</v>
      </c>
      <c r="B51" s="6">
        <v>0.74</v>
      </c>
      <c r="C51" s="13">
        <f t="shared" si="1"/>
        <v>392.2679599999999</v>
      </c>
    </row>
    <row r="52" spans="1:3" x14ac:dyDescent="0.35">
      <c r="A52" s="12" t="s">
        <v>33</v>
      </c>
      <c r="B52" s="6">
        <v>0.755</v>
      </c>
      <c r="C52" s="13">
        <f t="shared" si="1"/>
        <v>381.81130250000001</v>
      </c>
    </row>
    <row r="53" spans="1:3" x14ac:dyDescent="0.35">
      <c r="A53" s="12" t="s">
        <v>34</v>
      </c>
      <c r="B53" s="6">
        <v>0.82300000000000006</v>
      </c>
      <c r="C53" s="13">
        <f t="shared" si="1"/>
        <v>336.16928089999988</v>
      </c>
    </row>
    <row r="54" spans="1:3" x14ac:dyDescent="0.35">
      <c r="A54" s="12" t="s">
        <v>35</v>
      </c>
      <c r="B54" s="6">
        <v>0.83100000000000007</v>
      </c>
      <c r="C54" s="13">
        <f t="shared" si="1"/>
        <v>330.98938809999993</v>
      </c>
    </row>
    <row r="55" spans="1:3" x14ac:dyDescent="0.35">
      <c r="A55" s="12" t="s">
        <v>36</v>
      </c>
      <c r="B55" s="6">
        <v>0.91700000000000004</v>
      </c>
      <c r="C55" s="13">
        <f t="shared" si="1"/>
        <v>277.82855689999997</v>
      </c>
    </row>
    <row r="56" spans="1:3" x14ac:dyDescent="0.35">
      <c r="A56" s="12" t="s">
        <v>37</v>
      </c>
      <c r="B56" s="6">
        <v>0.71699999999999997</v>
      </c>
      <c r="C56" s="13">
        <f t="shared" si="1"/>
        <v>408.57427690000009</v>
      </c>
    </row>
    <row r="57" spans="1:3" x14ac:dyDescent="0.35">
      <c r="A57" s="12" t="s">
        <v>38</v>
      </c>
      <c r="B57" s="6">
        <v>0.69700000000000006</v>
      </c>
      <c r="C57" s="13">
        <f t="shared" si="1"/>
        <v>423.02208889999997</v>
      </c>
    </row>
    <row r="58" spans="1:3" x14ac:dyDescent="0.35">
      <c r="A58" s="12" t="s">
        <v>39</v>
      </c>
      <c r="B58" s="6">
        <v>0.66</v>
      </c>
      <c r="C58" s="13">
        <f t="shared" si="1"/>
        <v>450.40876000000003</v>
      </c>
    </row>
    <row r="59" spans="1:3" x14ac:dyDescent="0.35">
      <c r="A59" s="12" t="s">
        <v>40</v>
      </c>
      <c r="B59" s="6">
        <v>0.755</v>
      </c>
      <c r="C59" s="13">
        <f t="shared" si="1"/>
        <v>381.81130250000001</v>
      </c>
    </row>
    <row r="60" spans="1:3" x14ac:dyDescent="0.35">
      <c r="A60" s="12" t="s">
        <v>41</v>
      </c>
      <c r="B60" s="6">
        <v>0.71399999999999997</v>
      </c>
      <c r="C60" s="13">
        <f t="shared" si="1"/>
        <v>410.72553160000007</v>
      </c>
    </row>
    <row r="61" spans="1:3" x14ac:dyDescent="0.35">
      <c r="A61" s="12" t="s">
        <v>42</v>
      </c>
      <c r="B61" s="6">
        <v>0.746</v>
      </c>
      <c r="C61" s="13">
        <f t="shared" si="1"/>
        <v>388.06844359999991</v>
      </c>
    </row>
    <row r="62" spans="1:3" x14ac:dyDescent="0.35">
      <c r="A62" s="12" t="s">
        <v>43</v>
      </c>
      <c r="B62" s="6">
        <v>0.68500000000000005</v>
      </c>
      <c r="C62" s="13">
        <f t="shared" si="1"/>
        <v>431.81062249999991</v>
      </c>
    </row>
    <row r="63" spans="1:3" x14ac:dyDescent="0.35">
      <c r="A63" s="12" t="s">
        <v>44</v>
      </c>
      <c r="B63" s="6">
        <v>0.83000000000000007</v>
      </c>
      <c r="C63" s="13">
        <f t="shared" si="1"/>
        <v>331.63468999999998</v>
      </c>
    </row>
    <row r="64" spans="1:3" x14ac:dyDescent="0.35">
      <c r="A64" s="12" t="s">
        <v>45</v>
      </c>
      <c r="B64" s="6">
        <v>0.627</v>
      </c>
      <c r="C64" s="13">
        <f t="shared" si="1"/>
        <v>475.55566090000002</v>
      </c>
    </row>
    <row r="65" spans="1:3" x14ac:dyDescent="0.35">
      <c r="A65" s="12" t="s">
        <v>46</v>
      </c>
      <c r="B65" s="6">
        <v>0.749</v>
      </c>
      <c r="C65" s="13">
        <f t="shared" si="1"/>
        <v>385.9771121</v>
      </c>
    </row>
    <row r="66" spans="1:3" x14ac:dyDescent="0.35">
      <c r="A66" s="12" t="s">
        <v>47</v>
      </c>
      <c r="B66" s="6">
        <v>0.755</v>
      </c>
      <c r="C66" s="13">
        <f t="shared" si="1"/>
        <v>381.81130250000001</v>
      </c>
    </row>
    <row r="67" spans="1:3" x14ac:dyDescent="0.35">
      <c r="A67" s="12" t="s">
        <v>48</v>
      </c>
      <c r="B67" s="6">
        <v>0.53400000000000003</v>
      </c>
      <c r="C67" s="13">
        <f t="shared" si="1"/>
        <v>550.08138759999997</v>
      </c>
    </row>
    <row r="68" spans="1:3" x14ac:dyDescent="0.35">
      <c r="A68" s="12" t="s">
        <v>49</v>
      </c>
      <c r="B68" s="6">
        <v>0.72799999999999998</v>
      </c>
      <c r="C68" s="13">
        <f t="shared" si="1"/>
        <v>400.73440640000001</v>
      </c>
    </row>
    <row r="69" spans="1:3" x14ac:dyDescent="0.35">
      <c r="A69" s="12" t="s">
        <v>50</v>
      </c>
      <c r="B69" s="6">
        <v>0.749</v>
      </c>
      <c r="C69" s="13">
        <f t="shared" si="1"/>
        <v>385.9771121</v>
      </c>
    </row>
    <row r="70" spans="1:3" x14ac:dyDescent="0.35">
      <c r="A70" s="12" t="s">
        <v>51</v>
      </c>
      <c r="B70" s="6">
        <v>0.72099999999999997</v>
      </c>
      <c r="C70" s="13">
        <f t="shared" si="1"/>
        <v>405.71467610000002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L69"/>
  <sheetViews>
    <sheetView workbookViewId="0">
      <selection activeCell="G19" sqref="G19"/>
    </sheetView>
  </sheetViews>
  <sheetFormatPr defaultRowHeight="14.5" x14ac:dyDescent="0.35"/>
  <cols>
    <col min="1" max="2" width="11.54296875" customWidth="1"/>
    <col min="3" max="4" width="10.7265625" customWidth="1"/>
    <col min="5" max="5" width="11.453125" customWidth="1"/>
  </cols>
  <sheetData>
    <row r="2" spans="1:6" x14ac:dyDescent="0.35">
      <c r="A2" s="4">
        <v>2.4129999999999998</v>
      </c>
      <c r="B2" s="6">
        <v>0.153</v>
      </c>
      <c r="C2" s="6">
        <v>0.13600000000000001</v>
      </c>
      <c r="D2" s="6">
        <v>0.156</v>
      </c>
      <c r="E2" s="6">
        <v>0.20899999999999999</v>
      </c>
      <c r="F2" s="6">
        <v>0.25700000000000001</v>
      </c>
    </row>
    <row r="3" spans="1:6" x14ac:dyDescent="0.35">
      <c r="A3" s="4">
        <v>1.476</v>
      </c>
      <c r="B3" s="6">
        <v>0.157</v>
      </c>
      <c r="C3" s="6">
        <v>0.154</v>
      </c>
      <c r="D3" s="6">
        <v>0.17399999999999999</v>
      </c>
      <c r="E3" s="6">
        <v>0.20599999999999999</v>
      </c>
      <c r="F3" s="6">
        <v>0.24399999999999999</v>
      </c>
    </row>
    <row r="4" spans="1:6" x14ac:dyDescent="0.35">
      <c r="A4" s="4">
        <v>0.94299999999999995</v>
      </c>
      <c r="B4" s="6">
        <v>0.154</v>
      </c>
      <c r="C4" s="6">
        <v>0.155</v>
      </c>
      <c r="D4" s="6">
        <v>0.156</v>
      </c>
      <c r="E4" s="6">
        <v>0.25700000000000001</v>
      </c>
      <c r="F4" s="6">
        <v>0.23400000000000001</v>
      </c>
    </row>
    <row r="5" spans="1:6" x14ac:dyDescent="0.35">
      <c r="A5" s="4">
        <v>0.50900000000000001</v>
      </c>
      <c r="B5" s="6">
        <v>0.153</v>
      </c>
      <c r="C5" s="6">
        <v>0.17299999999999999</v>
      </c>
      <c r="D5" s="6">
        <v>0.16800000000000001</v>
      </c>
      <c r="E5" s="6">
        <v>0.19500000000000001</v>
      </c>
      <c r="F5" s="6">
        <v>0.26400000000000001</v>
      </c>
    </row>
    <row r="6" spans="1:6" x14ac:dyDescent="0.35">
      <c r="A6" s="4">
        <v>0.248</v>
      </c>
      <c r="B6" s="6">
        <v>0.156</v>
      </c>
      <c r="C6" s="6">
        <v>0.156</v>
      </c>
      <c r="D6" s="6">
        <v>0.159</v>
      </c>
      <c r="E6" s="6">
        <v>0.16700000000000001</v>
      </c>
      <c r="F6" s="6">
        <v>0.30599999999999999</v>
      </c>
    </row>
    <row r="7" spans="1:6" x14ac:dyDescent="0.35">
      <c r="A7" s="4">
        <v>0.16</v>
      </c>
      <c r="B7" s="6">
        <v>0.14299999999999999</v>
      </c>
      <c r="C7" s="6">
        <v>0.154</v>
      </c>
      <c r="D7" s="6">
        <v>0.16300000000000001</v>
      </c>
      <c r="E7" s="6">
        <v>0.254</v>
      </c>
      <c r="F7" s="6">
        <v>0.23699999999999999</v>
      </c>
    </row>
    <row r="8" spans="1:6" x14ac:dyDescent="0.35">
      <c r="A8" s="4">
        <v>0.112</v>
      </c>
      <c r="B8" s="6">
        <v>0.16300000000000001</v>
      </c>
      <c r="C8" s="6">
        <v>0.16400000000000001</v>
      </c>
      <c r="D8" s="6">
        <v>0.16900000000000001</v>
      </c>
      <c r="E8" s="6">
        <v>0.26600000000000001</v>
      </c>
      <c r="F8" s="6">
        <v>0.26800000000000002</v>
      </c>
    </row>
    <row r="9" spans="1:6" x14ac:dyDescent="0.35">
      <c r="A9" s="5">
        <v>6.5000000000000002E-2</v>
      </c>
      <c r="B9" s="6">
        <v>0.155</v>
      </c>
      <c r="C9" s="6">
        <v>0.14599999999999999</v>
      </c>
      <c r="D9" s="6">
        <v>0.189</v>
      </c>
      <c r="E9" s="6">
        <v>0.19500000000000001</v>
      </c>
      <c r="F9" s="1"/>
    </row>
    <row r="13" spans="1:6" x14ac:dyDescent="0.35">
      <c r="B13" s="8" t="s">
        <v>6</v>
      </c>
      <c r="C13" s="8" t="s">
        <v>7</v>
      </c>
      <c r="D13" s="8" t="s">
        <v>8</v>
      </c>
      <c r="E13" s="8" t="s">
        <v>9</v>
      </c>
    </row>
    <row r="14" spans="1:6" x14ac:dyDescent="0.35">
      <c r="A14" t="s">
        <v>0</v>
      </c>
      <c r="B14" s="4">
        <v>2.4129999999999998</v>
      </c>
      <c r="C14" s="2">
        <f>B14-B21</f>
        <v>2.3479999999999999</v>
      </c>
      <c r="D14" s="2">
        <v>2000</v>
      </c>
      <c r="E14" s="9">
        <f>(174.36*C14*C14)+(437.44*C14)+(14.877)</f>
        <v>2003.2509334399997</v>
      </c>
    </row>
    <row r="15" spans="1:6" x14ac:dyDescent="0.35">
      <c r="A15" t="s">
        <v>1</v>
      </c>
      <c r="B15" s="4">
        <v>1.476</v>
      </c>
      <c r="C15" s="2">
        <f>B15-B21</f>
        <v>1.411</v>
      </c>
      <c r="D15" s="2">
        <v>1000</v>
      </c>
      <c r="E15" s="9">
        <f t="shared" ref="E15:E20" si="0">(174.36*C15*C15)+(437.44*C15)+(14.877)</f>
        <v>979.24182556000005</v>
      </c>
    </row>
    <row r="16" spans="1:6" x14ac:dyDescent="0.35">
      <c r="A16" t="s">
        <v>2</v>
      </c>
      <c r="B16" s="4">
        <v>0.94299999999999995</v>
      </c>
      <c r="C16" s="2">
        <f>B16-B21</f>
        <v>0.87799999999999989</v>
      </c>
      <c r="D16" s="2">
        <v>500</v>
      </c>
      <c r="E16" s="9">
        <f t="shared" si="0"/>
        <v>533.3606542399998</v>
      </c>
    </row>
    <row r="17" spans="1:12" x14ac:dyDescent="0.35">
      <c r="A17" t="s">
        <v>3</v>
      </c>
      <c r="B17" s="4">
        <v>0.50900000000000001</v>
      </c>
      <c r="C17" s="2">
        <f>B17-B21</f>
        <v>0.44400000000000001</v>
      </c>
      <c r="D17" s="2">
        <v>250</v>
      </c>
      <c r="E17" s="9">
        <f t="shared" si="0"/>
        <v>243.47299296000003</v>
      </c>
    </row>
    <row r="18" spans="1:12" x14ac:dyDescent="0.35">
      <c r="A18" t="s">
        <v>4</v>
      </c>
      <c r="B18" s="4">
        <v>0.248</v>
      </c>
      <c r="C18" s="2">
        <f>B18-B21</f>
        <v>0.183</v>
      </c>
      <c r="D18" s="2">
        <v>125</v>
      </c>
      <c r="E18" s="9">
        <f t="shared" si="0"/>
        <v>100.76766203999999</v>
      </c>
    </row>
    <row r="19" spans="1:12" x14ac:dyDescent="0.35">
      <c r="A19" t="s">
        <v>52</v>
      </c>
      <c r="B19" s="4">
        <v>0.16</v>
      </c>
      <c r="C19" s="2">
        <f>B19-B21</f>
        <v>9.5000000000000001E-2</v>
      </c>
      <c r="D19" s="2">
        <v>62.5</v>
      </c>
      <c r="E19" s="9">
        <f t="shared" si="0"/>
        <v>58.007399000000007</v>
      </c>
    </row>
    <row r="20" spans="1:12" x14ac:dyDescent="0.35">
      <c r="A20" t="s">
        <v>53</v>
      </c>
      <c r="B20" s="4">
        <v>0.112</v>
      </c>
      <c r="C20" s="2">
        <f>B20-B21</f>
        <v>4.7E-2</v>
      </c>
      <c r="D20" s="2">
        <v>31.25</v>
      </c>
      <c r="E20" s="9">
        <f t="shared" si="0"/>
        <v>35.821841239999998</v>
      </c>
    </row>
    <row r="21" spans="1:12" x14ac:dyDescent="0.35">
      <c r="A21" t="s">
        <v>5</v>
      </c>
      <c r="B21" s="5">
        <v>6.5000000000000002E-2</v>
      </c>
      <c r="C21" s="2">
        <f>B21-B21</f>
        <v>0</v>
      </c>
      <c r="D21" s="2">
        <v>0</v>
      </c>
      <c r="E21" s="9">
        <v>0</v>
      </c>
    </row>
    <row r="26" spans="1:12" x14ac:dyDescent="0.35">
      <c r="H26" s="7"/>
      <c r="J26" s="7" t="s">
        <v>54</v>
      </c>
      <c r="K26" s="7"/>
      <c r="L26" s="7"/>
    </row>
    <row r="30" spans="1:12" x14ac:dyDescent="0.35">
      <c r="A30" s="10" t="s">
        <v>11</v>
      </c>
      <c r="B30" s="6" t="s">
        <v>12</v>
      </c>
      <c r="C30" s="3" t="s">
        <v>5</v>
      </c>
      <c r="D30" s="2" t="s">
        <v>7</v>
      </c>
      <c r="E30" s="11" t="s">
        <v>9</v>
      </c>
    </row>
    <row r="31" spans="1:12" x14ac:dyDescent="0.35">
      <c r="A31" s="12" t="s">
        <v>13</v>
      </c>
      <c r="B31" s="6">
        <v>0.153</v>
      </c>
      <c r="C31" s="5">
        <v>6.5000000000000002E-2</v>
      </c>
      <c r="D31" s="2">
        <f t="shared" ref="D31:D69" si="1">(B31-C31)</f>
        <v>8.7999999999999995E-2</v>
      </c>
      <c r="E31" s="9">
        <f t="shared" ref="E31:E69" si="2">(174.36*D31*D31)+(437.44*D31)+(14.877)</f>
        <v>54.721963840000001</v>
      </c>
    </row>
    <row r="32" spans="1:12" x14ac:dyDescent="0.35">
      <c r="A32" s="12" t="s">
        <v>14</v>
      </c>
      <c r="B32" s="6">
        <v>0.157</v>
      </c>
      <c r="C32" s="5">
        <v>6.5000000000000002E-2</v>
      </c>
      <c r="D32" s="2">
        <f t="shared" si="1"/>
        <v>9.1999999999999998E-2</v>
      </c>
      <c r="E32" s="9">
        <f t="shared" si="2"/>
        <v>56.597263040000001</v>
      </c>
    </row>
    <row r="33" spans="1:5" x14ac:dyDescent="0.35">
      <c r="A33" s="12" t="s">
        <v>15</v>
      </c>
      <c r="B33" s="6">
        <v>0.154</v>
      </c>
      <c r="C33" s="5">
        <v>6.5000000000000002E-2</v>
      </c>
      <c r="D33" s="2">
        <f t="shared" si="1"/>
        <v>8.8999999999999996E-2</v>
      </c>
      <c r="E33" s="9">
        <f t="shared" si="2"/>
        <v>55.19026556</v>
      </c>
    </row>
    <row r="34" spans="1:5" x14ac:dyDescent="0.35">
      <c r="A34" s="12" t="s">
        <v>16</v>
      </c>
      <c r="B34" s="6">
        <v>0.153</v>
      </c>
      <c r="C34" s="5">
        <v>6.5000000000000002E-2</v>
      </c>
      <c r="D34" s="2">
        <f t="shared" si="1"/>
        <v>8.7999999999999995E-2</v>
      </c>
      <c r="E34" s="9">
        <f t="shared" si="2"/>
        <v>54.721963840000001</v>
      </c>
    </row>
    <row r="35" spans="1:5" x14ac:dyDescent="0.35">
      <c r="A35" s="12" t="s">
        <v>17</v>
      </c>
      <c r="B35" s="6">
        <v>0.156</v>
      </c>
      <c r="C35" s="5">
        <v>6.5000000000000002E-2</v>
      </c>
      <c r="D35" s="2">
        <f t="shared" si="1"/>
        <v>9.0999999999999998E-2</v>
      </c>
      <c r="E35" s="9">
        <f t="shared" si="2"/>
        <v>56.127915160000001</v>
      </c>
    </row>
    <row r="36" spans="1:5" x14ac:dyDescent="0.35">
      <c r="A36" s="12" t="s">
        <v>18</v>
      </c>
      <c r="B36" s="6">
        <v>0.14299999999999999</v>
      </c>
      <c r="C36" s="5">
        <v>6.5000000000000002E-2</v>
      </c>
      <c r="D36" s="2">
        <f t="shared" si="1"/>
        <v>7.7999999999999986E-2</v>
      </c>
      <c r="E36" s="9">
        <f t="shared" si="2"/>
        <v>50.058126239999993</v>
      </c>
    </row>
    <row r="37" spans="1:5" x14ac:dyDescent="0.35">
      <c r="A37" s="12" t="s">
        <v>19</v>
      </c>
      <c r="B37" s="6">
        <v>0.16300000000000001</v>
      </c>
      <c r="C37" s="5">
        <v>6.5000000000000002E-2</v>
      </c>
      <c r="D37" s="2">
        <f t="shared" si="1"/>
        <v>9.8000000000000004E-2</v>
      </c>
      <c r="E37" s="9">
        <f t="shared" si="2"/>
        <v>59.420673440000009</v>
      </c>
    </row>
    <row r="38" spans="1:5" x14ac:dyDescent="0.35">
      <c r="A38" s="12" t="s">
        <v>20</v>
      </c>
      <c r="B38" s="6">
        <v>0.155</v>
      </c>
      <c r="C38" s="5">
        <v>6.5000000000000002E-2</v>
      </c>
      <c r="D38" s="2">
        <f t="shared" si="1"/>
        <v>0.09</v>
      </c>
      <c r="E38" s="9">
        <f t="shared" si="2"/>
        <v>55.658915999999998</v>
      </c>
    </row>
    <row r="39" spans="1:5" x14ac:dyDescent="0.35">
      <c r="A39" s="12" t="s">
        <v>21</v>
      </c>
      <c r="B39" s="6">
        <v>0.13600000000000001</v>
      </c>
      <c r="C39" s="5">
        <v>6.5000000000000002E-2</v>
      </c>
      <c r="D39" s="2">
        <f t="shared" si="1"/>
        <v>7.1000000000000008E-2</v>
      </c>
      <c r="E39" s="9">
        <f t="shared" si="2"/>
        <v>46.81418876</v>
      </c>
    </row>
    <row r="40" spans="1:5" x14ac:dyDescent="0.35">
      <c r="A40" s="12" t="s">
        <v>22</v>
      </c>
      <c r="B40" s="6">
        <v>0.154</v>
      </c>
      <c r="C40" s="5">
        <v>6.5000000000000002E-2</v>
      </c>
      <c r="D40" s="2">
        <f t="shared" si="1"/>
        <v>8.8999999999999996E-2</v>
      </c>
      <c r="E40" s="9">
        <f t="shared" si="2"/>
        <v>55.19026556</v>
      </c>
    </row>
    <row r="41" spans="1:5" x14ac:dyDescent="0.35">
      <c r="A41" s="12" t="s">
        <v>23</v>
      </c>
      <c r="B41" s="6">
        <v>0.155</v>
      </c>
      <c r="C41" s="5">
        <v>6.5000000000000002E-2</v>
      </c>
      <c r="D41" s="2">
        <f t="shared" si="1"/>
        <v>0.09</v>
      </c>
      <c r="E41" s="9">
        <f t="shared" si="2"/>
        <v>55.658915999999998</v>
      </c>
    </row>
    <row r="42" spans="1:5" x14ac:dyDescent="0.35">
      <c r="A42" s="12" t="s">
        <v>24</v>
      </c>
      <c r="B42" s="6">
        <v>0.17299999999999999</v>
      </c>
      <c r="C42" s="5">
        <v>6.5000000000000002E-2</v>
      </c>
      <c r="D42" s="2">
        <f t="shared" si="1"/>
        <v>0.10799999999999998</v>
      </c>
      <c r="E42" s="9">
        <f t="shared" si="2"/>
        <v>64.154255039999995</v>
      </c>
    </row>
    <row r="43" spans="1:5" x14ac:dyDescent="0.35">
      <c r="A43" s="12" t="s">
        <v>25</v>
      </c>
      <c r="B43" s="6">
        <v>0.156</v>
      </c>
      <c r="C43" s="5">
        <v>6.5000000000000002E-2</v>
      </c>
      <c r="D43" s="2">
        <f t="shared" si="1"/>
        <v>9.0999999999999998E-2</v>
      </c>
      <c r="E43" s="9">
        <f t="shared" si="2"/>
        <v>56.127915160000001</v>
      </c>
    </row>
    <row r="44" spans="1:5" x14ac:dyDescent="0.35">
      <c r="A44" s="12" t="s">
        <v>26</v>
      </c>
      <c r="B44" s="6">
        <v>0.154</v>
      </c>
      <c r="C44" s="5">
        <v>6.5000000000000002E-2</v>
      </c>
      <c r="D44" s="2">
        <f t="shared" si="1"/>
        <v>8.8999999999999996E-2</v>
      </c>
      <c r="E44" s="9">
        <f t="shared" si="2"/>
        <v>55.19026556</v>
      </c>
    </row>
    <row r="45" spans="1:5" x14ac:dyDescent="0.35">
      <c r="A45" s="12" t="s">
        <v>27</v>
      </c>
      <c r="B45" s="6">
        <v>0.16400000000000001</v>
      </c>
      <c r="C45" s="5">
        <v>6.5000000000000002E-2</v>
      </c>
      <c r="D45" s="2">
        <f t="shared" si="1"/>
        <v>9.9000000000000005E-2</v>
      </c>
      <c r="E45" s="9">
        <f t="shared" si="2"/>
        <v>59.89246236000001</v>
      </c>
    </row>
    <row r="46" spans="1:5" x14ac:dyDescent="0.35">
      <c r="A46" s="12" t="s">
        <v>28</v>
      </c>
      <c r="B46" s="6">
        <v>0.14599999999999999</v>
      </c>
      <c r="C46" s="5">
        <v>6.5000000000000002E-2</v>
      </c>
      <c r="D46" s="2">
        <f t="shared" si="1"/>
        <v>8.0999999999999989E-2</v>
      </c>
      <c r="E46" s="9">
        <f t="shared" si="2"/>
        <v>51.453615959999993</v>
      </c>
    </row>
    <row r="47" spans="1:5" x14ac:dyDescent="0.35">
      <c r="A47" s="12" t="s">
        <v>29</v>
      </c>
      <c r="B47" s="6">
        <v>0.156</v>
      </c>
      <c r="C47" s="5">
        <v>6.5000000000000002E-2</v>
      </c>
      <c r="D47" s="2">
        <f t="shared" si="1"/>
        <v>9.0999999999999998E-2</v>
      </c>
      <c r="E47" s="9">
        <f t="shared" si="2"/>
        <v>56.127915160000001</v>
      </c>
    </row>
    <row r="48" spans="1:5" x14ac:dyDescent="0.35">
      <c r="A48" s="12" t="s">
        <v>30</v>
      </c>
      <c r="B48" s="6">
        <v>0.17399999999999999</v>
      </c>
      <c r="C48" s="5">
        <v>6.5000000000000002E-2</v>
      </c>
      <c r="D48" s="2">
        <f t="shared" si="1"/>
        <v>0.10899999999999999</v>
      </c>
      <c r="E48" s="9">
        <f t="shared" si="2"/>
        <v>64.629531159999985</v>
      </c>
    </row>
    <row r="49" spans="1:5" x14ac:dyDescent="0.35">
      <c r="A49" s="12" t="s">
        <v>31</v>
      </c>
      <c r="B49" s="6">
        <v>0.156</v>
      </c>
      <c r="C49" s="5">
        <v>6.5000000000000002E-2</v>
      </c>
      <c r="D49" s="2">
        <f t="shared" si="1"/>
        <v>9.0999999999999998E-2</v>
      </c>
      <c r="E49" s="9">
        <f t="shared" si="2"/>
        <v>56.127915160000001</v>
      </c>
    </row>
    <row r="50" spans="1:5" x14ac:dyDescent="0.35">
      <c r="A50" s="12" t="s">
        <v>32</v>
      </c>
      <c r="B50" s="6">
        <v>0.16800000000000001</v>
      </c>
      <c r="C50" s="5">
        <v>6.5000000000000002E-2</v>
      </c>
      <c r="D50" s="2">
        <f t="shared" si="1"/>
        <v>0.10300000000000001</v>
      </c>
      <c r="E50" s="9">
        <f t="shared" si="2"/>
        <v>61.783105240000012</v>
      </c>
    </row>
    <row r="51" spans="1:5" x14ac:dyDescent="0.35">
      <c r="A51" s="12" t="s">
        <v>33</v>
      </c>
      <c r="B51" s="6">
        <v>0.159</v>
      </c>
      <c r="C51" s="5">
        <v>6.5000000000000002E-2</v>
      </c>
      <c r="D51" s="2">
        <f t="shared" si="1"/>
        <v>9.4E-2</v>
      </c>
      <c r="E51" s="9">
        <f t="shared" si="2"/>
        <v>57.537004960000004</v>
      </c>
    </row>
    <row r="52" spans="1:5" x14ac:dyDescent="0.35">
      <c r="A52" s="12" t="s">
        <v>34</v>
      </c>
      <c r="B52" s="6">
        <v>0.16300000000000001</v>
      </c>
      <c r="C52" s="5">
        <v>6.5000000000000002E-2</v>
      </c>
      <c r="D52" s="2">
        <f t="shared" si="1"/>
        <v>9.8000000000000004E-2</v>
      </c>
      <c r="E52" s="9">
        <f t="shared" si="2"/>
        <v>59.420673440000009</v>
      </c>
    </row>
    <row r="53" spans="1:5" x14ac:dyDescent="0.35">
      <c r="A53" s="12" t="s">
        <v>35</v>
      </c>
      <c r="B53" s="6">
        <v>0.16900000000000001</v>
      </c>
      <c r="C53" s="5">
        <v>6.5000000000000002E-2</v>
      </c>
      <c r="D53" s="2">
        <f t="shared" si="1"/>
        <v>0.10400000000000001</v>
      </c>
      <c r="E53" s="9">
        <f t="shared" si="2"/>
        <v>62.256637760000004</v>
      </c>
    </row>
    <row r="54" spans="1:5" x14ac:dyDescent="0.35">
      <c r="A54" s="12" t="s">
        <v>36</v>
      </c>
      <c r="B54" s="6">
        <v>0.189</v>
      </c>
      <c r="C54" s="5">
        <v>6.5000000000000002E-2</v>
      </c>
      <c r="D54" s="2">
        <f t="shared" si="1"/>
        <v>0.124</v>
      </c>
      <c r="E54" s="9">
        <f t="shared" si="2"/>
        <v>71.800519359999996</v>
      </c>
    </row>
    <row r="55" spans="1:5" x14ac:dyDescent="0.35">
      <c r="A55" s="12" t="s">
        <v>37</v>
      </c>
      <c r="B55" s="6">
        <v>0.20899999999999999</v>
      </c>
      <c r="C55" s="5">
        <v>6.5000000000000002E-2</v>
      </c>
      <c r="D55" s="2">
        <f t="shared" si="1"/>
        <v>0.14399999999999999</v>
      </c>
      <c r="E55" s="9">
        <f t="shared" si="2"/>
        <v>81.483888959999987</v>
      </c>
    </row>
    <row r="56" spans="1:5" x14ac:dyDescent="0.35">
      <c r="A56" s="12" t="s">
        <v>38</v>
      </c>
      <c r="B56" s="6">
        <v>0.20599999999999999</v>
      </c>
      <c r="C56" s="5">
        <v>6.5000000000000002E-2</v>
      </c>
      <c r="D56" s="2">
        <f t="shared" si="1"/>
        <v>0.14099999999999999</v>
      </c>
      <c r="E56" s="9">
        <f t="shared" si="2"/>
        <v>80.022491159999987</v>
      </c>
    </row>
    <row r="57" spans="1:5" x14ac:dyDescent="0.35">
      <c r="A57" s="12" t="s">
        <v>39</v>
      </c>
      <c r="B57" s="6">
        <v>0.25700000000000001</v>
      </c>
      <c r="C57" s="5">
        <v>6.5000000000000002E-2</v>
      </c>
      <c r="D57" s="2">
        <f t="shared" si="1"/>
        <v>0.192</v>
      </c>
      <c r="E57" s="9">
        <f t="shared" si="2"/>
        <v>105.29308703999999</v>
      </c>
    </row>
    <row r="58" spans="1:5" x14ac:dyDescent="0.35">
      <c r="A58" s="12" t="s">
        <v>40</v>
      </c>
      <c r="B58" s="6">
        <v>0.19500000000000001</v>
      </c>
      <c r="C58" s="5">
        <v>6.5000000000000002E-2</v>
      </c>
      <c r="D58" s="2">
        <f t="shared" si="1"/>
        <v>0.13</v>
      </c>
      <c r="E58" s="9">
        <f t="shared" si="2"/>
        <v>74.690883999999997</v>
      </c>
    </row>
    <row r="59" spans="1:5" x14ac:dyDescent="0.35">
      <c r="A59" s="12" t="s">
        <v>41</v>
      </c>
      <c r="B59" s="6">
        <v>0.16700000000000001</v>
      </c>
      <c r="C59" s="5">
        <v>6.5000000000000002E-2</v>
      </c>
      <c r="D59" s="2">
        <f t="shared" si="1"/>
        <v>0.10200000000000001</v>
      </c>
      <c r="E59" s="9">
        <f t="shared" si="2"/>
        <v>61.309921440000004</v>
      </c>
    </row>
    <row r="60" spans="1:5" x14ac:dyDescent="0.35">
      <c r="A60" s="12" t="s">
        <v>42</v>
      </c>
      <c r="B60" s="6">
        <v>0.254</v>
      </c>
      <c r="C60" s="5">
        <v>6.5000000000000002E-2</v>
      </c>
      <c r="D60" s="2">
        <f t="shared" si="1"/>
        <v>0.189</v>
      </c>
      <c r="E60" s="9">
        <f t="shared" si="2"/>
        <v>103.78147355999999</v>
      </c>
    </row>
    <row r="61" spans="1:5" x14ac:dyDescent="0.35">
      <c r="A61" s="12" t="s">
        <v>43</v>
      </c>
      <c r="B61" s="6">
        <v>0.26600000000000001</v>
      </c>
      <c r="C61" s="5">
        <v>6.5000000000000002E-2</v>
      </c>
      <c r="D61" s="2">
        <f t="shared" si="1"/>
        <v>0.20100000000000001</v>
      </c>
      <c r="E61" s="9">
        <f t="shared" si="2"/>
        <v>109.84675836000001</v>
      </c>
    </row>
    <row r="62" spans="1:5" x14ac:dyDescent="0.35">
      <c r="A62" s="12" t="s">
        <v>44</v>
      </c>
      <c r="B62" s="6">
        <v>0.19500000000000001</v>
      </c>
      <c r="C62" s="5">
        <v>6.5000000000000002E-2</v>
      </c>
      <c r="D62" s="2">
        <f t="shared" si="1"/>
        <v>0.13</v>
      </c>
      <c r="E62" s="9">
        <f t="shared" si="2"/>
        <v>74.690883999999997</v>
      </c>
    </row>
    <row r="63" spans="1:5" x14ac:dyDescent="0.35">
      <c r="A63" s="12" t="s">
        <v>45</v>
      </c>
      <c r="B63" s="6">
        <v>0.25700000000000001</v>
      </c>
      <c r="C63" s="5">
        <v>6.5000000000000002E-2</v>
      </c>
      <c r="D63" s="2">
        <f t="shared" si="1"/>
        <v>0.192</v>
      </c>
      <c r="E63" s="9">
        <f t="shared" si="2"/>
        <v>105.29308703999999</v>
      </c>
    </row>
    <row r="64" spans="1:5" x14ac:dyDescent="0.35">
      <c r="A64" s="12" t="s">
        <v>46</v>
      </c>
      <c r="B64" s="6">
        <v>0.24399999999999999</v>
      </c>
      <c r="C64" s="5">
        <v>6.5000000000000002E-2</v>
      </c>
      <c r="D64" s="2">
        <f t="shared" si="1"/>
        <v>0.17899999999999999</v>
      </c>
      <c r="E64" s="9">
        <f t="shared" si="2"/>
        <v>98.765428759999992</v>
      </c>
    </row>
    <row r="65" spans="1:5" x14ac:dyDescent="0.35">
      <c r="A65" s="12" t="s">
        <v>47</v>
      </c>
      <c r="B65" s="6">
        <v>0.23400000000000001</v>
      </c>
      <c r="C65" s="5">
        <v>6.5000000000000002E-2</v>
      </c>
      <c r="D65" s="2">
        <f t="shared" si="1"/>
        <v>0.16900000000000001</v>
      </c>
      <c r="E65" s="9">
        <f t="shared" si="2"/>
        <v>93.78425596000001</v>
      </c>
    </row>
    <row r="66" spans="1:5" x14ac:dyDescent="0.35">
      <c r="A66" s="12" t="s">
        <v>48</v>
      </c>
      <c r="B66" s="6">
        <v>0.26400000000000001</v>
      </c>
      <c r="C66" s="5">
        <v>6.5000000000000002E-2</v>
      </c>
      <c r="D66" s="2">
        <f t="shared" si="1"/>
        <v>0.19900000000000001</v>
      </c>
      <c r="E66" s="9">
        <f t="shared" si="2"/>
        <v>108.83239036000001</v>
      </c>
    </row>
    <row r="67" spans="1:5" x14ac:dyDescent="0.35">
      <c r="A67" s="12" t="s">
        <v>49</v>
      </c>
      <c r="B67" s="6">
        <v>0.30599999999999999</v>
      </c>
      <c r="C67" s="5">
        <v>6.5000000000000002E-2</v>
      </c>
      <c r="D67" s="2">
        <f t="shared" si="1"/>
        <v>0.24099999999999999</v>
      </c>
      <c r="E67" s="9">
        <f t="shared" si="2"/>
        <v>130.42704316000001</v>
      </c>
    </row>
    <row r="68" spans="1:5" x14ac:dyDescent="0.35">
      <c r="A68" s="12" t="s">
        <v>50</v>
      </c>
      <c r="B68" s="6">
        <v>0.23699999999999999</v>
      </c>
      <c r="C68" s="5">
        <v>6.5000000000000002E-2</v>
      </c>
      <c r="D68" s="2">
        <f t="shared" si="1"/>
        <v>0.17199999999999999</v>
      </c>
      <c r="E68" s="9">
        <f t="shared" si="2"/>
        <v>95.274946239999991</v>
      </c>
    </row>
    <row r="69" spans="1:5" x14ac:dyDescent="0.35">
      <c r="A69" s="12" t="s">
        <v>51</v>
      </c>
      <c r="B69" s="6">
        <v>0.26800000000000002</v>
      </c>
      <c r="C69" s="5">
        <v>6.5000000000000002E-2</v>
      </c>
      <c r="D69" s="2">
        <f t="shared" si="1"/>
        <v>0.20300000000000001</v>
      </c>
      <c r="E69" s="9">
        <f t="shared" si="2"/>
        <v>110.86252123999999</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40"/>
  <sheetViews>
    <sheetView workbookViewId="0">
      <selection activeCell="A2" sqref="A2"/>
    </sheetView>
  </sheetViews>
  <sheetFormatPr defaultRowHeight="14.5" x14ac:dyDescent="0.35"/>
  <cols>
    <col min="1" max="1" width="18" customWidth="1"/>
    <col min="2" max="2" width="14.7265625" customWidth="1"/>
    <col min="3" max="3" width="15.7265625" customWidth="1"/>
    <col min="4" max="4" width="14.1796875" customWidth="1"/>
    <col min="5" max="5" width="17.1796875" customWidth="1"/>
  </cols>
  <sheetData>
    <row r="1" spans="1:5" x14ac:dyDescent="0.35">
      <c r="A1" s="8" t="s">
        <v>56</v>
      </c>
      <c r="B1" s="8" t="s">
        <v>57</v>
      </c>
      <c r="C1" s="8" t="s">
        <v>58</v>
      </c>
      <c r="D1" s="8" t="s">
        <v>59</v>
      </c>
      <c r="E1" s="16" t="s">
        <v>60</v>
      </c>
    </row>
    <row r="2" spans="1:5" x14ac:dyDescent="0.35">
      <c r="A2" s="15" t="s">
        <v>13</v>
      </c>
      <c r="B2" s="14">
        <v>85.9</v>
      </c>
      <c r="C2" s="14">
        <v>199</v>
      </c>
      <c r="D2" s="14">
        <v>519</v>
      </c>
      <c r="E2" s="3"/>
    </row>
    <row r="3" spans="1:5" x14ac:dyDescent="0.35">
      <c r="A3" s="15" t="s">
        <v>14</v>
      </c>
      <c r="B3" s="14">
        <v>47.5</v>
      </c>
      <c r="C3" s="14">
        <v>165</v>
      </c>
      <c r="D3" s="14">
        <v>485</v>
      </c>
      <c r="E3" s="3"/>
    </row>
    <row r="4" spans="1:5" x14ac:dyDescent="0.35">
      <c r="A4" s="15" t="s">
        <v>15</v>
      </c>
      <c r="B4" s="14">
        <v>160</v>
      </c>
      <c r="C4" s="14">
        <v>185</v>
      </c>
      <c r="D4" s="14">
        <v>472</v>
      </c>
      <c r="E4" s="3" t="s">
        <v>61</v>
      </c>
    </row>
    <row r="5" spans="1:5" x14ac:dyDescent="0.35">
      <c r="A5" s="15" t="s">
        <v>16</v>
      </c>
      <c r="B5" s="14">
        <v>377.7</v>
      </c>
      <c r="C5" s="14">
        <v>206</v>
      </c>
      <c r="D5" s="14">
        <v>550</v>
      </c>
      <c r="E5" s="3" t="s">
        <v>62</v>
      </c>
    </row>
    <row r="6" spans="1:5" x14ac:dyDescent="0.35">
      <c r="A6" s="15" t="s">
        <v>17</v>
      </c>
      <c r="B6" s="14">
        <v>436.8</v>
      </c>
      <c r="C6" s="14">
        <v>223</v>
      </c>
      <c r="D6" s="14">
        <v>516</v>
      </c>
      <c r="E6" s="3" t="s">
        <v>62</v>
      </c>
    </row>
    <row r="7" spans="1:5" x14ac:dyDescent="0.35">
      <c r="A7" s="15" t="s">
        <v>18</v>
      </c>
      <c r="B7" s="14">
        <v>95.7</v>
      </c>
      <c r="C7" s="14">
        <v>194</v>
      </c>
      <c r="D7" s="14">
        <v>488</v>
      </c>
      <c r="E7" s="3"/>
    </row>
    <row r="8" spans="1:5" x14ac:dyDescent="0.35">
      <c r="A8" s="15" t="s">
        <v>19</v>
      </c>
      <c r="B8" s="14">
        <v>208.8</v>
      </c>
      <c r="C8" s="14">
        <v>203</v>
      </c>
      <c r="D8" s="14">
        <v>513</v>
      </c>
      <c r="E8" s="3" t="s">
        <v>61</v>
      </c>
    </row>
    <row r="9" spans="1:5" x14ac:dyDescent="0.35">
      <c r="A9" s="15" t="s">
        <v>20</v>
      </c>
      <c r="B9" s="14">
        <v>196.2</v>
      </c>
      <c r="C9" s="14">
        <v>167</v>
      </c>
      <c r="D9" s="14">
        <v>537</v>
      </c>
      <c r="E9" s="3" t="s">
        <v>61</v>
      </c>
    </row>
    <row r="10" spans="1:5" x14ac:dyDescent="0.35">
      <c r="A10" s="15" t="s">
        <v>21</v>
      </c>
      <c r="B10" s="14">
        <v>380</v>
      </c>
      <c r="C10" s="14">
        <v>190</v>
      </c>
      <c r="D10" s="14">
        <v>536</v>
      </c>
      <c r="E10" s="3" t="s">
        <v>62</v>
      </c>
    </row>
    <row r="11" spans="1:5" x14ac:dyDescent="0.35">
      <c r="A11" s="15" t="s">
        <v>22</v>
      </c>
      <c r="B11" s="14">
        <v>141.5</v>
      </c>
      <c r="C11" s="14">
        <v>163</v>
      </c>
      <c r="D11" s="14">
        <v>527</v>
      </c>
      <c r="E11" s="3"/>
    </row>
    <row r="12" spans="1:5" x14ac:dyDescent="0.35">
      <c r="A12" s="15" t="s">
        <v>23</v>
      </c>
      <c r="B12" s="14">
        <v>439.5</v>
      </c>
      <c r="C12" s="14">
        <v>232</v>
      </c>
      <c r="D12" s="14">
        <v>519</v>
      </c>
      <c r="E12" s="3" t="s">
        <v>62</v>
      </c>
    </row>
    <row r="13" spans="1:5" x14ac:dyDescent="0.35">
      <c r="A13" s="15" t="s">
        <v>24</v>
      </c>
      <c r="B13" s="14">
        <v>64.7</v>
      </c>
      <c r="C13" s="14">
        <v>181</v>
      </c>
      <c r="D13" s="14">
        <v>532</v>
      </c>
      <c r="E13" s="3"/>
    </row>
    <row r="14" spans="1:5" x14ac:dyDescent="0.35">
      <c r="A14" s="15" t="s">
        <v>25</v>
      </c>
      <c r="B14" s="14">
        <v>221.4</v>
      </c>
      <c r="C14" s="14">
        <v>180</v>
      </c>
      <c r="D14" s="14">
        <v>524</v>
      </c>
      <c r="E14" s="3" t="s">
        <v>61</v>
      </c>
    </row>
    <row r="15" spans="1:5" x14ac:dyDescent="0.35">
      <c r="A15" s="15" t="s">
        <v>26</v>
      </c>
      <c r="B15" s="14">
        <v>60.3</v>
      </c>
      <c r="C15" s="14">
        <v>215</v>
      </c>
      <c r="D15" s="14">
        <v>536</v>
      </c>
      <c r="E15" s="3"/>
    </row>
    <row r="16" spans="1:5" x14ac:dyDescent="0.35">
      <c r="A16" s="15" t="s">
        <v>27</v>
      </c>
      <c r="B16" s="14">
        <v>265</v>
      </c>
      <c r="C16" s="14">
        <v>190</v>
      </c>
      <c r="D16" s="14">
        <v>524</v>
      </c>
      <c r="E16" s="3" t="s">
        <v>61</v>
      </c>
    </row>
    <row r="17" spans="1:5" x14ac:dyDescent="0.35">
      <c r="A17" s="15" t="s">
        <v>28</v>
      </c>
      <c r="B17" s="14">
        <v>76.400000000000006</v>
      </c>
      <c r="C17" s="14">
        <v>202</v>
      </c>
      <c r="D17" s="14">
        <v>511</v>
      </c>
      <c r="E17" s="3"/>
    </row>
    <row r="18" spans="1:5" x14ac:dyDescent="0.35">
      <c r="A18" s="15" t="s">
        <v>29</v>
      </c>
      <c r="B18" s="14">
        <v>428</v>
      </c>
      <c r="C18" s="14">
        <v>209</v>
      </c>
      <c r="D18" s="14">
        <v>525</v>
      </c>
      <c r="E18" s="3" t="s">
        <v>62</v>
      </c>
    </row>
    <row r="19" spans="1:5" x14ac:dyDescent="0.35">
      <c r="A19" s="15" t="s">
        <v>30</v>
      </c>
      <c r="B19" s="14">
        <v>292.60000000000002</v>
      </c>
      <c r="C19" s="14">
        <v>141</v>
      </c>
      <c r="D19" s="14">
        <v>531</v>
      </c>
      <c r="E19" s="3" t="s">
        <v>61</v>
      </c>
    </row>
    <row r="20" spans="1:5" x14ac:dyDescent="0.35">
      <c r="A20" s="15" t="s">
        <v>31</v>
      </c>
      <c r="B20" s="14">
        <v>98.4</v>
      </c>
      <c r="C20" s="14">
        <v>183</v>
      </c>
      <c r="D20" s="14">
        <v>529</v>
      </c>
      <c r="E20" s="3"/>
    </row>
    <row r="21" spans="1:5" x14ac:dyDescent="0.35">
      <c r="A21" s="15" t="s">
        <v>32</v>
      </c>
      <c r="B21" s="14">
        <v>743.3</v>
      </c>
      <c r="C21" s="14">
        <v>219</v>
      </c>
      <c r="D21" s="14">
        <v>546</v>
      </c>
      <c r="E21" s="3" t="s">
        <v>62</v>
      </c>
    </row>
    <row r="22" spans="1:5" x14ac:dyDescent="0.35">
      <c r="A22" s="15" t="s">
        <v>33</v>
      </c>
      <c r="B22" s="14">
        <v>320</v>
      </c>
      <c r="C22" s="14">
        <v>217</v>
      </c>
      <c r="D22" s="14">
        <v>551</v>
      </c>
      <c r="E22" s="3" t="s">
        <v>62</v>
      </c>
    </row>
    <row r="23" spans="1:5" x14ac:dyDescent="0.35">
      <c r="A23" s="15" t="s">
        <v>34</v>
      </c>
      <c r="B23" s="14">
        <v>220</v>
      </c>
      <c r="C23" s="14">
        <v>216</v>
      </c>
      <c r="D23" s="14">
        <v>513</v>
      </c>
      <c r="E23" s="3" t="s">
        <v>61</v>
      </c>
    </row>
    <row r="24" spans="1:5" x14ac:dyDescent="0.35">
      <c r="A24" s="15" t="s">
        <v>35</v>
      </c>
      <c r="B24" s="14">
        <v>597.70000000000005</v>
      </c>
      <c r="C24" s="14">
        <v>191</v>
      </c>
      <c r="D24" s="14">
        <v>534</v>
      </c>
      <c r="E24" s="3" t="s">
        <v>62</v>
      </c>
    </row>
    <row r="25" spans="1:5" x14ac:dyDescent="0.35">
      <c r="A25" s="15" t="s">
        <v>36</v>
      </c>
      <c r="B25" s="14">
        <v>401</v>
      </c>
      <c r="C25" s="14">
        <v>234</v>
      </c>
      <c r="D25" s="14">
        <v>510</v>
      </c>
      <c r="E25" s="3" t="s">
        <v>62</v>
      </c>
    </row>
    <row r="26" spans="1:5" x14ac:dyDescent="0.35">
      <c r="A26" s="15" t="s">
        <v>37</v>
      </c>
      <c r="B26" s="14">
        <v>436</v>
      </c>
      <c r="C26" s="14">
        <v>207</v>
      </c>
      <c r="D26" s="14">
        <v>541</v>
      </c>
      <c r="E26" s="3" t="s">
        <v>62</v>
      </c>
    </row>
    <row r="27" spans="1:5" x14ac:dyDescent="0.35">
      <c r="A27" s="15" t="s">
        <v>38</v>
      </c>
      <c r="B27" s="14">
        <v>537.4</v>
      </c>
      <c r="C27" s="14">
        <v>215</v>
      </c>
      <c r="D27" s="14">
        <v>525</v>
      </c>
      <c r="E27" s="3" t="s">
        <v>62</v>
      </c>
    </row>
    <row r="28" spans="1:5" x14ac:dyDescent="0.35">
      <c r="A28" s="15" t="s">
        <v>39</v>
      </c>
      <c r="B28" s="14">
        <v>1128</v>
      </c>
      <c r="C28" s="14">
        <v>221</v>
      </c>
      <c r="D28" s="14">
        <v>534</v>
      </c>
      <c r="E28" s="3" t="s">
        <v>62</v>
      </c>
    </row>
    <row r="29" spans="1:5" x14ac:dyDescent="0.35">
      <c r="A29" s="15" t="s">
        <v>40</v>
      </c>
      <c r="B29" s="14">
        <v>214.2</v>
      </c>
      <c r="C29" s="14">
        <v>198</v>
      </c>
      <c r="D29" s="14">
        <v>535</v>
      </c>
      <c r="E29" s="3" t="s">
        <v>61</v>
      </c>
    </row>
    <row r="30" spans="1:5" x14ac:dyDescent="0.35">
      <c r="A30" s="15" t="s">
        <v>41</v>
      </c>
      <c r="B30" s="14">
        <v>382.1</v>
      </c>
      <c r="C30" s="14">
        <v>187</v>
      </c>
      <c r="D30" s="14">
        <v>517</v>
      </c>
      <c r="E30" s="3" t="s">
        <v>62</v>
      </c>
    </row>
    <row r="31" spans="1:5" x14ac:dyDescent="0.35">
      <c r="A31" s="15" t="s">
        <v>42</v>
      </c>
      <c r="B31" s="14">
        <v>375.5</v>
      </c>
      <c r="C31" s="14">
        <v>202</v>
      </c>
      <c r="D31" s="14">
        <v>529</v>
      </c>
      <c r="E31" s="3" t="s">
        <v>62</v>
      </c>
    </row>
    <row r="32" spans="1:5" x14ac:dyDescent="0.35">
      <c r="A32" s="15" t="s">
        <v>43</v>
      </c>
      <c r="B32" s="14">
        <v>300.5</v>
      </c>
      <c r="C32" s="14">
        <v>204</v>
      </c>
      <c r="D32" s="14">
        <v>538</v>
      </c>
      <c r="E32" s="3" t="s">
        <v>62</v>
      </c>
    </row>
    <row r="33" spans="1:5" x14ac:dyDescent="0.35">
      <c r="A33" s="15" t="s">
        <v>44</v>
      </c>
      <c r="B33" s="14">
        <v>240.2</v>
      </c>
      <c r="C33" s="14">
        <v>188</v>
      </c>
      <c r="D33" s="14">
        <v>514</v>
      </c>
      <c r="E33" s="3" t="s">
        <v>62</v>
      </c>
    </row>
    <row r="34" spans="1:5" x14ac:dyDescent="0.35">
      <c r="A34" s="15" t="s">
        <v>45</v>
      </c>
      <c r="B34" s="14">
        <v>165.2</v>
      </c>
      <c r="C34" s="14">
        <v>182</v>
      </c>
      <c r="D34" s="14">
        <v>522</v>
      </c>
      <c r="E34" s="3"/>
    </row>
    <row r="35" spans="1:5" x14ac:dyDescent="0.35">
      <c r="A35" s="15" t="s">
        <v>46</v>
      </c>
      <c r="B35" s="14">
        <v>446.5</v>
      </c>
      <c r="C35" s="14">
        <v>225</v>
      </c>
      <c r="D35" s="14">
        <v>515</v>
      </c>
      <c r="E35" s="3" t="s">
        <v>62</v>
      </c>
    </row>
    <row r="36" spans="1:5" x14ac:dyDescent="0.35">
      <c r="A36" s="15" t="s">
        <v>47</v>
      </c>
      <c r="B36" s="14">
        <v>697.2</v>
      </c>
      <c r="C36" s="14">
        <v>239</v>
      </c>
      <c r="D36" s="14">
        <v>533</v>
      </c>
      <c r="E36" s="3" t="s">
        <v>62</v>
      </c>
    </row>
    <row r="37" spans="1:5" x14ac:dyDescent="0.35">
      <c r="A37" s="15" t="s">
        <v>48</v>
      </c>
      <c r="B37" s="14">
        <v>748.6</v>
      </c>
      <c r="C37" s="14">
        <v>186</v>
      </c>
      <c r="D37" s="14">
        <v>538</v>
      </c>
      <c r="E37" s="3" t="s">
        <v>62</v>
      </c>
    </row>
    <row r="38" spans="1:5" x14ac:dyDescent="0.35">
      <c r="A38" s="15" t="s">
        <v>49</v>
      </c>
      <c r="B38" s="14">
        <v>123</v>
      </c>
      <c r="C38" s="14">
        <v>203</v>
      </c>
      <c r="D38" s="14">
        <v>541</v>
      </c>
      <c r="E38" s="3"/>
    </row>
    <row r="39" spans="1:5" x14ac:dyDescent="0.35">
      <c r="A39" s="15" t="s">
        <v>50</v>
      </c>
      <c r="B39" s="14">
        <v>414.1</v>
      </c>
      <c r="C39" s="14">
        <v>190</v>
      </c>
      <c r="D39" s="14">
        <v>527</v>
      </c>
      <c r="E39" s="3" t="s">
        <v>62</v>
      </c>
    </row>
    <row r="40" spans="1:5" x14ac:dyDescent="0.35">
      <c r="A40" s="15" t="s">
        <v>51</v>
      </c>
      <c r="B40" s="14">
        <v>385.8</v>
      </c>
      <c r="C40" s="14">
        <v>230</v>
      </c>
      <c r="D40" s="14">
        <v>537</v>
      </c>
      <c r="E40" s="3" t="s">
        <v>62</v>
      </c>
    </row>
  </sheetData>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09"/>
  <sheetViews>
    <sheetView tabSelected="1" workbookViewId="0">
      <selection activeCell="C4" sqref="C4"/>
    </sheetView>
  </sheetViews>
  <sheetFormatPr defaultRowHeight="14.5" x14ac:dyDescent="0.35"/>
  <cols>
    <col min="1" max="1" width="37.26953125" customWidth="1"/>
    <col min="2" max="2" width="19" customWidth="1"/>
    <col min="3" max="3" width="18.7265625" customWidth="1"/>
    <col min="4" max="4" width="16.81640625" customWidth="1"/>
    <col min="5" max="5" width="20.54296875" customWidth="1"/>
  </cols>
  <sheetData>
    <row r="1" spans="1:5" ht="15.5" thickTop="1" thickBot="1" x14ac:dyDescent="0.4">
      <c r="A1" s="17" t="s">
        <v>63</v>
      </c>
      <c r="B1" s="17" t="s">
        <v>64</v>
      </c>
      <c r="C1" s="17" t="s">
        <v>65</v>
      </c>
      <c r="D1" s="17" t="s">
        <v>66</v>
      </c>
      <c r="E1" s="17" t="s">
        <v>67</v>
      </c>
    </row>
    <row r="2" spans="1:5" ht="15.5" thickTop="1" thickBot="1" x14ac:dyDescent="0.4">
      <c r="A2" s="22" t="s">
        <v>71</v>
      </c>
      <c r="B2" s="19" t="s">
        <v>68</v>
      </c>
      <c r="C2" s="20" t="s">
        <v>69</v>
      </c>
      <c r="D2" s="20" t="s">
        <v>144</v>
      </c>
      <c r="E2" s="20" t="s">
        <v>70</v>
      </c>
    </row>
    <row r="3" spans="1:5" ht="15.5" thickTop="1" thickBot="1" x14ac:dyDescent="0.4">
      <c r="A3" s="22" t="s">
        <v>72</v>
      </c>
      <c r="B3" s="19" t="s">
        <v>68</v>
      </c>
      <c r="C3" s="20" t="s">
        <v>69</v>
      </c>
      <c r="D3" s="20" t="s">
        <v>145</v>
      </c>
      <c r="E3" s="20" t="s">
        <v>70</v>
      </c>
    </row>
    <row r="4" spans="1:5" ht="15.5" thickTop="1" thickBot="1" x14ac:dyDescent="0.4">
      <c r="A4" s="18" t="s">
        <v>73</v>
      </c>
      <c r="B4" s="19" t="s">
        <v>68</v>
      </c>
      <c r="C4" s="20" t="s">
        <v>69</v>
      </c>
      <c r="D4" s="20" t="s">
        <v>146</v>
      </c>
      <c r="E4" s="20" t="s">
        <v>70</v>
      </c>
    </row>
    <row r="5" spans="1:5" ht="15.5" thickTop="1" thickBot="1" x14ac:dyDescent="0.4">
      <c r="A5" s="21" t="s">
        <v>78</v>
      </c>
      <c r="B5" s="19" t="s">
        <v>86</v>
      </c>
      <c r="C5" s="20" t="s">
        <v>84</v>
      </c>
      <c r="D5" s="20" t="s">
        <v>87</v>
      </c>
      <c r="E5" s="20" t="s">
        <v>83</v>
      </c>
    </row>
    <row r="6" spans="1:5" ht="15.5" thickTop="1" thickBot="1" x14ac:dyDescent="0.4">
      <c r="A6" s="21" t="s">
        <v>79</v>
      </c>
      <c r="B6" s="19" t="s">
        <v>86</v>
      </c>
      <c r="C6" s="20" t="s">
        <v>85</v>
      </c>
      <c r="D6" s="20" t="s">
        <v>88</v>
      </c>
      <c r="E6" s="20" t="s">
        <v>83</v>
      </c>
    </row>
    <row r="7" spans="1:5" ht="15.5" thickTop="1" thickBot="1" x14ac:dyDescent="0.4">
      <c r="A7" s="21" t="s">
        <v>80</v>
      </c>
      <c r="B7" s="19" t="s">
        <v>86</v>
      </c>
      <c r="C7" s="20" t="s">
        <v>84</v>
      </c>
      <c r="D7" s="20" t="s">
        <v>89</v>
      </c>
      <c r="E7" s="20" t="s">
        <v>83</v>
      </c>
    </row>
    <row r="8" spans="1:5" ht="15.5" thickTop="1" thickBot="1" x14ac:dyDescent="0.4">
      <c r="A8" s="21" t="s">
        <v>81</v>
      </c>
      <c r="B8" s="19" t="s">
        <v>86</v>
      </c>
      <c r="C8" s="20" t="s">
        <v>85</v>
      </c>
      <c r="D8" s="20" t="s">
        <v>90</v>
      </c>
      <c r="E8" s="20" t="s">
        <v>83</v>
      </c>
    </row>
    <row r="9" spans="1:5" ht="15.5" thickTop="1" thickBot="1" x14ac:dyDescent="0.4">
      <c r="A9" s="21" t="s">
        <v>82</v>
      </c>
      <c r="B9" s="19" t="s">
        <v>86</v>
      </c>
      <c r="C9" s="20" t="s">
        <v>85</v>
      </c>
      <c r="D9" s="20" t="s">
        <v>91</v>
      </c>
      <c r="E9" s="20" t="s">
        <v>83</v>
      </c>
    </row>
    <row r="10" spans="1:5" ht="15" thickTop="1" x14ac:dyDescent="0.35">
      <c r="A10" s="25" t="s">
        <v>74</v>
      </c>
      <c r="B10" s="26"/>
      <c r="C10" s="26"/>
    </row>
    <row r="11" spans="1:5" x14ac:dyDescent="0.35">
      <c r="A11" s="25" t="s">
        <v>76</v>
      </c>
      <c r="B11" s="26"/>
      <c r="C11" s="26"/>
    </row>
    <row r="12" spans="1:5" x14ac:dyDescent="0.35">
      <c r="A12" s="25" t="s">
        <v>77</v>
      </c>
      <c r="B12" s="26"/>
      <c r="C12" s="26"/>
    </row>
    <row r="13" spans="1:5" x14ac:dyDescent="0.35">
      <c r="A13" s="23" t="s">
        <v>75</v>
      </c>
      <c r="B13" s="24"/>
      <c r="C13" s="24"/>
    </row>
    <row r="46" spans="1:11" ht="15.5" x14ac:dyDescent="0.35">
      <c r="A46" s="27" t="s">
        <v>122</v>
      </c>
      <c r="B46" s="28"/>
      <c r="C46" s="28"/>
      <c r="D46" s="28"/>
      <c r="E46" s="28"/>
      <c r="F46" s="28"/>
      <c r="G46" s="28"/>
      <c r="H46" s="28"/>
      <c r="I46" s="28"/>
      <c r="J46" s="28"/>
      <c r="K46" s="28"/>
    </row>
    <row r="47" spans="1:11" ht="15.5" x14ac:dyDescent="0.35">
      <c r="A47" s="29" t="s">
        <v>123</v>
      </c>
      <c r="B47" s="28"/>
      <c r="C47" s="28"/>
      <c r="D47" s="28"/>
      <c r="E47" s="28"/>
      <c r="F47" s="28"/>
      <c r="G47" s="28"/>
      <c r="H47" s="28"/>
      <c r="I47" s="28"/>
      <c r="J47" s="28"/>
      <c r="K47" s="28"/>
    </row>
    <row r="48" spans="1:11" ht="15.5" x14ac:dyDescent="0.35">
      <c r="A48" s="28" t="s">
        <v>124</v>
      </c>
      <c r="B48" s="28"/>
      <c r="C48" s="28"/>
      <c r="D48" s="28"/>
      <c r="E48" s="28"/>
      <c r="F48" s="28"/>
      <c r="G48" s="28"/>
      <c r="H48" s="28"/>
      <c r="I48" s="28"/>
      <c r="J48" s="28"/>
      <c r="K48" s="28"/>
    </row>
    <row r="49" spans="1:11" ht="15.5" x14ac:dyDescent="0.35">
      <c r="A49" s="28" t="s">
        <v>125</v>
      </c>
      <c r="B49" s="28"/>
      <c r="C49" s="28"/>
      <c r="D49" s="28"/>
      <c r="E49" s="28"/>
      <c r="F49" s="28"/>
      <c r="G49" s="28"/>
      <c r="H49" s="28"/>
      <c r="I49" s="28"/>
      <c r="J49" s="28"/>
      <c r="K49" s="28"/>
    </row>
    <row r="50" spans="1:11" ht="15.5" x14ac:dyDescent="0.35">
      <c r="A50" s="28" t="s">
        <v>126</v>
      </c>
      <c r="B50" s="28"/>
      <c r="C50" s="28"/>
      <c r="D50" s="28"/>
      <c r="E50" s="28"/>
      <c r="F50" s="28"/>
      <c r="G50" s="28"/>
      <c r="H50" s="28"/>
      <c r="I50" s="28"/>
      <c r="J50" s="28"/>
      <c r="K50" s="28"/>
    </row>
    <row r="51" spans="1:11" ht="15.5" x14ac:dyDescent="0.35">
      <c r="A51" s="28" t="s">
        <v>127</v>
      </c>
      <c r="B51" s="28"/>
      <c r="C51" s="28"/>
      <c r="D51" s="28"/>
      <c r="E51" s="28"/>
      <c r="F51" s="28"/>
      <c r="G51" s="28"/>
      <c r="H51" s="28"/>
      <c r="I51" s="28"/>
      <c r="J51" s="28"/>
      <c r="K51" s="28"/>
    </row>
    <row r="52" spans="1:11" ht="15.5" x14ac:dyDescent="0.35">
      <c r="A52" s="28" t="s">
        <v>128</v>
      </c>
      <c r="B52" s="28"/>
      <c r="C52" s="28"/>
      <c r="D52" s="28"/>
      <c r="E52" s="28"/>
      <c r="F52" s="28"/>
      <c r="G52" s="28"/>
      <c r="H52" s="28"/>
      <c r="I52" s="28"/>
      <c r="J52" s="28"/>
      <c r="K52" s="28"/>
    </row>
    <row r="53" spans="1:11" ht="15.5" x14ac:dyDescent="0.35">
      <c r="A53" s="28"/>
      <c r="B53" s="28"/>
      <c r="C53" s="28"/>
      <c r="D53" s="28"/>
      <c r="E53" s="28"/>
      <c r="F53" s="28"/>
      <c r="G53" s="28"/>
      <c r="H53" s="28"/>
      <c r="I53" s="28"/>
      <c r="J53" s="28"/>
      <c r="K53" s="28"/>
    </row>
    <row r="54" spans="1:11" ht="15.5" x14ac:dyDescent="0.35">
      <c r="A54" s="30" t="s">
        <v>129</v>
      </c>
      <c r="B54" s="28"/>
      <c r="C54" s="28"/>
      <c r="D54" s="28"/>
      <c r="E54" s="28"/>
      <c r="F54" s="28"/>
      <c r="G54" s="28"/>
      <c r="H54" s="28"/>
      <c r="I54" s="28"/>
      <c r="J54" s="28"/>
      <c r="K54" s="28"/>
    </row>
    <row r="55" spans="1:11" ht="15.5" x14ac:dyDescent="0.35">
      <c r="A55" s="28" t="s">
        <v>130</v>
      </c>
      <c r="B55" s="28"/>
      <c r="C55" s="28"/>
      <c r="D55" s="28"/>
      <c r="E55" s="28"/>
      <c r="F55" s="28"/>
      <c r="G55" s="28"/>
      <c r="H55" s="28"/>
      <c r="I55" s="28"/>
      <c r="J55" s="28"/>
      <c r="K55" s="28"/>
    </row>
    <row r="56" spans="1:11" ht="15.5" x14ac:dyDescent="0.35">
      <c r="A56" s="28" t="s">
        <v>131</v>
      </c>
      <c r="B56" s="28"/>
      <c r="C56" s="28"/>
      <c r="D56" s="28"/>
      <c r="E56" s="28"/>
      <c r="F56" s="28"/>
      <c r="G56" s="28"/>
      <c r="H56" s="28"/>
      <c r="I56" s="28"/>
      <c r="J56" s="28"/>
      <c r="K56" s="28"/>
    </row>
    <row r="57" spans="1:11" ht="15.5" x14ac:dyDescent="0.35">
      <c r="A57" s="28" t="s">
        <v>132</v>
      </c>
      <c r="B57" s="28"/>
      <c r="C57" s="28"/>
      <c r="D57" s="28"/>
      <c r="E57" s="28"/>
      <c r="F57" s="28"/>
      <c r="G57" s="28"/>
      <c r="H57" s="28"/>
      <c r="I57" s="28"/>
      <c r="J57" s="28"/>
      <c r="K57" s="28"/>
    </row>
    <row r="58" spans="1:11" ht="15.5" x14ac:dyDescent="0.35">
      <c r="A58" s="28" t="s">
        <v>133</v>
      </c>
      <c r="B58" s="28"/>
      <c r="C58" s="28"/>
      <c r="D58" s="28"/>
      <c r="E58" s="28"/>
      <c r="F58" s="28"/>
      <c r="G58" s="28"/>
      <c r="H58" s="28"/>
      <c r="I58" s="28"/>
      <c r="J58" s="28"/>
      <c r="K58" s="28"/>
    </row>
    <row r="59" spans="1:11" ht="15.5" x14ac:dyDescent="0.35">
      <c r="A59" s="28" t="s">
        <v>134</v>
      </c>
      <c r="B59" s="28"/>
      <c r="C59" s="28"/>
      <c r="D59" s="28"/>
      <c r="E59" s="28"/>
      <c r="F59" s="28"/>
      <c r="G59" s="28"/>
      <c r="H59" s="28"/>
      <c r="I59" s="28"/>
      <c r="J59" s="28"/>
      <c r="K59" s="28"/>
    </row>
    <row r="60" spans="1:11" ht="15.5" x14ac:dyDescent="0.35">
      <c r="A60" s="28" t="s">
        <v>128</v>
      </c>
      <c r="B60" s="28"/>
      <c r="C60" s="28"/>
      <c r="D60" s="28"/>
      <c r="E60" s="28"/>
      <c r="F60" s="28"/>
      <c r="G60" s="28"/>
      <c r="H60" s="28"/>
      <c r="I60" s="28"/>
      <c r="J60" s="28"/>
      <c r="K60" s="28"/>
    </row>
    <row r="61" spans="1:11" ht="15.5" x14ac:dyDescent="0.35">
      <c r="A61" s="28"/>
      <c r="B61" s="28"/>
      <c r="C61" s="28"/>
      <c r="D61" s="28"/>
      <c r="E61" s="28"/>
      <c r="F61" s="28"/>
      <c r="G61" s="28"/>
      <c r="H61" s="28"/>
      <c r="I61" s="28"/>
      <c r="J61" s="28"/>
      <c r="K61" s="28"/>
    </row>
    <row r="62" spans="1:11" ht="15.5" x14ac:dyDescent="0.35">
      <c r="A62" s="30" t="s">
        <v>135</v>
      </c>
      <c r="B62" s="28"/>
      <c r="C62" s="28"/>
      <c r="D62" s="28"/>
      <c r="E62" s="28"/>
      <c r="F62" s="28"/>
      <c r="G62" s="28"/>
      <c r="H62" s="28"/>
      <c r="I62" s="28"/>
      <c r="J62" s="28"/>
      <c r="K62" s="28"/>
    </row>
    <row r="63" spans="1:11" ht="15.5" x14ac:dyDescent="0.35">
      <c r="A63" s="28" t="s">
        <v>136</v>
      </c>
      <c r="B63" s="28"/>
      <c r="C63" s="28"/>
      <c r="D63" s="28"/>
      <c r="E63" s="28"/>
      <c r="F63" s="28"/>
      <c r="G63" s="28"/>
      <c r="H63" s="28"/>
      <c r="I63" s="28"/>
      <c r="J63" s="28"/>
      <c r="K63" s="28"/>
    </row>
    <row r="64" spans="1:11" ht="15.5" x14ac:dyDescent="0.35">
      <c r="A64" s="28" t="s">
        <v>137</v>
      </c>
      <c r="B64" s="28"/>
      <c r="C64" s="28"/>
      <c r="D64" s="28"/>
      <c r="E64" s="28"/>
      <c r="F64" s="28"/>
      <c r="G64" s="28"/>
      <c r="H64" s="28"/>
      <c r="I64" s="28"/>
      <c r="J64" s="28"/>
      <c r="K64" s="28"/>
    </row>
    <row r="65" spans="1:11" ht="15.5" x14ac:dyDescent="0.35">
      <c r="A65" s="28" t="s">
        <v>138</v>
      </c>
      <c r="B65" s="28"/>
      <c r="C65" s="28"/>
      <c r="D65" s="28"/>
      <c r="E65" s="28"/>
      <c r="F65" s="28"/>
      <c r="G65" s="28"/>
      <c r="H65" s="28"/>
      <c r="I65" s="28"/>
      <c r="J65" s="28"/>
      <c r="K65" s="28"/>
    </row>
    <row r="66" spans="1:11" ht="15.5" x14ac:dyDescent="0.35">
      <c r="A66" s="28" t="s">
        <v>139</v>
      </c>
      <c r="B66" s="28"/>
      <c r="C66" s="28"/>
      <c r="D66" s="28"/>
      <c r="E66" s="28"/>
      <c r="F66" s="28"/>
      <c r="G66" s="28"/>
      <c r="H66" s="28"/>
      <c r="I66" s="28"/>
      <c r="J66" s="28"/>
      <c r="K66" s="28"/>
    </row>
    <row r="67" spans="1:11" ht="15.5" x14ac:dyDescent="0.35">
      <c r="A67" s="28" t="s">
        <v>140</v>
      </c>
      <c r="B67" s="28"/>
      <c r="C67" s="28"/>
      <c r="D67" s="28"/>
      <c r="E67" s="28"/>
      <c r="F67" s="28"/>
      <c r="G67" s="28"/>
      <c r="H67" s="28"/>
      <c r="I67" s="28"/>
      <c r="J67" s="28"/>
      <c r="K67" s="28"/>
    </row>
    <row r="68" spans="1:11" ht="15.5" x14ac:dyDescent="0.35">
      <c r="A68" s="28" t="s">
        <v>141</v>
      </c>
      <c r="B68" s="28"/>
      <c r="C68" s="28"/>
      <c r="D68" s="28"/>
      <c r="E68" s="28"/>
      <c r="F68" s="28"/>
      <c r="G68" s="28"/>
      <c r="H68" s="28"/>
      <c r="I68" s="28"/>
      <c r="J68" s="28"/>
      <c r="K68" s="28"/>
    </row>
    <row r="69" spans="1:11" ht="15.5" x14ac:dyDescent="0.35">
      <c r="A69" s="28" t="s">
        <v>142</v>
      </c>
      <c r="B69" s="28"/>
      <c r="C69" s="28"/>
      <c r="D69" s="28"/>
      <c r="E69" s="28"/>
      <c r="F69" s="28"/>
      <c r="G69" s="28"/>
      <c r="H69" s="28"/>
      <c r="I69" s="28"/>
      <c r="J69" s="28"/>
      <c r="K69" s="28"/>
    </row>
    <row r="70" spans="1:11" ht="15.5" x14ac:dyDescent="0.35">
      <c r="A70" s="28" t="s">
        <v>143</v>
      </c>
      <c r="B70" s="28"/>
      <c r="C70" s="28"/>
      <c r="D70" s="28"/>
      <c r="E70" s="28"/>
      <c r="F70" s="28"/>
      <c r="G70" s="28"/>
      <c r="H70" s="28"/>
      <c r="I70" s="28"/>
      <c r="J70" s="28"/>
      <c r="K70" s="28"/>
    </row>
    <row r="71" spans="1:11" ht="15.5" x14ac:dyDescent="0.35">
      <c r="A71" s="28" t="s">
        <v>128</v>
      </c>
      <c r="B71" s="28"/>
      <c r="C71" s="28"/>
      <c r="D71" s="28"/>
      <c r="E71" s="28"/>
      <c r="F71" s="28"/>
      <c r="G71" s="28"/>
      <c r="H71" s="28"/>
      <c r="I71" s="28"/>
      <c r="J71" s="28"/>
      <c r="K71" s="28"/>
    </row>
    <row r="72" spans="1:11" ht="15.5" x14ac:dyDescent="0.35">
      <c r="A72" s="28"/>
      <c r="B72" s="28"/>
      <c r="C72" s="28"/>
      <c r="D72" s="28"/>
      <c r="E72" s="28"/>
      <c r="F72" s="28"/>
      <c r="G72" s="28"/>
      <c r="H72" s="28"/>
      <c r="I72" s="28"/>
      <c r="J72" s="28"/>
      <c r="K72" s="28"/>
    </row>
    <row r="73" spans="1:11" ht="15.5" x14ac:dyDescent="0.35">
      <c r="A73" s="28"/>
      <c r="B73" s="28"/>
      <c r="C73" s="28"/>
      <c r="D73" s="28"/>
      <c r="E73" s="28"/>
      <c r="F73" s="28"/>
      <c r="G73" s="28"/>
      <c r="H73" s="28"/>
      <c r="I73" s="28"/>
      <c r="J73" s="28"/>
      <c r="K73" s="28"/>
    </row>
    <row r="74" spans="1:11" ht="15.5" x14ac:dyDescent="0.35">
      <c r="A74" s="30" t="s">
        <v>96</v>
      </c>
      <c r="B74" s="30"/>
      <c r="C74" s="30"/>
      <c r="D74" s="28"/>
      <c r="E74" s="28"/>
      <c r="F74" s="28"/>
      <c r="G74" s="28"/>
      <c r="H74" s="28"/>
      <c r="I74" s="28"/>
      <c r="J74" s="28"/>
      <c r="K74" s="28"/>
    </row>
    <row r="75" spans="1:11" ht="15.5" x14ac:dyDescent="0.35">
      <c r="A75" s="28" t="s">
        <v>92</v>
      </c>
      <c r="B75" s="28"/>
      <c r="C75" s="28"/>
      <c r="D75" s="28"/>
      <c r="E75" s="28"/>
      <c r="F75" s="28"/>
      <c r="G75" s="28"/>
      <c r="H75" s="28"/>
      <c r="I75" s="28"/>
      <c r="J75" s="28"/>
      <c r="K75" s="28"/>
    </row>
    <row r="76" spans="1:11" ht="15.5" x14ac:dyDescent="0.35">
      <c r="A76" s="28" t="s">
        <v>93</v>
      </c>
      <c r="B76" s="28"/>
      <c r="C76" s="28"/>
      <c r="D76" s="28"/>
      <c r="E76" s="28"/>
      <c r="F76" s="28"/>
      <c r="G76" s="28"/>
      <c r="H76" s="28"/>
      <c r="I76" s="28"/>
      <c r="J76" s="28"/>
      <c r="K76" s="28"/>
    </row>
    <row r="77" spans="1:11" ht="15.5" x14ac:dyDescent="0.35">
      <c r="A77" s="28" t="s">
        <v>94</v>
      </c>
      <c r="B77" s="28"/>
      <c r="C77" s="28"/>
      <c r="D77" s="28"/>
      <c r="E77" s="28"/>
      <c r="F77" s="28"/>
      <c r="G77" s="28"/>
      <c r="H77" s="28"/>
      <c r="I77" s="28"/>
      <c r="J77" s="28"/>
      <c r="K77" s="28"/>
    </row>
    <row r="78" spans="1:11" ht="15.5" x14ac:dyDescent="0.35">
      <c r="A78" s="28" t="s">
        <v>95</v>
      </c>
      <c r="B78" s="28"/>
      <c r="C78" s="28"/>
      <c r="D78" s="28"/>
      <c r="E78" s="28"/>
      <c r="F78" s="28"/>
      <c r="G78" s="28"/>
      <c r="H78" s="28"/>
      <c r="I78" s="28"/>
      <c r="J78" s="28"/>
      <c r="K78" s="28"/>
    </row>
    <row r="79" spans="1:11" ht="15.5" x14ac:dyDescent="0.35">
      <c r="A79" s="28"/>
      <c r="B79" s="28"/>
      <c r="C79" s="28"/>
      <c r="D79" s="28"/>
      <c r="E79" s="28"/>
      <c r="F79" s="28"/>
      <c r="G79" s="28"/>
      <c r="H79" s="28"/>
      <c r="I79" s="28"/>
      <c r="J79" s="28"/>
      <c r="K79" s="28"/>
    </row>
    <row r="80" spans="1:11" ht="15.5" x14ac:dyDescent="0.35">
      <c r="A80" s="30" t="s">
        <v>101</v>
      </c>
      <c r="B80" s="30"/>
      <c r="C80" s="30"/>
      <c r="D80" s="28"/>
      <c r="E80" s="28"/>
      <c r="F80" s="28"/>
      <c r="G80" s="28"/>
      <c r="H80" s="28"/>
      <c r="I80" s="28"/>
      <c r="J80" s="28"/>
      <c r="K80" s="28"/>
    </row>
    <row r="81" spans="1:11" ht="15.5" x14ac:dyDescent="0.35">
      <c r="A81" s="28" t="s">
        <v>97</v>
      </c>
      <c r="B81" s="28"/>
      <c r="C81" s="28"/>
      <c r="D81" s="28"/>
      <c r="E81" s="28"/>
      <c r="F81" s="28"/>
      <c r="G81" s="28"/>
      <c r="H81" s="28"/>
      <c r="I81" s="28"/>
      <c r="J81" s="28"/>
      <c r="K81" s="28"/>
    </row>
    <row r="82" spans="1:11" ht="15.5" x14ac:dyDescent="0.35">
      <c r="A82" s="28" t="s">
        <v>98</v>
      </c>
      <c r="B82" s="28"/>
      <c r="C82" s="28"/>
      <c r="D82" s="28"/>
      <c r="E82" s="28"/>
      <c r="F82" s="28"/>
      <c r="G82" s="28"/>
      <c r="H82" s="28"/>
      <c r="I82" s="28"/>
      <c r="J82" s="28"/>
      <c r="K82" s="28"/>
    </row>
    <row r="83" spans="1:11" ht="15.5" x14ac:dyDescent="0.35">
      <c r="A83" s="28" t="s">
        <v>99</v>
      </c>
      <c r="B83" s="28"/>
      <c r="C83" s="28"/>
      <c r="D83" s="28"/>
      <c r="E83" s="28"/>
      <c r="F83" s="28"/>
      <c r="G83" s="28"/>
      <c r="H83" s="28"/>
      <c r="I83" s="28"/>
      <c r="J83" s="28"/>
      <c r="K83" s="28"/>
    </row>
    <row r="84" spans="1:11" ht="15.5" x14ac:dyDescent="0.35">
      <c r="A84" s="28" t="s">
        <v>100</v>
      </c>
      <c r="B84" s="28"/>
      <c r="C84" s="28"/>
      <c r="D84" s="28"/>
      <c r="E84" s="28"/>
      <c r="F84" s="28"/>
      <c r="G84" s="28"/>
      <c r="H84" s="28"/>
      <c r="I84" s="28"/>
      <c r="J84" s="28"/>
      <c r="K84" s="28"/>
    </row>
    <row r="85" spans="1:11" ht="15.5" x14ac:dyDescent="0.35">
      <c r="A85" s="28"/>
      <c r="B85" s="28"/>
      <c r="C85" s="28"/>
      <c r="D85" s="28"/>
      <c r="E85" s="28"/>
      <c r="F85" s="28"/>
      <c r="G85" s="28"/>
      <c r="H85" s="28"/>
      <c r="I85" s="28"/>
      <c r="J85" s="28"/>
      <c r="K85" s="28"/>
    </row>
    <row r="86" spans="1:11" ht="15.5" x14ac:dyDescent="0.35">
      <c r="A86" s="30" t="s">
        <v>108</v>
      </c>
      <c r="B86" s="30"/>
      <c r="C86" s="30"/>
      <c r="D86" s="28"/>
      <c r="E86" s="28"/>
      <c r="F86" s="28"/>
      <c r="G86" s="28"/>
      <c r="H86" s="28"/>
      <c r="I86" s="28"/>
      <c r="J86" s="28"/>
      <c r="K86" s="28"/>
    </row>
    <row r="87" spans="1:11" ht="15.5" x14ac:dyDescent="0.35">
      <c r="A87" s="28" t="s">
        <v>102</v>
      </c>
      <c r="B87" s="28"/>
      <c r="C87" s="28"/>
      <c r="D87" s="28"/>
      <c r="E87" s="28"/>
      <c r="F87" s="28"/>
      <c r="G87" s="28"/>
      <c r="H87" s="28"/>
      <c r="I87" s="28"/>
      <c r="J87" s="28"/>
      <c r="K87" s="28"/>
    </row>
    <row r="88" spans="1:11" ht="15.5" x14ac:dyDescent="0.35">
      <c r="A88" s="28" t="s">
        <v>103</v>
      </c>
      <c r="B88" s="28"/>
      <c r="C88" s="28"/>
      <c r="D88" s="28"/>
      <c r="E88" s="28"/>
      <c r="F88" s="28"/>
      <c r="G88" s="28"/>
      <c r="H88" s="28"/>
      <c r="I88" s="28"/>
      <c r="J88" s="28"/>
      <c r="K88" s="28"/>
    </row>
    <row r="89" spans="1:11" ht="15.5" x14ac:dyDescent="0.35">
      <c r="A89" s="28" t="s">
        <v>104</v>
      </c>
      <c r="B89" s="28"/>
      <c r="C89" s="28"/>
      <c r="D89" s="28"/>
      <c r="E89" s="28"/>
      <c r="F89" s="28"/>
      <c r="G89" s="28"/>
      <c r="H89" s="28"/>
      <c r="I89" s="28"/>
      <c r="J89" s="28"/>
      <c r="K89" s="28"/>
    </row>
    <row r="90" spans="1:11" ht="15.5" x14ac:dyDescent="0.35">
      <c r="A90" s="28" t="s">
        <v>105</v>
      </c>
      <c r="B90" s="28"/>
      <c r="C90" s="28"/>
      <c r="D90" s="28"/>
      <c r="E90" s="28"/>
      <c r="F90" s="28"/>
      <c r="G90" s="28"/>
      <c r="H90" s="28"/>
      <c r="I90" s="28"/>
      <c r="J90" s="28"/>
      <c r="K90" s="28"/>
    </row>
    <row r="91" spans="1:11" ht="15.5" x14ac:dyDescent="0.35">
      <c r="A91" s="28" t="s">
        <v>106</v>
      </c>
      <c r="B91" s="28"/>
      <c r="C91" s="28"/>
      <c r="D91" s="28"/>
      <c r="E91" s="28"/>
      <c r="F91" s="28"/>
      <c r="G91" s="28"/>
      <c r="H91" s="28"/>
      <c r="I91" s="28"/>
      <c r="J91" s="28"/>
      <c r="K91" s="28"/>
    </row>
    <row r="92" spans="1:11" ht="15.5" x14ac:dyDescent="0.35">
      <c r="A92" s="28" t="s">
        <v>107</v>
      </c>
      <c r="B92" s="28"/>
      <c r="C92" s="28"/>
      <c r="D92" s="28"/>
      <c r="E92" s="28"/>
      <c r="F92" s="28"/>
      <c r="G92" s="28"/>
      <c r="H92" s="28"/>
      <c r="I92" s="28"/>
      <c r="J92" s="28"/>
      <c r="K92" s="28"/>
    </row>
    <row r="93" spans="1:11" ht="15.5" x14ac:dyDescent="0.35">
      <c r="A93" s="28"/>
      <c r="B93" s="28"/>
      <c r="C93" s="28"/>
      <c r="D93" s="28"/>
      <c r="E93" s="28"/>
      <c r="F93" s="28"/>
      <c r="G93" s="28"/>
      <c r="H93" s="28"/>
      <c r="I93" s="28"/>
      <c r="J93" s="28"/>
      <c r="K93" s="28"/>
    </row>
    <row r="94" spans="1:11" ht="15.5" x14ac:dyDescent="0.35">
      <c r="A94" s="28"/>
      <c r="B94" s="28"/>
      <c r="C94" s="28"/>
      <c r="D94" s="28"/>
      <c r="E94" s="28"/>
      <c r="F94" s="28"/>
      <c r="G94" s="28"/>
      <c r="H94" s="28"/>
      <c r="I94" s="28"/>
      <c r="J94" s="28"/>
      <c r="K94" s="28"/>
    </row>
    <row r="95" spans="1:11" ht="15.5" x14ac:dyDescent="0.35">
      <c r="A95" s="30" t="s">
        <v>114</v>
      </c>
      <c r="B95" s="30"/>
      <c r="C95" s="30"/>
      <c r="D95" s="28"/>
      <c r="E95" s="28"/>
      <c r="F95" s="28"/>
      <c r="G95" s="28"/>
      <c r="H95" s="28"/>
      <c r="I95" s="28"/>
      <c r="J95" s="28"/>
      <c r="K95" s="28"/>
    </row>
    <row r="96" spans="1:11" ht="15.5" x14ac:dyDescent="0.35">
      <c r="A96" s="28" t="s">
        <v>109</v>
      </c>
      <c r="B96" s="28"/>
      <c r="C96" s="28"/>
      <c r="D96" s="28"/>
      <c r="E96" s="28"/>
      <c r="F96" s="28"/>
      <c r="G96" s="28"/>
      <c r="H96" s="28"/>
      <c r="I96" s="28"/>
      <c r="J96" s="28"/>
      <c r="K96" s="28"/>
    </row>
    <row r="97" spans="1:11" ht="15.5" x14ac:dyDescent="0.35">
      <c r="A97" s="28" t="s">
        <v>110</v>
      </c>
      <c r="B97" s="28"/>
      <c r="C97" s="28"/>
      <c r="D97" s="28"/>
      <c r="E97" s="28"/>
      <c r="F97" s="28"/>
      <c r="G97" s="28"/>
      <c r="H97" s="28"/>
      <c r="I97" s="28"/>
      <c r="J97" s="28"/>
      <c r="K97" s="28"/>
    </row>
    <row r="98" spans="1:11" ht="15.5" x14ac:dyDescent="0.35">
      <c r="A98" s="28" t="s">
        <v>111</v>
      </c>
      <c r="B98" s="28"/>
      <c r="C98" s="28"/>
      <c r="D98" s="28"/>
      <c r="E98" s="28"/>
      <c r="F98" s="28"/>
      <c r="G98" s="28"/>
      <c r="H98" s="28"/>
      <c r="I98" s="28"/>
      <c r="J98" s="28"/>
      <c r="K98" s="28"/>
    </row>
    <row r="99" spans="1:11" ht="15.5" x14ac:dyDescent="0.35">
      <c r="A99" s="28" t="s">
        <v>112</v>
      </c>
      <c r="B99" s="28"/>
      <c r="C99" s="28"/>
      <c r="D99" s="28"/>
      <c r="E99" s="28"/>
      <c r="F99" s="28"/>
      <c r="G99" s="28"/>
      <c r="H99" s="28"/>
      <c r="I99" s="28"/>
      <c r="J99" s="28"/>
      <c r="K99" s="28"/>
    </row>
    <row r="100" spans="1:11" ht="15.5" x14ac:dyDescent="0.35">
      <c r="A100" s="28" t="s">
        <v>113</v>
      </c>
      <c r="B100" s="28"/>
      <c r="C100" s="28"/>
      <c r="D100" s="28"/>
      <c r="E100" s="28"/>
      <c r="F100" s="28"/>
      <c r="G100" s="28"/>
      <c r="H100" s="28"/>
      <c r="I100" s="28"/>
      <c r="J100" s="28"/>
      <c r="K100" s="28"/>
    </row>
    <row r="101" spans="1:11" ht="15.5" x14ac:dyDescent="0.35">
      <c r="A101" s="28"/>
      <c r="B101" s="28"/>
      <c r="C101" s="28"/>
      <c r="D101" s="28"/>
      <c r="E101" s="28"/>
      <c r="F101" s="28"/>
      <c r="G101" s="28"/>
      <c r="H101" s="28"/>
      <c r="I101" s="28"/>
      <c r="J101" s="28"/>
      <c r="K101" s="28"/>
    </row>
    <row r="102" spans="1:11" ht="15.5" x14ac:dyDescent="0.35">
      <c r="A102" s="28"/>
      <c r="B102" s="28"/>
      <c r="C102" s="28"/>
      <c r="D102" s="28"/>
      <c r="E102" s="28"/>
      <c r="F102" s="28"/>
      <c r="G102" s="28"/>
      <c r="H102" s="28"/>
      <c r="I102" s="28"/>
      <c r="J102" s="28"/>
      <c r="K102" s="28"/>
    </row>
    <row r="103" spans="1:11" ht="15.5" x14ac:dyDescent="0.35">
      <c r="A103" s="30" t="s">
        <v>121</v>
      </c>
      <c r="B103" s="30"/>
      <c r="C103" s="30"/>
      <c r="D103" s="28"/>
      <c r="E103" s="28"/>
      <c r="F103" s="28"/>
      <c r="G103" s="28"/>
      <c r="H103" s="28"/>
      <c r="I103" s="28"/>
      <c r="J103" s="28"/>
      <c r="K103" s="28"/>
    </row>
    <row r="104" spans="1:11" ht="15.5" x14ac:dyDescent="0.35">
      <c r="A104" s="28" t="s">
        <v>120</v>
      </c>
      <c r="B104" s="28"/>
      <c r="C104" s="28"/>
      <c r="D104" s="28"/>
      <c r="E104" s="28"/>
      <c r="F104" s="28"/>
      <c r="G104" s="28"/>
      <c r="H104" s="28"/>
      <c r="I104" s="28"/>
      <c r="J104" s="28"/>
      <c r="K104" s="28"/>
    </row>
    <row r="105" spans="1:11" ht="15.5" x14ac:dyDescent="0.35">
      <c r="A105" s="28" t="s">
        <v>115</v>
      </c>
      <c r="B105" s="28"/>
      <c r="C105" s="28"/>
      <c r="D105" s="28"/>
      <c r="E105" s="28"/>
      <c r="F105" s="28"/>
      <c r="G105" s="28"/>
      <c r="H105" s="28"/>
      <c r="I105" s="28"/>
      <c r="J105" s="28"/>
      <c r="K105" s="28"/>
    </row>
    <row r="106" spans="1:11" ht="15.5" x14ac:dyDescent="0.35">
      <c r="A106" s="28" t="s">
        <v>116</v>
      </c>
      <c r="B106" s="28"/>
      <c r="C106" s="28"/>
      <c r="D106" s="28"/>
      <c r="E106" s="28"/>
      <c r="F106" s="28"/>
      <c r="G106" s="28"/>
      <c r="H106" s="28"/>
      <c r="I106" s="28"/>
      <c r="J106" s="28"/>
      <c r="K106" s="28"/>
    </row>
    <row r="107" spans="1:11" ht="15.5" x14ac:dyDescent="0.35">
      <c r="A107" s="28" t="s">
        <v>117</v>
      </c>
      <c r="B107" s="28"/>
      <c r="C107" s="28"/>
      <c r="D107" s="28"/>
      <c r="E107" s="28"/>
      <c r="F107" s="28"/>
      <c r="G107" s="28"/>
      <c r="H107" s="28"/>
      <c r="I107" s="28"/>
      <c r="J107" s="28"/>
      <c r="K107" s="28"/>
    </row>
    <row r="108" spans="1:11" ht="15.5" x14ac:dyDescent="0.35">
      <c r="A108" s="28" t="s">
        <v>118</v>
      </c>
      <c r="B108" s="28"/>
      <c r="C108" s="28"/>
      <c r="D108" s="28"/>
      <c r="E108" s="28"/>
      <c r="F108" s="28"/>
      <c r="G108" s="28"/>
      <c r="H108" s="28"/>
      <c r="I108" s="28"/>
      <c r="J108" s="28"/>
      <c r="K108" s="28"/>
    </row>
    <row r="109" spans="1:11" ht="15.5" x14ac:dyDescent="0.35">
      <c r="A109" s="28" t="s">
        <v>119</v>
      </c>
      <c r="B109" s="28"/>
      <c r="C109" s="28"/>
      <c r="D109" s="28"/>
      <c r="E109" s="28"/>
      <c r="F109" s="28"/>
      <c r="G109" s="28"/>
      <c r="H109" s="28"/>
      <c r="I109" s="28"/>
      <c r="J109" s="28"/>
      <c r="K109" s="28"/>
    </row>
  </sheetData>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7</vt:i4>
      </vt:variant>
    </vt:vector>
  </HeadingPairs>
  <TitlesOfParts>
    <vt:vector size="7" baseType="lpstr">
      <vt:lpstr>Zonulin</vt:lpstr>
      <vt:lpstr>İnsulin</vt:lpstr>
      <vt:lpstr>IL-6</vt:lpstr>
      <vt:lpstr>Melatonin</vt:lpstr>
      <vt:lpstr>IL-1B</vt:lpstr>
      <vt:lpstr>Biyokimya</vt:lpstr>
      <vt:lpstr>Materyal-metod</vt:lpstr>
    </vt:vector>
  </TitlesOfParts>
  <Company>NouS/TncTR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user</cp:lastModifiedBy>
  <dcterms:created xsi:type="dcterms:W3CDTF">2021-09-08T12:41:51Z</dcterms:created>
  <dcterms:modified xsi:type="dcterms:W3CDTF">2021-09-10T14:23:14Z</dcterms:modified>
</cp:coreProperties>
</file>