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TLR-2" sheetId="1" r:id="rId1"/>
    <sheet name="TLR-4" sheetId="2" r:id="rId2"/>
    <sheet name="HSP-60" sheetId="3" r:id="rId3"/>
    <sheet name="HSP-90" sheetId="4" r:id="rId4"/>
    <sheet name="HMGB-1" sheetId="5" r:id="rId5"/>
    <sheet name="Çalışma listesi" sheetId="6" r:id="rId6"/>
    <sheet name="TAS-TOS" sheetId="7" r:id="rId7"/>
    <sheet name="Numune fotoğrafları" sheetId="8" r:id="rId8"/>
  </sheets>
  <externalReferences>
    <externalReference r:id="rId9"/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7" l="1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H42" i="6" l="1"/>
  <c r="H41" i="6"/>
  <c r="H40" i="6"/>
  <c r="H39" i="6"/>
  <c r="H38" i="6"/>
  <c r="H37" i="6"/>
  <c r="H36" i="6"/>
  <c r="C111" i="5" l="1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0" i="5"/>
  <c r="E20" i="5" s="1"/>
  <c r="C19" i="5"/>
  <c r="E19" i="5" s="1"/>
  <c r="C18" i="5"/>
  <c r="E18" i="5" s="1"/>
  <c r="E17" i="5"/>
  <c r="C17" i="5"/>
  <c r="E16" i="5"/>
  <c r="C16" i="5"/>
  <c r="E15" i="5"/>
  <c r="C15" i="5"/>
  <c r="E14" i="5"/>
  <c r="C14" i="5"/>
  <c r="E13" i="5"/>
  <c r="C13" i="5"/>
  <c r="C116" i="4" l="1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22" i="4"/>
  <c r="E22" i="4" s="1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C116" i="3" l="1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23" i="3"/>
  <c r="E23" i="3" s="1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C115" i="2" l="1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21" i="2"/>
  <c r="E21" i="2" s="1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D46" i="1" l="1"/>
  <c r="D47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C46" i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<sst xmlns="http://schemas.openxmlformats.org/spreadsheetml/2006/main" count="1435" uniqueCount="316">
  <si>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</si>
  <si>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</si>
  <si>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</si>
  <si>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</si>
  <si>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</si>
  <si>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</si>
  <si>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</si>
  <si>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</si>
  <si>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</si>
  <si>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</si>
  <si>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</si>
  <si>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</si>
  <si>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</si>
  <si>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</si>
  <si>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</si>
  <si>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</si>
  <si>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Genç fare-1</t>
  </si>
  <si>
    <t>Genç fare-2</t>
  </si>
  <si>
    <t>Genç fare-3</t>
  </si>
  <si>
    <t>Genç fare-4</t>
  </si>
  <si>
    <t>Genç fare-5</t>
  </si>
  <si>
    <t>Genç fare-6</t>
  </si>
  <si>
    <t>Genç fare-7</t>
  </si>
  <si>
    <t>Genç fare-D1</t>
  </si>
  <si>
    <t>Genç fare-D2</t>
  </si>
  <si>
    <t>Genç fare-D3</t>
  </si>
  <si>
    <t>Genç fare-D4</t>
  </si>
  <si>
    <t>Genç fare-D5</t>
  </si>
  <si>
    <t>Genç fare-D6</t>
  </si>
  <si>
    <t>Genç fare-D7</t>
  </si>
  <si>
    <t>Yaşlı fare-1♂</t>
  </si>
  <si>
    <t>Yaşlı fare-4♂</t>
  </si>
  <si>
    <t>Yaşlı fare-2♂</t>
  </si>
  <si>
    <t>Yaşlı fare-3♂</t>
  </si>
  <si>
    <t>Yaşlı fare-5♂</t>
  </si>
  <si>
    <t>Yaşlı fare-6♂</t>
  </si>
  <si>
    <t>Yaşlı fare-7♂</t>
  </si>
  <si>
    <t>Yaşlı fare-1♀</t>
  </si>
  <si>
    <t>Yaşlı fare-2♀</t>
  </si>
  <si>
    <t>Yaşlı fare-5♀</t>
  </si>
  <si>
    <t>Yaşlı fare-3♀</t>
  </si>
  <si>
    <t>Yaşlı fare-6♀</t>
  </si>
  <si>
    <t>Yaşlı fare-4♀</t>
  </si>
  <si>
    <t>Yaşlı fare-7♀</t>
  </si>
  <si>
    <t>Sıçan-PhD-ES-sit3</t>
  </si>
  <si>
    <t>Sıçan-PhD-ES-sit4</t>
  </si>
  <si>
    <t>Sıçan-PhD-ES-sit1</t>
  </si>
  <si>
    <t>Sıçan-PhD-ES-sit2</t>
  </si>
  <si>
    <t>Sıçan-PhD-ES-sit5</t>
  </si>
  <si>
    <t>Sıçan-PhD-ED-sit1</t>
  </si>
  <si>
    <t>Sıçan-PhD-ED-sit2</t>
  </si>
  <si>
    <t>Sıçan-PhD-ED-sit3</t>
  </si>
  <si>
    <t>Sıçan-PhD-ED-sit4</t>
  </si>
  <si>
    <t>Sıçan-PhD-ED-sit5</t>
  </si>
  <si>
    <t>Sıçan-PhD-EM-sit1</t>
  </si>
  <si>
    <t>Sıçan-PhD-EM-sit2</t>
  </si>
  <si>
    <t>Sıçan-PhD-EM-sit3</t>
  </si>
  <si>
    <t>Sıçan-PhD-EM-sit4</t>
  </si>
  <si>
    <t>Sıçan-PhD-EM-sit5</t>
  </si>
  <si>
    <t>Sıçan-PhD-EDM-sit1</t>
  </si>
  <si>
    <t>Sıçan-PhD-EDM-sit2</t>
  </si>
  <si>
    <t>Sıçan-PhD-EDM-sit3</t>
  </si>
  <si>
    <t>Sıçan-PhD-EDM-sit4</t>
  </si>
  <si>
    <t>Sıçan-PhD-EDM-sit5</t>
  </si>
  <si>
    <t>Sıçan-Böbrek IR-Sham2</t>
  </si>
  <si>
    <t>Sıçan-Böbrek IR-Sham3</t>
  </si>
  <si>
    <t>Sıçan-Böbrek IR-Sham4</t>
  </si>
  <si>
    <t>Sıçan-Böbrek IR-Sham5</t>
  </si>
  <si>
    <t>Sıçan-Böbrek IR-Sham6</t>
  </si>
  <si>
    <t>Sıçan-Böbrek IR-Sham7</t>
  </si>
  <si>
    <t>Sıçan-Böbrek IR-Sham8</t>
  </si>
  <si>
    <t>Sıçan-Böbrek IR-Sham9</t>
  </si>
  <si>
    <t>Sıçan-Böbrek IR-Sham10</t>
  </si>
  <si>
    <t>Sıçan-Böbrek IR-ShamX</t>
  </si>
  <si>
    <t>Sıçan-Böbrek IR-RIR1</t>
  </si>
  <si>
    <t>Sıçan-Böbrek IR-RIR3</t>
  </si>
  <si>
    <t>Sıçan-Böbrek IR-RIR4</t>
  </si>
  <si>
    <t>Sıçan-Böbrek IR-RIR5</t>
  </si>
  <si>
    <t>Sıçan-Böbrek IR-RIR6</t>
  </si>
  <si>
    <t>Sıçan-Böbrek IR-RIR7</t>
  </si>
  <si>
    <t>Sıçan-Böbrek IR-RIR8</t>
  </si>
  <si>
    <t>Sıçan-Böbrek IR-Post1</t>
  </si>
  <si>
    <t>Sıçan-Böbrek IR-Post2</t>
  </si>
  <si>
    <t>Sıçan-Böbrek IR-Post3</t>
  </si>
  <si>
    <t>Sıçan-yaşlı MIR-Young♀1</t>
  </si>
  <si>
    <t>Sıçan-yaşlı MIR-Young♀2</t>
  </si>
  <si>
    <t>Sıçan-yaşlı MIR-Young♀3</t>
  </si>
  <si>
    <t>Sıçan-yaşlı MIR-Young♀4</t>
  </si>
  <si>
    <t>Sıçan-yaşlı MIR-Young♀5</t>
  </si>
  <si>
    <t>Sıçan-yaşlı MIR-Young♂1</t>
  </si>
  <si>
    <t>Sıçan-yaşlı MIR-Young♂2</t>
  </si>
  <si>
    <t>Sıçan-yaşlı MIR-Young♂3</t>
  </si>
  <si>
    <t>Sıçan-yaşlı MIR-Young♂4</t>
  </si>
  <si>
    <t>Sıçan-yaşlı MIR-Young♂5</t>
  </si>
  <si>
    <t>Sıçan-yaşlı MIR-Aged♀1</t>
  </si>
  <si>
    <t>Sıçan-yaşlı MIR-Aged♀2</t>
  </si>
  <si>
    <t>Sıçan-yaşlı MIR-Aged♀3</t>
  </si>
  <si>
    <t>Sıçan-yaşlı MIR-Aged♀4</t>
  </si>
  <si>
    <t>Sıçan-yaşlı MIR-Aged♀5</t>
  </si>
  <si>
    <t>Sıçan-yaşlı MIR-Aged♂1</t>
  </si>
  <si>
    <t>Sıçan-yaşlı MIR-Aged♂2</t>
  </si>
  <si>
    <t>Sıçan-yaşlı MIR-Aged♂3</t>
  </si>
  <si>
    <t>Sıçan-yaşlı MIR-Aged♂4</t>
  </si>
  <si>
    <t>Sıçan-yaşlı MIR-Aged♂5</t>
  </si>
  <si>
    <t>Sıçan-PhD-ED-sit6</t>
  </si>
  <si>
    <t>Sıçan-Böbrek IR-Post6</t>
  </si>
  <si>
    <t>Sıçan-Böbrek IR-Post7</t>
  </si>
  <si>
    <t>Sıçan-Böbrek IR-Post8</t>
  </si>
  <si>
    <t>Sıçan-Böbrek IR-Post9</t>
  </si>
  <si>
    <t>Sıçan-Böbrek IR-Post10</t>
  </si>
  <si>
    <t>Sıçan-yaşlı MIR-Young♂6</t>
  </si>
  <si>
    <t>Sıçan-yaşlı MIR-Young♂7</t>
  </si>
  <si>
    <t>Sıçan-yaşlı MIR-Aged♀6</t>
  </si>
  <si>
    <t>Sıçan-yaşlı MIR-Aged♀7</t>
  </si>
  <si>
    <t>Sıçan-yaşlı MIR-Aged♀8</t>
  </si>
  <si>
    <t>Genç fare-E1</t>
  </si>
  <si>
    <t>Genç fare-E2</t>
  </si>
  <si>
    <t>Genç fare-E3</t>
  </si>
  <si>
    <t>Genç fare-E4</t>
  </si>
  <si>
    <t>Genç fare-E5</t>
  </si>
  <si>
    <t>Genç fare-E6</t>
  </si>
  <si>
    <t>Genç fare-E7</t>
  </si>
  <si>
    <t>Genç fare-8</t>
  </si>
  <si>
    <t>Genç fare-9</t>
  </si>
  <si>
    <t>Genç fare-10</t>
  </si>
  <si>
    <t>Genç fare-11</t>
  </si>
  <si>
    <t>Genç fare-12</t>
  </si>
  <si>
    <t>Genç fare-13</t>
  </si>
  <si>
    <t>Genç fare-14</t>
  </si>
  <si>
    <t>Yaşlı fare-8♂</t>
  </si>
  <si>
    <t>Yaşlı fare-9♂</t>
  </si>
  <si>
    <t>Yaşlı fare-10♂</t>
  </si>
  <si>
    <t>Yaşlı fare-11♂</t>
  </si>
  <si>
    <t>Yaşlı fare-12♂</t>
  </si>
  <si>
    <t>Yaşlı fare-13♂</t>
  </si>
  <si>
    <t>Yaşlı fare-14♂</t>
  </si>
  <si>
    <t>Yaşlı fare-8♀</t>
  </si>
  <si>
    <t>Yaşlı fare-9♀</t>
  </si>
  <si>
    <t>Yaşlı fare-10♀</t>
  </si>
  <si>
    <t>Yaşlı fare-11♀</t>
  </si>
  <si>
    <t>Yaşlı fare-12♀</t>
  </si>
  <si>
    <t>Yaşlı fare-13♀</t>
  </si>
  <si>
    <t>Yaşlı fare-14♀</t>
  </si>
  <si>
    <t>Sıçan-PhD-41</t>
  </si>
  <si>
    <t>Sıçan-PhD-40</t>
  </si>
  <si>
    <t>Sıçan-PhD-42</t>
  </si>
  <si>
    <t>Sıçan-PhD-43</t>
  </si>
  <si>
    <t>Sıçan-PhD-44</t>
  </si>
  <si>
    <t>Sıçan-PhD-33</t>
  </si>
  <si>
    <t>Sıçan-PhD-34</t>
  </si>
  <si>
    <t>Sıçan-PhD-35</t>
  </si>
  <si>
    <t>Sıçan-PhD-38</t>
  </si>
  <si>
    <t>Sıçan-PhD-39</t>
  </si>
  <si>
    <t>Sıçan-PhD-11</t>
  </si>
  <si>
    <t>Sıçan-PhD-14</t>
  </si>
  <si>
    <t>Sıçan-PhD-16</t>
  </si>
  <si>
    <t>Sıçan-PhD-17</t>
  </si>
  <si>
    <t>Sıçan-PhD-19</t>
  </si>
  <si>
    <t>Sıçan-PhD-20</t>
  </si>
  <si>
    <t>Sıçan-PhD-36</t>
  </si>
  <si>
    <t>Sıçan-PhD-22</t>
  </si>
  <si>
    <t>Sıçan-PhD-24</t>
  </si>
  <si>
    <t>Sıçan-PhD-26</t>
  </si>
  <si>
    <t>Sıçan-Böbrek IR-Post4</t>
  </si>
  <si>
    <t>Sıçan-Böbrek IR-Post5</t>
  </si>
  <si>
    <t>Sıçan-yaşlı MIR-Aged♀9</t>
  </si>
  <si>
    <t>concentratıon pg/ml)</t>
  </si>
  <si>
    <t>concentratıon (pg/ml)</t>
  </si>
  <si>
    <t>Sıçan-PhD-28</t>
  </si>
  <si>
    <t>Sıçan-PhD-29</t>
  </si>
  <si>
    <t>Sıçan-PhD-32</t>
  </si>
  <si>
    <t>FARE</t>
  </si>
  <si>
    <t>SIÇAN</t>
  </si>
  <si>
    <t>Genç</t>
  </si>
  <si>
    <t>Yaşlı</t>
  </si>
  <si>
    <t xml:space="preserve"> PhD</t>
  </si>
  <si>
    <t>Böbrek IR</t>
  </si>
  <si>
    <t>Yaşlı MIR</t>
  </si>
  <si>
    <t>No</t>
  </si>
  <si>
    <t>TLR2</t>
  </si>
  <si>
    <t>TLR4</t>
  </si>
  <si>
    <t>HSP60</t>
  </si>
  <si>
    <t>HSP90</t>
  </si>
  <si>
    <t>HMGB1</t>
  </si>
  <si>
    <t xml:space="preserve">TAS </t>
  </si>
  <si>
    <t>TOS</t>
  </si>
  <si>
    <t>+</t>
  </si>
  <si>
    <t>1♂</t>
  </si>
  <si>
    <t>Sham2</t>
  </si>
  <si>
    <r>
      <t>Young_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1</t>
    </r>
  </si>
  <si>
    <t>2♂</t>
  </si>
  <si>
    <t>Sham3</t>
  </si>
  <si>
    <r>
      <t>Young_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2</t>
    </r>
    <r>
      <rPr>
        <sz val="11"/>
        <color theme="1"/>
        <rFont val="Calibri"/>
        <family val="2"/>
        <charset val="162"/>
        <scheme val="minor"/>
      </rPr>
      <t/>
    </r>
  </si>
  <si>
    <t>3♂</t>
  </si>
  <si>
    <t>Sham4</t>
  </si>
  <si>
    <r>
      <t>Young_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</si>
  <si>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t>4♂</t>
  </si>
  <si>
    <t>Sham5</t>
  </si>
  <si>
    <r>
      <t>Young_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</si>
  <si>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t>5♂</t>
  </si>
  <si>
    <t>Sham6</t>
  </si>
  <si>
    <r>
      <t>Young_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</si>
  <si>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t>6♂</t>
  </si>
  <si>
    <t>Sham7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</si>
  <si>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1</t>
    </r>
  </si>
  <si>
    <t>7♂</t>
  </si>
  <si>
    <t>Sham8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</si>
  <si>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2</t>
    </r>
    <r>
      <rPr>
        <sz val="11"/>
        <color theme="1"/>
        <rFont val="Calibri"/>
        <family val="2"/>
        <charset val="162"/>
        <scheme val="minor"/>
      </rPr>
      <t/>
    </r>
  </si>
  <si>
    <t>E1</t>
  </si>
  <si>
    <t>8♂</t>
  </si>
  <si>
    <t>Sham9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</si>
  <si>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</si>
  <si>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t>E2</t>
  </si>
  <si>
    <t>9♂</t>
  </si>
  <si>
    <t>Sham10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</si>
  <si>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</si>
  <si>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t>E3</t>
  </si>
  <si>
    <t>10♂</t>
  </si>
  <si>
    <t>ShamX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</si>
  <si>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</si>
  <si>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t>E4</t>
  </si>
  <si>
    <t>11♂</t>
  </si>
  <si>
    <t>RIR1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</si>
  <si>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6</t>
    </r>
    <r>
      <rPr>
        <sz val="11"/>
        <color theme="1"/>
        <rFont val="Calibri"/>
        <family val="2"/>
        <charset val="162"/>
        <scheme val="minor"/>
      </rPr>
      <t/>
    </r>
  </si>
  <si>
    <t>E5</t>
  </si>
  <si>
    <t>12♂</t>
  </si>
  <si>
    <t>RIR3</t>
  </si>
  <si>
    <r>
      <t>Young_</t>
    </r>
    <r>
      <rPr>
        <b/>
        <sz val="10"/>
        <color theme="1"/>
        <rFont val="Arial Tur"/>
        <charset val="162"/>
      </rPr>
      <t>♂</t>
    </r>
    <r>
      <rPr>
        <b/>
        <sz val="10"/>
        <color theme="1"/>
        <rFont val="Calibri"/>
        <family val="2"/>
        <charset val="162"/>
      </rPr>
      <t>7</t>
    </r>
    <r>
      <rPr>
        <sz val="11"/>
        <color theme="1"/>
        <rFont val="Calibri"/>
        <family val="2"/>
        <charset val="162"/>
        <scheme val="minor"/>
      </rPr>
      <t/>
    </r>
  </si>
  <si>
    <t>E6</t>
  </si>
  <si>
    <t>13♂</t>
  </si>
  <si>
    <t>RIR4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</si>
  <si>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_1</t>
    </r>
  </si>
  <si>
    <t>E7</t>
  </si>
  <si>
    <t>14♂</t>
  </si>
  <si>
    <t>RIR5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</si>
  <si>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_2</t>
    </r>
    <r>
      <rPr>
        <sz val="11"/>
        <color theme="1"/>
        <rFont val="Calibri"/>
        <family val="2"/>
        <charset val="162"/>
        <scheme val="minor"/>
      </rPr>
      <t/>
    </r>
  </si>
  <si>
    <t>D1</t>
  </si>
  <si>
    <t>1♀</t>
  </si>
  <si>
    <t>RIR6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</si>
  <si>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_3</t>
    </r>
    <r>
      <rPr>
        <sz val="11"/>
        <color theme="1"/>
        <rFont val="Calibri"/>
        <family val="2"/>
        <charset val="162"/>
        <scheme val="minor"/>
      </rPr>
      <t/>
    </r>
  </si>
  <si>
    <t>D2</t>
  </si>
  <si>
    <t>2♀</t>
  </si>
  <si>
    <t>RIR7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</si>
  <si>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_4</t>
    </r>
    <r>
      <rPr>
        <sz val="11"/>
        <color theme="1"/>
        <rFont val="Calibri"/>
        <family val="2"/>
        <charset val="162"/>
        <scheme val="minor"/>
      </rPr>
      <t/>
    </r>
  </si>
  <si>
    <t>D3</t>
  </si>
  <si>
    <t>3♀</t>
  </si>
  <si>
    <t>RIR8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</si>
  <si>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_5</t>
    </r>
    <r>
      <rPr>
        <sz val="11"/>
        <color theme="1"/>
        <rFont val="Calibri"/>
        <family val="2"/>
        <charset val="162"/>
        <scheme val="minor"/>
      </rPr>
      <t/>
    </r>
  </si>
  <si>
    <t>D4</t>
  </si>
  <si>
    <t>4♀</t>
  </si>
  <si>
    <t>Post1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</si>
  <si>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_6</t>
    </r>
    <r>
      <rPr>
        <sz val="11"/>
        <color theme="1"/>
        <rFont val="Calibri"/>
        <family val="2"/>
        <charset val="162"/>
        <scheme val="minor"/>
      </rPr>
      <t/>
    </r>
  </si>
  <si>
    <t>D5</t>
  </si>
  <si>
    <t>5♀</t>
  </si>
  <si>
    <t>Post2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</si>
  <si>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_7</t>
    </r>
    <r>
      <rPr>
        <sz val="11"/>
        <color theme="1"/>
        <rFont val="Calibri"/>
        <family val="2"/>
        <charset val="162"/>
        <scheme val="minor"/>
      </rPr>
      <t/>
    </r>
  </si>
  <si>
    <t>D6</t>
  </si>
  <si>
    <t>6♀</t>
  </si>
  <si>
    <t>Post3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</si>
  <si>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_8</t>
    </r>
    <r>
      <rPr>
        <sz val="11"/>
        <color theme="1"/>
        <rFont val="Calibri"/>
        <family val="2"/>
        <charset val="162"/>
        <scheme val="minor"/>
      </rPr>
      <t/>
    </r>
  </si>
  <si>
    <t>D7</t>
  </si>
  <si>
    <t>7♀</t>
  </si>
  <si>
    <t>Post4</t>
  </si>
  <si>
    <r>
      <t>Aged_</t>
    </r>
    <r>
      <rPr>
        <b/>
        <sz val="10"/>
        <color theme="1"/>
        <rFont val="Times"/>
      </rPr>
      <t>♀</t>
    </r>
    <r>
      <rPr>
        <b/>
        <sz val="10"/>
        <color theme="1"/>
        <rFont val="Calibri"/>
        <family val="2"/>
        <charset val="162"/>
      </rPr>
      <t>_9</t>
    </r>
    <r>
      <rPr>
        <sz val="11"/>
        <color theme="1"/>
        <rFont val="Calibri"/>
        <family val="2"/>
        <charset val="162"/>
        <scheme val="minor"/>
      </rPr>
      <t/>
    </r>
  </si>
  <si>
    <t>8♀</t>
  </si>
  <si>
    <t>Post5</t>
  </si>
  <si>
    <r>
      <t>Aged_</t>
    </r>
    <r>
      <rPr>
        <b/>
        <sz val="10"/>
        <color theme="1"/>
        <rFont val="Arial Tur"/>
        <charset val="162"/>
      </rPr>
      <t>♂_1</t>
    </r>
  </si>
  <si>
    <t>9♀</t>
  </si>
  <si>
    <t>Post6</t>
  </si>
  <si>
    <r>
      <t>Aged_</t>
    </r>
    <r>
      <rPr>
        <b/>
        <sz val="10"/>
        <color theme="1"/>
        <rFont val="Arial Tur"/>
        <charset val="162"/>
      </rPr>
      <t>♂_2</t>
    </r>
    <r>
      <rPr>
        <sz val="11"/>
        <color theme="1"/>
        <rFont val="Calibri"/>
        <family val="2"/>
        <charset val="162"/>
        <scheme val="minor"/>
      </rPr>
      <t/>
    </r>
  </si>
  <si>
    <t>10♀</t>
  </si>
  <si>
    <t>ES-sit1</t>
  </si>
  <si>
    <t>Post7</t>
  </si>
  <si>
    <r>
      <t>Aged_</t>
    </r>
    <r>
      <rPr>
        <b/>
        <sz val="10"/>
        <color theme="1"/>
        <rFont val="Arial Tur"/>
        <charset val="162"/>
      </rPr>
      <t>♂_3</t>
    </r>
    <r>
      <rPr>
        <sz val="11"/>
        <color theme="1"/>
        <rFont val="Calibri"/>
        <family val="2"/>
        <charset val="162"/>
        <scheme val="minor"/>
      </rPr>
      <t/>
    </r>
  </si>
  <si>
    <t>11♀</t>
  </si>
  <si>
    <t>ES-sit2</t>
  </si>
  <si>
    <t>Post8</t>
  </si>
  <si>
    <r>
      <t>Aged_</t>
    </r>
    <r>
      <rPr>
        <b/>
        <sz val="10"/>
        <color theme="1"/>
        <rFont val="Arial Tur"/>
        <charset val="162"/>
      </rPr>
      <t>♂_4</t>
    </r>
    <r>
      <rPr>
        <sz val="11"/>
        <color theme="1"/>
        <rFont val="Calibri"/>
        <family val="2"/>
        <charset val="162"/>
        <scheme val="minor"/>
      </rPr>
      <t/>
    </r>
  </si>
  <si>
    <t>12♀</t>
  </si>
  <si>
    <t>ES-sit3</t>
  </si>
  <si>
    <t>Post9</t>
  </si>
  <si>
    <r>
      <t>Aged_</t>
    </r>
    <r>
      <rPr>
        <b/>
        <sz val="10"/>
        <color theme="1"/>
        <rFont val="Arial Tur"/>
        <charset val="162"/>
      </rPr>
      <t>♂_5</t>
    </r>
    <r>
      <rPr>
        <sz val="11"/>
        <color theme="1"/>
        <rFont val="Calibri"/>
        <family val="2"/>
        <charset val="162"/>
        <scheme val="minor"/>
      </rPr>
      <t/>
    </r>
  </si>
  <si>
    <t>13♀</t>
  </si>
  <si>
    <t>ES-sit4</t>
  </si>
  <si>
    <t>Post10</t>
  </si>
  <si>
    <t>14♀</t>
  </si>
  <si>
    <t>ES-sit5</t>
  </si>
  <si>
    <t>Post11</t>
  </si>
  <si>
    <t>ED_Sit1</t>
  </si>
  <si>
    <t>ED_Sit2</t>
  </si>
  <si>
    <t>Fare</t>
  </si>
  <si>
    <t>Phd</t>
  </si>
  <si>
    <t>Toplam</t>
  </si>
  <si>
    <t>ED_Sit3</t>
  </si>
  <si>
    <t>ED_Sit4</t>
  </si>
  <si>
    <t>ED_Sit5</t>
  </si>
  <si>
    <t>EM_Sit1</t>
  </si>
  <si>
    <t>EM_Sit2</t>
  </si>
  <si>
    <t>EM_Sit3</t>
  </si>
  <si>
    <t>EM_Sit4</t>
  </si>
  <si>
    <t>EM_Sit5</t>
  </si>
  <si>
    <t>EDM_Sit1</t>
  </si>
  <si>
    <t>EDM_Sit2</t>
  </si>
  <si>
    <t>EDM_Sit3</t>
  </si>
  <si>
    <t>EDM_Sit4</t>
  </si>
  <si>
    <t>EDM_Sit5</t>
  </si>
  <si>
    <t>Numune Adı</t>
  </si>
  <si>
    <t>TAS(mmol/L)</t>
  </si>
  <si>
    <t>TOS (µmol/L)</t>
  </si>
  <si>
    <t>OSI</t>
  </si>
  <si>
    <t>Bu çalışmada "Relassay" marka kitler kullanılmıştır.</t>
  </si>
  <si>
    <t>Kullanılan cihaz: Mindray marka BS400 model tam otomatik biyokimya cihazı</t>
  </si>
  <si>
    <t>TAS: Total Antioxidant Status</t>
  </si>
  <si>
    <t>TOS: Total Oxidant Status</t>
  </si>
  <si>
    <t>OSI: Oxidative Stress Index</t>
  </si>
  <si>
    <t>Not: Numune miktarları yetersiz kaldığından dolayı TAS-TOS analizi 60 numunede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</si>
</sst>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i/>
      <sz val="10"/>
      <color theme="1"/>
      <name val="Calibri"/>
      <family val="2"/>
      <charset val="162"/>
      <scheme val="minor"/>
    </font>
    <font>
      <b/>
      <sz val="10"/>
      <color theme="1"/>
      <name val="Times"/>
    </font>
    <font>
      <b/>
      <sz val="10"/>
      <color theme="1"/>
      <name val="Calibri"/>
      <family val="2"/>
      <charset val="162"/>
    </font>
    <font>
      <b/>
      <sz val="10"/>
      <color theme="1"/>
      <name val="Arial Tur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5" borderId="4" xfId="0" applyFont="1" applyFill="1" applyBorder="1"/>
    <xf numFmtId="0" fontId="0" fillId="0" borderId="5" xfId="0" applyBorder="1"/>
    <xf numFmtId="0" fontId="0" fillId="3" borderId="1" xfId="0" applyFill="1" applyBorder="1"/>
    <xf numFmtId="0" fontId="4" fillId="0" borderId="0" xfId="0" applyFont="1"/>
    <xf numFmtId="0" fontId="5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6" xfId="0" applyFont="1" applyBorder="1"/>
    <xf numFmtId="0" fontId="1" fillId="2" borderId="1" xfId="0" applyFont="1" applyFill="1" applyBorder="1"/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TLR-2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91900699912511"/>
                  <c:y val="-0.20781641878098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'TLR-2'!$C$15:$C$22</c:f>
              <c:numCache>
                <c:formatCode>General</c:formatCode>
                <c:ptCount val="8"/>
                <c:pt idx="0">
                  <c:v>2.2350000000000003</c:v>
                </c:pt>
                <c:pt idx="1">
                  <c:v>1.4319999999999999</c:v>
                </c:pt>
                <c:pt idx="2">
                  <c:v>0.82899999999999996</c:v>
                </c:pt>
                <c:pt idx="3">
                  <c:v>0.47900000000000004</c:v>
                </c:pt>
                <c:pt idx="4">
                  <c:v>0.309</c:v>
                </c:pt>
                <c:pt idx="5">
                  <c:v>0.21000000000000002</c:v>
                </c:pt>
                <c:pt idx="6">
                  <c:v>0.108</c:v>
                </c:pt>
                <c:pt idx="7">
                  <c:v>0</c:v>
                </c:pt>
              </c:numCache>
            </c:numRef>
          </c:xVal>
          <c:yVal>
            <c:numRef>
              <c:f>'TLR-2'!$D$15:$D$22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0.63</c:v>
                </c:pt>
                <c:pt idx="6">
                  <c:v>0.31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D-4EDB-B1A8-84999106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90639"/>
        <c:axId val="1039686895"/>
      </c:scatterChart>
      <c:valAx>
        <c:axId val="10396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9686895"/>
        <c:crosses val="autoZero"/>
        <c:crossBetween val="midCat"/>
      </c:valAx>
      <c:valAx>
        <c:axId val="10396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96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TLR-4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16491688538933"/>
                  <c:y val="-0.23245807815689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[1]Sayfa1!$C$15:$C$22</c:f>
              <c:numCache>
                <c:formatCode>General</c:formatCode>
                <c:ptCount val="8"/>
                <c:pt idx="0">
                  <c:v>2.7680000000000002</c:v>
                </c:pt>
                <c:pt idx="1">
                  <c:v>2.0249999999999999</c:v>
                </c:pt>
                <c:pt idx="2">
                  <c:v>1.3420000000000001</c:v>
                </c:pt>
                <c:pt idx="3">
                  <c:v>0.69799999999999995</c:v>
                </c:pt>
                <c:pt idx="4">
                  <c:v>0.35399999999999998</c:v>
                </c:pt>
                <c:pt idx="5">
                  <c:v>0.17900000000000002</c:v>
                </c:pt>
                <c:pt idx="6">
                  <c:v>8.5999999999999993E-2</c:v>
                </c:pt>
                <c:pt idx="7">
                  <c:v>0</c:v>
                </c:pt>
              </c:numCache>
            </c:numRef>
          </c:xVal>
          <c:yVal>
            <c:numRef>
              <c:f>[1]Sayfa1!$D$15:$D$22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0.63</c:v>
                </c:pt>
                <c:pt idx="6">
                  <c:v>0.31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8-47B7-834A-BD1D9E19F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98639"/>
        <c:axId val="972692399"/>
      </c:scatterChart>
      <c:valAx>
        <c:axId val="9726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2692399"/>
        <c:crosses val="autoZero"/>
        <c:crossBetween val="midCat"/>
      </c:valAx>
      <c:valAx>
        <c:axId val="9726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26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HSP-60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92847769028871"/>
                  <c:y val="-0.194825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[2]Sayfa1!$C$16:$C$23</c:f>
              <c:numCache>
                <c:formatCode>General</c:formatCode>
                <c:ptCount val="8"/>
                <c:pt idx="0">
                  <c:v>2.2839999999999998</c:v>
                </c:pt>
                <c:pt idx="1">
                  <c:v>1.42</c:v>
                </c:pt>
                <c:pt idx="2">
                  <c:v>0.80500000000000005</c:v>
                </c:pt>
                <c:pt idx="3">
                  <c:v>0.38100000000000001</c:v>
                </c:pt>
                <c:pt idx="4">
                  <c:v>0.16899999999999998</c:v>
                </c:pt>
                <c:pt idx="5">
                  <c:v>0.10099999999999999</c:v>
                </c:pt>
                <c:pt idx="6">
                  <c:v>4.9000000000000002E-2</c:v>
                </c:pt>
                <c:pt idx="7">
                  <c:v>0</c:v>
                </c:pt>
              </c:numCache>
            </c:numRef>
          </c:xVal>
          <c:yVal>
            <c:numRef>
              <c:f>[2]Sayfa1!$D$16:$D$23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0.31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0C5-9808-FFE5A702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44879"/>
        <c:axId val="1081036975"/>
      </c:scatterChart>
      <c:valAx>
        <c:axId val="10810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1036975"/>
        <c:crosses val="autoZero"/>
        <c:crossBetween val="midCat"/>
      </c:valAx>
      <c:valAx>
        <c:axId val="10810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104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HSP-90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330927384076989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[3]Sayfa1!$C$16:$C$23</c:f>
              <c:numCache>
                <c:formatCode>General</c:formatCode>
                <c:ptCount val="8"/>
                <c:pt idx="0">
                  <c:v>2.4990000000000001</c:v>
                </c:pt>
                <c:pt idx="1">
                  <c:v>1.6719999999999999</c:v>
                </c:pt>
                <c:pt idx="2">
                  <c:v>1.0269999999999999</c:v>
                </c:pt>
                <c:pt idx="3">
                  <c:v>0.60499999999999998</c:v>
                </c:pt>
                <c:pt idx="4">
                  <c:v>0.42399999999999999</c:v>
                </c:pt>
                <c:pt idx="5">
                  <c:v>0.24399999999999999</c:v>
                </c:pt>
                <c:pt idx="6">
                  <c:v>0.10200000000000001</c:v>
                </c:pt>
                <c:pt idx="7">
                  <c:v>0</c:v>
                </c:pt>
              </c:numCache>
            </c:numRef>
          </c:xVal>
          <c:yVal>
            <c:numRef>
              <c:f>[3]Sayfa1!$D$16:$D$23</c:f>
              <c:numCache>
                <c:formatCode>General</c:formatCode>
                <c:ptCount val="8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6-40E1-BB3A-97E25B6C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95135"/>
        <c:axId val="972598463"/>
      </c:scatterChart>
      <c:valAx>
        <c:axId val="9725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2598463"/>
        <c:crosses val="autoZero"/>
        <c:crossBetween val="midCat"/>
      </c:valAx>
      <c:valAx>
        <c:axId val="9725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259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HMGB-1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12992125984252"/>
                  <c:y val="-0.23701115485564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[4]Sayfa1!$C$13:$C$20</c:f>
              <c:numCache>
                <c:formatCode>General</c:formatCode>
                <c:ptCount val="8"/>
                <c:pt idx="0">
                  <c:v>2.73</c:v>
                </c:pt>
                <c:pt idx="1">
                  <c:v>1.788</c:v>
                </c:pt>
                <c:pt idx="2">
                  <c:v>1.024</c:v>
                </c:pt>
                <c:pt idx="3">
                  <c:v>0.65999999999999992</c:v>
                </c:pt>
                <c:pt idx="4">
                  <c:v>0.38700000000000001</c:v>
                </c:pt>
                <c:pt idx="5">
                  <c:v>0.22800000000000004</c:v>
                </c:pt>
                <c:pt idx="6">
                  <c:v>8.0000000000000016E-2</c:v>
                </c:pt>
                <c:pt idx="7">
                  <c:v>0</c:v>
                </c:pt>
              </c:numCache>
            </c:numRef>
          </c:xVal>
          <c:yVal>
            <c:numRef>
              <c:f>[4]Sayfa1!$D$13:$D$20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2-4F72-A211-BAA2F80E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51503"/>
        <c:axId val="1045054831"/>
      </c:scatterChart>
      <c:valAx>
        <c:axId val="10450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054831"/>
        <c:crosses val="autoZero"/>
        <c:crossBetween val="midCat"/>
      </c:valAx>
      <c:valAx>
        <c:axId val="1045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05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13</xdr:row>
      <xdr:rowOff>114300</xdr:rowOff>
    </xdr:from>
    <xdr:to>
      <xdr:col>13</xdr:col>
      <xdr:colOff>142875</xdr:colOff>
      <xdr:row>28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12</xdr:row>
      <xdr:rowOff>123825</xdr:rowOff>
    </xdr:from>
    <xdr:to>
      <xdr:col>14</xdr:col>
      <xdr:colOff>104775</xdr:colOff>
      <xdr:row>27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114300</xdr:rowOff>
    </xdr:from>
    <xdr:to>
      <xdr:col>13</xdr:col>
      <xdr:colOff>190500</xdr:colOff>
      <xdr:row>27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12</xdr:row>
      <xdr:rowOff>114300</xdr:rowOff>
    </xdr:from>
    <xdr:to>
      <xdr:col>13</xdr:col>
      <xdr:colOff>209550</xdr:colOff>
      <xdr:row>27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10</xdr:row>
      <xdr:rowOff>133350</xdr:rowOff>
    </xdr:from>
    <xdr:to>
      <xdr:col>13</xdr:col>
      <xdr:colOff>247650</xdr:colOff>
      <xdr:row>25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28686</xdr:rowOff>
    </xdr:from>
    <xdr:to>
      <xdr:col>4</xdr:col>
      <xdr:colOff>304800</xdr:colOff>
      <xdr:row>22</xdr:row>
      <xdr:rowOff>47182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8686"/>
          <a:ext cx="2733675" cy="4209496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0</xdr:row>
      <xdr:rowOff>28575</xdr:rowOff>
    </xdr:from>
    <xdr:to>
      <xdr:col>15</xdr:col>
      <xdr:colOff>266701</xdr:colOff>
      <xdr:row>25</xdr:row>
      <xdr:rowOff>3176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8575"/>
          <a:ext cx="3552826" cy="4737101"/>
        </a:xfrm>
        <a:prstGeom prst="rect">
          <a:avLst/>
        </a:prstGeom>
      </xdr:spPr>
    </xdr:pic>
    <xdr:clientData/>
  </xdr:twoCellAnchor>
  <xdr:twoCellAnchor editAs="oneCell">
    <xdr:from>
      <xdr:col>4</xdr:col>
      <xdr:colOff>309990</xdr:colOff>
      <xdr:row>0</xdr:row>
      <xdr:rowOff>9525</xdr:rowOff>
    </xdr:from>
    <xdr:to>
      <xdr:col>9</xdr:col>
      <xdr:colOff>342899</xdr:colOff>
      <xdr:row>24</xdr:row>
      <xdr:rowOff>152399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390" y="9525"/>
          <a:ext cx="3080909" cy="4714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13073</xdr:rowOff>
    </xdr:from>
    <xdr:to>
      <xdr:col>6</xdr:col>
      <xdr:colOff>311545</xdr:colOff>
      <xdr:row>52</xdr:row>
      <xdr:rowOff>142874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5073"/>
          <a:ext cx="3969145" cy="54638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152400</xdr:rowOff>
    </xdr:from>
    <xdr:to>
      <xdr:col>7</xdr:col>
      <xdr:colOff>325630</xdr:colOff>
      <xdr:row>78</xdr:row>
      <xdr:rowOff>95250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58400"/>
          <a:ext cx="4592830" cy="4895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121065</xdr:rowOff>
    </xdr:from>
    <xdr:to>
      <xdr:col>7</xdr:col>
      <xdr:colOff>332356</xdr:colOff>
      <xdr:row>99</xdr:row>
      <xdr:rowOff>142875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0065"/>
          <a:ext cx="4599556" cy="40223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13610</xdr:rowOff>
    </xdr:from>
    <xdr:to>
      <xdr:col>7</xdr:col>
      <xdr:colOff>266700</xdr:colOff>
      <xdr:row>117</xdr:row>
      <xdr:rowOff>38099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63610"/>
          <a:ext cx="4533900" cy="3262989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276224</xdr:colOff>
      <xdr:row>0</xdr:row>
      <xdr:rowOff>32943</xdr:rowOff>
    </xdr:from>
    <xdr:to>
      <xdr:col>29</xdr:col>
      <xdr:colOff>230029</xdr:colOff>
      <xdr:row>24</xdr:row>
      <xdr:rowOff>133350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4" y="32943"/>
          <a:ext cx="8488205" cy="4672407"/>
        </a:xfrm>
        <a:prstGeom prst="rect">
          <a:avLst/>
        </a:prstGeom>
      </xdr:spPr>
    </xdr:pic>
    <xdr:clientData/>
  </xdr:twoCellAnchor>
  <xdr:twoCellAnchor editAs="oneCell">
    <xdr:from>
      <xdr:col>6</xdr:col>
      <xdr:colOff>329050</xdr:colOff>
      <xdr:row>24</xdr:row>
      <xdr:rowOff>161925</xdr:rowOff>
    </xdr:from>
    <xdr:to>
      <xdr:col>14</xdr:col>
      <xdr:colOff>381000</xdr:colOff>
      <xdr:row>52</xdr:row>
      <xdr:rowOff>85725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6650" y="4733925"/>
          <a:ext cx="4928750" cy="52578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342899</xdr:colOff>
      <xdr:row>52</xdr:row>
      <xdr:rowOff>117201</xdr:rowOff>
    </xdr:from>
    <xdr:to>
      <xdr:col>17</xdr:col>
      <xdr:colOff>47624</xdr:colOff>
      <xdr:row>80</xdr:row>
      <xdr:rowOff>161771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099" y="10023201"/>
          <a:ext cx="5800725" cy="537857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80</xdr:row>
      <xdr:rowOff>145105</xdr:rowOff>
    </xdr:from>
    <xdr:to>
      <xdr:col>16</xdr:col>
      <xdr:colOff>0</xdr:colOff>
      <xdr:row>102</xdr:row>
      <xdr:rowOff>70322</xdr:rowOff>
    </xdr:to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15385105"/>
          <a:ext cx="5143500" cy="4116217"/>
        </a:xfrm>
        <a:prstGeom prst="rect">
          <a:avLst/>
        </a:prstGeom>
      </xdr:spPr>
    </xdr:pic>
    <xdr:clientData/>
  </xdr:twoCellAnchor>
  <xdr:twoCellAnchor editAs="oneCell">
    <xdr:from>
      <xdr:col>7</xdr:col>
      <xdr:colOff>290150</xdr:colOff>
      <xdr:row>102</xdr:row>
      <xdr:rowOff>76200</xdr:rowOff>
    </xdr:from>
    <xdr:to>
      <xdr:col>15</xdr:col>
      <xdr:colOff>523875</xdr:colOff>
      <xdr:row>122</xdr:row>
      <xdr:rowOff>152400</xdr:rowOff>
    </xdr:to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350" y="19507200"/>
          <a:ext cx="5110525" cy="3886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LR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SP-6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SP-9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MG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2.7680000000000002</v>
          </cell>
          <cell r="D15">
            <v>20</v>
          </cell>
        </row>
        <row r="16">
          <cell r="C16">
            <v>2.0249999999999999</v>
          </cell>
          <cell r="D16">
            <v>10</v>
          </cell>
        </row>
        <row r="17">
          <cell r="C17">
            <v>1.3420000000000001</v>
          </cell>
          <cell r="D17">
            <v>5</v>
          </cell>
        </row>
        <row r="18">
          <cell r="C18">
            <v>0.69799999999999995</v>
          </cell>
          <cell r="D18">
            <v>2.5</v>
          </cell>
        </row>
        <row r="19">
          <cell r="C19">
            <v>0.35399999999999998</v>
          </cell>
          <cell r="D19">
            <v>1.25</v>
          </cell>
        </row>
        <row r="20">
          <cell r="C20">
            <v>0.17900000000000002</v>
          </cell>
          <cell r="D20">
            <v>0.63</v>
          </cell>
        </row>
        <row r="21">
          <cell r="C21">
            <v>8.5999999999999993E-2</v>
          </cell>
          <cell r="D21">
            <v>0.31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2.2839999999999998</v>
          </cell>
          <cell r="D16">
            <v>10</v>
          </cell>
        </row>
        <row r="17">
          <cell r="C17">
            <v>1.42</v>
          </cell>
          <cell r="D17">
            <v>5</v>
          </cell>
        </row>
        <row r="18">
          <cell r="C18">
            <v>0.80500000000000005</v>
          </cell>
          <cell r="D18">
            <v>2.5</v>
          </cell>
        </row>
        <row r="19">
          <cell r="C19">
            <v>0.38100000000000001</v>
          </cell>
          <cell r="D19">
            <v>1.25</v>
          </cell>
        </row>
        <row r="20">
          <cell r="C20">
            <v>0.16899999999999998</v>
          </cell>
          <cell r="D20">
            <v>0.63</v>
          </cell>
        </row>
        <row r="21">
          <cell r="C21">
            <v>0.10099999999999999</v>
          </cell>
          <cell r="D21">
            <v>0.31</v>
          </cell>
        </row>
        <row r="22">
          <cell r="C22">
            <v>4.9000000000000002E-2</v>
          </cell>
          <cell r="D22">
            <v>0.16</v>
          </cell>
        </row>
        <row r="23">
          <cell r="C23">
            <v>0</v>
          </cell>
          <cell r="D2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2.4990000000000001</v>
          </cell>
          <cell r="D16">
            <v>8000</v>
          </cell>
        </row>
        <row r="17">
          <cell r="C17">
            <v>1.6719999999999999</v>
          </cell>
          <cell r="D17">
            <v>4000</v>
          </cell>
        </row>
        <row r="18">
          <cell r="C18">
            <v>1.0269999999999999</v>
          </cell>
          <cell r="D18">
            <v>2000</v>
          </cell>
        </row>
        <row r="19">
          <cell r="C19">
            <v>0.60499999999999998</v>
          </cell>
          <cell r="D19">
            <v>1000</v>
          </cell>
        </row>
        <row r="20">
          <cell r="C20">
            <v>0.42399999999999999</v>
          </cell>
          <cell r="D20">
            <v>500</v>
          </cell>
        </row>
        <row r="21">
          <cell r="C21">
            <v>0.24399999999999999</v>
          </cell>
          <cell r="D21">
            <v>250</v>
          </cell>
        </row>
        <row r="22">
          <cell r="C22">
            <v>0.10200000000000001</v>
          </cell>
          <cell r="D22">
            <v>125</v>
          </cell>
        </row>
        <row r="23">
          <cell r="C23">
            <v>0</v>
          </cell>
          <cell r="D2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2.73</v>
          </cell>
          <cell r="D13">
            <v>2000</v>
          </cell>
        </row>
        <row r="14">
          <cell r="C14">
            <v>1.788</v>
          </cell>
          <cell r="D14">
            <v>1000</v>
          </cell>
        </row>
        <row r="15">
          <cell r="C15">
            <v>1.024</v>
          </cell>
          <cell r="D15">
            <v>500</v>
          </cell>
        </row>
        <row r="16">
          <cell r="C16">
            <v>0.65999999999999992</v>
          </cell>
          <cell r="D16">
            <v>250</v>
          </cell>
        </row>
        <row r="17">
          <cell r="C17">
            <v>0.38700000000000001</v>
          </cell>
          <cell r="D17">
            <v>125</v>
          </cell>
        </row>
        <row r="18">
          <cell r="C18">
            <v>0.22800000000000004</v>
          </cell>
          <cell r="D18">
            <v>62.5</v>
          </cell>
        </row>
        <row r="19">
          <cell r="C19">
            <v>8.0000000000000016E-2</v>
          </cell>
          <cell r="D19">
            <v>31.25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0"/>
  <sheetViews>
    <sheetView tabSelected="1" topLeftCell="B1" workbookViewId="0">
      <selection activeCell="F34" sqref="F34"/>
    </sheetView>
  </sheetViews>
  <sheetFormatPr defaultRowHeight="15" x14ac:dyDescent="0.25"/>
  <cols>
    <col min="1" max="1" width="22.7109375" customWidth="1"/>
    <col min="2" max="3" width="11" customWidth="1"/>
    <col min="4" max="4" width="10.85546875" customWidth="1"/>
  </cols>
  <sheetData>
    <row r="2" spans="1:12" x14ac:dyDescent="0.25">
      <c r="A2" s="2">
        <v>2.2850000000000001</v>
      </c>
      <c r="B2" s="2">
        <v>0.18099999999999999</v>
      </c>
      <c r="C2" s="2">
        <v>0.189</v>
      </c>
      <c r="D2" s="2">
        <v>0.16400000000000001</v>
      </c>
      <c r="E2" s="2">
        <v>0.16700000000000001</v>
      </c>
      <c r="F2" s="2">
        <v>2.2799999999999998</v>
      </c>
      <c r="G2" s="2">
        <v>2.4279999999999999</v>
      </c>
      <c r="H2" s="2">
        <v>0.69</v>
      </c>
      <c r="I2" s="2">
        <v>0.17499999999999999</v>
      </c>
      <c r="J2" s="2">
        <v>0.193</v>
      </c>
      <c r="K2" s="2">
        <v>2.0579999999999998</v>
      </c>
      <c r="L2" s="2">
        <v>0.871</v>
      </c>
    </row>
    <row r="3" spans="1:12" x14ac:dyDescent="0.25">
      <c r="A3" s="2">
        <v>1.482</v>
      </c>
      <c r="B3" s="2">
        <v>0.158</v>
      </c>
      <c r="C3" s="2">
        <v>0.185</v>
      </c>
      <c r="D3" s="2">
        <v>0.159</v>
      </c>
      <c r="E3" s="2">
        <v>0.159</v>
      </c>
      <c r="F3" s="2">
        <v>2.5920000000000001</v>
      </c>
      <c r="G3" s="2">
        <v>2.8839999999999999</v>
      </c>
      <c r="H3" s="2">
        <v>0.111</v>
      </c>
      <c r="I3" s="2">
        <v>0.187</v>
      </c>
      <c r="J3" s="2">
        <v>0.39100000000000001</v>
      </c>
      <c r="K3" s="2">
        <v>1.804</v>
      </c>
      <c r="L3" s="2">
        <v>2.3559999999999999</v>
      </c>
    </row>
    <row r="4" spans="1:12" x14ac:dyDescent="0.25">
      <c r="A4" s="2">
        <v>0.879</v>
      </c>
      <c r="B4" s="2">
        <v>0.16200000000000001</v>
      </c>
      <c r="C4" s="2">
        <v>0.17299999999999999</v>
      </c>
      <c r="D4" s="2">
        <v>0.161</v>
      </c>
      <c r="E4" s="2">
        <v>0.17199999999999999</v>
      </c>
      <c r="F4" s="2">
        <v>2.5539999999999998</v>
      </c>
      <c r="G4" s="2">
        <v>2.8639999999999999</v>
      </c>
      <c r="H4" s="2">
        <v>0.17399999999999999</v>
      </c>
      <c r="I4" s="2">
        <v>0.21</v>
      </c>
      <c r="J4" s="2">
        <v>0.44500000000000001</v>
      </c>
      <c r="K4" s="2">
        <v>1.85</v>
      </c>
      <c r="L4" s="2">
        <v>1.847</v>
      </c>
    </row>
    <row r="5" spans="1:12" x14ac:dyDescent="0.25">
      <c r="A5" s="2">
        <v>0.52900000000000003</v>
      </c>
      <c r="B5" s="2">
        <v>0.17599999999999999</v>
      </c>
      <c r="C5" s="2">
        <v>0.17899999999999999</v>
      </c>
      <c r="D5" s="2">
        <v>0.16400000000000001</v>
      </c>
      <c r="E5" s="2">
        <v>0.17299999999999999</v>
      </c>
      <c r="F5" s="2">
        <v>2.1280000000000001</v>
      </c>
      <c r="G5" s="2">
        <v>2.99</v>
      </c>
      <c r="H5" s="2">
        <v>0.17599999999999999</v>
      </c>
      <c r="I5" s="2">
        <v>0.16200000000000001</v>
      </c>
      <c r="J5" s="2">
        <v>0.46800000000000003</v>
      </c>
      <c r="K5" s="2">
        <v>1.671</v>
      </c>
      <c r="L5" s="2">
        <v>2.8770000000000002</v>
      </c>
    </row>
    <row r="6" spans="1:12" x14ac:dyDescent="0.25">
      <c r="A6" s="2">
        <v>0.35899999999999999</v>
      </c>
      <c r="B6" s="2">
        <v>0.17199999999999999</v>
      </c>
      <c r="C6" s="2">
        <v>0.17499999999999999</v>
      </c>
      <c r="D6" s="2">
        <v>0.16600000000000001</v>
      </c>
      <c r="E6" s="2">
        <v>2.4</v>
      </c>
      <c r="F6" s="2">
        <v>2.617</v>
      </c>
      <c r="G6" s="2">
        <v>2.4369999999999998</v>
      </c>
      <c r="H6" s="2">
        <v>0.192</v>
      </c>
      <c r="I6" s="2">
        <v>0.18099999999999999</v>
      </c>
      <c r="J6" s="2">
        <v>1.5669999999999999</v>
      </c>
      <c r="K6" s="2">
        <v>0.70599999999999996</v>
      </c>
      <c r="L6" s="2">
        <v>2.8650000000000002</v>
      </c>
    </row>
    <row r="7" spans="1:12" x14ac:dyDescent="0.25">
      <c r="A7" s="2">
        <v>0.26</v>
      </c>
      <c r="B7" s="2">
        <v>0.16500000000000001</v>
      </c>
      <c r="C7" s="2">
        <v>0.20700000000000002</v>
      </c>
      <c r="D7" s="2">
        <v>0.16300000000000001</v>
      </c>
      <c r="E7" s="2">
        <v>1.833</v>
      </c>
      <c r="F7" s="2">
        <v>2.6360000000000001</v>
      </c>
      <c r="G7" s="2">
        <v>2.3380000000000001</v>
      </c>
      <c r="H7" s="2">
        <v>0.16200000000000001</v>
      </c>
      <c r="I7" s="2">
        <v>0.17399999999999999</v>
      </c>
      <c r="J7" s="2">
        <v>2.2989999999999999</v>
      </c>
      <c r="K7" s="2">
        <v>0.94900000000000007</v>
      </c>
      <c r="L7" s="2">
        <v>2.2240000000000002</v>
      </c>
    </row>
    <row r="8" spans="1:12" x14ac:dyDescent="0.25">
      <c r="A8" s="2">
        <v>0.158</v>
      </c>
      <c r="B8" s="2">
        <v>0.182</v>
      </c>
      <c r="C8" s="2">
        <v>0.16800000000000001</v>
      </c>
      <c r="D8" s="2">
        <v>0.17699999999999999</v>
      </c>
      <c r="E8" s="2">
        <v>2.383</v>
      </c>
      <c r="F8" s="2">
        <v>2.4500000000000002</v>
      </c>
      <c r="G8" s="2">
        <v>2.64</v>
      </c>
      <c r="H8" s="2">
        <v>0.182</v>
      </c>
      <c r="I8" s="2">
        <v>0.222</v>
      </c>
      <c r="J8" s="2">
        <v>1.956</v>
      </c>
      <c r="K8" s="2">
        <v>1.2450000000000001</v>
      </c>
      <c r="L8" s="2">
        <v>2.5100000000000002</v>
      </c>
    </row>
    <row r="9" spans="1:12" x14ac:dyDescent="0.25">
      <c r="A9" s="2">
        <v>0.05</v>
      </c>
      <c r="B9" s="2">
        <v>0.183</v>
      </c>
      <c r="C9" s="2">
        <v>0.17899999999999999</v>
      </c>
      <c r="D9" s="2">
        <v>0.16200000000000001</v>
      </c>
      <c r="E9" s="2">
        <v>2.31</v>
      </c>
      <c r="F9" s="2">
        <v>2.5230000000000001</v>
      </c>
      <c r="G9" s="2">
        <v>2.36</v>
      </c>
      <c r="H9" s="2">
        <v>0.182</v>
      </c>
      <c r="I9" s="2">
        <v>0.27600000000000002</v>
      </c>
      <c r="J9" s="2">
        <v>2.88</v>
      </c>
      <c r="K9" s="2">
        <v>2.9609999999999999</v>
      </c>
      <c r="L9" s="2">
        <v>2.8260000000000001</v>
      </c>
    </row>
    <row r="12" spans="1:12" x14ac:dyDescent="0.25">
      <c r="A12" t="s">
        <v>0</v>
      </c>
    </row>
    <row r="14" spans="1:12" x14ac:dyDescent="0.25">
      <c r="B14" s="2" t="s">
        <v>9</v>
      </c>
      <c r="C14" s="2" t="s">
        <v>10</v>
      </c>
      <c r="D14" s="2" t="s">
        <v>11</v>
      </c>
      <c r="E14" s="2" t="s">
        <v>12</v>
      </c>
    </row>
    <row r="15" spans="1:12" x14ac:dyDescent="0.25">
      <c r="A15" t="s">
        <v>1</v>
      </c>
      <c r="B15" s="2">
        <v>2.2850000000000001</v>
      </c>
      <c r="C15" s="2">
        <f>B15-B22</f>
        <v>2.2350000000000003</v>
      </c>
      <c r="D15" s="2">
        <v>20</v>
      </c>
      <c r="E15" s="2">
        <f>(2.1934*C15*C15)+(4.0745*C15)-(0.1166)</f>
        <v>19.946434015000005</v>
      </c>
    </row>
    <row r="16" spans="1:12" x14ac:dyDescent="0.25">
      <c r="A16" t="s">
        <v>2</v>
      </c>
      <c r="B16" s="2">
        <v>1.482</v>
      </c>
      <c r="C16" s="2">
        <f>B16-B22</f>
        <v>1.4319999999999999</v>
      </c>
      <c r="D16" s="2">
        <v>10</v>
      </c>
      <c r="E16" s="2">
        <f t="shared" ref="E16:E22" si="0">(2.1934*C16*C16)+(4.0745*C16)-(0.1166)</f>
        <v>10.215922681599999</v>
      </c>
    </row>
    <row r="17" spans="1:13" x14ac:dyDescent="0.25">
      <c r="A17" t="s">
        <v>3</v>
      </c>
      <c r="B17" s="2">
        <v>0.879</v>
      </c>
      <c r="C17" s="2">
        <f>B17-B22</f>
        <v>0.82899999999999996</v>
      </c>
      <c r="D17" s="2">
        <v>5</v>
      </c>
      <c r="E17" s="2">
        <f t="shared" si="0"/>
        <v>4.7685549093999988</v>
      </c>
    </row>
    <row r="18" spans="1:13" x14ac:dyDescent="0.25">
      <c r="A18" t="s">
        <v>4</v>
      </c>
      <c r="B18" s="2">
        <v>0.52900000000000003</v>
      </c>
      <c r="C18" s="2">
        <f>B18-B22</f>
        <v>0.47900000000000004</v>
      </c>
      <c r="D18" s="2">
        <v>2.5</v>
      </c>
      <c r="E18" s="2">
        <f t="shared" si="0"/>
        <v>2.3383413894</v>
      </c>
    </row>
    <row r="19" spans="1:13" x14ac:dyDescent="0.25">
      <c r="A19" t="s">
        <v>5</v>
      </c>
      <c r="B19" s="2">
        <v>0.35899999999999999</v>
      </c>
      <c r="C19" s="2">
        <f>B19-B22</f>
        <v>0.309</v>
      </c>
      <c r="D19" s="2">
        <v>1.25</v>
      </c>
      <c r="E19" s="2">
        <f t="shared" si="0"/>
        <v>1.3518485253999999</v>
      </c>
    </row>
    <row r="20" spans="1:13" x14ac:dyDescent="0.25">
      <c r="A20" t="s">
        <v>6</v>
      </c>
      <c r="B20" s="2">
        <v>0.26</v>
      </c>
      <c r="C20" s="2">
        <f>B20-B22</f>
        <v>0.21000000000000002</v>
      </c>
      <c r="D20" s="2">
        <v>0.63</v>
      </c>
      <c r="E20" s="2">
        <f t="shared" si="0"/>
        <v>0.83577393999999994</v>
      </c>
    </row>
    <row r="21" spans="1:13" x14ac:dyDescent="0.25">
      <c r="A21" t="s">
        <v>7</v>
      </c>
      <c r="B21" s="2">
        <v>0.158</v>
      </c>
      <c r="C21" s="2">
        <f>B21-B22</f>
        <v>0.108</v>
      </c>
      <c r="D21" s="2">
        <v>0.31</v>
      </c>
      <c r="E21" s="2">
        <f t="shared" si="0"/>
        <v>0.34902981759999996</v>
      </c>
    </row>
    <row r="22" spans="1:13" x14ac:dyDescent="0.25">
      <c r="A22" t="s">
        <v>8</v>
      </c>
      <c r="B22" s="2">
        <v>0.05</v>
      </c>
      <c r="C22" s="2">
        <f>B22-B22</f>
        <v>0</v>
      </c>
      <c r="D22" s="2">
        <v>0</v>
      </c>
      <c r="E22" s="2">
        <f t="shared" si="0"/>
        <v>-0.1166</v>
      </c>
    </row>
    <row r="23" spans="1:13" x14ac:dyDescent="0.25">
      <c r="E23" s="2"/>
    </row>
    <row r="24" spans="1:13" x14ac:dyDescent="0.25">
      <c r="E24" s="2"/>
    </row>
    <row r="25" spans="1:13" x14ac:dyDescent="0.25">
      <c r="E25" s="2"/>
    </row>
    <row r="26" spans="1:13" x14ac:dyDescent="0.25">
      <c r="E26" s="2"/>
    </row>
    <row r="27" spans="1:13" x14ac:dyDescent="0.25">
      <c r="E27" s="2"/>
    </row>
    <row r="28" spans="1:13" x14ac:dyDescent="0.25">
      <c r="E28" s="2"/>
    </row>
    <row r="29" spans="1:13" x14ac:dyDescent="0.25">
      <c r="E29" s="2"/>
      <c r="H29" s="1"/>
      <c r="I29" s="1" t="s">
        <v>13</v>
      </c>
      <c r="J29" s="1"/>
      <c r="K29" s="1"/>
      <c r="L29" s="1"/>
    </row>
    <row r="30" spans="1:13" x14ac:dyDescent="0.25">
      <c r="E30" s="2"/>
    </row>
    <row r="31" spans="1:13" x14ac:dyDescent="0.25">
      <c r="E31" s="2"/>
    </row>
    <row r="32" spans="1:13" x14ac:dyDescent="0.25">
      <c r="A32" s="4" t="s">
        <v>14</v>
      </c>
      <c r="B32" s="4" t="s">
        <v>15</v>
      </c>
      <c r="C32" s="4" t="s">
        <v>10</v>
      </c>
      <c r="D32" s="4" t="s">
        <v>12</v>
      </c>
      <c r="E32" s="2"/>
      <c r="J32" s="2"/>
      <c r="K32" s="2"/>
      <c r="L32" s="2"/>
      <c r="M32" s="2"/>
    </row>
    <row r="33" spans="1:15" x14ac:dyDescent="0.25">
      <c r="A33" s="5" t="s">
        <v>16</v>
      </c>
      <c r="B33" s="6">
        <v>0.18099999999999999</v>
      </c>
      <c r="C33" s="6">
        <f>B33-B22</f>
        <v>0.13100000000000001</v>
      </c>
      <c r="D33" s="6">
        <f t="shared" ref="D33:D64" si="1">(2.1934*C33*C33)+(4.0745*C33)-(0.1166)</f>
        <v>0.45480043739999992</v>
      </c>
      <c r="J33" s="2"/>
      <c r="K33" s="2"/>
      <c r="L33" s="2"/>
      <c r="M33" s="2"/>
    </row>
    <row r="34" spans="1:15" x14ac:dyDescent="0.25">
      <c r="A34" s="5" t="s">
        <v>17</v>
      </c>
      <c r="B34" s="6">
        <v>0.158</v>
      </c>
      <c r="C34" s="6">
        <f>B34-B22</f>
        <v>0.108</v>
      </c>
      <c r="D34" s="6">
        <f t="shared" si="1"/>
        <v>0.34902981759999996</v>
      </c>
      <c r="J34" s="2"/>
      <c r="K34" s="2"/>
      <c r="L34" s="2"/>
      <c r="M34" s="2"/>
    </row>
    <row r="35" spans="1:15" x14ac:dyDescent="0.25">
      <c r="A35" s="5" t="s">
        <v>18</v>
      </c>
      <c r="B35" s="6">
        <v>0.16200000000000001</v>
      </c>
      <c r="C35" s="6">
        <f>B35-B22</f>
        <v>0.112</v>
      </c>
      <c r="D35" s="6">
        <f t="shared" si="1"/>
        <v>0.36725800959999999</v>
      </c>
      <c r="J35" s="2"/>
      <c r="K35" s="2"/>
      <c r="L35" s="2"/>
      <c r="M35" s="2"/>
    </row>
    <row r="36" spans="1:15" x14ac:dyDescent="0.25">
      <c r="A36" s="5" t="s">
        <v>19</v>
      </c>
      <c r="B36" s="6">
        <v>0.17599999999999999</v>
      </c>
      <c r="C36" s="6">
        <f>B36-B22</f>
        <v>0.126</v>
      </c>
      <c r="D36" s="6">
        <f t="shared" si="1"/>
        <v>0.43160941839999994</v>
      </c>
      <c r="J36" s="2"/>
      <c r="K36" s="2"/>
      <c r="L36" s="2"/>
    </row>
    <row r="37" spans="1:15" x14ac:dyDescent="0.25">
      <c r="A37" s="5" t="s">
        <v>20</v>
      </c>
      <c r="B37" s="6">
        <v>0.17199999999999999</v>
      </c>
      <c r="C37" s="6">
        <f>B37-B22</f>
        <v>0.12199999999999998</v>
      </c>
      <c r="D37" s="6">
        <f t="shared" si="1"/>
        <v>0.41313556559999992</v>
      </c>
      <c r="J37" s="2"/>
      <c r="K37" s="2"/>
      <c r="L37" s="2"/>
      <c r="O37" s="3"/>
    </row>
    <row r="38" spans="1:15" x14ac:dyDescent="0.25">
      <c r="A38" s="5" t="s">
        <v>21</v>
      </c>
      <c r="B38" s="6">
        <v>0.16500000000000001</v>
      </c>
      <c r="C38" s="6">
        <f>B38-B22</f>
        <v>0.115</v>
      </c>
      <c r="D38" s="6">
        <f t="shared" si="1"/>
        <v>0.38097521499999998</v>
      </c>
      <c r="J38" s="2"/>
      <c r="K38" s="2"/>
      <c r="L38" s="2"/>
    </row>
    <row r="39" spans="1:15" x14ac:dyDescent="0.25">
      <c r="A39" s="5" t="s">
        <v>22</v>
      </c>
      <c r="B39" s="6">
        <v>0.182</v>
      </c>
      <c r="C39" s="6">
        <f>B39-B22</f>
        <v>0.13200000000000001</v>
      </c>
      <c r="D39" s="6">
        <f t="shared" si="1"/>
        <v>0.45945180159999993</v>
      </c>
      <c r="J39" s="2"/>
      <c r="K39" s="2"/>
      <c r="L39" s="2"/>
    </row>
    <row r="40" spans="1:15" x14ac:dyDescent="0.25">
      <c r="A40" s="5" t="s">
        <v>23</v>
      </c>
      <c r="B40" s="6">
        <v>0.183</v>
      </c>
      <c r="C40" s="6">
        <f>B40-B22</f>
        <v>0.13300000000000001</v>
      </c>
      <c r="D40" s="6">
        <f t="shared" si="1"/>
        <v>0.46410755260000008</v>
      </c>
    </row>
    <row r="41" spans="1:15" x14ac:dyDescent="0.25">
      <c r="A41" s="5" t="s">
        <v>24</v>
      </c>
      <c r="B41" s="6">
        <v>0.189</v>
      </c>
      <c r="C41" s="6">
        <f>B41-B22</f>
        <v>0.13900000000000001</v>
      </c>
      <c r="D41" s="6">
        <f t="shared" si="1"/>
        <v>0.49213418140000004</v>
      </c>
    </row>
    <row r="42" spans="1:15" x14ac:dyDescent="0.25">
      <c r="A42" s="5" t="s">
        <v>25</v>
      </c>
      <c r="B42" s="6">
        <v>0.185</v>
      </c>
      <c r="C42" s="6">
        <f>B42-B22</f>
        <v>0.13500000000000001</v>
      </c>
      <c r="D42" s="6">
        <f t="shared" si="1"/>
        <v>0.47343221500000005</v>
      </c>
    </row>
    <row r="43" spans="1:15" x14ac:dyDescent="0.25">
      <c r="A43" s="5" t="s">
        <v>26</v>
      </c>
      <c r="B43" s="6">
        <v>0.17299999999999999</v>
      </c>
      <c r="C43" s="6">
        <f>B43-B22</f>
        <v>0.12299999999999998</v>
      </c>
      <c r="D43" s="6">
        <f t="shared" si="1"/>
        <v>0.41774744859999985</v>
      </c>
    </row>
    <row r="44" spans="1:15" x14ac:dyDescent="0.25">
      <c r="A44" s="5" t="s">
        <v>27</v>
      </c>
      <c r="B44" s="6">
        <v>0.17899999999999999</v>
      </c>
      <c r="C44" s="6">
        <f>B44-B22</f>
        <v>0.129</v>
      </c>
      <c r="D44" s="6">
        <f t="shared" si="1"/>
        <v>0.44551086940000001</v>
      </c>
    </row>
    <row r="45" spans="1:15" x14ac:dyDescent="0.25">
      <c r="A45" s="5" t="s">
        <v>28</v>
      </c>
      <c r="B45" s="6">
        <v>0.17499999999999999</v>
      </c>
      <c r="C45" s="6">
        <f>B45-B22</f>
        <v>0.12499999999999999</v>
      </c>
      <c r="D45" s="6">
        <f t="shared" si="1"/>
        <v>0.42698437499999981</v>
      </c>
    </row>
    <row r="46" spans="1:15" x14ac:dyDescent="0.25">
      <c r="A46" s="5" t="s">
        <v>29</v>
      </c>
      <c r="B46" s="6">
        <v>0.20700000000000002</v>
      </c>
      <c r="C46" s="6">
        <f>B46-B22</f>
        <v>0.15700000000000003</v>
      </c>
      <c r="D46" s="6">
        <f t="shared" si="1"/>
        <v>0.57716161659999998</v>
      </c>
    </row>
    <row r="47" spans="1:15" x14ac:dyDescent="0.25">
      <c r="A47" s="5" t="s">
        <v>30</v>
      </c>
      <c r="B47" s="6">
        <v>0.16800000000000001</v>
      </c>
      <c r="C47" s="6">
        <f>B47-B22</f>
        <v>0.11800000000000001</v>
      </c>
      <c r="D47" s="6">
        <f t="shared" si="1"/>
        <v>0.39473190159999999</v>
      </c>
    </row>
    <row r="48" spans="1:15" x14ac:dyDescent="0.25">
      <c r="A48" s="5" t="s">
        <v>32</v>
      </c>
      <c r="B48" s="6">
        <v>0.17899999999999999</v>
      </c>
      <c r="C48" s="6">
        <f>B48-B22</f>
        <v>0.129</v>
      </c>
      <c r="D48" s="6">
        <f t="shared" si="1"/>
        <v>0.44551086940000001</v>
      </c>
      <c r="J48" s="2"/>
    </row>
    <row r="49" spans="1:10" x14ac:dyDescent="0.25">
      <c r="A49" s="5" t="s">
        <v>33</v>
      </c>
      <c r="B49" s="6">
        <v>0.16400000000000001</v>
      </c>
      <c r="C49" s="6">
        <f>B49-B22</f>
        <v>0.114</v>
      </c>
      <c r="D49" s="6">
        <f t="shared" si="1"/>
        <v>0.37639842640000004</v>
      </c>
      <c r="J49" s="2"/>
    </row>
    <row r="50" spans="1:10" x14ac:dyDescent="0.25">
      <c r="A50" s="5" t="s">
        <v>31</v>
      </c>
      <c r="B50" s="6">
        <v>0.159</v>
      </c>
      <c r="C50" s="6">
        <f>B50-B22</f>
        <v>0.109</v>
      </c>
      <c r="D50" s="6">
        <f t="shared" si="1"/>
        <v>0.35358028539999997</v>
      </c>
      <c r="J50" s="2"/>
    </row>
    <row r="51" spans="1:10" x14ac:dyDescent="0.25">
      <c r="A51" s="5" t="s">
        <v>34</v>
      </c>
      <c r="B51" s="6">
        <v>0.161</v>
      </c>
      <c r="C51" s="6">
        <f>B51-B22</f>
        <v>0.111</v>
      </c>
      <c r="D51" s="6">
        <f t="shared" si="1"/>
        <v>0.36269438139999993</v>
      </c>
      <c r="I51" s="3"/>
      <c r="J51" s="2"/>
    </row>
    <row r="52" spans="1:10" x14ac:dyDescent="0.25">
      <c r="A52" s="5" t="s">
        <v>35</v>
      </c>
      <c r="B52" s="6">
        <v>0.16400000000000001</v>
      </c>
      <c r="C52" s="6">
        <f>B52-B22</f>
        <v>0.114</v>
      </c>
      <c r="D52" s="6">
        <f t="shared" si="1"/>
        <v>0.37639842640000004</v>
      </c>
      <c r="J52" s="2"/>
    </row>
    <row r="53" spans="1:10" x14ac:dyDescent="0.25">
      <c r="A53" s="5" t="s">
        <v>36</v>
      </c>
      <c r="B53" s="6">
        <v>0.16600000000000001</v>
      </c>
      <c r="C53" s="6">
        <f>B53-B22</f>
        <v>0.11600000000000001</v>
      </c>
      <c r="D53" s="6">
        <f t="shared" si="1"/>
        <v>0.38555639039999995</v>
      </c>
      <c r="J53" s="2"/>
    </row>
    <row r="54" spans="1:10" x14ac:dyDescent="0.25">
      <c r="A54" s="5" t="s">
        <v>37</v>
      </c>
      <c r="B54" s="6">
        <v>0.16300000000000001</v>
      </c>
      <c r="C54" s="6">
        <f>B54-B22</f>
        <v>0.113</v>
      </c>
      <c r="D54" s="6">
        <f t="shared" si="1"/>
        <v>0.37182602459999997</v>
      </c>
      <c r="J54" s="2"/>
    </row>
    <row r="55" spans="1:10" x14ac:dyDescent="0.25">
      <c r="A55" s="5" t="s">
        <v>38</v>
      </c>
      <c r="B55" s="6">
        <v>0.17699999999999999</v>
      </c>
      <c r="C55" s="6">
        <f>B55-B22</f>
        <v>0.127</v>
      </c>
      <c r="D55" s="6">
        <f t="shared" si="1"/>
        <v>0.4362388485999999</v>
      </c>
      <c r="J55" s="2"/>
    </row>
    <row r="56" spans="1:10" x14ac:dyDescent="0.25">
      <c r="A56" s="5" t="s">
        <v>40</v>
      </c>
      <c r="B56" s="6">
        <v>0.16200000000000001</v>
      </c>
      <c r="C56" s="6">
        <f>B56-B22</f>
        <v>0.112</v>
      </c>
      <c r="D56" s="6">
        <f t="shared" si="1"/>
        <v>0.36725800959999999</v>
      </c>
      <c r="J56" s="2"/>
    </row>
    <row r="57" spans="1:10" x14ac:dyDescent="0.25">
      <c r="A57" s="5" t="s">
        <v>42</v>
      </c>
      <c r="B57" s="6">
        <v>0.16700000000000001</v>
      </c>
      <c r="C57" s="6">
        <f>B57-B22</f>
        <v>0.11700000000000001</v>
      </c>
      <c r="D57" s="6">
        <f t="shared" si="1"/>
        <v>0.39014195260000001</v>
      </c>
      <c r="J57" s="2"/>
    </row>
    <row r="58" spans="1:10" x14ac:dyDescent="0.25">
      <c r="A58" s="5" t="s">
        <v>39</v>
      </c>
      <c r="B58" s="6">
        <v>0.159</v>
      </c>
      <c r="C58" s="6">
        <f>B58-B22</f>
        <v>0.109</v>
      </c>
      <c r="D58" s="6">
        <f t="shared" si="1"/>
        <v>0.35358028539999997</v>
      </c>
      <c r="J58" s="2"/>
    </row>
    <row r="59" spans="1:10" x14ac:dyDescent="0.25">
      <c r="A59" s="5" t="s">
        <v>41</v>
      </c>
      <c r="B59" s="6">
        <v>0.17199999999999999</v>
      </c>
      <c r="C59" s="6">
        <f>B59-B22</f>
        <v>0.12199999999999998</v>
      </c>
      <c r="D59" s="6">
        <f t="shared" si="1"/>
        <v>0.41313556559999992</v>
      </c>
      <c r="J59" s="2"/>
    </row>
    <row r="60" spans="1:10" x14ac:dyDescent="0.25">
      <c r="A60" s="5" t="s">
        <v>43</v>
      </c>
      <c r="B60" s="6">
        <v>0.17299999999999999</v>
      </c>
      <c r="C60" s="6">
        <f>B60-B22</f>
        <v>0.12299999999999998</v>
      </c>
      <c r="D60" s="6">
        <f t="shared" si="1"/>
        <v>0.41774744859999985</v>
      </c>
    </row>
    <row r="61" spans="1:10" x14ac:dyDescent="0.25">
      <c r="A61" s="5" t="s">
        <v>46</v>
      </c>
      <c r="B61" s="6">
        <v>2.4</v>
      </c>
      <c r="C61" s="6">
        <f>B61-B22</f>
        <v>2.35</v>
      </c>
      <c r="D61" s="6">
        <f t="shared" si="1"/>
        <v>21.571526500000004</v>
      </c>
    </row>
    <row r="62" spans="1:10" x14ac:dyDescent="0.25">
      <c r="A62" s="5" t="s">
        <v>47</v>
      </c>
      <c r="B62" s="6">
        <v>1.833</v>
      </c>
      <c r="C62" s="6">
        <f>B62-B22</f>
        <v>1.7829999999999999</v>
      </c>
      <c r="D62" s="6">
        <f t="shared" si="1"/>
        <v>14.1212473126</v>
      </c>
    </row>
    <row r="63" spans="1:10" x14ac:dyDescent="0.25">
      <c r="A63" s="5" t="s">
        <v>44</v>
      </c>
      <c r="B63" s="6">
        <v>2.383</v>
      </c>
      <c r="C63" s="6">
        <f>B63-B22</f>
        <v>2.3330000000000002</v>
      </c>
      <c r="D63" s="6">
        <f t="shared" si="1"/>
        <v>21.327641232600005</v>
      </c>
    </row>
    <row r="64" spans="1:10" x14ac:dyDescent="0.25">
      <c r="A64" s="5" t="s">
        <v>45</v>
      </c>
      <c r="B64" s="6">
        <v>2.31</v>
      </c>
      <c r="C64" s="6">
        <f>B64-B22</f>
        <v>2.2600000000000002</v>
      </c>
      <c r="D64" s="6">
        <f t="shared" si="1"/>
        <v>20.294779840000004</v>
      </c>
    </row>
    <row r="65" spans="1:4" x14ac:dyDescent="0.25">
      <c r="A65" s="5" t="s">
        <v>48</v>
      </c>
      <c r="B65" s="6">
        <v>2.2799999999999998</v>
      </c>
      <c r="C65" s="6">
        <f>B65-B22</f>
        <v>2.23</v>
      </c>
      <c r="D65" s="6">
        <f t="shared" ref="D65:D96" si="2">(2.1934*C65*C65)+(4.0745*C65)-(0.1166)</f>
        <v>19.877093860000002</v>
      </c>
    </row>
    <row r="66" spans="1:4" x14ac:dyDescent="0.25">
      <c r="A66" s="5" t="s">
        <v>49</v>
      </c>
      <c r="B66" s="6">
        <v>2.5920000000000001</v>
      </c>
      <c r="C66" s="6">
        <f>B66-B22</f>
        <v>2.5420000000000003</v>
      </c>
      <c r="D66" s="6">
        <f t="shared" si="2"/>
        <v>24.414012157600006</v>
      </c>
    </row>
    <row r="67" spans="1:4" x14ac:dyDescent="0.25">
      <c r="A67" s="5" t="s">
        <v>50</v>
      </c>
      <c r="B67" s="6">
        <v>2.5539999999999998</v>
      </c>
      <c r="C67" s="6">
        <f>B67-B22</f>
        <v>2.504</v>
      </c>
      <c r="D67" s="6">
        <f t="shared" si="2"/>
        <v>23.838601094399998</v>
      </c>
    </row>
    <row r="68" spans="1:4" x14ac:dyDescent="0.25">
      <c r="A68" s="5" t="s">
        <v>51</v>
      </c>
      <c r="B68" s="6">
        <v>2.1280000000000001</v>
      </c>
      <c r="C68" s="6">
        <f>B68-B22</f>
        <v>2.0780000000000003</v>
      </c>
      <c r="D68" s="6">
        <f t="shared" si="2"/>
        <v>17.821496445600005</v>
      </c>
    </row>
    <row r="69" spans="1:4" x14ac:dyDescent="0.25">
      <c r="A69" s="5" t="s">
        <v>52</v>
      </c>
      <c r="B69" s="6">
        <v>2.617</v>
      </c>
      <c r="C69" s="6">
        <f>B69-B22</f>
        <v>2.5670000000000002</v>
      </c>
      <c r="D69" s="6">
        <f t="shared" si="2"/>
        <v>24.7960266726</v>
      </c>
    </row>
    <row r="70" spans="1:4" x14ac:dyDescent="0.25">
      <c r="A70" s="5" t="s">
        <v>53</v>
      </c>
      <c r="B70" s="6">
        <v>2.6360000000000001</v>
      </c>
      <c r="C70" s="6">
        <f>B70-B22</f>
        <v>2.5860000000000003</v>
      </c>
      <c r="D70" s="6">
        <f t="shared" si="2"/>
        <v>25.088191386400005</v>
      </c>
    </row>
    <row r="71" spans="1:4" x14ac:dyDescent="0.25">
      <c r="A71" s="5" t="s">
        <v>54</v>
      </c>
      <c r="B71" s="6">
        <v>2.4500000000000002</v>
      </c>
      <c r="C71" s="6">
        <f>B71-B22</f>
        <v>2.4000000000000004</v>
      </c>
      <c r="D71" s="6">
        <f t="shared" si="2"/>
        <v>22.296184000000004</v>
      </c>
    </row>
    <row r="72" spans="1:4" x14ac:dyDescent="0.25">
      <c r="A72" s="5" t="s">
        <v>55</v>
      </c>
      <c r="B72" s="6">
        <v>2.5230000000000001</v>
      </c>
      <c r="C72" s="6">
        <f>B72-B22</f>
        <v>2.4730000000000003</v>
      </c>
      <c r="D72" s="6">
        <f t="shared" si="2"/>
        <v>23.373878488600006</v>
      </c>
    </row>
    <row r="73" spans="1:4" x14ac:dyDescent="0.25">
      <c r="A73" s="5" t="s">
        <v>56</v>
      </c>
      <c r="B73" s="6">
        <v>2.4279999999999999</v>
      </c>
      <c r="C73" s="6">
        <f>B73-B22</f>
        <v>2.3780000000000001</v>
      </c>
      <c r="D73" s="6">
        <f t="shared" si="2"/>
        <v>21.9759835656</v>
      </c>
    </row>
    <row r="74" spans="1:4" x14ac:dyDescent="0.25">
      <c r="A74" s="5" t="s">
        <v>57</v>
      </c>
      <c r="B74" s="6">
        <v>2.8839999999999999</v>
      </c>
      <c r="C74" s="6">
        <f>B74-B22</f>
        <v>2.8340000000000001</v>
      </c>
      <c r="D74" s="6">
        <f t="shared" si="2"/>
        <v>29.046947930400002</v>
      </c>
    </row>
    <row r="75" spans="1:4" x14ac:dyDescent="0.25">
      <c r="A75" s="5" t="s">
        <v>58</v>
      </c>
      <c r="B75" s="6">
        <v>2.8639999999999999</v>
      </c>
      <c r="C75" s="6">
        <f>B75-B22</f>
        <v>2.8140000000000001</v>
      </c>
      <c r="D75" s="6">
        <f t="shared" si="2"/>
        <v>28.717691466399998</v>
      </c>
    </row>
    <row r="76" spans="1:4" x14ac:dyDescent="0.25">
      <c r="A76" s="5" t="s">
        <v>59</v>
      </c>
      <c r="B76" s="6">
        <v>2.99</v>
      </c>
      <c r="C76" s="6">
        <f>B76-B22</f>
        <v>2.9400000000000004</v>
      </c>
      <c r="D76" s="6">
        <f t="shared" si="2"/>
        <v>30.821302240000009</v>
      </c>
    </row>
    <row r="77" spans="1:4" x14ac:dyDescent="0.25">
      <c r="A77" s="5" t="s">
        <v>60</v>
      </c>
      <c r="B77" s="6">
        <v>2.4369999999999998</v>
      </c>
      <c r="C77" s="6">
        <f>B77-B22</f>
        <v>2.387</v>
      </c>
      <c r="D77" s="6">
        <f t="shared" si="2"/>
        <v>22.106718024599999</v>
      </c>
    </row>
    <row r="78" spans="1:4" x14ac:dyDescent="0.25">
      <c r="A78" s="5" t="s">
        <v>61</v>
      </c>
      <c r="B78" s="6">
        <v>2.3380000000000001</v>
      </c>
      <c r="C78" s="6">
        <f>B78-B22</f>
        <v>2.2880000000000003</v>
      </c>
      <c r="D78" s="6">
        <f t="shared" si="2"/>
        <v>20.688182169600005</v>
      </c>
    </row>
    <row r="79" spans="1:4" x14ac:dyDescent="0.25">
      <c r="A79" s="5" t="s">
        <v>62</v>
      </c>
      <c r="B79" s="6">
        <v>2.64</v>
      </c>
      <c r="C79" s="6">
        <f>B79-B22</f>
        <v>2.5900000000000003</v>
      </c>
      <c r="D79" s="6">
        <f t="shared" si="2"/>
        <v>25.149901540000009</v>
      </c>
    </row>
    <row r="80" spans="1:4" x14ac:dyDescent="0.25">
      <c r="A80" s="5" t="s">
        <v>63</v>
      </c>
      <c r="B80" s="6">
        <v>2.36</v>
      </c>
      <c r="C80" s="6">
        <f>B80-B22</f>
        <v>2.31</v>
      </c>
      <c r="D80" s="6">
        <f t="shared" si="2"/>
        <v>20.999696740000005</v>
      </c>
    </row>
    <row r="81" spans="1:4" x14ac:dyDescent="0.25">
      <c r="A81" s="5" t="s">
        <v>64</v>
      </c>
      <c r="B81" s="6">
        <v>0.69</v>
      </c>
      <c r="C81" s="6">
        <f>B81-B22</f>
        <v>0.6399999999999999</v>
      </c>
      <c r="D81" s="6">
        <f t="shared" si="2"/>
        <v>3.3894966399999991</v>
      </c>
    </row>
    <row r="82" spans="1:4" x14ac:dyDescent="0.25">
      <c r="A82" s="5" t="s">
        <v>65</v>
      </c>
      <c r="B82" s="6">
        <v>0.111</v>
      </c>
      <c r="C82" s="6">
        <f>B82-B22</f>
        <v>6.0999999999999999E-2</v>
      </c>
      <c r="D82" s="6">
        <f t="shared" si="2"/>
        <v>0.14010614139999999</v>
      </c>
    </row>
    <row r="83" spans="1:4" x14ac:dyDescent="0.25">
      <c r="A83" s="5" t="s">
        <v>66</v>
      </c>
      <c r="B83" s="6">
        <v>0.17399999999999999</v>
      </c>
      <c r="C83" s="6">
        <f>B83-B22</f>
        <v>0.12399999999999999</v>
      </c>
      <c r="D83" s="6">
        <f t="shared" si="2"/>
        <v>0.42236371839999981</v>
      </c>
    </row>
    <row r="84" spans="1:4" x14ac:dyDescent="0.25">
      <c r="A84" s="5" t="s">
        <v>67</v>
      </c>
      <c r="B84" s="6">
        <v>0.17599999999999999</v>
      </c>
      <c r="C84" s="6">
        <f>B84-B22</f>
        <v>0.126</v>
      </c>
      <c r="D84" s="6">
        <f t="shared" si="2"/>
        <v>0.43160941839999994</v>
      </c>
    </row>
    <row r="85" spans="1:4" x14ac:dyDescent="0.25">
      <c r="A85" s="5" t="s">
        <v>68</v>
      </c>
      <c r="B85" s="6">
        <v>0.192</v>
      </c>
      <c r="C85" s="6">
        <f>B85-B22</f>
        <v>0.14200000000000002</v>
      </c>
      <c r="D85" s="6">
        <f t="shared" si="2"/>
        <v>0.50620671759999991</v>
      </c>
    </row>
    <row r="86" spans="1:4" x14ac:dyDescent="0.25">
      <c r="A86" s="5" t="s">
        <v>69</v>
      </c>
      <c r="B86" s="6">
        <v>0.16200000000000001</v>
      </c>
      <c r="C86" s="6">
        <f>B86-B22</f>
        <v>0.112</v>
      </c>
      <c r="D86" s="6">
        <f t="shared" si="2"/>
        <v>0.36725800959999999</v>
      </c>
    </row>
    <row r="87" spans="1:4" x14ac:dyDescent="0.25">
      <c r="A87" s="5" t="s">
        <v>70</v>
      </c>
      <c r="B87" s="6">
        <v>0.182</v>
      </c>
      <c r="C87" s="6">
        <f>B87-B22</f>
        <v>0.13200000000000001</v>
      </c>
      <c r="D87" s="6">
        <f t="shared" si="2"/>
        <v>0.45945180159999993</v>
      </c>
    </row>
    <row r="88" spans="1:4" x14ac:dyDescent="0.25">
      <c r="A88" s="5" t="s">
        <v>71</v>
      </c>
      <c r="B88" s="6">
        <v>0.182</v>
      </c>
      <c r="C88" s="6">
        <f>B88-B22</f>
        <v>0.13200000000000001</v>
      </c>
      <c r="D88" s="6">
        <f t="shared" si="2"/>
        <v>0.45945180159999993</v>
      </c>
    </row>
    <row r="89" spans="1:4" x14ac:dyDescent="0.25">
      <c r="A89" s="5" t="s">
        <v>72</v>
      </c>
      <c r="B89" s="6">
        <v>0.17499999999999999</v>
      </c>
      <c r="C89" s="6">
        <f>B89-B22</f>
        <v>0.12499999999999999</v>
      </c>
      <c r="D89" s="6">
        <f t="shared" si="2"/>
        <v>0.42698437499999981</v>
      </c>
    </row>
    <row r="90" spans="1:4" x14ac:dyDescent="0.25">
      <c r="A90" s="5" t="s">
        <v>73</v>
      </c>
      <c r="B90" s="6">
        <v>0.187</v>
      </c>
      <c r="C90" s="6">
        <f>B90-B22</f>
        <v>0.13700000000000001</v>
      </c>
      <c r="D90" s="6">
        <f t="shared" si="2"/>
        <v>0.48277442459999992</v>
      </c>
    </row>
    <row r="91" spans="1:4" x14ac:dyDescent="0.25">
      <c r="A91" s="5" t="s">
        <v>74</v>
      </c>
      <c r="B91" s="6">
        <v>0.21</v>
      </c>
      <c r="C91" s="6">
        <f>B91-B22</f>
        <v>0.15999999999999998</v>
      </c>
      <c r="D91" s="6">
        <f t="shared" si="2"/>
        <v>0.59147103999999973</v>
      </c>
    </row>
    <row r="92" spans="1:4" x14ac:dyDescent="0.25">
      <c r="A92" s="5" t="s">
        <v>75</v>
      </c>
      <c r="B92" s="6">
        <v>0.16200000000000001</v>
      </c>
      <c r="C92" s="6">
        <f>B92-B22</f>
        <v>0.112</v>
      </c>
      <c r="D92" s="6">
        <f t="shared" si="2"/>
        <v>0.36725800959999999</v>
      </c>
    </row>
    <row r="93" spans="1:4" x14ac:dyDescent="0.25">
      <c r="A93" s="5" t="s">
        <v>76</v>
      </c>
      <c r="B93" s="6">
        <v>0.18099999999999999</v>
      </c>
      <c r="C93" s="6">
        <f>B93-B22</f>
        <v>0.13100000000000001</v>
      </c>
      <c r="D93" s="6">
        <f t="shared" si="2"/>
        <v>0.45480043739999992</v>
      </c>
    </row>
    <row r="94" spans="1:4" x14ac:dyDescent="0.25">
      <c r="A94" s="5" t="s">
        <v>77</v>
      </c>
      <c r="B94" s="6">
        <v>0.17399999999999999</v>
      </c>
      <c r="C94" s="6">
        <f>B94-B22</f>
        <v>0.12399999999999999</v>
      </c>
      <c r="D94" s="6">
        <f t="shared" si="2"/>
        <v>0.42236371839999981</v>
      </c>
    </row>
    <row r="95" spans="1:4" x14ac:dyDescent="0.25">
      <c r="A95" s="5" t="s">
        <v>78</v>
      </c>
      <c r="B95" s="6">
        <v>0.222</v>
      </c>
      <c r="C95" s="6">
        <f>B95-B22</f>
        <v>0.17199999999999999</v>
      </c>
      <c r="D95" s="6">
        <f t="shared" si="2"/>
        <v>0.64910354559999983</v>
      </c>
    </row>
    <row r="96" spans="1:4" x14ac:dyDescent="0.25">
      <c r="A96" s="5" t="s">
        <v>79</v>
      </c>
      <c r="B96" s="6">
        <v>0.27600000000000002</v>
      </c>
      <c r="C96" s="6">
        <f>B96-B22</f>
        <v>0.22600000000000003</v>
      </c>
      <c r="D96" s="6">
        <f t="shared" si="2"/>
        <v>0.91626709840000009</v>
      </c>
    </row>
    <row r="97" spans="1:4" x14ac:dyDescent="0.25">
      <c r="A97" s="5" t="s">
        <v>80</v>
      </c>
      <c r="B97" s="6">
        <v>0.193</v>
      </c>
      <c r="C97" s="6">
        <f>B97-B22</f>
        <v>0.14300000000000002</v>
      </c>
      <c r="D97" s="6">
        <f t="shared" ref="D97:D128" si="3">(2.1934*C97*C97)+(4.0745*C97)-(0.1166)</f>
        <v>0.51090633660000007</v>
      </c>
    </row>
    <row r="98" spans="1:4" x14ac:dyDescent="0.25">
      <c r="A98" s="5" t="s">
        <v>81</v>
      </c>
      <c r="B98" s="6">
        <v>0.39100000000000001</v>
      </c>
      <c r="C98" s="6">
        <f>B98-B22</f>
        <v>0.34100000000000003</v>
      </c>
      <c r="D98" s="6">
        <f t="shared" si="3"/>
        <v>1.5278552454000001</v>
      </c>
    </row>
    <row r="99" spans="1:4" x14ac:dyDescent="0.25">
      <c r="A99" s="5" t="s">
        <v>82</v>
      </c>
      <c r="B99" s="6">
        <v>0.44500000000000001</v>
      </c>
      <c r="C99" s="6">
        <f>B99-B22</f>
        <v>0.39500000000000002</v>
      </c>
      <c r="D99" s="6">
        <f t="shared" si="3"/>
        <v>1.8350527350000001</v>
      </c>
    </row>
    <row r="100" spans="1:4" x14ac:dyDescent="0.25">
      <c r="A100" s="5" t="s">
        <v>83</v>
      </c>
      <c r="B100" s="6">
        <v>0.46800000000000003</v>
      </c>
      <c r="C100" s="6">
        <f>B100-B22</f>
        <v>0.41800000000000004</v>
      </c>
      <c r="D100" s="6">
        <f t="shared" si="3"/>
        <v>1.9697806216</v>
      </c>
    </row>
    <row r="101" spans="1:4" x14ac:dyDescent="0.25">
      <c r="A101" s="5" t="s">
        <v>84</v>
      </c>
      <c r="B101" s="6">
        <v>1.5669999999999999</v>
      </c>
      <c r="C101" s="6">
        <f>B101-B22</f>
        <v>1.5169999999999999</v>
      </c>
      <c r="D101" s="6">
        <f t="shared" si="3"/>
        <v>11.112063792599999</v>
      </c>
    </row>
    <row r="102" spans="1:4" x14ac:dyDescent="0.25">
      <c r="A102" s="5" t="s">
        <v>85</v>
      </c>
      <c r="B102" s="6">
        <v>2.2989999999999999</v>
      </c>
      <c r="C102" s="6">
        <f>B102-B22</f>
        <v>2.2490000000000001</v>
      </c>
      <c r="D102" s="6">
        <f t="shared" si="3"/>
        <v>20.141169893400004</v>
      </c>
    </row>
    <row r="103" spans="1:4" x14ac:dyDescent="0.25">
      <c r="A103" s="5" t="s">
        <v>86</v>
      </c>
      <c r="B103" s="6">
        <v>1.956</v>
      </c>
      <c r="C103" s="6">
        <f>B103-B22</f>
        <v>1.9059999999999999</v>
      </c>
      <c r="D103" s="6">
        <f t="shared" si="3"/>
        <v>15.617659482399999</v>
      </c>
    </row>
    <row r="104" spans="1:4" x14ac:dyDescent="0.25">
      <c r="A104" s="5" t="s">
        <v>87</v>
      </c>
      <c r="B104" s="6">
        <v>2.88</v>
      </c>
      <c r="C104" s="6">
        <f>B104-B22</f>
        <v>2.83</v>
      </c>
      <c r="D104" s="6">
        <f t="shared" si="3"/>
        <v>28.980956260000003</v>
      </c>
    </row>
    <row r="105" spans="1:4" x14ac:dyDescent="0.25">
      <c r="A105" s="5" t="s">
        <v>88</v>
      </c>
      <c r="B105" s="6">
        <v>2.0579999999999998</v>
      </c>
      <c r="C105" s="6">
        <f>B105-B22</f>
        <v>2.008</v>
      </c>
      <c r="D105" s="6">
        <f t="shared" si="3"/>
        <v>16.9089251776</v>
      </c>
    </row>
    <row r="106" spans="1:4" x14ac:dyDescent="0.25">
      <c r="A106" s="5" t="s">
        <v>89</v>
      </c>
      <c r="B106" s="6">
        <v>1.804</v>
      </c>
      <c r="C106" s="6">
        <f>B106-B22</f>
        <v>1.754</v>
      </c>
      <c r="D106" s="6">
        <f t="shared" si="3"/>
        <v>13.778103194399998</v>
      </c>
    </row>
    <row r="107" spans="1:4" x14ac:dyDescent="0.25">
      <c r="A107" s="5" t="s">
        <v>90</v>
      </c>
      <c r="B107" s="6">
        <v>1.85</v>
      </c>
      <c r="C107" s="6">
        <f>B107-B22</f>
        <v>1.8</v>
      </c>
      <c r="D107" s="6">
        <f t="shared" si="3"/>
        <v>14.324116</v>
      </c>
    </row>
    <row r="108" spans="1:4" x14ac:dyDescent="0.25">
      <c r="A108" s="5" t="s">
        <v>91</v>
      </c>
      <c r="B108" s="6">
        <v>1.671</v>
      </c>
      <c r="C108" s="6">
        <f>B108-B22</f>
        <v>1.621</v>
      </c>
      <c r="D108" s="6">
        <f t="shared" si="3"/>
        <v>12.2516322694</v>
      </c>
    </row>
    <row r="109" spans="1:4" x14ac:dyDescent="0.25">
      <c r="A109" s="5" t="s">
        <v>92</v>
      </c>
      <c r="B109" s="6">
        <v>0.70599999999999996</v>
      </c>
      <c r="C109" s="6">
        <f>B109-B22</f>
        <v>0.65599999999999992</v>
      </c>
      <c r="D109" s="6">
        <f t="shared" si="3"/>
        <v>3.5001709823999994</v>
      </c>
    </row>
    <row r="110" spans="1:4" x14ac:dyDescent="0.25">
      <c r="A110" s="5" t="s">
        <v>93</v>
      </c>
      <c r="B110" s="6">
        <v>0.94900000000000007</v>
      </c>
      <c r="C110" s="6">
        <f>B110-B22</f>
        <v>0.89900000000000002</v>
      </c>
      <c r="D110" s="6">
        <f t="shared" si="3"/>
        <v>5.3190835733999995</v>
      </c>
    </row>
    <row r="111" spans="1:4" x14ac:dyDescent="0.25">
      <c r="A111" s="5" t="s">
        <v>94</v>
      </c>
      <c r="B111" s="6">
        <v>1.2450000000000001</v>
      </c>
      <c r="C111" s="6">
        <f>B111-B22</f>
        <v>1.1950000000000001</v>
      </c>
      <c r="D111" s="6">
        <f t="shared" si="3"/>
        <v>7.8846575350000005</v>
      </c>
    </row>
    <row r="112" spans="1:4" x14ac:dyDescent="0.25">
      <c r="A112" s="5" t="s">
        <v>95</v>
      </c>
      <c r="B112" s="6">
        <v>2.9609999999999999</v>
      </c>
      <c r="C112" s="6">
        <f>B112-B22</f>
        <v>2.911</v>
      </c>
      <c r="D112" s="6">
        <f t="shared" si="3"/>
        <v>30.330967821400002</v>
      </c>
    </row>
    <row r="113" spans="1:4" x14ac:dyDescent="0.25">
      <c r="A113" s="5" t="s">
        <v>96</v>
      </c>
      <c r="B113" s="6">
        <v>0.871</v>
      </c>
      <c r="C113" s="6">
        <f>B113-B22</f>
        <v>0.82099999999999995</v>
      </c>
      <c r="D113" s="6">
        <f t="shared" si="3"/>
        <v>4.7070060293999996</v>
      </c>
    </row>
    <row r="114" spans="1:4" x14ac:dyDescent="0.25">
      <c r="A114" s="5" t="s">
        <v>97</v>
      </c>
      <c r="B114" s="6">
        <v>2.3559999999999999</v>
      </c>
      <c r="C114" s="6">
        <f>B114-B22</f>
        <v>2.306</v>
      </c>
      <c r="D114" s="6">
        <f t="shared" si="3"/>
        <v>20.942899802399999</v>
      </c>
    </row>
    <row r="115" spans="1:4" x14ac:dyDescent="0.25">
      <c r="A115" s="5" t="s">
        <v>98</v>
      </c>
      <c r="B115" s="6">
        <v>1.847</v>
      </c>
      <c r="C115" s="6">
        <f>B115-B22</f>
        <v>1.7969999999999999</v>
      </c>
      <c r="D115" s="6">
        <f t="shared" si="3"/>
        <v>14.288223520599997</v>
      </c>
    </row>
    <row r="116" spans="1:4" x14ac:dyDescent="0.25">
      <c r="A116" s="5" t="s">
        <v>99</v>
      </c>
      <c r="B116" s="6">
        <v>2.8770000000000002</v>
      </c>
      <c r="C116" s="6">
        <f>B116-B22</f>
        <v>2.8270000000000004</v>
      </c>
      <c r="D116" s="6">
        <f t="shared" si="3"/>
        <v>28.931508568600009</v>
      </c>
    </row>
    <row r="117" spans="1:4" x14ac:dyDescent="0.25">
      <c r="A117" s="5" t="s">
        <v>100</v>
      </c>
      <c r="B117" s="6">
        <v>2.8650000000000002</v>
      </c>
      <c r="C117" s="6">
        <f>B117-B22</f>
        <v>2.8150000000000004</v>
      </c>
      <c r="D117" s="6">
        <f t="shared" si="3"/>
        <v>28.734112615000008</v>
      </c>
    </row>
    <row r="118" spans="1:4" x14ac:dyDescent="0.25">
      <c r="A118" s="5" t="s">
        <v>101</v>
      </c>
      <c r="B118" s="6">
        <v>2.2240000000000002</v>
      </c>
      <c r="C118" s="6">
        <f>B118-B22</f>
        <v>2.1740000000000004</v>
      </c>
      <c r="D118" s="6">
        <f t="shared" si="3"/>
        <v>19.107976778400005</v>
      </c>
    </row>
    <row r="119" spans="1:4" x14ac:dyDescent="0.25">
      <c r="A119" s="5" t="s">
        <v>102</v>
      </c>
      <c r="B119" s="6">
        <v>2.5100000000000002</v>
      </c>
      <c r="C119" s="6">
        <f>B119-B22</f>
        <v>2.4600000000000004</v>
      </c>
      <c r="D119" s="6">
        <f t="shared" si="3"/>
        <v>23.180249440000004</v>
      </c>
    </row>
    <row r="120" spans="1:4" x14ac:dyDescent="0.25">
      <c r="A120" s="5" t="s">
        <v>103</v>
      </c>
      <c r="B120" s="6">
        <v>2.8260000000000001</v>
      </c>
      <c r="C120" s="6">
        <f>B120-B22</f>
        <v>2.7760000000000002</v>
      </c>
      <c r="D120" s="6">
        <f t="shared" si="3"/>
        <v>28.096938438400002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7"/>
  <sheetViews>
    <sheetView workbookViewId="0">
      <selection activeCell="N8" sqref="N8"/>
    </sheetView>
  </sheetViews>
  <sheetFormatPr defaultRowHeight="15" x14ac:dyDescent="0.25"/>
  <cols>
    <col min="1" max="1" width="23.28515625" customWidth="1"/>
    <col min="2" max="2" width="12.85546875" customWidth="1"/>
    <col min="3" max="3" width="11.85546875" customWidth="1"/>
    <col min="4" max="4" width="11.42578125" customWidth="1"/>
  </cols>
  <sheetData>
    <row r="2" spans="1:12" x14ac:dyDescent="0.25">
      <c r="A2" s="2">
        <v>2.9170000000000003</v>
      </c>
      <c r="B2" s="2">
        <v>0.14899999999999999</v>
      </c>
      <c r="C2" s="2">
        <v>0.185</v>
      </c>
      <c r="D2" s="2">
        <v>0.16300000000000001</v>
      </c>
      <c r="E2" s="2">
        <v>0.17199999999999999</v>
      </c>
      <c r="F2" s="2">
        <v>2.476</v>
      </c>
      <c r="G2" s="2">
        <v>2.1160000000000001</v>
      </c>
      <c r="H2" s="2">
        <v>2.3359999999999999</v>
      </c>
      <c r="I2" s="2">
        <v>0.21199999999999999</v>
      </c>
      <c r="J2" s="2">
        <v>1.413</v>
      </c>
      <c r="K2" s="2">
        <v>0.59599999999999997</v>
      </c>
      <c r="L2" s="2">
        <v>1.4810000000000001</v>
      </c>
    </row>
    <row r="3" spans="1:12" x14ac:dyDescent="0.25">
      <c r="A3" s="2">
        <v>2.1739999999999999</v>
      </c>
      <c r="B3" s="2">
        <v>0.14599999999999999</v>
      </c>
      <c r="C3" s="2">
        <v>0.191</v>
      </c>
      <c r="D3" s="2">
        <v>0.159</v>
      </c>
      <c r="E3" s="2">
        <v>0.155</v>
      </c>
      <c r="F3" s="2">
        <v>2.3439999999999999</v>
      </c>
      <c r="G3" s="2">
        <v>2.331</v>
      </c>
      <c r="H3" s="2">
        <v>0.28199999999999997</v>
      </c>
      <c r="I3" s="2">
        <v>0.41200000000000003</v>
      </c>
      <c r="J3" s="2">
        <v>2.1829999999999998</v>
      </c>
      <c r="K3" s="2">
        <v>1.0429999999999999</v>
      </c>
      <c r="L3" s="2">
        <v>2.4279999999999999</v>
      </c>
    </row>
    <row r="4" spans="1:12" x14ac:dyDescent="0.25">
      <c r="A4" s="2">
        <v>1.4910000000000001</v>
      </c>
      <c r="B4" s="2">
        <v>0.151</v>
      </c>
      <c r="C4" s="2">
        <v>0.17699999999999999</v>
      </c>
      <c r="D4" s="2">
        <v>0.16600000000000001</v>
      </c>
      <c r="E4" s="2">
        <v>0.16700000000000001</v>
      </c>
      <c r="F4" s="2">
        <v>2.355</v>
      </c>
      <c r="G4" s="2">
        <v>2.4990000000000001</v>
      </c>
      <c r="H4" s="2">
        <v>0.223</v>
      </c>
      <c r="I4" s="2">
        <v>0.17599999999999999</v>
      </c>
      <c r="J4" s="2">
        <v>1.82</v>
      </c>
      <c r="K4" s="2">
        <v>1.448</v>
      </c>
      <c r="L4" s="2">
        <v>2.181</v>
      </c>
    </row>
    <row r="5" spans="1:12" x14ac:dyDescent="0.25">
      <c r="A5" s="2">
        <v>0.84699999999999998</v>
      </c>
      <c r="B5" s="2">
        <v>0.153</v>
      </c>
      <c r="C5" s="2">
        <v>0.17699999999999999</v>
      </c>
      <c r="D5" s="2">
        <v>0.158</v>
      </c>
      <c r="E5" s="2">
        <v>0.16500000000000001</v>
      </c>
      <c r="F5" s="2">
        <v>2.3460000000000001</v>
      </c>
      <c r="G5" s="2">
        <v>2.3639999999999999</v>
      </c>
      <c r="H5" s="2">
        <v>0.219</v>
      </c>
      <c r="I5" s="2">
        <v>0.26800000000000002</v>
      </c>
      <c r="J5" s="2">
        <v>2.3580000000000001</v>
      </c>
      <c r="K5" s="2">
        <v>1.7090000000000001</v>
      </c>
      <c r="L5" s="2">
        <v>1.4159999999999999</v>
      </c>
    </row>
    <row r="6" spans="1:12" x14ac:dyDescent="0.25">
      <c r="A6" s="2">
        <v>0.503</v>
      </c>
      <c r="B6" s="2">
        <v>0.153</v>
      </c>
      <c r="C6" s="2">
        <v>0.16200000000000001</v>
      </c>
      <c r="D6" s="2">
        <v>0.158</v>
      </c>
      <c r="E6" s="2">
        <v>2.1230000000000002</v>
      </c>
      <c r="F6" s="2">
        <v>2.4430000000000001</v>
      </c>
      <c r="G6" s="2">
        <v>2.7429999999999999</v>
      </c>
      <c r="H6" s="2">
        <v>0.17100000000000001</v>
      </c>
      <c r="I6" s="2">
        <v>0.27100000000000002</v>
      </c>
      <c r="J6" s="2">
        <v>2.012</v>
      </c>
      <c r="K6" s="2">
        <v>1.248</v>
      </c>
      <c r="L6" s="2"/>
    </row>
    <row r="7" spans="1:12" x14ac:dyDescent="0.25">
      <c r="A7" s="2">
        <v>0.32800000000000001</v>
      </c>
      <c r="B7" s="2">
        <v>0.17399999999999999</v>
      </c>
      <c r="C7" s="2">
        <v>0.248</v>
      </c>
      <c r="D7" s="2">
        <v>0.156</v>
      </c>
      <c r="E7" s="2">
        <v>1.7690000000000001</v>
      </c>
      <c r="F7" s="2">
        <v>2.5950000000000002</v>
      </c>
      <c r="G7" s="2">
        <v>2.8930000000000002</v>
      </c>
      <c r="H7" s="2">
        <v>0.182</v>
      </c>
      <c r="I7" s="2">
        <v>0.27200000000000002</v>
      </c>
      <c r="J7" s="2">
        <v>1.6870000000000001</v>
      </c>
      <c r="K7" s="2">
        <v>2.6270000000000002</v>
      </c>
      <c r="L7" s="2"/>
    </row>
    <row r="8" spans="1:12" x14ac:dyDescent="0.25">
      <c r="A8" s="2">
        <v>0.14899999999999999</v>
      </c>
      <c r="B8" s="2">
        <v>0.151</v>
      </c>
      <c r="C8" s="2">
        <v>0.161</v>
      </c>
      <c r="D8" s="2">
        <v>0.17699999999999999</v>
      </c>
      <c r="E8" s="2">
        <v>2.0230000000000001</v>
      </c>
      <c r="F8" s="2">
        <v>2.4740000000000002</v>
      </c>
      <c r="G8" s="2">
        <v>2.7960000000000003</v>
      </c>
      <c r="H8" s="2">
        <v>0.30599999999999999</v>
      </c>
      <c r="I8" s="2">
        <v>0.28299999999999997</v>
      </c>
      <c r="J8" s="2">
        <v>1.619</v>
      </c>
      <c r="K8" s="2">
        <v>1.0629999999999999</v>
      </c>
      <c r="L8" s="2"/>
    </row>
    <row r="9" spans="1:12" x14ac:dyDescent="0.25">
      <c r="A9" s="2">
        <v>6.3E-2</v>
      </c>
      <c r="B9" s="2">
        <v>0.17599999999999999</v>
      </c>
      <c r="C9" s="2">
        <v>0.159</v>
      </c>
      <c r="D9" s="2">
        <v>0.16200000000000001</v>
      </c>
      <c r="E9" s="2">
        <v>2.984</v>
      </c>
      <c r="F9" s="2">
        <v>2.8959999999999999</v>
      </c>
      <c r="G9" s="2">
        <v>2.6739999999999999</v>
      </c>
      <c r="H9" s="2">
        <v>0.28899999999999998</v>
      </c>
      <c r="I9" s="2">
        <v>0.20699999999999999</v>
      </c>
      <c r="J9" s="2">
        <v>1.3980000000000001</v>
      </c>
      <c r="K9" s="2">
        <v>2.016</v>
      </c>
      <c r="L9" s="2"/>
    </row>
    <row r="11" spans="1:12" x14ac:dyDescent="0.25">
      <c r="A11" t="s">
        <v>0</v>
      </c>
    </row>
    <row r="13" spans="1:12" x14ac:dyDescent="0.25">
      <c r="B13" s="2" t="s">
        <v>9</v>
      </c>
      <c r="C13" s="2" t="s">
        <v>10</v>
      </c>
      <c r="D13" s="2" t="s">
        <v>11</v>
      </c>
      <c r="E13" s="2" t="s">
        <v>12</v>
      </c>
    </row>
    <row r="14" spans="1:12" x14ac:dyDescent="0.25">
      <c r="A14" t="s">
        <v>1</v>
      </c>
      <c r="B14" s="2">
        <v>2.9170000000000003</v>
      </c>
      <c r="C14" s="2">
        <f>B14-B20</f>
        <v>2.7680000000000002</v>
      </c>
      <c r="D14" s="2">
        <v>20</v>
      </c>
      <c r="E14" s="2">
        <f>(2.4398*C14*C14)+(0.1553*C14)+(0.4812)</f>
        <v>19.604388595200003</v>
      </c>
    </row>
    <row r="15" spans="1:12" x14ac:dyDescent="0.25">
      <c r="A15" t="s">
        <v>2</v>
      </c>
      <c r="B15" s="2">
        <v>2.1739999999999999</v>
      </c>
      <c r="C15" s="2">
        <f>B15-B20</f>
        <v>2.0249999999999999</v>
      </c>
      <c r="D15" s="2">
        <v>10</v>
      </c>
      <c r="E15" s="2">
        <f t="shared" ref="E15:E21" si="0">(2.4398*C15*C15)+(0.1553*C15)+(0.4812)</f>
        <v>10.800387375</v>
      </c>
    </row>
    <row r="16" spans="1:12" x14ac:dyDescent="0.25">
      <c r="A16" t="s">
        <v>3</v>
      </c>
      <c r="B16" s="2">
        <v>1.4910000000000001</v>
      </c>
      <c r="C16" s="2">
        <f>B16-B20</f>
        <v>1.3420000000000001</v>
      </c>
      <c r="D16" s="2">
        <v>5</v>
      </c>
      <c r="E16" s="2">
        <f t="shared" si="0"/>
        <v>5.083604567200001</v>
      </c>
    </row>
    <row r="17" spans="1:12" x14ac:dyDescent="0.25">
      <c r="A17" t="s">
        <v>4</v>
      </c>
      <c r="B17" s="2">
        <v>0.84699999999999998</v>
      </c>
      <c r="C17" s="2">
        <f>B17-B20</f>
        <v>0.69799999999999995</v>
      </c>
      <c r="D17" s="2">
        <v>2.5</v>
      </c>
      <c r="E17" s="2">
        <f t="shared" si="0"/>
        <v>1.7782797191999999</v>
      </c>
    </row>
    <row r="18" spans="1:12" x14ac:dyDescent="0.25">
      <c r="A18" t="s">
        <v>5</v>
      </c>
      <c r="B18" s="2">
        <v>0.503</v>
      </c>
      <c r="C18" s="2">
        <f>B18-B20</f>
        <v>0.35399999999999998</v>
      </c>
      <c r="D18" s="2">
        <v>1.25</v>
      </c>
      <c r="E18" s="2">
        <f t="shared" si="0"/>
        <v>0.84192217680000003</v>
      </c>
    </row>
    <row r="19" spans="1:12" x14ac:dyDescent="0.25">
      <c r="A19" t="s">
        <v>6</v>
      </c>
      <c r="B19" s="2">
        <v>0.32800000000000001</v>
      </c>
      <c r="C19" s="2">
        <f>B19-B20</f>
        <v>0.17900000000000002</v>
      </c>
      <c r="D19" s="2">
        <v>0.63</v>
      </c>
      <c r="E19" s="2">
        <f t="shared" si="0"/>
        <v>0.58717233180000006</v>
      </c>
    </row>
    <row r="20" spans="1:12" x14ac:dyDescent="0.25">
      <c r="A20" t="s">
        <v>7</v>
      </c>
      <c r="B20" s="2">
        <v>0.14899999999999999</v>
      </c>
      <c r="C20" s="2">
        <f>B20-B21</f>
        <v>8.5999999999999993E-2</v>
      </c>
      <c r="D20" s="2">
        <v>0.31</v>
      </c>
      <c r="E20" s="2">
        <f t="shared" si="0"/>
        <v>0.51260056080000005</v>
      </c>
    </row>
    <row r="21" spans="1:12" x14ac:dyDescent="0.25">
      <c r="A21" t="s">
        <v>8</v>
      </c>
      <c r="B21" s="2">
        <v>6.3E-2</v>
      </c>
      <c r="C21" s="2">
        <f>B20-B20</f>
        <v>0</v>
      </c>
      <c r="D21" s="2">
        <v>0</v>
      </c>
      <c r="E21" s="2">
        <f t="shared" si="0"/>
        <v>0.48120000000000002</v>
      </c>
    </row>
    <row r="28" spans="1:12" x14ac:dyDescent="0.25">
      <c r="I28" s="1"/>
      <c r="J28" s="1" t="s">
        <v>13</v>
      </c>
      <c r="K28" s="1"/>
      <c r="L28" s="1"/>
    </row>
    <row r="31" spans="1:12" x14ac:dyDescent="0.25">
      <c r="A31" s="4" t="s">
        <v>14</v>
      </c>
      <c r="B31" s="4" t="s">
        <v>15</v>
      </c>
      <c r="C31" s="4" t="s">
        <v>10</v>
      </c>
      <c r="D31" s="4" t="s">
        <v>12</v>
      </c>
    </row>
    <row r="32" spans="1:12" x14ac:dyDescent="0.25">
      <c r="A32" s="5" t="s">
        <v>16</v>
      </c>
      <c r="B32" s="6">
        <v>0.14899999999999999</v>
      </c>
      <c r="C32" s="6">
        <f>B32-B21</f>
        <v>8.5999999999999993E-2</v>
      </c>
      <c r="D32" s="6">
        <f t="shared" ref="D32:D95" si="1">(2.4398*C32*C32)+(0.1553*C32)+(0.4812)</f>
        <v>0.51260056080000005</v>
      </c>
    </row>
    <row r="33" spans="1:4" x14ac:dyDescent="0.25">
      <c r="A33" s="5" t="s">
        <v>17</v>
      </c>
      <c r="B33" s="6">
        <v>0.14599999999999999</v>
      </c>
      <c r="C33" s="6">
        <f>B33-B21</f>
        <v>8.299999999999999E-2</v>
      </c>
      <c r="D33" s="6">
        <f t="shared" si="1"/>
        <v>0.51089768219999998</v>
      </c>
    </row>
    <row r="34" spans="1:4" x14ac:dyDescent="0.25">
      <c r="A34" s="5" t="s">
        <v>18</v>
      </c>
      <c r="B34" s="6">
        <v>0.151</v>
      </c>
      <c r="C34" s="6">
        <f>B34-B21</f>
        <v>8.7999999999999995E-2</v>
      </c>
      <c r="D34" s="6">
        <f t="shared" si="1"/>
        <v>0.51376021120000004</v>
      </c>
    </row>
    <row r="35" spans="1:4" x14ac:dyDescent="0.25">
      <c r="A35" s="5" t="s">
        <v>19</v>
      </c>
      <c r="B35" s="6">
        <v>0.153</v>
      </c>
      <c r="C35" s="6">
        <f>B35-B21</f>
        <v>0.09</v>
      </c>
      <c r="D35" s="6">
        <f t="shared" si="1"/>
        <v>0.51493938000000006</v>
      </c>
    </row>
    <row r="36" spans="1:4" x14ac:dyDescent="0.25">
      <c r="A36" s="5" t="s">
        <v>20</v>
      </c>
      <c r="B36" s="6">
        <v>0.153</v>
      </c>
      <c r="C36" s="6">
        <f>B36-B21</f>
        <v>0.09</v>
      </c>
      <c r="D36" s="6">
        <f t="shared" si="1"/>
        <v>0.51493938000000006</v>
      </c>
    </row>
    <row r="37" spans="1:4" x14ac:dyDescent="0.25">
      <c r="A37" s="5" t="s">
        <v>21</v>
      </c>
      <c r="B37" s="6">
        <v>0.17399999999999999</v>
      </c>
      <c r="C37" s="6">
        <f>B37-B21</f>
        <v>0.11099999999999999</v>
      </c>
      <c r="D37" s="6">
        <f t="shared" si="1"/>
        <v>0.5284990758</v>
      </c>
    </row>
    <row r="38" spans="1:4" x14ac:dyDescent="0.25">
      <c r="A38" s="5" t="s">
        <v>22</v>
      </c>
      <c r="B38" s="6">
        <v>0.151</v>
      </c>
      <c r="C38" s="6">
        <f>B38-B21</f>
        <v>8.7999999999999995E-2</v>
      </c>
      <c r="D38" s="6">
        <f t="shared" si="1"/>
        <v>0.51376021120000004</v>
      </c>
    </row>
    <row r="39" spans="1:4" x14ac:dyDescent="0.25">
      <c r="A39" s="5" t="s">
        <v>23</v>
      </c>
      <c r="B39" s="6">
        <v>0.17599999999999999</v>
      </c>
      <c r="C39" s="6">
        <f>B39-B21</f>
        <v>0.11299999999999999</v>
      </c>
      <c r="D39" s="6">
        <f t="shared" si="1"/>
        <v>0.52990270620000002</v>
      </c>
    </row>
    <row r="40" spans="1:4" x14ac:dyDescent="0.25">
      <c r="A40" s="5" t="s">
        <v>24</v>
      </c>
      <c r="B40" s="6">
        <v>0.185</v>
      </c>
      <c r="C40" s="6">
        <f>B40-B21</f>
        <v>0.122</v>
      </c>
      <c r="D40" s="6">
        <f t="shared" si="1"/>
        <v>0.53646058320000001</v>
      </c>
    </row>
    <row r="41" spans="1:4" x14ac:dyDescent="0.25">
      <c r="A41" s="5" t="s">
        <v>25</v>
      </c>
      <c r="B41" s="6">
        <v>0.191</v>
      </c>
      <c r="C41" s="6">
        <f>B41-B21</f>
        <v>0.128</v>
      </c>
      <c r="D41" s="6">
        <f t="shared" si="1"/>
        <v>0.54105208319999998</v>
      </c>
    </row>
    <row r="42" spans="1:4" x14ac:dyDescent="0.25">
      <c r="A42" s="5" t="s">
        <v>26</v>
      </c>
      <c r="B42" s="6">
        <v>0.17699999999999999</v>
      </c>
      <c r="C42" s="6">
        <f>B42-B21</f>
        <v>0.11399999999999999</v>
      </c>
      <c r="D42" s="6">
        <f t="shared" si="1"/>
        <v>0.53061184080000001</v>
      </c>
    </row>
    <row r="43" spans="1:4" x14ac:dyDescent="0.25">
      <c r="A43" s="5" t="s">
        <v>27</v>
      </c>
      <c r="B43" s="6">
        <v>0.17699999999999999</v>
      </c>
      <c r="C43" s="6">
        <f>B43-B21</f>
        <v>0.11399999999999999</v>
      </c>
      <c r="D43" s="6">
        <f t="shared" si="1"/>
        <v>0.53061184080000001</v>
      </c>
    </row>
    <row r="44" spans="1:4" x14ac:dyDescent="0.25">
      <c r="A44" s="5" t="s">
        <v>28</v>
      </c>
      <c r="B44" s="6">
        <v>0.16200000000000001</v>
      </c>
      <c r="C44" s="6">
        <f>B44-B21</f>
        <v>9.9000000000000005E-2</v>
      </c>
      <c r="D44" s="6">
        <f t="shared" si="1"/>
        <v>0.52048717980000003</v>
      </c>
    </row>
    <row r="45" spans="1:4" x14ac:dyDescent="0.25">
      <c r="A45" s="5" t="s">
        <v>29</v>
      </c>
      <c r="B45" s="6">
        <v>0.248</v>
      </c>
      <c r="C45" s="6">
        <f>B45-B21</f>
        <v>0.185</v>
      </c>
      <c r="D45" s="6">
        <f t="shared" si="1"/>
        <v>0.59343265499999998</v>
      </c>
    </row>
    <row r="46" spans="1:4" x14ac:dyDescent="0.25">
      <c r="A46" s="5" t="s">
        <v>30</v>
      </c>
      <c r="B46" s="6">
        <v>0.161</v>
      </c>
      <c r="C46" s="6">
        <f>B46-B21</f>
        <v>9.8000000000000004E-2</v>
      </c>
      <c r="D46" s="6">
        <f t="shared" si="1"/>
        <v>0.51985123919999998</v>
      </c>
    </row>
    <row r="47" spans="1:4" x14ac:dyDescent="0.25">
      <c r="A47" s="5" t="s">
        <v>32</v>
      </c>
      <c r="B47" s="6">
        <v>0.159</v>
      </c>
      <c r="C47" s="6">
        <f>B47-B21</f>
        <v>9.6000000000000002E-2</v>
      </c>
      <c r="D47" s="6">
        <f t="shared" si="1"/>
        <v>0.51859399680000007</v>
      </c>
    </row>
    <row r="48" spans="1:4" x14ac:dyDescent="0.25">
      <c r="A48" s="5" t="s">
        <v>33</v>
      </c>
      <c r="B48" s="6">
        <v>0.16300000000000001</v>
      </c>
      <c r="C48" s="6">
        <f>B48-B21</f>
        <v>0.1</v>
      </c>
      <c r="D48" s="6">
        <f t="shared" si="1"/>
        <v>0.52112800000000004</v>
      </c>
    </row>
    <row r="49" spans="1:4" x14ac:dyDescent="0.25">
      <c r="A49" s="5" t="s">
        <v>31</v>
      </c>
      <c r="B49" s="6">
        <v>0.159</v>
      </c>
      <c r="C49" s="6">
        <f>B49-B21</f>
        <v>9.6000000000000002E-2</v>
      </c>
      <c r="D49" s="6">
        <f t="shared" si="1"/>
        <v>0.51859399680000007</v>
      </c>
    </row>
    <row r="50" spans="1:4" x14ac:dyDescent="0.25">
      <c r="A50" s="5" t="s">
        <v>34</v>
      </c>
      <c r="B50" s="6">
        <v>0.16600000000000001</v>
      </c>
      <c r="C50" s="6">
        <f>B50-B21</f>
        <v>0.10300000000000001</v>
      </c>
      <c r="D50" s="6">
        <f t="shared" si="1"/>
        <v>0.52307973819999998</v>
      </c>
    </row>
    <row r="51" spans="1:4" x14ac:dyDescent="0.25">
      <c r="A51" s="5" t="s">
        <v>35</v>
      </c>
      <c r="B51" s="6">
        <v>0.158</v>
      </c>
      <c r="C51" s="6">
        <f>B51-B21</f>
        <v>9.5000000000000001E-2</v>
      </c>
      <c r="D51" s="6">
        <f t="shared" si="1"/>
        <v>0.51797269499999998</v>
      </c>
    </row>
    <row r="52" spans="1:4" x14ac:dyDescent="0.25">
      <c r="A52" s="5" t="s">
        <v>36</v>
      </c>
      <c r="B52" s="6">
        <v>0.158</v>
      </c>
      <c r="C52" s="6">
        <f>B52-B21</f>
        <v>9.5000000000000001E-2</v>
      </c>
      <c r="D52" s="6">
        <f t="shared" si="1"/>
        <v>0.51797269499999998</v>
      </c>
    </row>
    <row r="53" spans="1:4" x14ac:dyDescent="0.25">
      <c r="A53" s="5" t="s">
        <v>37</v>
      </c>
      <c r="B53" s="6">
        <v>0.156</v>
      </c>
      <c r="C53" s="6">
        <f>B53-B21</f>
        <v>9.2999999999999999E-2</v>
      </c>
      <c r="D53" s="6">
        <f t="shared" si="1"/>
        <v>0.5167447302</v>
      </c>
    </row>
    <row r="54" spans="1:4" x14ac:dyDescent="0.25">
      <c r="A54" s="5" t="s">
        <v>38</v>
      </c>
      <c r="B54" s="6">
        <v>0.17699999999999999</v>
      </c>
      <c r="C54" s="6">
        <f>B54-B21</f>
        <v>0.11399999999999999</v>
      </c>
      <c r="D54" s="6">
        <f t="shared" si="1"/>
        <v>0.53061184080000001</v>
      </c>
    </row>
    <row r="55" spans="1:4" x14ac:dyDescent="0.25">
      <c r="A55" s="5" t="s">
        <v>40</v>
      </c>
      <c r="B55" s="6">
        <v>0.16200000000000001</v>
      </c>
      <c r="C55" s="6">
        <f>B55-B21</f>
        <v>9.9000000000000005E-2</v>
      </c>
      <c r="D55" s="6">
        <f t="shared" si="1"/>
        <v>0.52048717980000003</v>
      </c>
    </row>
    <row r="56" spans="1:4" x14ac:dyDescent="0.25">
      <c r="A56" s="5" t="s">
        <v>42</v>
      </c>
      <c r="B56" s="6">
        <v>0.17199999999999999</v>
      </c>
      <c r="C56" s="6">
        <f>B56-B21</f>
        <v>0.10899999999999999</v>
      </c>
      <c r="D56" s="6">
        <f t="shared" si="1"/>
        <v>0.5271149638</v>
      </c>
    </row>
    <row r="57" spans="1:4" x14ac:dyDescent="0.25">
      <c r="A57" s="5" t="s">
        <v>39</v>
      </c>
      <c r="B57" s="6">
        <v>0.155</v>
      </c>
      <c r="C57" s="6">
        <f>B57-B21</f>
        <v>9.1999999999999998E-2</v>
      </c>
      <c r="D57" s="6">
        <f t="shared" si="1"/>
        <v>0.51613806719999999</v>
      </c>
    </row>
    <row r="58" spans="1:4" x14ac:dyDescent="0.25">
      <c r="A58" s="5" t="s">
        <v>41</v>
      </c>
      <c r="B58" s="6">
        <v>0.16700000000000001</v>
      </c>
      <c r="C58" s="6">
        <f>B58-B21</f>
        <v>0.10400000000000001</v>
      </c>
      <c r="D58" s="6">
        <f t="shared" si="1"/>
        <v>0.52374007680000001</v>
      </c>
    </row>
    <row r="59" spans="1:4" x14ac:dyDescent="0.25">
      <c r="A59" s="5" t="s">
        <v>43</v>
      </c>
      <c r="B59" s="6">
        <v>0.16500000000000001</v>
      </c>
      <c r="C59" s="6">
        <f>B59-B21</f>
        <v>0.10200000000000001</v>
      </c>
      <c r="D59" s="6">
        <f t="shared" si="1"/>
        <v>0.52242427920000001</v>
      </c>
    </row>
    <row r="60" spans="1:4" x14ac:dyDescent="0.25">
      <c r="A60" s="5" t="s">
        <v>46</v>
      </c>
      <c r="B60" s="6">
        <v>2.1230000000000002</v>
      </c>
      <c r="C60" s="6">
        <f>B60-B21</f>
        <v>2.06</v>
      </c>
      <c r="D60" s="6">
        <f t="shared" si="1"/>
        <v>11.15465328</v>
      </c>
    </row>
    <row r="61" spans="1:4" x14ac:dyDescent="0.25">
      <c r="A61" s="5" t="s">
        <v>47</v>
      </c>
      <c r="B61" s="6">
        <v>1.7690000000000001</v>
      </c>
      <c r="C61" s="6">
        <f>B61-B21</f>
        <v>1.7060000000000002</v>
      </c>
      <c r="D61" s="6">
        <f t="shared" si="1"/>
        <v>7.8470235528000014</v>
      </c>
    </row>
    <row r="62" spans="1:4" x14ac:dyDescent="0.25">
      <c r="A62" s="5" t="s">
        <v>44</v>
      </c>
      <c r="B62" s="6">
        <v>2.0230000000000001</v>
      </c>
      <c r="C62" s="6">
        <f>B62-B21</f>
        <v>1.9600000000000002</v>
      </c>
      <c r="D62" s="6">
        <f t="shared" si="1"/>
        <v>10.158323680000001</v>
      </c>
    </row>
    <row r="63" spans="1:4" x14ac:dyDescent="0.25">
      <c r="A63" s="5" t="s">
        <v>45</v>
      </c>
      <c r="B63" s="6">
        <v>2.984</v>
      </c>
      <c r="C63" s="6">
        <f>B63-B21</f>
        <v>2.9209999999999998</v>
      </c>
      <c r="D63" s="6">
        <f t="shared" si="1"/>
        <v>21.751792891799997</v>
      </c>
    </row>
    <row r="64" spans="1:4" x14ac:dyDescent="0.25">
      <c r="A64" s="5" t="s">
        <v>48</v>
      </c>
      <c r="B64" s="6">
        <v>2.476</v>
      </c>
      <c r="C64" s="6">
        <f>B64-B21</f>
        <v>2.4129999999999998</v>
      </c>
      <c r="D64" s="6">
        <f t="shared" si="1"/>
        <v>15.061842746199996</v>
      </c>
    </row>
    <row r="65" spans="1:4" x14ac:dyDescent="0.25">
      <c r="A65" s="5" t="s">
        <v>49</v>
      </c>
      <c r="B65" s="6">
        <v>2.3439999999999999</v>
      </c>
      <c r="C65" s="6">
        <f>B65-B21</f>
        <v>2.2809999999999997</v>
      </c>
      <c r="D65" s="6">
        <f t="shared" si="1"/>
        <v>13.529623547799995</v>
      </c>
    </row>
    <row r="66" spans="1:4" x14ac:dyDescent="0.25">
      <c r="A66" s="5" t="s">
        <v>50</v>
      </c>
      <c r="B66" s="6">
        <v>2.355</v>
      </c>
      <c r="C66" s="6">
        <f>B66-B21</f>
        <v>2.2919999999999998</v>
      </c>
      <c r="D66" s="6">
        <f t="shared" si="1"/>
        <v>13.654061107199999</v>
      </c>
    </row>
    <row r="67" spans="1:4" x14ac:dyDescent="0.25">
      <c r="A67" s="5" t="s">
        <v>51</v>
      </c>
      <c r="B67" s="6">
        <v>2.3460000000000001</v>
      </c>
      <c r="C67" s="6">
        <f>B67-B21</f>
        <v>2.2829999999999999</v>
      </c>
      <c r="D67" s="6">
        <f t="shared" si="1"/>
        <v>13.552204642199998</v>
      </c>
    </row>
    <row r="68" spans="1:4" x14ac:dyDescent="0.25">
      <c r="A68" s="5" t="s">
        <v>52</v>
      </c>
      <c r="B68" s="6">
        <v>2.4430000000000001</v>
      </c>
      <c r="C68" s="6">
        <f>B68-B21</f>
        <v>2.38</v>
      </c>
      <c r="D68" s="6">
        <f t="shared" si="1"/>
        <v>14.670817119999999</v>
      </c>
    </row>
    <row r="69" spans="1:4" x14ac:dyDescent="0.25">
      <c r="A69" s="5" t="s">
        <v>53</v>
      </c>
      <c r="B69" s="6">
        <v>2.5950000000000002</v>
      </c>
      <c r="C69" s="6">
        <f>B69-B21</f>
        <v>2.532</v>
      </c>
      <c r="D69" s="6">
        <f t="shared" si="1"/>
        <v>16.5160359552</v>
      </c>
    </row>
    <row r="70" spans="1:4" x14ac:dyDescent="0.25">
      <c r="A70" s="5" t="s">
        <v>104</v>
      </c>
      <c r="B70" s="6">
        <v>2.4740000000000002</v>
      </c>
      <c r="C70" s="6">
        <f>B70-B21</f>
        <v>2.411</v>
      </c>
      <c r="D70" s="6">
        <f t="shared" si="1"/>
        <v>15.0379929558</v>
      </c>
    </row>
    <row r="71" spans="1:4" x14ac:dyDescent="0.25">
      <c r="A71" s="5" t="s">
        <v>54</v>
      </c>
      <c r="B71" s="6">
        <v>2.8959999999999999</v>
      </c>
      <c r="C71" s="6">
        <f>B71-B21</f>
        <v>2.8329999999999997</v>
      </c>
      <c r="D71" s="6">
        <f t="shared" si="1"/>
        <v>20.502728882199996</v>
      </c>
    </row>
    <row r="72" spans="1:4" x14ac:dyDescent="0.25">
      <c r="A72" s="5" t="s">
        <v>55</v>
      </c>
      <c r="B72" s="6">
        <v>2.1160000000000001</v>
      </c>
      <c r="C72" s="6">
        <f>B72-B21</f>
        <v>2.0529999999999999</v>
      </c>
      <c r="D72" s="6">
        <f t="shared" si="1"/>
        <v>11.083321898199998</v>
      </c>
    </row>
    <row r="73" spans="1:4" x14ac:dyDescent="0.25">
      <c r="A73" s="5" t="s">
        <v>56</v>
      </c>
      <c r="B73" s="6">
        <v>2.331</v>
      </c>
      <c r="C73" s="6">
        <f>B73-B21</f>
        <v>2.2679999999999998</v>
      </c>
      <c r="D73" s="6">
        <f t="shared" si="1"/>
        <v>13.383322195199996</v>
      </c>
    </row>
    <row r="74" spans="1:4" x14ac:dyDescent="0.25">
      <c r="A74" s="5" t="s">
        <v>57</v>
      </c>
      <c r="B74" s="6">
        <v>2.4990000000000001</v>
      </c>
      <c r="C74" s="6">
        <f>B74-B21</f>
        <v>2.4359999999999999</v>
      </c>
      <c r="D74" s="6">
        <f t="shared" si="1"/>
        <v>15.337518220799998</v>
      </c>
    </row>
    <row r="75" spans="1:4" x14ac:dyDescent="0.25">
      <c r="A75" s="5" t="s">
        <v>58</v>
      </c>
      <c r="B75" s="6">
        <v>2.3639999999999999</v>
      </c>
      <c r="C75" s="6">
        <f>B75-B21</f>
        <v>2.3009999999999997</v>
      </c>
      <c r="D75" s="6">
        <f t="shared" si="1"/>
        <v>13.756312819799996</v>
      </c>
    </row>
    <row r="76" spans="1:4" x14ac:dyDescent="0.25">
      <c r="A76" s="5" t="s">
        <v>59</v>
      </c>
      <c r="B76" s="6">
        <v>2.7429999999999999</v>
      </c>
      <c r="C76" s="6">
        <f>B76-B21</f>
        <v>2.6799999999999997</v>
      </c>
      <c r="D76" s="6">
        <f t="shared" si="1"/>
        <v>18.421023519999999</v>
      </c>
    </row>
    <row r="77" spans="1:4" x14ac:dyDescent="0.25">
      <c r="A77" s="5" t="s">
        <v>60</v>
      </c>
      <c r="B77" s="6">
        <v>2.8930000000000002</v>
      </c>
      <c r="C77" s="6">
        <f>B77-B21</f>
        <v>2.83</v>
      </c>
      <c r="D77" s="6">
        <f t="shared" si="1"/>
        <v>20.460813220000002</v>
      </c>
    </row>
    <row r="78" spans="1:4" x14ac:dyDescent="0.25">
      <c r="A78" s="5" t="s">
        <v>61</v>
      </c>
      <c r="B78" s="6">
        <v>2.7960000000000003</v>
      </c>
      <c r="C78" s="6">
        <f>B78-B21</f>
        <v>2.7330000000000001</v>
      </c>
      <c r="D78" s="6">
        <f t="shared" si="1"/>
        <v>19.129206202200002</v>
      </c>
    </row>
    <row r="79" spans="1:4" x14ac:dyDescent="0.25">
      <c r="A79" s="5" t="s">
        <v>62</v>
      </c>
      <c r="B79" s="6">
        <v>2.6739999999999999</v>
      </c>
      <c r="C79" s="6">
        <f>B79-B21</f>
        <v>2.6109999999999998</v>
      </c>
      <c r="D79" s="6">
        <f t="shared" si="1"/>
        <v>17.519588075799998</v>
      </c>
    </row>
    <row r="80" spans="1:4" x14ac:dyDescent="0.25">
      <c r="A80" s="5" t="s">
        <v>63</v>
      </c>
      <c r="B80" s="6">
        <v>2.3359999999999999</v>
      </c>
      <c r="C80" s="6">
        <f>B80-B21</f>
        <v>2.2729999999999997</v>
      </c>
      <c r="D80" s="6">
        <f t="shared" si="1"/>
        <v>13.439494354199995</v>
      </c>
    </row>
    <row r="81" spans="1:7" x14ac:dyDescent="0.25">
      <c r="A81" s="5" t="s">
        <v>64</v>
      </c>
      <c r="B81" s="6">
        <v>0.28199999999999997</v>
      </c>
      <c r="C81" s="6">
        <f>B81-B21</f>
        <v>0.21899999999999997</v>
      </c>
      <c r="D81" s="6">
        <f t="shared" si="1"/>
        <v>0.63222594779999997</v>
      </c>
    </row>
    <row r="82" spans="1:7" x14ac:dyDescent="0.25">
      <c r="A82" s="5" t="s">
        <v>65</v>
      </c>
      <c r="B82" s="6">
        <v>0.223</v>
      </c>
      <c r="C82" s="6">
        <f>B82-B21</f>
        <v>0.16</v>
      </c>
      <c r="D82" s="6">
        <f t="shared" si="1"/>
        <v>0.56850688000000005</v>
      </c>
    </row>
    <row r="83" spans="1:7" x14ac:dyDescent="0.25">
      <c r="A83" s="5" t="s">
        <v>66</v>
      </c>
      <c r="B83" s="6">
        <v>0.219</v>
      </c>
      <c r="C83" s="6">
        <f>B83-B21</f>
        <v>0.156</v>
      </c>
      <c r="D83" s="6">
        <f t="shared" si="1"/>
        <v>0.56480177279999999</v>
      </c>
    </row>
    <row r="84" spans="1:7" x14ac:dyDescent="0.25">
      <c r="A84" s="5" t="s">
        <v>67</v>
      </c>
      <c r="B84" s="6">
        <v>0.17100000000000001</v>
      </c>
      <c r="C84" s="6">
        <f>B84-B21</f>
        <v>0.10800000000000001</v>
      </c>
      <c r="D84" s="6">
        <f t="shared" si="1"/>
        <v>0.52643022719999999</v>
      </c>
      <c r="G84" s="7"/>
    </row>
    <row r="85" spans="1:7" x14ac:dyDescent="0.25">
      <c r="A85" s="5" t="s">
        <v>68</v>
      </c>
      <c r="B85" s="6">
        <v>0.182</v>
      </c>
      <c r="C85" s="6">
        <f>B85-B21</f>
        <v>0.11899999999999999</v>
      </c>
      <c r="D85" s="6">
        <f t="shared" si="1"/>
        <v>0.53423070780000004</v>
      </c>
      <c r="F85" s="8"/>
      <c r="G85" s="9"/>
    </row>
    <row r="86" spans="1:7" x14ac:dyDescent="0.25">
      <c r="A86" s="5" t="s">
        <v>74</v>
      </c>
      <c r="B86" s="6">
        <v>0.30599999999999999</v>
      </c>
      <c r="C86" s="6">
        <f>B86-B21</f>
        <v>0.24299999999999999</v>
      </c>
      <c r="D86" s="6">
        <f t="shared" si="1"/>
        <v>0.66300565020000002</v>
      </c>
      <c r="F86" s="8"/>
      <c r="G86" s="9"/>
    </row>
    <row r="87" spans="1:7" x14ac:dyDescent="0.25">
      <c r="A87" s="5" t="s">
        <v>75</v>
      </c>
      <c r="B87" s="6">
        <v>0.28899999999999998</v>
      </c>
      <c r="C87" s="6">
        <f>B87-B21</f>
        <v>0.22599999999999998</v>
      </c>
      <c r="D87" s="6">
        <f t="shared" si="1"/>
        <v>0.64091302480000001</v>
      </c>
      <c r="F87" s="8"/>
      <c r="G87" s="9"/>
    </row>
    <row r="88" spans="1:7" x14ac:dyDescent="0.25">
      <c r="A88" s="5" t="s">
        <v>76</v>
      </c>
      <c r="B88" s="6">
        <v>0.21199999999999999</v>
      </c>
      <c r="C88" s="6">
        <f>B88-B21</f>
        <v>0.14899999999999999</v>
      </c>
      <c r="D88" s="6">
        <f t="shared" si="1"/>
        <v>0.55850569979999998</v>
      </c>
      <c r="F88" s="8"/>
      <c r="G88" s="9"/>
    </row>
    <row r="89" spans="1:7" x14ac:dyDescent="0.25">
      <c r="A89" s="5" t="s">
        <v>77</v>
      </c>
      <c r="B89" s="6">
        <v>0.41200000000000003</v>
      </c>
      <c r="C89" s="6">
        <f>B89-B21</f>
        <v>0.34900000000000003</v>
      </c>
      <c r="D89" s="6">
        <f t="shared" si="1"/>
        <v>0.83256977980000002</v>
      </c>
      <c r="F89" s="8"/>
      <c r="G89" s="9"/>
    </row>
    <row r="90" spans="1:7" x14ac:dyDescent="0.25">
      <c r="A90" s="5" t="s">
        <v>78</v>
      </c>
      <c r="B90" s="6">
        <v>0.17599999999999999</v>
      </c>
      <c r="C90" s="6">
        <f>B90-B21</f>
        <v>0.11299999999999999</v>
      </c>
      <c r="D90" s="6">
        <f t="shared" si="1"/>
        <v>0.52990270620000002</v>
      </c>
    </row>
    <row r="91" spans="1:7" x14ac:dyDescent="0.25">
      <c r="A91" s="5" t="s">
        <v>105</v>
      </c>
      <c r="B91" s="6">
        <v>0.26800000000000002</v>
      </c>
      <c r="C91" s="6">
        <f>B91-B21</f>
        <v>0.20500000000000002</v>
      </c>
      <c r="D91" s="6">
        <f t="shared" si="1"/>
        <v>0.61556909500000001</v>
      </c>
    </row>
    <row r="92" spans="1:7" x14ac:dyDescent="0.25">
      <c r="A92" s="5" t="s">
        <v>106</v>
      </c>
      <c r="B92" s="6">
        <v>0.27100000000000002</v>
      </c>
      <c r="C92" s="6">
        <f>B92-B21</f>
        <v>0.20800000000000002</v>
      </c>
      <c r="D92" s="6">
        <f t="shared" si="1"/>
        <v>0.61905790719999998</v>
      </c>
    </row>
    <row r="93" spans="1:7" x14ac:dyDescent="0.25">
      <c r="A93" s="5" t="s">
        <v>107</v>
      </c>
      <c r="B93" s="6">
        <v>0.27200000000000002</v>
      </c>
      <c r="C93" s="6">
        <f>B93-B21</f>
        <v>0.20900000000000002</v>
      </c>
      <c r="D93" s="6">
        <f t="shared" si="1"/>
        <v>0.62023060380000006</v>
      </c>
    </row>
    <row r="94" spans="1:7" x14ac:dyDescent="0.25">
      <c r="A94" s="5" t="s">
        <v>108</v>
      </c>
      <c r="B94" s="6">
        <v>0.28299999999999997</v>
      </c>
      <c r="C94" s="6">
        <f>B94-B21</f>
        <v>0.21999999999999997</v>
      </c>
      <c r="D94" s="6">
        <f t="shared" si="1"/>
        <v>0.63345231999999996</v>
      </c>
      <c r="F94" s="7"/>
      <c r="G94" s="7"/>
    </row>
    <row r="95" spans="1:7" x14ac:dyDescent="0.25">
      <c r="A95" s="5" t="s">
        <v>109</v>
      </c>
      <c r="B95" s="6">
        <v>0.20699999999999999</v>
      </c>
      <c r="C95" s="6">
        <f>B95-B21</f>
        <v>0.14399999999999999</v>
      </c>
      <c r="D95" s="6">
        <f t="shared" si="1"/>
        <v>0.55415489279999997</v>
      </c>
      <c r="F95" s="10"/>
      <c r="G95" s="9"/>
    </row>
    <row r="96" spans="1:7" x14ac:dyDescent="0.25">
      <c r="A96" s="5" t="s">
        <v>84</v>
      </c>
      <c r="B96" s="6">
        <v>1.413</v>
      </c>
      <c r="C96" s="6">
        <f>B96-B21</f>
        <v>1.35</v>
      </c>
      <c r="D96" s="6">
        <f t="shared" ref="D96:D115" si="2">(2.4398*C96*C96)+(0.1553*C96)+(0.4812)</f>
        <v>5.1373905000000004</v>
      </c>
      <c r="F96" s="8"/>
      <c r="G96" s="9"/>
    </row>
    <row r="97" spans="1:7" x14ac:dyDescent="0.25">
      <c r="A97" s="5" t="s">
        <v>85</v>
      </c>
      <c r="B97" s="6">
        <v>2.1829999999999998</v>
      </c>
      <c r="C97" s="6">
        <f>B97-B21</f>
        <v>2.1199999999999997</v>
      </c>
      <c r="D97" s="6">
        <f t="shared" si="2"/>
        <v>11.775873119999995</v>
      </c>
      <c r="G97" s="7"/>
    </row>
    <row r="98" spans="1:7" x14ac:dyDescent="0.25">
      <c r="A98" s="5" t="s">
        <v>86</v>
      </c>
      <c r="B98" s="6">
        <v>1.82</v>
      </c>
      <c r="C98" s="6">
        <f>B98-B21</f>
        <v>1.7570000000000001</v>
      </c>
      <c r="D98" s="6">
        <f t="shared" si="2"/>
        <v>8.2858442502000003</v>
      </c>
      <c r="F98" s="8"/>
      <c r="G98" s="9"/>
    </row>
    <row r="99" spans="1:7" x14ac:dyDescent="0.25">
      <c r="A99" s="5" t="s">
        <v>87</v>
      </c>
      <c r="B99" s="6">
        <v>2.3580000000000001</v>
      </c>
      <c r="C99" s="6">
        <f>B99-B21</f>
        <v>2.2949999999999999</v>
      </c>
      <c r="D99" s="6">
        <f t="shared" si="2"/>
        <v>13.688101094999999</v>
      </c>
      <c r="F99" s="8"/>
      <c r="G99" s="9"/>
    </row>
    <row r="100" spans="1:7" x14ac:dyDescent="0.25">
      <c r="A100" s="5" t="s">
        <v>88</v>
      </c>
      <c r="B100" s="6">
        <v>2.012</v>
      </c>
      <c r="C100" s="6">
        <f>B100-B21</f>
        <v>1.9490000000000001</v>
      </c>
      <c r="D100" s="6">
        <f t="shared" si="2"/>
        <v>10.0517064198</v>
      </c>
    </row>
    <row r="101" spans="1:7" x14ac:dyDescent="0.25">
      <c r="A101" s="5" t="s">
        <v>89</v>
      </c>
      <c r="B101" s="6">
        <v>1.6870000000000001</v>
      </c>
      <c r="C101" s="6">
        <f>B101-B21</f>
        <v>1.6240000000000001</v>
      </c>
      <c r="D101" s="6">
        <f t="shared" si="2"/>
        <v>7.1680771648000015</v>
      </c>
    </row>
    <row r="102" spans="1:7" x14ac:dyDescent="0.25">
      <c r="A102" s="5" t="s">
        <v>90</v>
      </c>
      <c r="B102" s="6">
        <v>1.619</v>
      </c>
      <c r="C102" s="6">
        <f>B102-B21</f>
        <v>1.556</v>
      </c>
      <c r="D102" s="6">
        <f t="shared" si="2"/>
        <v>6.6299344128</v>
      </c>
    </row>
    <row r="103" spans="1:7" x14ac:dyDescent="0.25">
      <c r="A103" s="5" t="s">
        <v>91</v>
      </c>
      <c r="B103" s="6">
        <v>1.3980000000000001</v>
      </c>
      <c r="C103" s="6">
        <f>B103-B21</f>
        <v>1.3350000000000002</v>
      </c>
      <c r="D103" s="6">
        <f t="shared" si="2"/>
        <v>5.0367980550000011</v>
      </c>
    </row>
    <row r="104" spans="1:7" x14ac:dyDescent="0.25">
      <c r="A104" s="5" t="s">
        <v>92</v>
      </c>
      <c r="B104" s="6">
        <v>0.59599999999999997</v>
      </c>
      <c r="C104" s="6">
        <f>B104-B21</f>
        <v>0.53299999999999992</v>
      </c>
      <c r="D104" s="6">
        <f t="shared" si="2"/>
        <v>1.2570952421999999</v>
      </c>
    </row>
    <row r="105" spans="1:7" x14ac:dyDescent="0.25">
      <c r="A105" s="5" t="s">
        <v>93</v>
      </c>
      <c r="B105" s="6">
        <v>1.0429999999999999</v>
      </c>
      <c r="C105" s="6">
        <f>B105-B21</f>
        <v>0.98</v>
      </c>
      <c r="D105" s="6">
        <f t="shared" si="2"/>
        <v>2.97657792</v>
      </c>
    </row>
    <row r="106" spans="1:7" x14ac:dyDescent="0.25">
      <c r="A106" s="5" t="s">
        <v>110</v>
      </c>
      <c r="B106" s="6">
        <v>1.448</v>
      </c>
      <c r="C106" s="6">
        <f>B106-B21</f>
        <v>1.385</v>
      </c>
      <c r="D106" s="6">
        <f t="shared" si="2"/>
        <v>5.376375855</v>
      </c>
    </row>
    <row r="107" spans="1:7" x14ac:dyDescent="0.25">
      <c r="A107" s="5" t="s">
        <v>111</v>
      </c>
      <c r="B107" s="6">
        <v>1.7090000000000001</v>
      </c>
      <c r="C107" s="6">
        <f>B107-B21</f>
        <v>1.6460000000000001</v>
      </c>
      <c r="D107" s="6">
        <f t="shared" si="2"/>
        <v>7.3470129768000021</v>
      </c>
    </row>
    <row r="108" spans="1:7" x14ac:dyDescent="0.25">
      <c r="A108" s="5" t="s">
        <v>94</v>
      </c>
      <c r="B108" s="6">
        <v>1.248</v>
      </c>
      <c r="C108" s="6">
        <f>B108-B21</f>
        <v>1.1850000000000001</v>
      </c>
      <c r="D108" s="6">
        <f t="shared" si="2"/>
        <v>4.0912586550000007</v>
      </c>
    </row>
    <row r="109" spans="1:7" x14ac:dyDescent="0.25">
      <c r="A109" s="5" t="s">
        <v>95</v>
      </c>
      <c r="B109" s="6">
        <v>2.6270000000000002</v>
      </c>
      <c r="C109" s="6">
        <f>B109-B21</f>
        <v>2.5640000000000001</v>
      </c>
      <c r="D109" s="6">
        <f t="shared" si="2"/>
        <v>16.918868620800005</v>
      </c>
    </row>
    <row r="110" spans="1:7" x14ac:dyDescent="0.25">
      <c r="A110" s="5" t="s">
        <v>96</v>
      </c>
      <c r="B110" s="6">
        <v>1.0629999999999999</v>
      </c>
      <c r="C110" s="6">
        <f>B110-B21</f>
        <v>1</v>
      </c>
      <c r="D110" s="6">
        <f t="shared" si="2"/>
        <v>3.0762999999999998</v>
      </c>
    </row>
    <row r="111" spans="1:7" x14ac:dyDescent="0.25">
      <c r="A111" s="5" t="s">
        <v>97</v>
      </c>
      <c r="B111" s="6">
        <v>2.016</v>
      </c>
      <c r="C111" s="6">
        <f>B111-B21</f>
        <v>1.9530000000000001</v>
      </c>
      <c r="D111" s="6">
        <f t="shared" si="2"/>
        <v>10.0904080182</v>
      </c>
    </row>
    <row r="112" spans="1:7" x14ac:dyDescent="0.25">
      <c r="A112" s="5" t="s">
        <v>98</v>
      </c>
      <c r="B112" s="6">
        <v>1.4810000000000001</v>
      </c>
      <c r="C112" s="6">
        <f>B112-B21</f>
        <v>1.4180000000000001</v>
      </c>
      <c r="D112" s="6">
        <f t="shared" si="2"/>
        <v>5.6071798152000012</v>
      </c>
    </row>
    <row r="113" spans="1:7" x14ac:dyDescent="0.25">
      <c r="A113" s="5" t="s">
        <v>112</v>
      </c>
      <c r="B113" s="6">
        <v>2.4279999999999999</v>
      </c>
      <c r="C113" s="6">
        <f>B113-B21</f>
        <v>2.3649999999999998</v>
      </c>
      <c r="D113" s="6">
        <f t="shared" si="2"/>
        <v>14.494834854999997</v>
      </c>
    </row>
    <row r="114" spans="1:7" x14ac:dyDescent="0.25">
      <c r="A114" s="5" t="s">
        <v>113</v>
      </c>
      <c r="B114" s="6">
        <v>2.181</v>
      </c>
      <c r="C114" s="6">
        <f>B114-B21</f>
        <v>2.1179999999999999</v>
      </c>
      <c r="D114" s="6">
        <f t="shared" si="2"/>
        <v>11.754882775199997</v>
      </c>
      <c r="G114" s="7"/>
    </row>
    <row r="115" spans="1:7" x14ac:dyDescent="0.25">
      <c r="A115" s="5" t="s">
        <v>114</v>
      </c>
      <c r="B115" s="6">
        <v>1.4159999999999999</v>
      </c>
      <c r="C115" s="6">
        <f>B115-B21</f>
        <v>1.353</v>
      </c>
      <c r="D115" s="6">
        <f t="shared" si="2"/>
        <v>5.1576407381999996</v>
      </c>
      <c r="F115" s="8"/>
      <c r="G115" s="9"/>
    </row>
    <row r="116" spans="1:7" x14ac:dyDescent="0.25">
      <c r="F116" s="8"/>
      <c r="G116" s="9"/>
    </row>
    <row r="117" spans="1:7" x14ac:dyDescent="0.25">
      <c r="F117" s="8"/>
      <c r="G11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6"/>
  <sheetViews>
    <sheetView workbookViewId="0">
      <selection activeCell="S12" sqref="S12"/>
    </sheetView>
  </sheetViews>
  <sheetFormatPr defaultRowHeight="15" x14ac:dyDescent="0.25"/>
  <cols>
    <col min="1" max="1" width="23.85546875" customWidth="1"/>
    <col min="2" max="2" width="12.85546875" customWidth="1"/>
    <col min="3" max="3" width="11.85546875" customWidth="1"/>
    <col min="4" max="4" width="10.85546875" customWidth="1"/>
  </cols>
  <sheetData>
    <row r="2" spans="1:12" x14ac:dyDescent="0.25">
      <c r="A2" s="2">
        <v>2.3559999999999999</v>
      </c>
      <c r="B2" s="2">
        <v>0.70699999999999996</v>
      </c>
      <c r="C2" s="2">
        <v>0.161</v>
      </c>
      <c r="D2" s="2">
        <v>0.27500000000000002</v>
      </c>
      <c r="E2" s="2">
        <v>0.28699999999999998</v>
      </c>
      <c r="F2" s="2">
        <v>2.1139999999999999</v>
      </c>
      <c r="G2" s="2">
        <v>2.927</v>
      </c>
      <c r="H2" s="2">
        <v>0.26400000000000001</v>
      </c>
      <c r="I2" s="2">
        <v>0.25700000000000001</v>
      </c>
      <c r="J2" s="2">
        <v>1.732</v>
      </c>
      <c r="K2" s="2">
        <v>1.58</v>
      </c>
      <c r="L2" s="2">
        <v>0.871</v>
      </c>
    </row>
    <row r="3" spans="1:12" x14ac:dyDescent="0.25">
      <c r="A3" s="2">
        <v>1.492</v>
      </c>
      <c r="B3" s="2">
        <v>0.36099999999999999</v>
      </c>
      <c r="C3" s="2">
        <v>0.188</v>
      </c>
      <c r="D3" s="2">
        <v>0.372</v>
      </c>
      <c r="E3" s="2">
        <v>0.33700000000000002</v>
      </c>
      <c r="F3" s="2">
        <v>2.8519999999999999</v>
      </c>
      <c r="G3" s="2">
        <v>2.653</v>
      </c>
      <c r="H3" s="2">
        <v>0.29799999999999999</v>
      </c>
      <c r="I3" s="2">
        <v>0.24099999999999999</v>
      </c>
      <c r="J3" s="2">
        <v>2.7610000000000001</v>
      </c>
      <c r="K3" s="2">
        <v>2.4809999999999999</v>
      </c>
      <c r="L3" s="2">
        <v>0.84599999999999997</v>
      </c>
    </row>
    <row r="4" spans="1:12" x14ac:dyDescent="0.25">
      <c r="A4" s="2">
        <v>0.877</v>
      </c>
      <c r="B4" s="2">
        <v>0.56900000000000006</v>
      </c>
      <c r="C4" s="2">
        <v>0.23300000000000001</v>
      </c>
      <c r="D4" s="2">
        <v>0.35599999999999998</v>
      </c>
      <c r="E4" s="2">
        <v>0.375</v>
      </c>
      <c r="F4" s="2">
        <v>2.524</v>
      </c>
      <c r="G4" s="2">
        <v>2.8919999999999999</v>
      </c>
      <c r="H4" s="2">
        <v>0.221</v>
      </c>
      <c r="I4" s="2">
        <v>0.22900000000000001</v>
      </c>
      <c r="J4" s="2">
        <v>2.4329999999999998</v>
      </c>
      <c r="K4" s="2">
        <v>2.113</v>
      </c>
      <c r="L4" s="2">
        <v>2.5859999999999999</v>
      </c>
    </row>
    <row r="5" spans="1:12" x14ac:dyDescent="0.25">
      <c r="A5" s="2">
        <v>0.45300000000000001</v>
      </c>
      <c r="B5" s="2">
        <v>0.29299999999999998</v>
      </c>
      <c r="C5" s="2">
        <v>0.183</v>
      </c>
      <c r="D5" s="2">
        <v>0.33</v>
      </c>
      <c r="E5" s="2">
        <v>0.26</v>
      </c>
      <c r="F5" s="2">
        <v>2.2949999999999999</v>
      </c>
      <c r="G5" s="2">
        <v>2.3340000000000001</v>
      </c>
      <c r="H5" s="2">
        <v>0.20699999999999999</v>
      </c>
      <c r="I5" s="2">
        <v>0.20500000000000002</v>
      </c>
      <c r="J5" s="2">
        <v>2.9430000000000001</v>
      </c>
      <c r="K5" s="2">
        <v>2.613</v>
      </c>
      <c r="L5" s="2">
        <v>2.6110000000000002</v>
      </c>
    </row>
    <row r="6" spans="1:12" x14ac:dyDescent="0.25">
      <c r="A6" s="2">
        <v>0.24099999999999999</v>
      </c>
      <c r="B6" s="2">
        <v>0.47200000000000003</v>
      </c>
      <c r="C6" s="2">
        <v>0.16300000000000001</v>
      </c>
      <c r="D6" s="2">
        <v>0.22</v>
      </c>
      <c r="E6" s="2">
        <v>0.82000000000000006</v>
      </c>
      <c r="F6" s="2">
        <v>2.5430000000000001</v>
      </c>
      <c r="G6" s="2">
        <v>1.6600000000000001</v>
      </c>
      <c r="H6" s="2">
        <v>0.25900000000000001</v>
      </c>
      <c r="I6" s="2">
        <v>0.214</v>
      </c>
      <c r="J6" s="2">
        <v>2.758</v>
      </c>
      <c r="K6" s="2">
        <v>2.6219999999999999</v>
      </c>
      <c r="L6" s="2"/>
    </row>
    <row r="7" spans="1:12" x14ac:dyDescent="0.25">
      <c r="A7" s="2">
        <v>0.17299999999999999</v>
      </c>
      <c r="B7" s="2">
        <v>0.42399999999999999</v>
      </c>
      <c r="C7" s="2">
        <v>0.25600000000000001</v>
      </c>
      <c r="D7" s="2">
        <v>0.218</v>
      </c>
      <c r="E7" s="2">
        <v>2.8260000000000001</v>
      </c>
      <c r="F7" s="2">
        <v>2.3220000000000001</v>
      </c>
      <c r="G7" s="2">
        <v>0.92500000000000004</v>
      </c>
      <c r="H7" s="2">
        <v>0.22800000000000001</v>
      </c>
      <c r="I7" s="2">
        <v>0.28699999999999998</v>
      </c>
      <c r="J7" s="2">
        <v>2.504</v>
      </c>
      <c r="K7" s="2">
        <v>1.7929999999999999</v>
      </c>
      <c r="L7" s="2"/>
    </row>
    <row r="8" spans="1:12" x14ac:dyDescent="0.25">
      <c r="A8" s="2">
        <v>0.121</v>
      </c>
      <c r="B8" s="2">
        <v>0.26500000000000001</v>
      </c>
      <c r="C8" s="2">
        <v>0.27900000000000003</v>
      </c>
      <c r="D8" s="2">
        <v>0.315</v>
      </c>
      <c r="E8" s="2">
        <v>2.9180000000000001</v>
      </c>
      <c r="F8" s="2">
        <v>1.0940000000000001</v>
      </c>
      <c r="G8" s="2">
        <v>2.85</v>
      </c>
      <c r="H8" s="2">
        <v>0.26100000000000001</v>
      </c>
      <c r="I8" s="2">
        <v>1.9870000000000001</v>
      </c>
      <c r="J8" s="2">
        <v>2.3380000000000001</v>
      </c>
      <c r="K8" s="2">
        <v>2.2080000000000002</v>
      </c>
      <c r="L8" s="2"/>
    </row>
    <row r="9" spans="1:12" x14ac:dyDescent="0.25">
      <c r="A9" s="2">
        <v>7.1999999999999995E-2</v>
      </c>
      <c r="B9" s="2">
        <v>0.156</v>
      </c>
      <c r="C9" s="2">
        <v>0.20100000000000001</v>
      </c>
      <c r="D9" s="2">
        <v>0.219</v>
      </c>
      <c r="E9" s="2">
        <v>2.1520000000000001</v>
      </c>
      <c r="F9" s="2">
        <v>2.371</v>
      </c>
      <c r="G9" s="2">
        <v>2.1139999999999999</v>
      </c>
      <c r="H9" s="2">
        <v>1.208</v>
      </c>
      <c r="I9" s="2">
        <v>2.8090000000000002</v>
      </c>
      <c r="J9" s="2">
        <v>2.302</v>
      </c>
      <c r="K9" s="2">
        <v>1.726</v>
      </c>
      <c r="L9" s="2"/>
    </row>
    <row r="12" spans="1:12" x14ac:dyDescent="0.25">
      <c r="A12" t="s">
        <v>0</v>
      </c>
    </row>
    <row r="15" spans="1:12" x14ac:dyDescent="0.25">
      <c r="B15" s="2" t="s">
        <v>9</v>
      </c>
      <c r="C15" s="2" t="s">
        <v>10</v>
      </c>
      <c r="D15" s="2" t="s">
        <v>11</v>
      </c>
      <c r="E15" s="2" t="s">
        <v>12</v>
      </c>
    </row>
    <row r="16" spans="1:12" x14ac:dyDescent="0.25">
      <c r="A16" t="s">
        <v>1</v>
      </c>
      <c r="B16" s="2">
        <v>2.3559999999999999</v>
      </c>
      <c r="C16" s="2">
        <f>B16-B23</f>
        <v>2.2839999999999998</v>
      </c>
      <c r="D16" s="2">
        <v>10</v>
      </c>
      <c r="E16" s="2">
        <f>(0.9085*C16*C16)+(2.2384*C16)+(0.1076)</f>
        <v>9.9594375759999973</v>
      </c>
    </row>
    <row r="17" spans="1:11" x14ac:dyDescent="0.25">
      <c r="A17" t="s">
        <v>2</v>
      </c>
      <c r="B17" s="2">
        <v>1.492</v>
      </c>
      <c r="C17" s="2">
        <f>B17-B23</f>
        <v>1.42</v>
      </c>
      <c r="D17" s="2">
        <v>5</v>
      </c>
      <c r="E17" s="2">
        <f t="shared" ref="E17:E23" si="0">(0.9085*C17*C17)+(2.2384*C17)+(0.1076)</f>
        <v>5.118027399999999</v>
      </c>
    </row>
    <row r="18" spans="1:11" x14ac:dyDescent="0.25">
      <c r="A18" t="s">
        <v>3</v>
      </c>
      <c r="B18" s="2">
        <v>0.877</v>
      </c>
      <c r="C18" s="2">
        <f>B18-B23</f>
        <v>0.80500000000000005</v>
      </c>
      <c r="D18" s="2">
        <v>2.5</v>
      </c>
      <c r="E18" s="2">
        <f t="shared" si="0"/>
        <v>2.4982427125000002</v>
      </c>
    </row>
    <row r="19" spans="1:11" x14ac:dyDescent="0.25">
      <c r="A19" t="s">
        <v>4</v>
      </c>
      <c r="B19" s="2">
        <v>0.45300000000000001</v>
      </c>
      <c r="C19" s="2">
        <f>B19-B23</f>
        <v>0.38100000000000001</v>
      </c>
      <c r="D19" s="2">
        <v>1.25</v>
      </c>
      <c r="E19" s="2">
        <f t="shared" si="0"/>
        <v>1.0923091684999999</v>
      </c>
    </row>
    <row r="20" spans="1:11" x14ac:dyDescent="0.25">
      <c r="A20" t="s">
        <v>5</v>
      </c>
      <c r="B20" s="2">
        <v>0.24099999999999999</v>
      </c>
      <c r="C20" s="2">
        <f>B20-B23</f>
        <v>0.16899999999999998</v>
      </c>
      <c r="D20" s="2">
        <v>0.63</v>
      </c>
      <c r="E20" s="2">
        <f t="shared" si="0"/>
        <v>0.5118372685</v>
      </c>
    </row>
    <row r="21" spans="1:11" x14ac:dyDescent="0.25">
      <c r="A21" t="s">
        <v>6</v>
      </c>
      <c r="B21" s="2">
        <v>0.17299999999999999</v>
      </c>
      <c r="C21" s="2">
        <f>B21-B23</f>
        <v>0.10099999999999999</v>
      </c>
      <c r="D21" s="2">
        <v>0.31</v>
      </c>
      <c r="E21" s="2">
        <f t="shared" si="0"/>
        <v>0.34294600850000001</v>
      </c>
    </row>
    <row r="22" spans="1:11" x14ac:dyDescent="0.25">
      <c r="A22" t="s">
        <v>7</v>
      </c>
      <c r="B22" s="2">
        <v>0.121</v>
      </c>
      <c r="C22" s="2">
        <f>B22-B23</f>
        <v>4.9000000000000002E-2</v>
      </c>
      <c r="D22" s="2">
        <v>0.16</v>
      </c>
      <c r="E22" s="2">
        <f t="shared" si="0"/>
        <v>0.2194629085</v>
      </c>
    </row>
    <row r="23" spans="1:11" x14ac:dyDescent="0.25">
      <c r="A23" t="s">
        <v>8</v>
      </c>
      <c r="B23" s="2">
        <v>7.1999999999999995E-2</v>
      </c>
      <c r="C23" s="2">
        <f>B23-B23</f>
        <v>0</v>
      </c>
      <c r="D23" s="2">
        <v>0</v>
      </c>
      <c r="E23" s="2">
        <f t="shared" si="0"/>
        <v>0.1076</v>
      </c>
    </row>
    <row r="24" spans="1:11" x14ac:dyDescent="0.25">
      <c r="E24" s="2"/>
    </row>
    <row r="25" spans="1:11" x14ac:dyDescent="0.25">
      <c r="E25" s="2"/>
    </row>
    <row r="26" spans="1:11" x14ac:dyDescent="0.25">
      <c r="E26" s="2"/>
    </row>
    <row r="27" spans="1:11" x14ac:dyDescent="0.25">
      <c r="E27" s="2"/>
    </row>
    <row r="28" spans="1:11" x14ac:dyDescent="0.25">
      <c r="E28" s="2"/>
      <c r="H28" s="1"/>
      <c r="I28" s="1" t="s">
        <v>13</v>
      </c>
      <c r="J28" s="1"/>
      <c r="K28" s="1"/>
    </row>
    <row r="29" spans="1:11" x14ac:dyDescent="0.25">
      <c r="E29" s="2"/>
    </row>
    <row r="30" spans="1:11" x14ac:dyDescent="0.25">
      <c r="E30" s="2"/>
    </row>
    <row r="31" spans="1:11" x14ac:dyDescent="0.25">
      <c r="E31" s="2"/>
    </row>
    <row r="32" spans="1:11" x14ac:dyDescent="0.25">
      <c r="A32" s="4" t="s">
        <v>14</v>
      </c>
      <c r="B32" s="4" t="s">
        <v>15</v>
      </c>
      <c r="C32" s="4" t="s">
        <v>10</v>
      </c>
      <c r="D32" s="4" t="s">
        <v>12</v>
      </c>
      <c r="E32" s="2"/>
    </row>
    <row r="33" spans="1:4" x14ac:dyDescent="0.25">
      <c r="A33" s="5" t="s">
        <v>115</v>
      </c>
      <c r="B33" s="6">
        <v>0.70699999999999996</v>
      </c>
      <c r="C33" s="6">
        <f>B33-B23</f>
        <v>0.63500000000000001</v>
      </c>
      <c r="D33" s="6">
        <f t="shared" ref="D33:D96" si="1">(0.9085*C33*C33)+(2.2384*C33)+(0.1076)</f>
        <v>1.8953139124999998</v>
      </c>
    </row>
    <row r="34" spans="1:4" x14ac:dyDescent="0.25">
      <c r="A34" s="5" t="s">
        <v>116</v>
      </c>
      <c r="B34" s="6">
        <v>0.36099999999999999</v>
      </c>
      <c r="C34" s="6">
        <f>B34-B23</f>
        <v>0.28899999999999998</v>
      </c>
      <c r="D34" s="6">
        <f t="shared" si="1"/>
        <v>0.83037642849999993</v>
      </c>
    </row>
    <row r="35" spans="1:4" x14ac:dyDescent="0.25">
      <c r="A35" s="5" t="s">
        <v>117</v>
      </c>
      <c r="B35" s="6">
        <v>0.56900000000000006</v>
      </c>
      <c r="C35" s="6">
        <f>B35-B23</f>
        <v>0.49700000000000005</v>
      </c>
      <c r="D35" s="6">
        <f t="shared" si="1"/>
        <v>1.4444924765</v>
      </c>
    </row>
    <row r="36" spans="1:4" x14ac:dyDescent="0.25">
      <c r="A36" s="5" t="s">
        <v>118</v>
      </c>
      <c r="B36" s="6">
        <v>0.29299999999999998</v>
      </c>
      <c r="C36" s="6">
        <f>B36-B23</f>
        <v>0.22099999999999997</v>
      </c>
      <c r="D36" s="6">
        <f t="shared" si="1"/>
        <v>0.64665844849999998</v>
      </c>
    </row>
    <row r="37" spans="1:4" x14ac:dyDescent="0.25">
      <c r="A37" s="5" t="s">
        <v>119</v>
      </c>
      <c r="B37" s="6">
        <v>0.47200000000000003</v>
      </c>
      <c r="C37" s="6">
        <f>B37-B23</f>
        <v>0.4</v>
      </c>
      <c r="D37" s="6">
        <f t="shared" si="1"/>
        <v>1.14832</v>
      </c>
    </row>
    <row r="38" spans="1:4" x14ac:dyDescent="0.25">
      <c r="A38" s="5" t="s">
        <v>120</v>
      </c>
      <c r="B38" s="6">
        <v>0.42399999999999999</v>
      </c>
      <c r="C38" s="6">
        <f>B38-B23</f>
        <v>0.35199999999999998</v>
      </c>
      <c r="D38" s="6">
        <f t="shared" si="1"/>
        <v>1.008083584</v>
      </c>
    </row>
    <row r="39" spans="1:4" x14ac:dyDescent="0.25">
      <c r="A39" s="5" t="s">
        <v>121</v>
      </c>
      <c r="B39" s="6">
        <v>0.26500000000000001</v>
      </c>
      <c r="C39" s="6">
        <f>B39-B23</f>
        <v>0.193</v>
      </c>
      <c r="D39" s="6">
        <f t="shared" si="1"/>
        <v>0.57345191649999994</v>
      </c>
    </row>
    <row r="40" spans="1:4" x14ac:dyDescent="0.25">
      <c r="A40" s="5" t="s">
        <v>122</v>
      </c>
      <c r="B40" s="6">
        <v>0.156</v>
      </c>
      <c r="C40" s="6">
        <f>B40-B23</f>
        <v>8.4000000000000005E-2</v>
      </c>
      <c r="D40" s="6">
        <f t="shared" si="1"/>
        <v>0.30203597599999998</v>
      </c>
    </row>
    <row r="41" spans="1:4" x14ac:dyDescent="0.25">
      <c r="A41" s="5" t="s">
        <v>123</v>
      </c>
      <c r="B41" s="6">
        <v>0.161</v>
      </c>
      <c r="C41" s="6">
        <f>B41-B23</f>
        <v>8.900000000000001E-2</v>
      </c>
      <c r="D41" s="6">
        <f t="shared" si="1"/>
        <v>0.31401382850000004</v>
      </c>
    </row>
    <row r="42" spans="1:4" x14ac:dyDescent="0.25">
      <c r="A42" s="5" t="s">
        <v>124</v>
      </c>
      <c r="B42" s="6">
        <v>0.188</v>
      </c>
      <c r="C42" s="6">
        <f>B42-B23</f>
        <v>0.11600000000000001</v>
      </c>
      <c r="D42" s="6">
        <f t="shared" si="1"/>
        <v>0.37947917600000003</v>
      </c>
    </row>
    <row r="43" spans="1:4" x14ac:dyDescent="0.25">
      <c r="A43" s="5" t="s">
        <v>125</v>
      </c>
      <c r="B43" s="6">
        <v>0.23300000000000001</v>
      </c>
      <c r="C43" s="6">
        <f>B43-B23</f>
        <v>0.16100000000000003</v>
      </c>
      <c r="D43" s="6">
        <f t="shared" si="1"/>
        <v>0.4915316285000001</v>
      </c>
    </row>
    <row r="44" spans="1:4" x14ac:dyDescent="0.25">
      <c r="A44" s="5" t="s">
        <v>126</v>
      </c>
      <c r="B44" s="6">
        <v>0.183</v>
      </c>
      <c r="C44" s="6">
        <f>B44-B23</f>
        <v>0.111</v>
      </c>
      <c r="D44" s="6">
        <f t="shared" si="1"/>
        <v>0.36725602850000005</v>
      </c>
    </row>
    <row r="45" spans="1:4" x14ac:dyDescent="0.25">
      <c r="A45" s="5" t="s">
        <v>127</v>
      </c>
      <c r="B45" s="6">
        <v>0.16300000000000001</v>
      </c>
      <c r="C45" s="6">
        <f>B45-B23</f>
        <v>9.1000000000000011E-2</v>
      </c>
      <c r="D45" s="6">
        <f t="shared" si="1"/>
        <v>0.31881768850000003</v>
      </c>
    </row>
    <row r="46" spans="1:4" x14ac:dyDescent="0.25">
      <c r="A46" s="5" t="s">
        <v>128</v>
      </c>
      <c r="B46" s="6">
        <v>0.25600000000000001</v>
      </c>
      <c r="C46" s="6">
        <f>B46-B23</f>
        <v>0.184</v>
      </c>
      <c r="D46" s="6">
        <f t="shared" si="1"/>
        <v>0.55022377599999994</v>
      </c>
    </row>
    <row r="47" spans="1:4" x14ac:dyDescent="0.25">
      <c r="A47" s="5" t="s">
        <v>129</v>
      </c>
      <c r="B47" s="6">
        <v>0.27900000000000003</v>
      </c>
      <c r="C47" s="6">
        <f>B47-B23</f>
        <v>0.20700000000000002</v>
      </c>
      <c r="D47" s="6">
        <f t="shared" si="1"/>
        <v>0.60987711649999998</v>
      </c>
    </row>
    <row r="48" spans="1:4" x14ac:dyDescent="0.25">
      <c r="A48" s="5" t="s">
        <v>130</v>
      </c>
      <c r="B48" s="6">
        <v>0.20100000000000001</v>
      </c>
      <c r="C48" s="6">
        <f>B48-B23</f>
        <v>0.129</v>
      </c>
      <c r="D48" s="6">
        <f t="shared" si="1"/>
        <v>0.41147194850000002</v>
      </c>
    </row>
    <row r="49" spans="1:4" x14ac:dyDescent="0.25">
      <c r="A49" s="5" t="s">
        <v>131</v>
      </c>
      <c r="B49" s="6">
        <v>0.27500000000000002</v>
      </c>
      <c r="C49" s="6">
        <f>B49-B23</f>
        <v>0.20300000000000001</v>
      </c>
      <c r="D49" s="6">
        <f t="shared" si="1"/>
        <v>0.59943357650000006</v>
      </c>
    </row>
    <row r="50" spans="1:4" x14ac:dyDescent="0.25">
      <c r="A50" s="5" t="s">
        <v>132</v>
      </c>
      <c r="B50" s="6">
        <v>0.372</v>
      </c>
      <c r="C50" s="6">
        <f>B50-B23</f>
        <v>0.3</v>
      </c>
      <c r="D50" s="6">
        <f t="shared" si="1"/>
        <v>0.86088500000000001</v>
      </c>
    </row>
    <row r="51" spans="1:4" x14ac:dyDescent="0.25">
      <c r="A51" s="5" t="s">
        <v>133</v>
      </c>
      <c r="B51" s="6">
        <v>0.35599999999999998</v>
      </c>
      <c r="C51" s="6">
        <f>B51-B23</f>
        <v>0.28399999999999997</v>
      </c>
      <c r="D51" s="6">
        <f t="shared" si="1"/>
        <v>0.81658157600000003</v>
      </c>
    </row>
    <row r="52" spans="1:4" x14ac:dyDescent="0.25">
      <c r="A52" s="5" t="s">
        <v>134</v>
      </c>
      <c r="B52" s="6">
        <v>0.33</v>
      </c>
      <c r="C52" s="6">
        <f>B52-B23</f>
        <v>0.25800000000000001</v>
      </c>
      <c r="D52" s="6">
        <f t="shared" si="1"/>
        <v>0.74558059399999999</v>
      </c>
    </row>
    <row r="53" spans="1:4" x14ac:dyDescent="0.25">
      <c r="A53" s="5" t="s">
        <v>135</v>
      </c>
      <c r="B53" s="6">
        <v>0.22</v>
      </c>
      <c r="C53" s="6">
        <f>B53-B23</f>
        <v>0.14800000000000002</v>
      </c>
      <c r="D53" s="6">
        <f t="shared" si="1"/>
        <v>0.45878298400000006</v>
      </c>
    </row>
    <row r="54" spans="1:4" x14ac:dyDescent="0.25">
      <c r="A54" s="5" t="s">
        <v>136</v>
      </c>
      <c r="B54" s="6">
        <v>0.218</v>
      </c>
      <c r="C54" s="6">
        <f>B54-B23</f>
        <v>0.14600000000000002</v>
      </c>
      <c r="D54" s="6">
        <f t="shared" si="1"/>
        <v>0.45377198600000002</v>
      </c>
    </row>
    <row r="55" spans="1:4" x14ac:dyDescent="0.25">
      <c r="A55" s="5" t="s">
        <v>137</v>
      </c>
      <c r="B55" s="6">
        <v>0.315</v>
      </c>
      <c r="C55" s="6">
        <f>B55-B23</f>
        <v>0.24299999999999999</v>
      </c>
      <c r="D55" s="6">
        <f t="shared" si="1"/>
        <v>0.70517721649999998</v>
      </c>
    </row>
    <row r="56" spans="1:4" x14ac:dyDescent="0.25">
      <c r="A56" s="5" t="s">
        <v>138</v>
      </c>
      <c r="B56" s="6">
        <v>0.219</v>
      </c>
      <c r="C56" s="6">
        <f>B56-B23</f>
        <v>0.14700000000000002</v>
      </c>
      <c r="D56" s="6">
        <f t="shared" si="1"/>
        <v>0.45627657650000009</v>
      </c>
    </row>
    <row r="57" spans="1:4" x14ac:dyDescent="0.25">
      <c r="A57" s="5" t="s">
        <v>139</v>
      </c>
      <c r="B57" s="6">
        <v>0.28699999999999998</v>
      </c>
      <c r="C57" s="6">
        <f>B57-B23</f>
        <v>0.21499999999999997</v>
      </c>
      <c r="D57" s="6">
        <f t="shared" si="1"/>
        <v>0.63085141249999988</v>
      </c>
    </row>
    <row r="58" spans="1:4" x14ac:dyDescent="0.25">
      <c r="A58" s="5" t="s">
        <v>140</v>
      </c>
      <c r="B58" s="6">
        <v>0.33700000000000002</v>
      </c>
      <c r="C58" s="6">
        <f>B58-B23</f>
        <v>0.26500000000000001</v>
      </c>
      <c r="D58" s="6">
        <f t="shared" si="1"/>
        <v>0.76457541250000005</v>
      </c>
    </row>
    <row r="59" spans="1:4" x14ac:dyDescent="0.25">
      <c r="A59" s="5" t="s">
        <v>141</v>
      </c>
      <c r="B59" s="6">
        <v>0.375</v>
      </c>
      <c r="C59" s="6">
        <f>B59-B23</f>
        <v>0.30299999999999999</v>
      </c>
      <c r="D59" s="6">
        <f t="shared" si="1"/>
        <v>0.8692436764999999</v>
      </c>
    </row>
    <row r="60" spans="1:4" x14ac:dyDescent="0.25">
      <c r="A60" s="5" t="s">
        <v>142</v>
      </c>
      <c r="B60" s="6">
        <v>0.26</v>
      </c>
      <c r="C60" s="6">
        <f>B60-B23</f>
        <v>0.188</v>
      </c>
      <c r="D60" s="6">
        <f t="shared" si="1"/>
        <v>0.56052922400000005</v>
      </c>
    </row>
    <row r="61" spans="1:4" x14ac:dyDescent="0.25">
      <c r="A61" s="5" t="s">
        <v>143</v>
      </c>
      <c r="B61" s="6">
        <v>0.82000000000000006</v>
      </c>
      <c r="C61" s="6">
        <f>B61-B23</f>
        <v>0.74800000000000011</v>
      </c>
      <c r="D61" s="6">
        <f t="shared" si="1"/>
        <v>2.2902325840000004</v>
      </c>
    </row>
    <row r="62" spans="1:4" x14ac:dyDescent="0.25">
      <c r="A62" s="5" t="s">
        <v>144</v>
      </c>
      <c r="B62" s="6">
        <v>2.8260000000000001</v>
      </c>
      <c r="C62" s="6">
        <f>B62-B23</f>
        <v>2.754</v>
      </c>
      <c r="D62" s="6">
        <f t="shared" si="1"/>
        <v>13.162686385999999</v>
      </c>
    </row>
    <row r="63" spans="1:4" x14ac:dyDescent="0.25">
      <c r="A63" s="5" t="s">
        <v>145</v>
      </c>
      <c r="B63" s="6">
        <v>2.9180000000000001</v>
      </c>
      <c r="C63" s="6">
        <f>B63-B23</f>
        <v>2.8460000000000001</v>
      </c>
      <c r="D63" s="6">
        <f t="shared" si="1"/>
        <v>13.836678386000001</v>
      </c>
    </row>
    <row r="64" spans="1:4" x14ac:dyDescent="0.25">
      <c r="A64" s="5" t="s">
        <v>146</v>
      </c>
      <c r="B64" s="6">
        <v>2.1520000000000001</v>
      </c>
      <c r="C64" s="6">
        <f>B64-B23</f>
        <v>2.08</v>
      </c>
      <c r="D64" s="6">
        <f t="shared" si="1"/>
        <v>8.694006400000001</v>
      </c>
    </row>
    <row r="65" spans="1:4" x14ac:dyDescent="0.25">
      <c r="A65" s="5" t="s">
        <v>147</v>
      </c>
      <c r="B65" s="6">
        <v>2.1139999999999999</v>
      </c>
      <c r="C65" s="6">
        <f>B65-B23</f>
        <v>2.0419999999999998</v>
      </c>
      <c r="D65" s="6">
        <f t="shared" si="1"/>
        <v>8.4666433939999983</v>
      </c>
    </row>
    <row r="66" spans="1:4" x14ac:dyDescent="0.25">
      <c r="A66" s="5" t="s">
        <v>148</v>
      </c>
      <c r="B66" s="6">
        <v>2.8519999999999999</v>
      </c>
      <c r="C66" s="6">
        <f>B66-B23</f>
        <v>2.78</v>
      </c>
      <c r="D66" s="6">
        <f t="shared" si="1"/>
        <v>13.351603399999998</v>
      </c>
    </row>
    <row r="67" spans="1:4" x14ac:dyDescent="0.25">
      <c r="A67" s="5" t="s">
        <v>149</v>
      </c>
      <c r="B67" s="6">
        <v>2.524</v>
      </c>
      <c r="C67" s="6">
        <f>B67-B23</f>
        <v>2.452</v>
      </c>
      <c r="D67" s="6">
        <f t="shared" si="1"/>
        <v>11.058334984</v>
      </c>
    </row>
    <row r="68" spans="1:4" x14ac:dyDescent="0.25">
      <c r="A68" s="5" t="s">
        <v>150</v>
      </c>
      <c r="B68" s="6">
        <v>2.2949999999999999</v>
      </c>
      <c r="C68" s="6">
        <f>B68-B23</f>
        <v>2.2229999999999999</v>
      </c>
      <c r="D68" s="6">
        <f t="shared" si="1"/>
        <v>9.5731239964999997</v>
      </c>
    </row>
    <row r="69" spans="1:4" x14ac:dyDescent="0.25">
      <c r="A69" s="5" t="s">
        <v>151</v>
      </c>
      <c r="B69" s="6">
        <v>2.5430000000000001</v>
      </c>
      <c r="C69" s="6">
        <f>B69-B23</f>
        <v>2.4710000000000001</v>
      </c>
      <c r="D69" s="6">
        <f t="shared" si="1"/>
        <v>11.185842948500001</v>
      </c>
    </row>
    <row r="70" spans="1:4" x14ac:dyDescent="0.25">
      <c r="A70" s="5" t="s">
        <v>152</v>
      </c>
      <c r="B70" s="6">
        <v>2.3220000000000001</v>
      </c>
      <c r="C70" s="6">
        <f>B70-B23</f>
        <v>2.25</v>
      </c>
      <c r="D70" s="6">
        <f t="shared" si="1"/>
        <v>9.743281249999999</v>
      </c>
    </row>
    <row r="71" spans="1:4" x14ac:dyDescent="0.25">
      <c r="A71" s="5" t="s">
        <v>153</v>
      </c>
      <c r="B71" s="6">
        <v>1.0940000000000001</v>
      </c>
      <c r="C71" s="6">
        <f>B71-B23</f>
        <v>1.022</v>
      </c>
      <c r="D71" s="6">
        <f t="shared" si="1"/>
        <v>3.3441585140000001</v>
      </c>
    </row>
    <row r="72" spans="1:4" x14ac:dyDescent="0.25">
      <c r="A72" s="5" t="s">
        <v>154</v>
      </c>
      <c r="B72" s="6">
        <v>2.371</v>
      </c>
      <c r="C72" s="6">
        <f>B72-B23</f>
        <v>2.2989999999999999</v>
      </c>
      <c r="D72" s="6">
        <f t="shared" si="1"/>
        <v>10.055468408499999</v>
      </c>
    </row>
    <row r="73" spans="1:4" x14ac:dyDescent="0.25">
      <c r="A73" s="5" t="s">
        <v>155</v>
      </c>
      <c r="B73" s="6">
        <v>2.927</v>
      </c>
      <c r="C73" s="6">
        <f>B73-B23</f>
        <v>2.855</v>
      </c>
      <c r="D73" s="6">
        <f t="shared" si="1"/>
        <v>13.903438212499999</v>
      </c>
    </row>
    <row r="74" spans="1:4" x14ac:dyDescent="0.25">
      <c r="A74" s="5" t="s">
        <v>156</v>
      </c>
      <c r="B74" s="6">
        <v>2.653</v>
      </c>
      <c r="C74" s="6">
        <f>B74-B23</f>
        <v>2.581</v>
      </c>
      <c r="D74" s="6">
        <f t="shared" si="1"/>
        <v>11.936938568499999</v>
      </c>
    </row>
    <row r="75" spans="1:4" x14ac:dyDescent="0.25">
      <c r="A75" s="5" t="s">
        <v>157</v>
      </c>
      <c r="B75" s="6">
        <v>2.8919999999999999</v>
      </c>
      <c r="C75" s="6">
        <f>B75-B23</f>
        <v>2.82</v>
      </c>
      <c r="D75" s="6">
        <f t="shared" si="1"/>
        <v>13.644643399999998</v>
      </c>
    </row>
    <row r="76" spans="1:4" x14ac:dyDescent="0.25">
      <c r="A76" s="5" t="s">
        <v>158</v>
      </c>
      <c r="B76" s="6">
        <v>2.3340000000000001</v>
      </c>
      <c r="C76" s="6">
        <f>B76-B23</f>
        <v>2.262</v>
      </c>
      <c r="D76" s="6">
        <f t="shared" si="1"/>
        <v>9.8193318739999995</v>
      </c>
    </row>
    <row r="77" spans="1:4" x14ac:dyDescent="0.25">
      <c r="A77" s="5" t="s">
        <v>159</v>
      </c>
      <c r="B77" s="6">
        <v>1.6600000000000001</v>
      </c>
      <c r="C77" s="6">
        <f>B77-B23</f>
        <v>1.5880000000000001</v>
      </c>
      <c r="D77" s="6">
        <f t="shared" si="1"/>
        <v>5.9531836239999993</v>
      </c>
    </row>
    <row r="78" spans="1:4" x14ac:dyDescent="0.25">
      <c r="A78" s="5" t="s">
        <v>160</v>
      </c>
      <c r="B78" s="6">
        <v>0.92500000000000004</v>
      </c>
      <c r="C78" s="6">
        <f>B78-B23</f>
        <v>0.85300000000000009</v>
      </c>
      <c r="D78" s="6">
        <f t="shared" si="1"/>
        <v>2.6779879765000003</v>
      </c>
    </row>
    <row r="79" spans="1:4" x14ac:dyDescent="0.25">
      <c r="A79" s="5" t="s">
        <v>161</v>
      </c>
      <c r="B79" s="6">
        <v>2.85</v>
      </c>
      <c r="C79" s="6">
        <f>B79-B23</f>
        <v>2.778</v>
      </c>
      <c r="D79" s="6">
        <f t="shared" si="1"/>
        <v>13.337027714</v>
      </c>
    </row>
    <row r="80" spans="1:4" x14ac:dyDescent="0.25">
      <c r="A80" s="5" t="s">
        <v>162</v>
      </c>
      <c r="B80" s="6">
        <v>2.1139999999999999</v>
      </c>
      <c r="C80" s="6">
        <f>B80-B23</f>
        <v>2.0419999999999998</v>
      </c>
      <c r="D80" s="6">
        <f t="shared" si="1"/>
        <v>8.4666433939999983</v>
      </c>
    </row>
    <row r="81" spans="1:4" x14ac:dyDescent="0.25">
      <c r="A81" s="5" t="s">
        <v>69</v>
      </c>
      <c r="B81" s="6">
        <v>0.26400000000000001</v>
      </c>
      <c r="C81" s="6">
        <f>B81-B23</f>
        <v>0.192</v>
      </c>
      <c r="D81" s="6">
        <f t="shared" si="1"/>
        <v>0.57086374400000006</v>
      </c>
    </row>
    <row r="82" spans="1:4" x14ac:dyDescent="0.25">
      <c r="A82" s="5" t="s">
        <v>70</v>
      </c>
      <c r="B82" s="6">
        <v>0.29799999999999999</v>
      </c>
      <c r="C82" s="6">
        <f>B82-B23</f>
        <v>0.22599999999999998</v>
      </c>
      <c r="D82" s="6">
        <f t="shared" si="1"/>
        <v>0.65988094600000002</v>
      </c>
    </row>
    <row r="83" spans="1:4" x14ac:dyDescent="0.25">
      <c r="A83" s="5" t="s">
        <v>71</v>
      </c>
      <c r="B83" s="6">
        <v>0.221</v>
      </c>
      <c r="C83" s="6">
        <f>B83-B23</f>
        <v>0.14900000000000002</v>
      </c>
      <c r="D83" s="6">
        <f t="shared" si="1"/>
        <v>0.46129120850000005</v>
      </c>
    </row>
    <row r="84" spans="1:4" x14ac:dyDescent="0.25">
      <c r="A84" s="5" t="s">
        <v>72</v>
      </c>
      <c r="B84" s="6">
        <v>0.20699999999999999</v>
      </c>
      <c r="C84" s="6">
        <f>B84-B23</f>
        <v>0.13500000000000001</v>
      </c>
      <c r="D84" s="6">
        <f t="shared" si="1"/>
        <v>0.42634141250000002</v>
      </c>
    </row>
    <row r="85" spans="1:4" x14ac:dyDescent="0.25">
      <c r="A85" s="5" t="s">
        <v>77</v>
      </c>
      <c r="B85" s="6">
        <v>0.25900000000000001</v>
      </c>
      <c r="C85" s="6">
        <f>B85-B23</f>
        <v>0.187</v>
      </c>
      <c r="D85" s="6">
        <f t="shared" si="1"/>
        <v>0.55795013650000003</v>
      </c>
    </row>
    <row r="86" spans="1:4" x14ac:dyDescent="0.25">
      <c r="A86" s="5" t="s">
        <v>78</v>
      </c>
      <c r="B86" s="6">
        <v>0.22800000000000001</v>
      </c>
      <c r="C86" s="6">
        <f>B86-B23</f>
        <v>0.15600000000000003</v>
      </c>
      <c r="D86" s="6">
        <f t="shared" si="1"/>
        <v>0.47889965600000006</v>
      </c>
    </row>
    <row r="87" spans="1:4" x14ac:dyDescent="0.25">
      <c r="A87" s="5" t="s">
        <v>79</v>
      </c>
      <c r="B87" s="6">
        <v>0.26100000000000001</v>
      </c>
      <c r="C87" s="6">
        <f>B87-B23</f>
        <v>0.189</v>
      </c>
      <c r="D87" s="6">
        <f t="shared" si="1"/>
        <v>0.56311012849999997</v>
      </c>
    </row>
    <row r="88" spans="1:4" x14ac:dyDescent="0.25">
      <c r="A88" s="5" t="s">
        <v>80</v>
      </c>
      <c r="B88" s="6">
        <v>1.208</v>
      </c>
      <c r="C88" s="6">
        <f>B88-B23</f>
        <v>1.1359999999999999</v>
      </c>
      <c r="D88" s="6">
        <f t="shared" si="1"/>
        <v>3.8228380159999999</v>
      </c>
    </row>
    <row r="89" spans="1:4" x14ac:dyDescent="0.25">
      <c r="A89" s="5" t="s">
        <v>83</v>
      </c>
      <c r="B89" s="6">
        <v>0.25700000000000001</v>
      </c>
      <c r="C89" s="6">
        <f>B89-B23</f>
        <v>0.185</v>
      </c>
      <c r="D89" s="6">
        <f t="shared" si="1"/>
        <v>0.55279741249999992</v>
      </c>
    </row>
    <row r="90" spans="1:4" x14ac:dyDescent="0.25">
      <c r="A90" s="5" t="s">
        <v>163</v>
      </c>
      <c r="B90" s="6">
        <v>0.24099999999999999</v>
      </c>
      <c r="C90" s="6">
        <f>B90-B23</f>
        <v>0.16899999999999998</v>
      </c>
      <c r="D90" s="6">
        <f t="shared" si="1"/>
        <v>0.5118372685</v>
      </c>
    </row>
    <row r="91" spans="1:4" x14ac:dyDescent="0.25">
      <c r="A91" s="5" t="s">
        <v>164</v>
      </c>
      <c r="B91" s="6">
        <v>0.22900000000000001</v>
      </c>
      <c r="C91" s="6">
        <f>B91-B23</f>
        <v>0.15700000000000003</v>
      </c>
      <c r="D91" s="6">
        <f t="shared" si="1"/>
        <v>0.48142241650000006</v>
      </c>
    </row>
    <row r="92" spans="1:4" x14ac:dyDescent="0.25">
      <c r="A92" s="5" t="s">
        <v>105</v>
      </c>
      <c r="B92" s="6">
        <v>0.20500000000000002</v>
      </c>
      <c r="C92" s="6">
        <f>B92-B23</f>
        <v>0.13300000000000001</v>
      </c>
      <c r="D92" s="6">
        <f t="shared" si="1"/>
        <v>0.42137765650000003</v>
      </c>
    </row>
    <row r="93" spans="1:4" x14ac:dyDescent="0.25">
      <c r="A93" s="5" t="s">
        <v>106</v>
      </c>
      <c r="B93" s="6">
        <v>0.214</v>
      </c>
      <c r="C93" s="6">
        <f>B93-B23</f>
        <v>0.14200000000000002</v>
      </c>
      <c r="D93" s="6">
        <f t="shared" si="1"/>
        <v>0.44377179400000011</v>
      </c>
    </row>
    <row r="94" spans="1:4" x14ac:dyDescent="0.25">
      <c r="A94" s="5" t="s">
        <v>107</v>
      </c>
      <c r="B94" s="6">
        <v>0.28699999999999998</v>
      </c>
      <c r="C94" s="6">
        <f>B94-B23</f>
        <v>0.21499999999999997</v>
      </c>
      <c r="D94" s="6">
        <f t="shared" si="1"/>
        <v>0.63085141249999988</v>
      </c>
    </row>
    <row r="95" spans="1:4" x14ac:dyDescent="0.25">
      <c r="A95" s="5" t="s">
        <v>108</v>
      </c>
      <c r="B95" s="6">
        <v>1.9870000000000001</v>
      </c>
      <c r="C95" s="6">
        <f>B95-B23</f>
        <v>1.915</v>
      </c>
      <c r="D95" s="6">
        <f t="shared" si="1"/>
        <v>7.725809912499999</v>
      </c>
    </row>
    <row r="96" spans="1:4" x14ac:dyDescent="0.25">
      <c r="A96" s="5" t="s">
        <v>109</v>
      </c>
      <c r="B96" s="6">
        <v>2.8090000000000002</v>
      </c>
      <c r="C96" s="6">
        <f>B96-B23</f>
        <v>2.7370000000000001</v>
      </c>
      <c r="D96" s="6">
        <f t="shared" si="1"/>
        <v>13.039827836500001</v>
      </c>
    </row>
    <row r="97" spans="1:4" x14ac:dyDescent="0.25">
      <c r="A97" s="5" t="s">
        <v>90</v>
      </c>
      <c r="B97" s="6">
        <v>1.732</v>
      </c>
      <c r="C97" s="6">
        <f>B97-B23</f>
        <v>1.66</v>
      </c>
      <c r="D97" s="6">
        <f t="shared" ref="D97:D116" si="2">(0.9085*C97*C97)+(2.2384*C97)+(0.1076)</f>
        <v>6.3268065999999994</v>
      </c>
    </row>
    <row r="98" spans="1:4" x14ac:dyDescent="0.25">
      <c r="A98" s="5" t="s">
        <v>91</v>
      </c>
      <c r="B98" s="6">
        <v>2.7610000000000001</v>
      </c>
      <c r="C98" s="6">
        <f>B98-B23</f>
        <v>2.6890000000000001</v>
      </c>
      <c r="D98" s="6">
        <f t="shared" si="2"/>
        <v>12.695767628500001</v>
      </c>
    </row>
    <row r="99" spans="1:4" x14ac:dyDescent="0.25">
      <c r="A99" s="5" t="s">
        <v>92</v>
      </c>
      <c r="B99" s="6">
        <v>2.4329999999999998</v>
      </c>
      <c r="C99" s="6">
        <f>B99-B23</f>
        <v>2.3609999999999998</v>
      </c>
      <c r="D99" s="6">
        <f t="shared" si="2"/>
        <v>10.456733028499999</v>
      </c>
    </row>
    <row r="100" spans="1:4" x14ac:dyDescent="0.25">
      <c r="A100" s="5" t="s">
        <v>93</v>
      </c>
      <c r="B100" s="6">
        <v>2.9430000000000001</v>
      </c>
      <c r="C100" s="6">
        <f>B100-B23</f>
        <v>2.871</v>
      </c>
      <c r="D100" s="6">
        <f t="shared" si="2"/>
        <v>14.022485748499999</v>
      </c>
    </row>
    <row r="101" spans="1:4" x14ac:dyDescent="0.25">
      <c r="A101" s="5" t="s">
        <v>110</v>
      </c>
      <c r="B101" s="6">
        <v>2.758</v>
      </c>
      <c r="C101" s="6">
        <f>B101-B23</f>
        <v>2.6859999999999999</v>
      </c>
      <c r="D101" s="6">
        <f t="shared" si="2"/>
        <v>12.674402865999999</v>
      </c>
    </row>
    <row r="102" spans="1:4" x14ac:dyDescent="0.25">
      <c r="A102" s="5" t="s">
        <v>111</v>
      </c>
      <c r="B102" s="6">
        <v>2.504</v>
      </c>
      <c r="C102" s="6">
        <f>B102-B23</f>
        <v>2.4319999999999999</v>
      </c>
      <c r="D102" s="6">
        <f t="shared" si="2"/>
        <v>10.924824704000001</v>
      </c>
    </row>
    <row r="103" spans="1:4" x14ac:dyDescent="0.25">
      <c r="A103" s="5" t="s">
        <v>94</v>
      </c>
      <c r="B103" s="6">
        <v>2.3380000000000001</v>
      </c>
      <c r="C103" s="6">
        <f>B103-B23</f>
        <v>2.266</v>
      </c>
      <c r="D103" s="6">
        <f t="shared" si="2"/>
        <v>9.844740225999999</v>
      </c>
    </row>
    <row r="104" spans="1:4" x14ac:dyDescent="0.25">
      <c r="A104" s="5" t="s">
        <v>95</v>
      </c>
      <c r="B104" s="6">
        <v>2.302</v>
      </c>
      <c r="C104" s="6">
        <f>B104-B23</f>
        <v>2.23</v>
      </c>
      <c r="D104" s="6">
        <f t="shared" si="2"/>
        <v>9.61711165</v>
      </c>
    </row>
    <row r="105" spans="1:4" x14ac:dyDescent="0.25">
      <c r="A105" s="5" t="s">
        <v>96</v>
      </c>
      <c r="B105" s="6">
        <v>1.58</v>
      </c>
      <c r="C105" s="6">
        <f>B105-B23</f>
        <v>1.508</v>
      </c>
      <c r="D105" s="6">
        <f t="shared" si="2"/>
        <v>5.5490943440000002</v>
      </c>
    </row>
    <row r="106" spans="1:4" x14ac:dyDescent="0.25">
      <c r="A106" s="5" t="s">
        <v>97</v>
      </c>
      <c r="B106" s="6">
        <v>2.4809999999999999</v>
      </c>
      <c r="C106" s="6">
        <f>B106-B23</f>
        <v>2.4089999999999998</v>
      </c>
      <c r="D106" s="6">
        <f t="shared" si="2"/>
        <v>10.772186388499998</v>
      </c>
    </row>
    <row r="107" spans="1:4" x14ac:dyDescent="0.25">
      <c r="A107" s="5" t="s">
        <v>98</v>
      </c>
      <c r="B107" s="6">
        <v>2.113</v>
      </c>
      <c r="C107" s="6">
        <f>B107-B23</f>
        <v>2.0409999999999999</v>
      </c>
      <c r="D107" s="6">
        <f t="shared" si="2"/>
        <v>8.4606955885000001</v>
      </c>
    </row>
    <row r="108" spans="1:4" x14ac:dyDescent="0.25">
      <c r="A108" s="5" t="s">
        <v>112</v>
      </c>
      <c r="B108" s="6">
        <v>2.613</v>
      </c>
      <c r="C108" s="6">
        <f>B108-B23</f>
        <v>2.5409999999999999</v>
      </c>
      <c r="D108" s="6">
        <f t="shared" si="2"/>
        <v>11.661269088499997</v>
      </c>
    </row>
    <row r="109" spans="1:4" x14ac:dyDescent="0.25">
      <c r="A109" s="5" t="s">
        <v>113</v>
      </c>
      <c r="B109" s="6">
        <v>2.6219999999999999</v>
      </c>
      <c r="C109" s="6">
        <f>B109-B23</f>
        <v>2.5499999999999998</v>
      </c>
      <c r="D109" s="6">
        <f t="shared" si="2"/>
        <v>11.723041249999998</v>
      </c>
    </row>
    <row r="110" spans="1:4" x14ac:dyDescent="0.25">
      <c r="A110" s="5" t="s">
        <v>114</v>
      </c>
      <c r="B110" s="6">
        <v>1.7929999999999999</v>
      </c>
      <c r="C110" s="6">
        <f>B110-B23</f>
        <v>1.7209999999999999</v>
      </c>
      <c r="D110" s="6">
        <f t="shared" si="2"/>
        <v>6.6507189484999989</v>
      </c>
    </row>
    <row r="111" spans="1:4" x14ac:dyDescent="0.25">
      <c r="A111" s="5" t="s">
        <v>165</v>
      </c>
      <c r="B111" s="6">
        <v>2.2080000000000002</v>
      </c>
      <c r="C111" s="6">
        <f>B111-B23</f>
        <v>2.1360000000000001</v>
      </c>
      <c r="D111" s="6">
        <f t="shared" si="2"/>
        <v>9.0338500160000006</v>
      </c>
    </row>
    <row r="112" spans="1:4" x14ac:dyDescent="0.25">
      <c r="A112" s="5" t="s">
        <v>99</v>
      </c>
      <c r="B112" s="6">
        <v>1.726</v>
      </c>
      <c r="C112" s="6">
        <f>B112-B23</f>
        <v>1.6539999999999999</v>
      </c>
      <c r="D112" s="6">
        <f t="shared" si="2"/>
        <v>6.2953115859999986</v>
      </c>
    </row>
    <row r="113" spans="1:4" x14ac:dyDescent="0.25">
      <c r="A113" s="5" t="s">
        <v>100</v>
      </c>
      <c r="B113" s="6">
        <v>0.871</v>
      </c>
      <c r="C113" s="6">
        <f>B113-B23</f>
        <v>0.79900000000000004</v>
      </c>
      <c r="D113" s="6">
        <f t="shared" si="2"/>
        <v>2.4760689085000003</v>
      </c>
    </row>
    <row r="114" spans="1:4" x14ac:dyDescent="0.25">
      <c r="A114" s="5" t="s">
        <v>101</v>
      </c>
      <c r="B114" s="6">
        <v>0.84599999999999997</v>
      </c>
      <c r="C114" s="6">
        <f>B114-B23</f>
        <v>0.77400000000000002</v>
      </c>
      <c r="D114" s="6">
        <f t="shared" si="2"/>
        <v>2.3843821460000005</v>
      </c>
    </row>
    <row r="115" spans="1:4" x14ac:dyDescent="0.25">
      <c r="A115" s="5" t="s">
        <v>102</v>
      </c>
      <c r="B115" s="6">
        <v>2.5859999999999999</v>
      </c>
      <c r="C115" s="6">
        <f>B115-B23</f>
        <v>2.5139999999999998</v>
      </c>
      <c r="D115" s="6">
        <f t="shared" si="2"/>
        <v>11.476835665999998</v>
      </c>
    </row>
    <row r="116" spans="1:4" x14ac:dyDescent="0.25">
      <c r="A116" s="5" t="s">
        <v>103</v>
      </c>
      <c r="B116" s="6">
        <v>2.6110000000000002</v>
      </c>
      <c r="C116" s="6">
        <f>B116-B23</f>
        <v>2.5390000000000001</v>
      </c>
      <c r="D116" s="6">
        <f t="shared" si="2"/>
        <v>11.647561928500002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6"/>
  <sheetViews>
    <sheetView workbookViewId="0">
      <selection activeCell="O9" sqref="O8:O9"/>
    </sheetView>
  </sheetViews>
  <sheetFormatPr defaultRowHeight="15" x14ac:dyDescent="0.25"/>
  <cols>
    <col min="1" max="1" width="24.7109375" customWidth="1"/>
    <col min="2" max="2" width="12.42578125" customWidth="1"/>
    <col min="3" max="3" width="12.28515625" customWidth="1"/>
    <col min="4" max="4" width="12" customWidth="1"/>
  </cols>
  <sheetData>
    <row r="2" spans="1:12" x14ac:dyDescent="0.25">
      <c r="A2" s="2">
        <v>2.5609999999999999</v>
      </c>
      <c r="B2" s="2">
        <v>0.192</v>
      </c>
      <c r="C2" s="2">
        <v>0.151</v>
      </c>
      <c r="D2" s="2">
        <v>0.16500000000000001</v>
      </c>
      <c r="E2" s="2">
        <v>0.106</v>
      </c>
      <c r="F2" s="2">
        <v>0.52900000000000003</v>
      </c>
      <c r="G2" s="2">
        <v>0.93800000000000006</v>
      </c>
      <c r="H2" s="2">
        <v>0.182</v>
      </c>
      <c r="I2" s="2">
        <v>0.17199999999999999</v>
      </c>
      <c r="J2" s="2">
        <v>1.47</v>
      </c>
      <c r="K2" s="2">
        <v>0.60099999999999998</v>
      </c>
      <c r="L2" s="2">
        <v>1.1340000000000001</v>
      </c>
    </row>
    <row r="3" spans="1:12" x14ac:dyDescent="0.25">
      <c r="A3" s="2">
        <v>1.734</v>
      </c>
      <c r="B3" s="2">
        <v>0.17799999999999999</v>
      </c>
      <c r="C3" s="2">
        <v>0.151</v>
      </c>
      <c r="D3" s="2">
        <v>0.158</v>
      </c>
      <c r="E3" s="2">
        <v>0.21099999999999999</v>
      </c>
      <c r="F3" s="2">
        <v>0.68300000000000005</v>
      </c>
      <c r="G3" s="2">
        <v>0.55400000000000005</v>
      </c>
      <c r="H3" s="2">
        <v>0.182</v>
      </c>
      <c r="I3" s="2">
        <v>0.186</v>
      </c>
      <c r="J3" s="2">
        <v>1.722</v>
      </c>
      <c r="K3" s="2">
        <v>0.81200000000000006</v>
      </c>
      <c r="L3" s="2">
        <v>2.5950000000000002</v>
      </c>
    </row>
    <row r="4" spans="1:12" x14ac:dyDescent="0.25">
      <c r="A4" s="2">
        <v>1.089</v>
      </c>
      <c r="B4" s="2">
        <v>0.18099999999999999</v>
      </c>
      <c r="C4" s="2">
        <v>0.152</v>
      </c>
      <c r="D4" s="2">
        <v>0.106</v>
      </c>
      <c r="E4" s="2">
        <v>0.161</v>
      </c>
      <c r="F4" s="2">
        <v>0.59699999999999998</v>
      </c>
      <c r="G4" s="2">
        <v>0.47700000000000004</v>
      </c>
      <c r="H4" s="2">
        <v>0.16200000000000001</v>
      </c>
      <c r="I4" s="2">
        <v>0.18099999999999999</v>
      </c>
      <c r="J4" s="2">
        <v>1.6910000000000001</v>
      </c>
      <c r="K4" s="2">
        <v>1.2</v>
      </c>
      <c r="L4" s="2">
        <v>1.411</v>
      </c>
    </row>
    <row r="5" spans="1:12" x14ac:dyDescent="0.25">
      <c r="A5" s="2">
        <v>0.66700000000000004</v>
      </c>
      <c r="B5" s="2">
        <v>0.17799999999999999</v>
      </c>
      <c r="C5" s="2">
        <v>0.152</v>
      </c>
      <c r="D5" s="2">
        <v>0.106</v>
      </c>
      <c r="E5" s="2">
        <v>0.157</v>
      </c>
      <c r="F5" s="2">
        <v>0.67500000000000004</v>
      </c>
      <c r="G5" s="2">
        <v>0.66200000000000003</v>
      </c>
      <c r="H5" s="2">
        <v>0.159</v>
      </c>
      <c r="I5" s="2">
        <v>2.91</v>
      </c>
      <c r="J5" s="2">
        <v>2.59</v>
      </c>
      <c r="K5" s="2">
        <v>0.92400000000000004</v>
      </c>
      <c r="L5" s="2">
        <v>1.4279999999999999</v>
      </c>
    </row>
    <row r="6" spans="1:12" x14ac:dyDescent="0.25">
      <c r="A6" s="2">
        <v>0.48599999999999999</v>
      </c>
      <c r="B6" s="2">
        <v>0.17899999999999999</v>
      </c>
      <c r="C6" s="2">
        <v>0.105</v>
      </c>
      <c r="D6" s="2">
        <v>0.107</v>
      </c>
      <c r="E6" s="2">
        <v>1.095</v>
      </c>
      <c r="F6" s="2">
        <v>0.53400000000000003</v>
      </c>
      <c r="G6" s="2">
        <v>0.71399999999999997</v>
      </c>
      <c r="H6" s="2">
        <v>0.20799999999999999</v>
      </c>
      <c r="I6" s="2">
        <v>2.2549999999999999</v>
      </c>
      <c r="J6" s="2">
        <v>1.921</v>
      </c>
      <c r="K6" s="2">
        <v>0.88200000000000001</v>
      </c>
      <c r="L6" s="2"/>
    </row>
    <row r="7" spans="1:12" x14ac:dyDescent="0.25">
      <c r="A7" s="2">
        <v>0.30599999999999999</v>
      </c>
      <c r="B7" s="2">
        <v>0.108</v>
      </c>
      <c r="C7" s="2">
        <v>0.105</v>
      </c>
      <c r="D7" s="2">
        <v>0.182</v>
      </c>
      <c r="E7" s="2">
        <v>1.0249999999999999</v>
      </c>
      <c r="F7" s="2">
        <v>0.77900000000000003</v>
      </c>
      <c r="G7" s="2">
        <v>1.9750000000000001</v>
      </c>
      <c r="H7" s="2">
        <v>0.16200000000000001</v>
      </c>
      <c r="I7" s="2">
        <v>0.20699999999999999</v>
      </c>
      <c r="J7" s="2">
        <v>1.1040000000000001</v>
      </c>
      <c r="K7" s="2">
        <v>2.91</v>
      </c>
      <c r="L7" s="2"/>
    </row>
    <row r="8" spans="1:12" x14ac:dyDescent="0.25">
      <c r="A8" s="2">
        <v>0.16400000000000001</v>
      </c>
      <c r="B8" s="2">
        <v>0.17799999999999999</v>
      </c>
      <c r="C8" s="2">
        <v>0.16700000000000001</v>
      </c>
      <c r="D8" s="2">
        <v>0.16300000000000001</v>
      </c>
      <c r="E8" s="2">
        <v>0.39</v>
      </c>
      <c r="F8" s="2">
        <v>0.85</v>
      </c>
      <c r="G8" s="2">
        <v>0.32800000000000001</v>
      </c>
      <c r="H8" s="2">
        <v>0.17199999999999999</v>
      </c>
      <c r="I8" s="2">
        <v>0.27500000000000002</v>
      </c>
      <c r="J8" s="2">
        <v>0.79500000000000004</v>
      </c>
      <c r="K8" s="2">
        <v>0.94100000000000006</v>
      </c>
      <c r="L8" s="2"/>
    </row>
    <row r="9" spans="1:12" x14ac:dyDescent="0.25">
      <c r="A9" s="2">
        <v>6.2E-2</v>
      </c>
      <c r="B9" s="2">
        <v>0.105</v>
      </c>
      <c r="C9" s="2">
        <v>0.16900000000000001</v>
      </c>
      <c r="D9" s="2">
        <v>0.156</v>
      </c>
      <c r="E9" s="2">
        <v>0.45700000000000002</v>
      </c>
      <c r="F9" s="2">
        <v>0.622</v>
      </c>
      <c r="G9" s="2">
        <v>1.0569999999999999</v>
      </c>
      <c r="H9" s="2">
        <v>0.20699999999999999</v>
      </c>
      <c r="I9" s="2">
        <v>0.26600000000000001</v>
      </c>
      <c r="J9" s="2">
        <v>1.143</v>
      </c>
      <c r="K9" s="2">
        <v>1.9570000000000001</v>
      </c>
      <c r="L9" s="2"/>
    </row>
    <row r="11" spans="1:12" x14ac:dyDescent="0.25">
      <c r="A11" t="s">
        <v>0</v>
      </c>
    </row>
    <row r="14" spans="1:12" x14ac:dyDescent="0.25">
      <c r="B14" s="2" t="s">
        <v>9</v>
      </c>
      <c r="C14" s="2" t="s">
        <v>10</v>
      </c>
      <c r="D14" s="2" t="s">
        <v>11</v>
      </c>
      <c r="E14" s="2" t="s">
        <v>12</v>
      </c>
    </row>
    <row r="15" spans="1:12" x14ac:dyDescent="0.25">
      <c r="A15" t="s">
        <v>1</v>
      </c>
      <c r="B15" s="2">
        <v>2.5609999999999999</v>
      </c>
      <c r="C15" s="2">
        <f>B15-B22</f>
        <v>2.4990000000000001</v>
      </c>
      <c r="D15" s="2">
        <v>8000</v>
      </c>
      <c r="E15" s="2">
        <f>(893*C15*C15)+(957.11*C15)+(2.3646)</f>
        <v>7970.9683830000004</v>
      </c>
    </row>
    <row r="16" spans="1:12" x14ac:dyDescent="0.25">
      <c r="A16" t="s">
        <v>2</v>
      </c>
      <c r="B16" s="2">
        <v>1.734</v>
      </c>
      <c r="C16" s="2">
        <f>B16-B22</f>
        <v>1.6719999999999999</v>
      </c>
      <c r="D16" s="2">
        <v>4000</v>
      </c>
      <c r="E16" s="2">
        <f t="shared" ref="E16:E22" si="0">(893*C16*C16)+(957.11*C16)+(2.3646)</f>
        <v>4099.1090319999994</v>
      </c>
    </row>
    <row r="17" spans="1:11" x14ac:dyDescent="0.25">
      <c r="A17" t="s">
        <v>3</v>
      </c>
      <c r="B17" s="2">
        <v>1.089</v>
      </c>
      <c r="C17" s="2">
        <f>B17-B22</f>
        <v>1.0269999999999999</v>
      </c>
      <c r="D17" s="2">
        <v>2000</v>
      </c>
      <c r="E17" s="2">
        <f t="shared" si="0"/>
        <v>1927.1895669999999</v>
      </c>
    </row>
    <row r="18" spans="1:11" x14ac:dyDescent="0.25">
      <c r="A18" t="s">
        <v>4</v>
      </c>
      <c r="B18" s="2">
        <v>0.66700000000000004</v>
      </c>
      <c r="C18" s="2">
        <f>B18-B22</f>
        <v>0.60499999999999998</v>
      </c>
      <c r="D18" s="2">
        <v>1000</v>
      </c>
      <c r="E18" s="2">
        <f t="shared" si="0"/>
        <v>908.276475</v>
      </c>
    </row>
    <row r="19" spans="1:11" x14ac:dyDescent="0.25">
      <c r="A19" t="s">
        <v>5</v>
      </c>
      <c r="B19" s="2">
        <v>0.48599999999999999</v>
      </c>
      <c r="C19" s="2">
        <f>B19-B22</f>
        <v>0.42399999999999999</v>
      </c>
      <c r="D19" s="2">
        <v>500</v>
      </c>
      <c r="E19" s="2">
        <f t="shared" si="0"/>
        <v>568.71920799999998</v>
      </c>
    </row>
    <row r="20" spans="1:11" x14ac:dyDescent="0.25">
      <c r="A20" t="s">
        <v>6</v>
      </c>
      <c r="B20" s="2">
        <v>0.30599999999999999</v>
      </c>
      <c r="C20" s="2">
        <f>B20-B22</f>
        <v>0.24399999999999999</v>
      </c>
      <c r="D20" s="2">
        <v>250</v>
      </c>
      <c r="E20" s="2">
        <f t="shared" si="0"/>
        <v>289.065088</v>
      </c>
    </row>
    <row r="21" spans="1:11" x14ac:dyDescent="0.25">
      <c r="A21" t="s">
        <v>7</v>
      </c>
      <c r="B21" s="2">
        <v>0.16400000000000001</v>
      </c>
      <c r="C21" s="2">
        <f>B21-B22</f>
        <v>0.10200000000000001</v>
      </c>
      <c r="D21" s="2">
        <v>125</v>
      </c>
      <c r="E21" s="2">
        <f t="shared" si="0"/>
        <v>109.28059200000001</v>
      </c>
    </row>
    <row r="22" spans="1:11" x14ac:dyDescent="0.25">
      <c r="A22" t="s">
        <v>8</v>
      </c>
      <c r="B22" s="2">
        <v>6.2E-2</v>
      </c>
      <c r="C22" s="2">
        <f>B22-B22</f>
        <v>0</v>
      </c>
      <c r="D22" s="2">
        <v>0</v>
      </c>
      <c r="E22" s="2">
        <f t="shared" si="0"/>
        <v>2.3645999999999998</v>
      </c>
    </row>
    <row r="23" spans="1:11" x14ac:dyDescent="0.25">
      <c r="E23" s="2"/>
    </row>
    <row r="24" spans="1:11" x14ac:dyDescent="0.25">
      <c r="E24" s="2"/>
    </row>
    <row r="25" spans="1:11" x14ac:dyDescent="0.25">
      <c r="E25" s="2"/>
    </row>
    <row r="26" spans="1:11" x14ac:dyDescent="0.25">
      <c r="E26" s="2"/>
    </row>
    <row r="27" spans="1:11" x14ac:dyDescent="0.25">
      <c r="E27" s="2"/>
    </row>
    <row r="28" spans="1:11" x14ac:dyDescent="0.25">
      <c r="E28" s="2"/>
      <c r="H28" s="1"/>
      <c r="I28" s="1" t="s">
        <v>166</v>
      </c>
      <c r="J28" s="1"/>
      <c r="K28" s="1"/>
    </row>
    <row r="29" spans="1:11" x14ac:dyDescent="0.25">
      <c r="E29" s="2"/>
    </row>
    <row r="30" spans="1:11" x14ac:dyDescent="0.25">
      <c r="E30" s="2"/>
    </row>
    <row r="31" spans="1:11" x14ac:dyDescent="0.25">
      <c r="E31" s="2"/>
    </row>
    <row r="32" spans="1:11" x14ac:dyDescent="0.25">
      <c r="A32" s="4" t="s">
        <v>14</v>
      </c>
      <c r="B32" s="4" t="s">
        <v>15</v>
      </c>
      <c r="C32" s="4" t="s">
        <v>10</v>
      </c>
      <c r="D32" s="4" t="s">
        <v>12</v>
      </c>
      <c r="E32" s="2"/>
    </row>
    <row r="33" spans="1:4" x14ac:dyDescent="0.25">
      <c r="A33" s="5" t="s">
        <v>115</v>
      </c>
      <c r="B33" s="11">
        <v>0.192</v>
      </c>
      <c r="C33" s="11">
        <f>B33-B22</f>
        <v>0.13</v>
      </c>
      <c r="D33" s="6">
        <f t="shared" ref="D33:D96" si="1">(893*C33*C33)+(957.11*C33)+(2.3646)</f>
        <v>141.88059999999999</v>
      </c>
    </row>
    <row r="34" spans="1:4" x14ac:dyDescent="0.25">
      <c r="A34" s="5" t="s">
        <v>116</v>
      </c>
      <c r="B34" s="11">
        <v>0.17799999999999999</v>
      </c>
      <c r="C34" s="11">
        <f>B34-B22</f>
        <v>0.11599999999999999</v>
      </c>
      <c r="D34" s="6">
        <f t="shared" si="1"/>
        <v>125.40556799999999</v>
      </c>
    </row>
    <row r="35" spans="1:4" x14ac:dyDescent="0.25">
      <c r="A35" s="5" t="s">
        <v>117</v>
      </c>
      <c r="B35" s="11">
        <v>0.18099999999999999</v>
      </c>
      <c r="C35" s="11">
        <f>B35-B22</f>
        <v>0.11899999999999999</v>
      </c>
      <c r="D35" s="6">
        <f t="shared" si="1"/>
        <v>128.906463</v>
      </c>
    </row>
    <row r="36" spans="1:4" x14ac:dyDescent="0.25">
      <c r="A36" s="5" t="s">
        <v>118</v>
      </c>
      <c r="B36" s="11">
        <v>0.17799999999999999</v>
      </c>
      <c r="C36" s="11">
        <f>B36-B22</f>
        <v>0.11599999999999999</v>
      </c>
      <c r="D36" s="6">
        <f t="shared" si="1"/>
        <v>125.40556799999999</v>
      </c>
    </row>
    <row r="37" spans="1:4" x14ac:dyDescent="0.25">
      <c r="A37" s="5" t="s">
        <v>119</v>
      </c>
      <c r="B37" s="11">
        <v>0.17899999999999999</v>
      </c>
      <c r="C37" s="11">
        <f>B37-B22</f>
        <v>0.11699999999999999</v>
      </c>
      <c r="D37" s="6">
        <f t="shared" si="1"/>
        <v>126.570747</v>
      </c>
    </row>
    <row r="38" spans="1:4" x14ac:dyDescent="0.25">
      <c r="A38" s="5" t="s">
        <v>120</v>
      </c>
      <c r="B38" s="11">
        <v>0.108</v>
      </c>
      <c r="C38" s="11">
        <f>B38-B22</f>
        <v>4.5999999999999999E-2</v>
      </c>
      <c r="D38" s="6">
        <f t="shared" si="1"/>
        <v>48.281247999999998</v>
      </c>
    </row>
    <row r="39" spans="1:4" x14ac:dyDescent="0.25">
      <c r="A39" s="5" t="s">
        <v>121</v>
      </c>
      <c r="B39" s="11">
        <v>0.17799999999999999</v>
      </c>
      <c r="C39" s="11">
        <f>B39-B22</f>
        <v>0.11599999999999999</v>
      </c>
      <c r="D39" s="6">
        <f t="shared" si="1"/>
        <v>125.40556799999999</v>
      </c>
    </row>
    <row r="40" spans="1:4" x14ac:dyDescent="0.25">
      <c r="A40" s="5" t="s">
        <v>122</v>
      </c>
      <c r="B40" s="11">
        <v>0.105</v>
      </c>
      <c r="C40" s="11">
        <f>B40-B22</f>
        <v>4.2999999999999997E-2</v>
      </c>
      <c r="D40" s="6">
        <f t="shared" si="1"/>
        <v>45.171486999999999</v>
      </c>
    </row>
    <row r="41" spans="1:4" x14ac:dyDescent="0.25">
      <c r="A41" s="5" t="s">
        <v>123</v>
      </c>
      <c r="B41" s="11">
        <v>0.151</v>
      </c>
      <c r="C41" s="11">
        <f>B41-B22</f>
        <v>8.8999999999999996E-2</v>
      </c>
      <c r="D41" s="6">
        <f t="shared" si="1"/>
        <v>94.620842999999994</v>
      </c>
    </row>
    <row r="42" spans="1:4" x14ac:dyDescent="0.25">
      <c r="A42" s="5" t="s">
        <v>124</v>
      </c>
      <c r="B42" s="11">
        <v>0.151</v>
      </c>
      <c r="C42" s="11">
        <f>B42-B22</f>
        <v>8.8999999999999996E-2</v>
      </c>
      <c r="D42" s="6">
        <f t="shared" si="1"/>
        <v>94.620842999999994</v>
      </c>
    </row>
    <row r="43" spans="1:4" x14ac:dyDescent="0.25">
      <c r="A43" s="5" t="s">
        <v>125</v>
      </c>
      <c r="B43" s="11">
        <v>0.152</v>
      </c>
      <c r="C43" s="11">
        <f>B43-B22</f>
        <v>0.09</v>
      </c>
      <c r="D43" s="6">
        <f t="shared" si="1"/>
        <v>95.737799999999993</v>
      </c>
    </row>
    <row r="44" spans="1:4" x14ac:dyDescent="0.25">
      <c r="A44" s="5" t="s">
        <v>126</v>
      </c>
      <c r="B44" s="11">
        <v>0.152</v>
      </c>
      <c r="C44" s="11">
        <f>B44-B22</f>
        <v>0.09</v>
      </c>
      <c r="D44" s="6">
        <f t="shared" si="1"/>
        <v>95.737799999999993</v>
      </c>
    </row>
    <row r="45" spans="1:4" x14ac:dyDescent="0.25">
      <c r="A45" s="5" t="s">
        <v>127</v>
      </c>
      <c r="B45" s="11">
        <v>0.105</v>
      </c>
      <c r="C45" s="11">
        <f>B45-B22</f>
        <v>4.2999999999999997E-2</v>
      </c>
      <c r="D45" s="6">
        <f t="shared" si="1"/>
        <v>45.171486999999999</v>
      </c>
    </row>
    <row r="46" spans="1:4" x14ac:dyDescent="0.25">
      <c r="A46" s="5" t="s">
        <v>128</v>
      </c>
      <c r="B46" s="11">
        <v>0.105</v>
      </c>
      <c r="C46" s="11">
        <f>B46-B22</f>
        <v>4.2999999999999997E-2</v>
      </c>
      <c r="D46" s="6">
        <f t="shared" si="1"/>
        <v>45.171486999999999</v>
      </c>
    </row>
    <row r="47" spans="1:4" x14ac:dyDescent="0.25">
      <c r="A47" s="5" t="s">
        <v>129</v>
      </c>
      <c r="B47" s="11">
        <v>0.16700000000000001</v>
      </c>
      <c r="C47" s="11">
        <f>B47-B22</f>
        <v>0.10500000000000001</v>
      </c>
      <c r="D47" s="6">
        <f t="shared" si="1"/>
        <v>112.70647500000001</v>
      </c>
    </row>
    <row r="48" spans="1:4" x14ac:dyDescent="0.25">
      <c r="A48" s="5" t="s">
        <v>130</v>
      </c>
      <c r="B48" s="11">
        <v>0.16900000000000001</v>
      </c>
      <c r="C48" s="11">
        <f>B48-B22</f>
        <v>0.10700000000000001</v>
      </c>
      <c r="D48" s="6">
        <f t="shared" si="1"/>
        <v>114.99932700000001</v>
      </c>
    </row>
    <row r="49" spans="1:4" x14ac:dyDescent="0.25">
      <c r="A49" s="5" t="s">
        <v>131</v>
      </c>
      <c r="B49" s="11">
        <v>0.16500000000000001</v>
      </c>
      <c r="C49" s="11">
        <f>B49-B22</f>
        <v>0.10300000000000001</v>
      </c>
      <c r="D49" s="6">
        <f t="shared" si="1"/>
        <v>110.42076700000001</v>
      </c>
    </row>
    <row r="50" spans="1:4" x14ac:dyDescent="0.25">
      <c r="A50" s="5" t="s">
        <v>132</v>
      </c>
      <c r="B50" s="11">
        <v>0.158</v>
      </c>
      <c r="C50" s="11">
        <f>B50-B22</f>
        <v>9.6000000000000002E-2</v>
      </c>
      <c r="D50" s="6">
        <f t="shared" si="1"/>
        <v>102.477048</v>
      </c>
    </row>
    <row r="51" spans="1:4" x14ac:dyDescent="0.25">
      <c r="A51" s="5" t="s">
        <v>133</v>
      </c>
      <c r="B51" s="11">
        <v>0.106</v>
      </c>
      <c r="C51" s="11">
        <f>B51-B22</f>
        <v>4.3999999999999997E-2</v>
      </c>
      <c r="D51" s="6">
        <f t="shared" si="1"/>
        <v>46.206288000000001</v>
      </c>
    </row>
    <row r="52" spans="1:4" x14ac:dyDescent="0.25">
      <c r="A52" s="5" t="s">
        <v>134</v>
      </c>
      <c r="B52" s="11">
        <v>0.106</v>
      </c>
      <c r="C52" s="11">
        <f>B52-B22</f>
        <v>4.3999999999999997E-2</v>
      </c>
      <c r="D52" s="6">
        <f t="shared" si="1"/>
        <v>46.206288000000001</v>
      </c>
    </row>
    <row r="53" spans="1:4" x14ac:dyDescent="0.25">
      <c r="A53" s="5" t="s">
        <v>135</v>
      </c>
      <c r="B53" s="11">
        <v>0.107</v>
      </c>
      <c r="C53" s="11">
        <f>B53-B22</f>
        <v>4.4999999999999998E-2</v>
      </c>
      <c r="D53" s="6">
        <f t="shared" si="1"/>
        <v>47.242874999999998</v>
      </c>
    </row>
    <row r="54" spans="1:4" x14ac:dyDescent="0.25">
      <c r="A54" s="5" t="s">
        <v>136</v>
      </c>
      <c r="B54" s="11">
        <v>0.182</v>
      </c>
      <c r="C54" s="11">
        <f>B54-B22</f>
        <v>0.12</v>
      </c>
      <c r="D54" s="6">
        <f t="shared" si="1"/>
        <v>130.077</v>
      </c>
    </row>
    <row r="55" spans="1:4" x14ac:dyDescent="0.25">
      <c r="A55" s="5" t="s">
        <v>137</v>
      </c>
      <c r="B55" s="11">
        <v>0.16300000000000001</v>
      </c>
      <c r="C55" s="11">
        <f>B55-B22</f>
        <v>0.10100000000000001</v>
      </c>
      <c r="D55" s="6">
        <f t="shared" si="1"/>
        <v>108.14220300000001</v>
      </c>
    </row>
    <row r="56" spans="1:4" x14ac:dyDescent="0.25">
      <c r="A56" s="5" t="s">
        <v>138</v>
      </c>
      <c r="B56" s="11">
        <v>0.156</v>
      </c>
      <c r="C56" s="11">
        <f>B56-B22</f>
        <v>9.4E-2</v>
      </c>
      <c r="D56" s="6">
        <f t="shared" si="1"/>
        <v>100.22348799999999</v>
      </c>
    </row>
    <row r="57" spans="1:4" x14ac:dyDescent="0.25">
      <c r="A57" s="5" t="s">
        <v>139</v>
      </c>
      <c r="B57" s="11">
        <v>0.106</v>
      </c>
      <c r="C57" s="11">
        <f>B57-B22</f>
        <v>4.3999999999999997E-2</v>
      </c>
      <c r="D57" s="6">
        <f t="shared" si="1"/>
        <v>46.206288000000001</v>
      </c>
    </row>
    <row r="58" spans="1:4" x14ac:dyDescent="0.25">
      <c r="A58" s="5" t="s">
        <v>140</v>
      </c>
      <c r="B58" s="11">
        <v>0.21099999999999999</v>
      </c>
      <c r="C58" s="11">
        <f>B58-B22</f>
        <v>0.14899999999999999</v>
      </c>
      <c r="D58" s="6">
        <f t="shared" si="1"/>
        <v>164.79948299999998</v>
      </c>
    </row>
    <row r="59" spans="1:4" x14ac:dyDescent="0.25">
      <c r="A59" s="5" t="s">
        <v>141</v>
      </c>
      <c r="B59" s="11">
        <v>0.161</v>
      </c>
      <c r="C59" s="11">
        <f>B59-B22</f>
        <v>9.9000000000000005E-2</v>
      </c>
      <c r="D59" s="6">
        <f t="shared" si="1"/>
        <v>105.87078300000002</v>
      </c>
    </row>
    <row r="60" spans="1:4" x14ac:dyDescent="0.25">
      <c r="A60" s="5" t="s">
        <v>142</v>
      </c>
      <c r="B60" s="11">
        <v>0.157</v>
      </c>
      <c r="C60" s="11">
        <f>B60-B22</f>
        <v>9.5000000000000001E-2</v>
      </c>
      <c r="D60" s="6">
        <f t="shared" si="1"/>
        <v>101.34937499999999</v>
      </c>
    </row>
    <row r="61" spans="1:4" x14ac:dyDescent="0.25">
      <c r="A61" s="5" t="s">
        <v>143</v>
      </c>
      <c r="B61" s="11">
        <v>1.095</v>
      </c>
      <c r="C61" s="11">
        <f>B61-B22</f>
        <v>1.0329999999999999</v>
      </c>
      <c r="D61" s="6">
        <f t="shared" si="1"/>
        <v>1943.969707</v>
      </c>
    </row>
    <row r="62" spans="1:4" x14ac:dyDescent="0.25">
      <c r="A62" s="5" t="s">
        <v>144</v>
      </c>
      <c r="B62" s="11">
        <v>1.0249999999999999</v>
      </c>
      <c r="C62" s="11">
        <f>B62-B22</f>
        <v>0.96299999999999986</v>
      </c>
      <c r="D62" s="6">
        <f t="shared" si="1"/>
        <v>1752.2020469999995</v>
      </c>
    </row>
    <row r="63" spans="1:4" x14ac:dyDescent="0.25">
      <c r="A63" s="5" t="s">
        <v>145</v>
      </c>
      <c r="B63" s="11">
        <v>0.39</v>
      </c>
      <c r="C63" s="11">
        <f>B63-B22</f>
        <v>0.32800000000000001</v>
      </c>
      <c r="D63" s="6">
        <f t="shared" si="1"/>
        <v>412.36919200000006</v>
      </c>
    </row>
    <row r="64" spans="1:4" x14ac:dyDescent="0.25">
      <c r="A64" s="5" t="s">
        <v>146</v>
      </c>
      <c r="B64" s="11">
        <v>0.45700000000000002</v>
      </c>
      <c r="C64" s="11">
        <f>B64-B22</f>
        <v>0.39500000000000002</v>
      </c>
      <c r="D64" s="6">
        <f t="shared" si="1"/>
        <v>519.75337500000012</v>
      </c>
    </row>
    <row r="65" spans="1:4" x14ac:dyDescent="0.25">
      <c r="A65" s="5" t="s">
        <v>147</v>
      </c>
      <c r="B65" s="11">
        <v>0.52900000000000003</v>
      </c>
      <c r="C65" s="11">
        <f>B65-B22</f>
        <v>0.46700000000000003</v>
      </c>
      <c r="D65" s="6">
        <f t="shared" si="1"/>
        <v>644.08844700000009</v>
      </c>
    </row>
    <row r="66" spans="1:4" x14ac:dyDescent="0.25">
      <c r="A66" s="5" t="s">
        <v>148</v>
      </c>
      <c r="B66" s="11">
        <v>0.68300000000000005</v>
      </c>
      <c r="C66" s="11">
        <f>B66-B22</f>
        <v>0.621</v>
      </c>
      <c r="D66" s="6">
        <f t="shared" si="1"/>
        <v>941.10732300000006</v>
      </c>
    </row>
    <row r="67" spans="1:4" x14ac:dyDescent="0.25">
      <c r="A67" s="5" t="s">
        <v>149</v>
      </c>
      <c r="B67" s="11">
        <v>0.59699999999999998</v>
      </c>
      <c r="C67" s="11">
        <f>B67-B22</f>
        <v>0.53499999999999992</v>
      </c>
      <c r="D67" s="6">
        <f t="shared" si="1"/>
        <v>770.01737499999979</v>
      </c>
    </row>
    <row r="68" spans="1:4" x14ac:dyDescent="0.25">
      <c r="A68" s="5" t="s">
        <v>150</v>
      </c>
      <c r="B68" s="11">
        <v>0.67500000000000004</v>
      </c>
      <c r="C68" s="11">
        <f>B68-B22</f>
        <v>0.61299999999999999</v>
      </c>
      <c r="D68" s="6">
        <f t="shared" si="1"/>
        <v>924.63474699999995</v>
      </c>
    </row>
    <row r="69" spans="1:4" x14ac:dyDescent="0.25">
      <c r="A69" s="5" t="s">
        <v>151</v>
      </c>
      <c r="B69" s="11">
        <v>0.53400000000000003</v>
      </c>
      <c r="C69" s="11">
        <f>B69-B22</f>
        <v>0.47200000000000003</v>
      </c>
      <c r="D69" s="6">
        <f t="shared" si="1"/>
        <v>653.06663200000014</v>
      </c>
    </row>
    <row r="70" spans="1:4" x14ac:dyDescent="0.25">
      <c r="A70" s="5" t="s">
        <v>152</v>
      </c>
      <c r="B70" s="11">
        <v>0.77900000000000003</v>
      </c>
      <c r="C70" s="11">
        <f>B70-B22</f>
        <v>0.71700000000000008</v>
      </c>
      <c r="D70" s="6">
        <f t="shared" si="1"/>
        <v>1147.6939470000002</v>
      </c>
    </row>
    <row r="71" spans="1:4" x14ac:dyDescent="0.25">
      <c r="A71" s="5" t="s">
        <v>153</v>
      </c>
      <c r="B71" s="11">
        <v>0.85</v>
      </c>
      <c r="C71" s="11">
        <f>B71-B22</f>
        <v>0.78800000000000003</v>
      </c>
      <c r="D71" s="6">
        <f t="shared" si="1"/>
        <v>1311.0702720000002</v>
      </c>
    </row>
    <row r="72" spans="1:4" x14ac:dyDescent="0.25">
      <c r="A72" s="5" t="s">
        <v>154</v>
      </c>
      <c r="B72" s="11">
        <v>0.622</v>
      </c>
      <c r="C72" s="11">
        <f>B72-B22</f>
        <v>0.56000000000000005</v>
      </c>
      <c r="D72" s="6">
        <f t="shared" si="1"/>
        <v>818.39100000000019</v>
      </c>
    </row>
    <row r="73" spans="1:4" x14ac:dyDescent="0.25">
      <c r="A73" s="5" t="s">
        <v>155</v>
      </c>
      <c r="B73" s="11">
        <v>0.93800000000000006</v>
      </c>
      <c r="C73" s="11">
        <f>B73-B22</f>
        <v>0.87600000000000011</v>
      </c>
      <c r="D73" s="6">
        <f t="shared" si="1"/>
        <v>1526.0597280000004</v>
      </c>
    </row>
    <row r="74" spans="1:4" x14ac:dyDescent="0.25">
      <c r="A74" s="5" t="s">
        <v>156</v>
      </c>
      <c r="B74" s="11">
        <v>0.55400000000000005</v>
      </c>
      <c r="C74" s="11">
        <f>B74-B22</f>
        <v>0.49200000000000005</v>
      </c>
      <c r="D74" s="6">
        <f t="shared" si="1"/>
        <v>689.42587200000014</v>
      </c>
    </row>
    <row r="75" spans="1:4" x14ac:dyDescent="0.25">
      <c r="A75" s="5" t="s">
        <v>157</v>
      </c>
      <c r="B75" s="11">
        <v>0.47700000000000004</v>
      </c>
      <c r="C75" s="11">
        <f>B75-B22</f>
        <v>0.41500000000000004</v>
      </c>
      <c r="D75" s="6">
        <f t="shared" si="1"/>
        <v>553.36217500000009</v>
      </c>
    </row>
    <row r="76" spans="1:4" x14ac:dyDescent="0.25">
      <c r="A76" s="5" t="s">
        <v>158</v>
      </c>
      <c r="B76" s="11">
        <v>0.66200000000000003</v>
      </c>
      <c r="C76" s="11">
        <f>B76-B22</f>
        <v>0.60000000000000009</v>
      </c>
      <c r="D76" s="6">
        <f t="shared" si="1"/>
        <v>898.11060000000009</v>
      </c>
    </row>
    <row r="77" spans="1:4" x14ac:dyDescent="0.25">
      <c r="A77" s="5" t="s">
        <v>159</v>
      </c>
      <c r="B77" s="11">
        <v>0.71399999999999997</v>
      </c>
      <c r="C77" s="11">
        <f>B77-B22</f>
        <v>0.65199999999999991</v>
      </c>
      <c r="D77" s="6">
        <f t="shared" si="1"/>
        <v>1006.0181919999999</v>
      </c>
    </row>
    <row r="78" spans="1:4" x14ac:dyDescent="0.25">
      <c r="A78" s="5" t="s">
        <v>160</v>
      </c>
      <c r="B78" s="11">
        <v>1.9750000000000001</v>
      </c>
      <c r="C78" s="11">
        <f>B78-B22</f>
        <v>1.913</v>
      </c>
      <c r="D78" s="6">
        <f t="shared" si="1"/>
        <v>5101.3111469999994</v>
      </c>
    </row>
    <row r="79" spans="1:4" x14ac:dyDescent="0.25">
      <c r="A79" s="5" t="s">
        <v>161</v>
      </c>
      <c r="B79" s="11">
        <v>0.32800000000000001</v>
      </c>
      <c r="C79" s="11">
        <f>B79-B22</f>
        <v>0.26600000000000001</v>
      </c>
      <c r="D79" s="6">
        <f t="shared" si="1"/>
        <v>320.14096799999999</v>
      </c>
    </row>
    <row r="80" spans="1:4" x14ac:dyDescent="0.25">
      <c r="A80" s="5" t="s">
        <v>162</v>
      </c>
      <c r="B80" s="11">
        <v>1.0569999999999999</v>
      </c>
      <c r="C80" s="11">
        <f>B80-B22</f>
        <v>0.99499999999999988</v>
      </c>
      <c r="D80" s="6">
        <f t="shared" si="1"/>
        <v>1838.7813749999998</v>
      </c>
    </row>
    <row r="81" spans="1:4" x14ac:dyDescent="0.25">
      <c r="A81" s="5" t="s">
        <v>64</v>
      </c>
      <c r="B81" s="11">
        <v>0.182</v>
      </c>
      <c r="C81" s="11">
        <f>B81-B22</f>
        <v>0.12</v>
      </c>
      <c r="D81" s="6">
        <f t="shared" si="1"/>
        <v>130.077</v>
      </c>
    </row>
    <row r="82" spans="1:4" x14ac:dyDescent="0.25">
      <c r="A82" s="5" t="s">
        <v>65</v>
      </c>
      <c r="B82" s="11">
        <v>0.182</v>
      </c>
      <c r="C82" s="11">
        <f>B82-B22</f>
        <v>0.12</v>
      </c>
      <c r="D82" s="6">
        <f t="shared" si="1"/>
        <v>130.077</v>
      </c>
    </row>
    <row r="83" spans="1:4" x14ac:dyDescent="0.25">
      <c r="A83" s="5" t="s">
        <v>66</v>
      </c>
      <c r="B83" s="11">
        <v>0.16200000000000001</v>
      </c>
      <c r="C83" s="11">
        <f>B83-B22</f>
        <v>0.1</v>
      </c>
      <c r="D83" s="6">
        <f t="shared" si="1"/>
        <v>107.00560000000002</v>
      </c>
    </row>
    <row r="84" spans="1:4" x14ac:dyDescent="0.25">
      <c r="A84" s="5" t="s">
        <v>67</v>
      </c>
      <c r="B84" s="11">
        <v>0.159</v>
      </c>
      <c r="C84" s="11">
        <f>B84-B22</f>
        <v>9.7000000000000003E-2</v>
      </c>
      <c r="D84" s="6">
        <f t="shared" si="1"/>
        <v>103.60650699999999</v>
      </c>
    </row>
    <row r="85" spans="1:4" x14ac:dyDescent="0.25">
      <c r="A85" s="5" t="s">
        <v>68</v>
      </c>
      <c r="B85" s="11">
        <v>0.20799999999999999</v>
      </c>
      <c r="C85" s="11">
        <f>B85-B22</f>
        <v>0.14599999999999999</v>
      </c>
      <c r="D85" s="6">
        <f t="shared" si="1"/>
        <v>161.13784799999999</v>
      </c>
    </row>
    <row r="86" spans="1:4" x14ac:dyDescent="0.25">
      <c r="A86" s="5" t="s">
        <v>69</v>
      </c>
      <c r="B86" s="11">
        <v>0.16200000000000001</v>
      </c>
      <c r="C86" s="11">
        <f>B86-B22</f>
        <v>0.1</v>
      </c>
      <c r="D86" s="6">
        <f t="shared" si="1"/>
        <v>107.00560000000002</v>
      </c>
    </row>
    <row r="87" spans="1:4" x14ac:dyDescent="0.25">
      <c r="A87" s="5" t="s">
        <v>70</v>
      </c>
      <c r="B87" s="11">
        <v>0.17199999999999999</v>
      </c>
      <c r="C87" s="11">
        <f>B87-B22</f>
        <v>0.10999999999999999</v>
      </c>
      <c r="D87" s="6">
        <f t="shared" si="1"/>
        <v>118.45199999999998</v>
      </c>
    </row>
    <row r="88" spans="1:4" x14ac:dyDescent="0.25">
      <c r="A88" s="5" t="s">
        <v>71</v>
      </c>
      <c r="B88" s="11">
        <v>0.20699999999999999</v>
      </c>
      <c r="C88" s="11">
        <f>B88-B22</f>
        <v>0.14499999999999999</v>
      </c>
      <c r="D88" s="6">
        <f t="shared" si="1"/>
        <v>159.92087499999997</v>
      </c>
    </row>
    <row r="89" spans="1:4" x14ac:dyDescent="0.25">
      <c r="A89" s="5" t="s">
        <v>72</v>
      </c>
      <c r="B89" s="11">
        <v>0.17199999999999999</v>
      </c>
      <c r="C89" s="11">
        <f>B89-B22</f>
        <v>0.10999999999999999</v>
      </c>
      <c r="D89" s="6">
        <f t="shared" si="1"/>
        <v>118.45199999999998</v>
      </c>
    </row>
    <row r="90" spans="1:4" x14ac:dyDescent="0.25">
      <c r="A90" s="5" t="s">
        <v>73</v>
      </c>
      <c r="B90" s="11">
        <v>0.186</v>
      </c>
      <c r="C90" s="11">
        <f>B90-B22</f>
        <v>0.124</v>
      </c>
      <c r="D90" s="6">
        <f t="shared" si="1"/>
        <v>134.777008</v>
      </c>
    </row>
    <row r="91" spans="1:4" x14ac:dyDescent="0.25">
      <c r="A91" s="5" t="s">
        <v>74</v>
      </c>
      <c r="B91" s="11">
        <v>0.18099999999999999</v>
      </c>
      <c r="C91" s="11">
        <f>B91-B22</f>
        <v>0.11899999999999999</v>
      </c>
      <c r="D91" s="6">
        <f t="shared" si="1"/>
        <v>128.906463</v>
      </c>
    </row>
    <row r="92" spans="1:4" x14ac:dyDescent="0.25">
      <c r="A92" s="5" t="s">
        <v>75</v>
      </c>
      <c r="B92" s="11">
        <v>2.91</v>
      </c>
      <c r="C92" s="11">
        <f>B92-B22</f>
        <v>2.8480000000000003</v>
      </c>
      <c r="D92" s="6">
        <f t="shared" si="1"/>
        <v>9971.4297520000036</v>
      </c>
    </row>
    <row r="93" spans="1:4" x14ac:dyDescent="0.25">
      <c r="A93" s="5" t="s">
        <v>76</v>
      </c>
      <c r="B93" s="11">
        <v>2.2549999999999999</v>
      </c>
      <c r="C93" s="11">
        <f>B93-B22</f>
        <v>2.1930000000000001</v>
      </c>
      <c r="D93" s="6">
        <f t="shared" si="1"/>
        <v>6395.9661870000009</v>
      </c>
    </row>
    <row r="94" spans="1:4" x14ac:dyDescent="0.25">
      <c r="A94" s="5" t="s">
        <v>107</v>
      </c>
      <c r="B94" s="11">
        <v>0.20699999999999999</v>
      </c>
      <c r="C94" s="11">
        <f>B94-B22</f>
        <v>0.14499999999999999</v>
      </c>
      <c r="D94" s="6">
        <f t="shared" si="1"/>
        <v>159.92087499999997</v>
      </c>
    </row>
    <row r="95" spans="1:4" x14ac:dyDescent="0.25">
      <c r="A95" s="5" t="s">
        <v>108</v>
      </c>
      <c r="B95" s="11">
        <v>0.27500000000000002</v>
      </c>
      <c r="C95" s="11">
        <f>B95-B22</f>
        <v>0.21300000000000002</v>
      </c>
      <c r="D95" s="6">
        <f t="shared" si="1"/>
        <v>246.74354700000004</v>
      </c>
    </row>
    <row r="96" spans="1:4" x14ac:dyDescent="0.25">
      <c r="A96" s="5" t="s">
        <v>109</v>
      </c>
      <c r="B96" s="11">
        <v>0.26600000000000001</v>
      </c>
      <c r="C96" s="11">
        <f>B96-B22</f>
        <v>0.20400000000000001</v>
      </c>
      <c r="D96" s="6">
        <f t="shared" si="1"/>
        <v>234.77812800000004</v>
      </c>
    </row>
    <row r="97" spans="1:4" x14ac:dyDescent="0.25">
      <c r="A97" s="5" t="s">
        <v>84</v>
      </c>
      <c r="B97" s="11">
        <v>1.47</v>
      </c>
      <c r="C97" s="11">
        <f>B97-B22</f>
        <v>1.4079999999999999</v>
      </c>
      <c r="D97" s="6">
        <f t="shared" ref="D97:D116" si="2">(893*C97*C97)+(957.11*C97)+(2.3646)</f>
        <v>3120.3158319999993</v>
      </c>
    </row>
    <row r="98" spans="1:4" x14ac:dyDescent="0.25">
      <c r="A98" s="5" t="s">
        <v>85</v>
      </c>
      <c r="B98" s="11">
        <v>1.722</v>
      </c>
      <c r="C98" s="11">
        <f>B98-B22</f>
        <v>1.66</v>
      </c>
      <c r="D98" s="6">
        <f t="shared" si="2"/>
        <v>4051.9179999999997</v>
      </c>
    </row>
    <row r="99" spans="1:4" x14ac:dyDescent="0.25">
      <c r="A99" s="5" t="s">
        <v>86</v>
      </c>
      <c r="B99" s="11">
        <v>1.6910000000000001</v>
      </c>
      <c r="C99" s="11">
        <f>B99-B22</f>
        <v>1.629</v>
      </c>
      <c r="D99" s="6">
        <f t="shared" si="2"/>
        <v>3931.1982029999999</v>
      </c>
    </row>
    <row r="100" spans="1:4" x14ac:dyDescent="0.25">
      <c r="A100" s="5" t="s">
        <v>87</v>
      </c>
      <c r="B100" s="11">
        <v>2.59</v>
      </c>
      <c r="C100" s="11">
        <f>B100-B22</f>
        <v>2.528</v>
      </c>
      <c r="D100" s="6">
        <f t="shared" si="2"/>
        <v>8128.9087919999993</v>
      </c>
    </row>
    <row r="101" spans="1:4" x14ac:dyDescent="0.25">
      <c r="A101" s="5" t="s">
        <v>88</v>
      </c>
      <c r="B101" s="11">
        <v>1.921</v>
      </c>
      <c r="C101" s="11">
        <f>B101-B22</f>
        <v>1.859</v>
      </c>
      <c r="D101" s="6">
        <f t="shared" si="2"/>
        <v>4867.7338229999996</v>
      </c>
    </row>
    <row r="102" spans="1:4" x14ac:dyDescent="0.25">
      <c r="A102" s="5" t="s">
        <v>89</v>
      </c>
      <c r="B102" s="11">
        <v>1.1040000000000001</v>
      </c>
      <c r="C102" s="11">
        <f>B102-B22</f>
        <v>1.042</v>
      </c>
      <c r="D102" s="6">
        <f t="shared" si="2"/>
        <v>1969.2604720000002</v>
      </c>
    </row>
    <row r="103" spans="1:4" x14ac:dyDescent="0.25">
      <c r="A103" s="5" t="s">
        <v>90</v>
      </c>
      <c r="B103" s="11">
        <v>0.79500000000000004</v>
      </c>
      <c r="C103" s="11">
        <f>B103-B22</f>
        <v>0.7330000000000001</v>
      </c>
      <c r="D103" s="6">
        <f t="shared" si="2"/>
        <v>1183.7253070000004</v>
      </c>
    </row>
    <row r="104" spans="1:4" x14ac:dyDescent="0.25">
      <c r="A104" s="5" t="s">
        <v>91</v>
      </c>
      <c r="B104" s="11">
        <v>1.143</v>
      </c>
      <c r="C104" s="11">
        <f>B104-B22</f>
        <v>1.081</v>
      </c>
      <c r="D104" s="6">
        <f t="shared" si="2"/>
        <v>2080.5254829999994</v>
      </c>
    </row>
    <row r="105" spans="1:4" x14ac:dyDescent="0.25">
      <c r="A105" s="5" t="s">
        <v>92</v>
      </c>
      <c r="B105" s="11">
        <v>0.60099999999999998</v>
      </c>
      <c r="C105" s="11">
        <f>B105-B22</f>
        <v>0.53899999999999992</v>
      </c>
      <c r="D105" s="6">
        <f t="shared" si="2"/>
        <v>777.68214299999988</v>
      </c>
    </row>
    <row r="106" spans="1:4" x14ac:dyDescent="0.25">
      <c r="A106" s="5" t="s">
        <v>93</v>
      </c>
      <c r="B106" s="11">
        <v>0.81200000000000006</v>
      </c>
      <c r="C106" s="11">
        <f>B106-B22</f>
        <v>0.75</v>
      </c>
      <c r="D106" s="6">
        <f t="shared" si="2"/>
        <v>1222.5096000000001</v>
      </c>
    </row>
    <row r="107" spans="1:4" x14ac:dyDescent="0.25">
      <c r="A107" s="5" t="s">
        <v>110</v>
      </c>
      <c r="B107" s="11">
        <v>1.2</v>
      </c>
      <c r="C107" s="11">
        <f>B107-B22</f>
        <v>1.1379999999999999</v>
      </c>
      <c r="D107" s="6">
        <f t="shared" si="2"/>
        <v>2248.0300719999996</v>
      </c>
    </row>
    <row r="108" spans="1:4" x14ac:dyDescent="0.25">
      <c r="A108" s="5" t="s">
        <v>111</v>
      </c>
      <c r="B108" s="11">
        <v>0.92400000000000004</v>
      </c>
      <c r="C108" s="11">
        <f>B108-B22</f>
        <v>0.8620000000000001</v>
      </c>
      <c r="D108" s="6">
        <f t="shared" si="2"/>
        <v>1490.9317120000003</v>
      </c>
    </row>
    <row r="109" spans="1:4" x14ac:dyDescent="0.25">
      <c r="A109" s="5" t="s">
        <v>94</v>
      </c>
      <c r="B109" s="11">
        <v>0.88200000000000001</v>
      </c>
      <c r="C109" s="11">
        <f>B109-B22</f>
        <v>0.82000000000000006</v>
      </c>
      <c r="D109" s="6">
        <f t="shared" si="2"/>
        <v>1387.6480000000004</v>
      </c>
    </row>
    <row r="110" spans="1:4" x14ac:dyDescent="0.25">
      <c r="A110" s="5" t="s">
        <v>95</v>
      </c>
      <c r="B110" s="11">
        <v>2.91</v>
      </c>
      <c r="C110" s="11">
        <f>B110-B22</f>
        <v>2.8480000000000003</v>
      </c>
      <c r="D110" s="6">
        <f t="shared" si="2"/>
        <v>9971.4297520000036</v>
      </c>
    </row>
    <row r="111" spans="1:4" x14ac:dyDescent="0.25">
      <c r="A111" s="5" t="s">
        <v>96</v>
      </c>
      <c r="B111" s="11">
        <v>0.94100000000000006</v>
      </c>
      <c r="C111" s="11">
        <f>B111-B22</f>
        <v>0.879</v>
      </c>
      <c r="D111" s="6">
        <f t="shared" si="2"/>
        <v>1533.6327030000002</v>
      </c>
    </row>
    <row r="112" spans="1:4" x14ac:dyDescent="0.25">
      <c r="A112" s="5" t="s">
        <v>97</v>
      </c>
      <c r="B112" s="11">
        <v>1.9570000000000001</v>
      </c>
      <c r="C112" s="11">
        <f>B112-B22</f>
        <v>1.895</v>
      </c>
      <c r="D112" s="6">
        <f t="shared" si="2"/>
        <v>5022.8733750000001</v>
      </c>
    </row>
    <row r="113" spans="1:4" x14ac:dyDescent="0.25">
      <c r="A113" s="5" t="s">
        <v>98</v>
      </c>
      <c r="B113" s="11">
        <v>1.1340000000000001</v>
      </c>
      <c r="C113" s="11">
        <f>B113-B22</f>
        <v>1.0720000000000001</v>
      </c>
      <c r="D113" s="6">
        <f t="shared" si="2"/>
        <v>2054.6078320000001</v>
      </c>
    </row>
    <row r="114" spans="1:4" x14ac:dyDescent="0.25">
      <c r="A114" s="5" t="s">
        <v>112</v>
      </c>
      <c r="B114" s="11">
        <v>2.5950000000000002</v>
      </c>
      <c r="C114" s="11">
        <f>B114-B22</f>
        <v>2.5330000000000004</v>
      </c>
      <c r="D114" s="6">
        <f t="shared" si="2"/>
        <v>8156.291707000003</v>
      </c>
    </row>
    <row r="115" spans="1:4" x14ac:dyDescent="0.25">
      <c r="A115" s="5" t="s">
        <v>113</v>
      </c>
      <c r="B115" s="11">
        <v>1.411</v>
      </c>
      <c r="C115" s="11">
        <f>B115-B22</f>
        <v>1.349</v>
      </c>
      <c r="D115" s="6">
        <f t="shared" si="2"/>
        <v>2918.588283</v>
      </c>
    </row>
    <row r="116" spans="1:4" x14ac:dyDescent="0.25">
      <c r="A116" s="5" t="s">
        <v>114</v>
      </c>
      <c r="B116" s="11">
        <v>1.4279999999999999</v>
      </c>
      <c r="C116" s="11">
        <f>B116-B22</f>
        <v>1.3659999999999999</v>
      </c>
      <c r="D116" s="6">
        <f t="shared" si="2"/>
        <v>2976.0755679999993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workbookViewId="0">
      <selection activeCell="R18" sqref="R18"/>
    </sheetView>
  </sheetViews>
  <sheetFormatPr defaultRowHeight="15" x14ac:dyDescent="0.25"/>
  <cols>
    <col min="1" max="1" width="28.85546875" customWidth="1"/>
    <col min="2" max="2" width="13.140625" customWidth="1"/>
    <col min="3" max="3" width="12.5703125" customWidth="1"/>
    <col min="4" max="4" width="13.42578125" customWidth="1"/>
  </cols>
  <sheetData>
    <row r="2" spans="1:12" x14ac:dyDescent="0.25">
      <c r="A2" s="2">
        <v>2.7850000000000001</v>
      </c>
      <c r="B2" s="2">
        <v>0.183</v>
      </c>
      <c r="C2" s="2">
        <v>0.14799999999999999</v>
      </c>
      <c r="D2" s="2">
        <v>0.16300000000000001</v>
      </c>
      <c r="E2" s="2">
        <v>0.156</v>
      </c>
      <c r="F2" s="2">
        <v>0.77200000000000002</v>
      </c>
      <c r="G2" s="2">
        <v>2.2930000000000001</v>
      </c>
      <c r="H2" s="2">
        <v>2.2240000000000002</v>
      </c>
      <c r="I2" s="2">
        <v>1.2130000000000001</v>
      </c>
      <c r="J2" s="2">
        <v>0.61199999999999999</v>
      </c>
      <c r="K2" s="2">
        <v>1.4610000000000001</v>
      </c>
      <c r="L2" s="2">
        <v>2.145</v>
      </c>
    </row>
    <row r="3" spans="1:12" x14ac:dyDescent="0.25">
      <c r="A3" s="2">
        <v>1.843</v>
      </c>
      <c r="B3" s="2">
        <v>0.14000000000000001</v>
      </c>
      <c r="C3" s="2">
        <v>0.14799999999999999</v>
      </c>
      <c r="D3" s="2">
        <v>0.157</v>
      </c>
      <c r="E3" s="2">
        <v>0.20599999999999999</v>
      </c>
      <c r="F3" s="2">
        <v>0.86</v>
      </c>
      <c r="G3" s="2">
        <v>2.9550000000000001</v>
      </c>
      <c r="H3" s="2">
        <v>2.4180000000000001</v>
      </c>
      <c r="I3" s="2">
        <v>1.4670000000000001</v>
      </c>
      <c r="J3" s="2">
        <v>0.86799999999999999</v>
      </c>
      <c r="K3" s="2">
        <v>2.2149999999999999</v>
      </c>
      <c r="L3" s="2">
        <v>1.996</v>
      </c>
    </row>
    <row r="4" spans="1:12" x14ac:dyDescent="0.25">
      <c r="A4" s="2">
        <v>1.079</v>
      </c>
      <c r="B4" s="2">
        <v>0.187</v>
      </c>
      <c r="C4" s="2">
        <v>0.151</v>
      </c>
      <c r="D4" s="2">
        <v>0.158</v>
      </c>
      <c r="E4" s="2">
        <v>0.20599999999999999</v>
      </c>
      <c r="F4" s="2">
        <v>1.0529999999999999</v>
      </c>
      <c r="G4" s="2">
        <v>2.343</v>
      </c>
      <c r="H4" s="2">
        <v>2.38</v>
      </c>
      <c r="I4" s="2">
        <v>1.575</v>
      </c>
      <c r="J4" s="2">
        <v>0.78400000000000003</v>
      </c>
      <c r="K4" s="2">
        <v>0.89100000000000001</v>
      </c>
      <c r="L4" s="2"/>
    </row>
    <row r="5" spans="1:12" x14ac:dyDescent="0.25">
      <c r="A5" s="2">
        <v>0.71499999999999997</v>
      </c>
      <c r="B5" s="2">
        <v>0.17899999999999999</v>
      </c>
      <c r="C5" s="2">
        <v>0.14899999999999999</v>
      </c>
      <c r="D5" s="2">
        <v>0.16700000000000001</v>
      </c>
      <c r="E5" s="2">
        <v>0.161</v>
      </c>
      <c r="F5" s="2">
        <v>1.7670000000000001</v>
      </c>
      <c r="G5" s="2">
        <v>2.3759999999999999</v>
      </c>
      <c r="H5" s="2">
        <v>2.3250000000000002</v>
      </c>
      <c r="I5" s="2">
        <v>2.4390000000000001</v>
      </c>
      <c r="J5" s="2">
        <v>1.2710000000000001</v>
      </c>
      <c r="K5" s="2">
        <v>1.29</v>
      </c>
      <c r="L5" s="2"/>
    </row>
    <row r="6" spans="1:12" x14ac:dyDescent="0.25">
      <c r="A6" s="2">
        <v>0.442</v>
      </c>
      <c r="B6" s="2">
        <v>0.17599999999999999</v>
      </c>
      <c r="C6" s="2">
        <v>0.152</v>
      </c>
      <c r="D6" s="2">
        <v>0.20699999999999999</v>
      </c>
      <c r="E6" s="2">
        <v>0.98299999999999998</v>
      </c>
      <c r="F6" s="2">
        <v>1.07</v>
      </c>
      <c r="G6" s="2">
        <v>1.752</v>
      </c>
      <c r="H6" s="2">
        <v>2.2240000000000002</v>
      </c>
      <c r="I6" s="2">
        <v>1.7230000000000001</v>
      </c>
      <c r="J6" s="2">
        <v>1.1340000000000001</v>
      </c>
      <c r="K6" s="2">
        <v>0.80700000000000005</v>
      </c>
      <c r="L6" s="2"/>
    </row>
    <row r="7" spans="1:12" x14ac:dyDescent="0.25">
      <c r="A7" s="2">
        <v>0.28300000000000003</v>
      </c>
      <c r="B7" s="2">
        <v>0.188</v>
      </c>
      <c r="C7" s="2">
        <v>0.20499999999999999</v>
      </c>
      <c r="D7" s="2">
        <v>0.29199999999999998</v>
      </c>
      <c r="E7" s="2">
        <v>1.8360000000000001</v>
      </c>
      <c r="F7" s="2">
        <v>1.44</v>
      </c>
      <c r="G7" s="2">
        <v>2.34</v>
      </c>
      <c r="H7" s="2">
        <v>2.7880000000000003</v>
      </c>
      <c r="I7" s="2">
        <v>1.0030000000000001</v>
      </c>
      <c r="J7" s="2">
        <v>2.7930000000000001</v>
      </c>
      <c r="K7" s="2">
        <v>2.8050000000000002</v>
      </c>
      <c r="L7" s="2"/>
    </row>
    <row r="8" spans="1:12" x14ac:dyDescent="0.25">
      <c r="A8" s="2">
        <v>0.13500000000000001</v>
      </c>
      <c r="B8" s="2">
        <v>0.19600000000000001</v>
      </c>
      <c r="C8" s="2">
        <v>0.17100000000000001</v>
      </c>
      <c r="D8" s="2">
        <v>0.19400000000000001</v>
      </c>
      <c r="E8" s="2">
        <v>0.75800000000000001</v>
      </c>
      <c r="F8" s="2">
        <v>2.7530000000000001</v>
      </c>
      <c r="G8" s="2">
        <v>2.6840000000000002</v>
      </c>
      <c r="H8" s="2">
        <v>2.992</v>
      </c>
      <c r="I8" s="2">
        <v>1.0620000000000001</v>
      </c>
      <c r="J8" s="2">
        <v>1.167</v>
      </c>
      <c r="K8" s="2">
        <v>2.9420000000000002</v>
      </c>
      <c r="L8" s="2"/>
    </row>
    <row r="9" spans="1:12" x14ac:dyDescent="0.25">
      <c r="A9" s="2">
        <v>5.5E-2</v>
      </c>
      <c r="B9" s="2">
        <v>0.14799999999999999</v>
      </c>
      <c r="C9" s="2">
        <v>0.16200000000000001</v>
      </c>
      <c r="D9" s="2">
        <v>0.20599999999999999</v>
      </c>
      <c r="E9" s="2">
        <v>1.4590000000000001</v>
      </c>
      <c r="F9" s="2">
        <v>2.6739999999999999</v>
      </c>
      <c r="G9" s="2">
        <v>2.1110000000000002</v>
      </c>
      <c r="H9" s="2">
        <v>2.9319999999999999</v>
      </c>
      <c r="I9" s="2">
        <v>0.93600000000000005</v>
      </c>
      <c r="J9" s="2">
        <v>1.8540000000000001</v>
      </c>
      <c r="K9" s="2">
        <v>2.2509999999999999</v>
      </c>
      <c r="L9" s="2"/>
    </row>
    <row r="12" spans="1:12" x14ac:dyDescent="0.25">
      <c r="A12" t="s">
        <v>0</v>
      </c>
      <c r="B12" s="2" t="s">
        <v>9</v>
      </c>
      <c r="C12" s="2" t="s">
        <v>10</v>
      </c>
      <c r="D12" s="2" t="s">
        <v>11</v>
      </c>
      <c r="E12" s="2" t="s">
        <v>12</v>
      </c>
    </row>
    <row r="13" spans="1:12" x14ac:dyDescent="0.25">
      <c r="A13" t="s">
        <v>1</v>
      </c>
      <c r="B13" s="2">
        <v>2.7850000000000001</v>
      </c>
      <c r="C13" s="2">
        <f>B13-B20</f>
        <v>2.73</v>
      </c>
      <c r="D13" s="2">
        <v>2000</v>
      </c>
      <c r="E13" s="2">
        <f>(164.48*C13*C13)+(280.88*C13)+(0.1907)</f>
        <v>1992.846092</v>
      </c>
    </row>
    <row r="14" spans="1:12" x14ac:dyDescent="0.25">
      <c r="A14" t="s">
        <v>2</v>
      </c>
      <c r="B14" s="2">
        <v>1.843</v>
      </c>
      <c r="C14" s="2">
        <f>B14-B20</f>
        <v>1.788</v>
      </c>
      <c r="D14" s="2">
        <v>1000</v>
      </c>
      <c r="E14" s="2">
        <f t="shared" ref="E14:E20" si="0">(164.48*C14*C14)+(280.88*C14)+(0.1907)</f>
        <v>1028.2374891200002</v>
      </c>
    </row>
    <row r="15" spans="1:12" x14ac:dyDescent="0.25">
      <c r="A15" t="s">
        <v>3</v>
      </c>
      <c r="B15" s="2">
        <v>1.079</v>
      </c>
      <c r="C15" s="2">
        <f>B15-B20</f>
        <v>1.024</v>
      </c>
      <c r="D15" s="2">
        <v>500</v>
      </c>
      <c r="E15" s="2">
        <f t="shared" si="0"/>
        <v>460.28160048000001</v>
      </c>
    </row>
    <row r="16" spans="1:12" x14ac:dyDescent="0.25">
      <c r="A16" t="s">
        <v>4</v>
      </c>
      <c r="B16" s="2">
        <v>0.71499999999999997</v>
      </c>
      <c r="C16" s="2">
        <f>B16-B20</f>
        <v>0.65999999999999992</v>
      </c>
      <c r="D16" s="2">
        <v>250</v>
      </c>
      <c r="E16" s="2">
        <f t="shared" si="0"/>
        <v>257.21898799999997</v>
      </c>
    </row>
    <row r="17" spans="1:11" x14ac:dyDescent="0.25">
      <c r="A17" t="s">
        <v>5</v>
      </c>
      <c r="B17" s="2">
        <v>0.442</v>
      </c>
      <c r="C17" s="2">
        <f>B17-B20</f>
        <v>0.38700000000000001</v>
      </c>
      <c r="D17" s="2">
        <v>125</v>
      </c>
      <c r="E17" s="2">
        <f t="shared" si="0"/>
        <v>133.52526512</v>
      </c>
    </row>
    <row r="18" spans="1:11" x14ac:dyDescent="0.25">
      <c r="A18" t="s">
        <v>6</v>
      </c>
      <c r="B18" s="2">
        <v>0.28300000000000003</v>
      </c>
      <c r="C18" s="2">
        <f>B18-B20</f>
        <v>0.22800000000000004</v>
      </c>
      <c r="D18" s="2">
        <v>62.5</v>
      </c>
      <c r="E18" s="2">
        <f t="shared" si="0"/>
        <v>72.781668320000023</v>
      </c>
    </row>
    <row r="19" spans="1:11" x14ac:dyDescent="0.25">
      <c r="A19" t="s">
        <v>7</v>
      </c>
      <c r="B19" s="2">
        <v>0.13500000000000001</v>
      </c>
      <c r="C19" s="2">
        <f>B19-B20</f>
        <v>8.0000000000000016E-2</v>
      </c>
      <c r="D19" s="2">
        <v>31.25</v>
      </c>
      <c r="E19" s="2">
        <f t="shared" si="0"/>
        <v>23.713772000000006</v>
      </c>
    </row>
    <row r="20" spans="1:11" x14ac:dyDescent="0.25">
      <c r="A20" t="s">
        <v>8</v>
      </c>
      <c r="B20" s="2">
        <v>5.5E-2</v>
      </c>
      <c r="C20" s="2">
        <f>B20-B20</f>
        <v>0</v>
      </c>
      <c r="D20" s="2">
        <v>0</v>
      </c>
      <c r="E20" s="2">
        <f t="shared" si="0"/>
        <v>0.19070000000000001</v>
      </c>
    </row>
    <row r="21" spans="1:11" x14ac:dyDescent="0.25">
      <c r="E21" s="2"/>
    </row>
    <row r="22" spans="1:11" x14ac:dyDescent="0.25">
      <c r="E22" s="2"/>
    </row>
    <row r="23" spans="1:11" x14ac:dyDescent="0.25">
      <c r="E23" s="2"/>
    </row>
    <row r="24" spans="1:11" x14ac:dyDescent="0.25">
      <c r="E24" s="2"/>
    </row>
    <row r="25" spans="1:11" x14ac:dyDescent="0.25">
      <c r="E25" s="2"/>
    </row>
    <row r="26" spans="1:11" x14ac:dyDescent="0.25">
      <c r="E26" s="2"/>
      <c r="H26" s="1"/>
      <c r="I26" s="1" t="s">
        <v>167</v>
      </c>
      <c r="J26" s="1"/>
      <c r="K26" s="1"/>
    </row>
    <row r="27" spans="1:11" x14ac:dyDescent="0.25">
      <c r="E27" s="2"/>
    </row>
    <row r="28" spans="1:11" x14ac:dyDescent="0.25">
      <c r="E28" s="2"/>
    </row>
    <row r="29" spans="1:11" x14ac:dyDescent="0.25">
      <c r="A29" s="4" t="s">
        <v>14</v>
      </c>
      <c r="B29" s="4" t="s">
        <v>15</v>
      </c>
      <c r="C29" s="4" t="s">
        <v>10</v>
      </c>
      <c r="D29" s="4" t="s">
        <v>12</v>
      </c>
      <c r="E29" s="2"/>
    </row>
    <row r="30" spans="1:11" x14ac:dyDescent="0.25">
      <c r="A30" s="5" t="s">
        <v>115</v>
      </c>
      <c r="B30" s="6">
        <v>0.183</v>
      </c>
      <c r="C30" s="6">
        <f>B30-B20</f>
        <v>0.128</v>
      </c>
      <c r="D30" s="6">
        <f t="shared" ref="D30:D93" si="1">(164.48*C30*C30)+(280.88*C30)+(0.1907)</f>
        <v>38.838180319999999</v>
      </c>
    </row>
    <row r="31" spans="1:11" x14ac:dyDescent="0.25">
      <c r="A31" s="5" t="s">
        <v>116</v>
      </c>
      <c r="B31" s="6">
        <v>0.14000000000000001</v>
      </c>
      <c r="C31" s="6">
        <f>B31-B20</f>
        <v>8.500000000000002E-2</v>
      </c>
      <c r="D31" s="6">
        <f t="shared" si="1"/>
        <v>25.253868000000004</v>
      </c>
    </row>
    <row r="32" spans="1:11" x14ac:dyDescent="0.25">
      <c r="A32" s="5" t="s">
        <v>117</v>
      </c>
      <c r="B32" s="6">
        <v>0.187</v>
      </c>
      <c r="C32" s="6">
        <f>B32-B20</f>
        <v>0.13200000000000001</v>
      </c>
      <c r="D32" s="6">
        <f t="shared" si="1"/>
        <v>40.13275952</v>
      </c>
    </row>
    <row r="33" spans="1:4" x14ac:dyDescent="0.25">
      <c r="A33" s="5" t="s">
        <v>118</v>
      </c>
      <c r="B33" s="6">
        <v>0.17899999999999999</v>
      </c>
      <c r="C33" s="6">
        <f>B33-B20</f>
        <v>0.124</v>
      </c>
      <c r="D33" s="6">
        <f t="shared" si="1"/>
        <v>37.548864479999999</v>
      </c>
    </row>
    <row r="34" spans="1:4" x14ac:dyDescent="0.25">
      <c r="A34" s="5" t="s">
        <v>119</v>
      </c>
      <c r="B34" s="6">
        <v>0.17599999999999999</v>
      </c>
      <c r="C34" s="6">
        <f>B34-B20</f>
        <v>0.121</v>
      </c>
      <c r="D34" s="6">
        <f t="shared" si="1"/>
        <v>36.585331680000003</v>
      </c>
    </row>
    <row r="35" spans="1:4" x14ac:dyDescent="0.25">
      <c r="A35" s="5" t="s">
        <v>120</v>
      </c>
      <c r="B35" s="6">
        <v>0.188</v>
      </c>
      <c r="C35" s="6">
        <f>B35-B20</f>
        <v>0.13300000000000001</v>
      </c>
      <c r="D35" s="6">
        <f t="shared" si="1"/>
        <v>40.457226720000001</v>
      </c>
    </row>
    <row r="36" spans="1:4" x14ac:dyDescent="0.25">
      <c r="A36" s="5" t="s">
        <v>121</v>
      </c>
      <c r="B36" s="6">
        <v>0.19600000000000001</v>
      </c>
      <c r="C36" s="6">
        <f>B36-B20</f>
        <v>0.14100000000000001</v>
      </c>
      <c r="D36" s="6">
        <f t="shared" si="1"/>
        <v>43.064806880000006</v>
      </c>
    </row>
    <row r="37" spans="1:4" x14ac:dyDescent="0.25">
      <c r="A37" s="5" t="s">
        <v>122</v>
      </c>
      <c r="B37" s="6">
        <v>0.14799999999999999</v>
      </c>
      <c r="C37" s="6">
        <f>B37-B20</f>
        <v>9.2999999999999999E-2</v>
      </c>
      <c r="D37" s="6">
        <f t="shared" si="1"/>
        <v>27.735127519999999</v>
      </c>
    </row>
    <row r="38" spans="1:4" x14ac:dyDescent="0.25">
      <c r="A38" s="5" t="s">
        <v>123</v>
      </c>
      <c r="B38" s="6">
        <v>0.14799999999999999</v>
      </c>
      <c r="C38" s="6">
        <f>B38-B20</f>
        <v>9.2999999999999999E-2</v>
      </c>
      <c r="D38" s="6">
        <f t="shared" si="1"/>
        <v>27.735127519999999</v>
      </c>
    </row>
    <row r="39" spans="1:4" x14ac:dyDescent="0.25">
      <c r="A39" s="5" t="s">
        <v>124</v>
      </c>
      <c r="B39" s="6">
        <v>0.14799999999999999</v>
      </c>
      <c r="C39" s="6">
        <f>B39-B20</f>
        <v>9.2999999999999999E-2</v>
      </c>
      <c r="D39" s="6">
        <f t="shared" si="1"/>
        <v>27.735127519999999</v>
      </c>
    </row>
    <row r="40" spans="1:4" x14ac:dyDescent="0.25">
      <c r="A40" s="5" t="s">
        <v>125</v>
      </c>
      <c r="B40" s="6">
        <v>0.151</v>
      </c>
      <c r="C40" s="6">
        <f>B40-B20</f>
        <v>9.6000000000000002E-2</v>
      </c>
      <c r="D40" s="6">
        <f t="shared" si="1"/>
        <v>28.671027680000002</v>
      </c>
    </row>
    <row r="41" spans="1:4" x14ac:dyDescent="0.25">
      <c r="A41" s="5" t="s">
        <v>126</v>
      </c>
      <c r="B41" s="6">
        <v>0.14899999999999999</v>
      </c>
      <c r="C41" s="6">
        <f>B41-B20</f>
        <v>9.4E-2</v>
      </c>
      <c r="D41" s="6">
        <f t="shared" si="1"/>
        <v>28.046765279999999</v>
      </c>
    </row>
    <row r="42" spans="1:4" x14ac:dyDescent="0.25">
      <c r="A42" s="5" t="s">
        <v>127</v>
      </c>
      <c r="B42" s="6">
        <v>0.152</v>
      </c>
      <c r="C42" s="6">
        <f>B42-B20</f>
        <v>9.7000000000000003E-2</v>
      </c>
      <c r="D42" s="6">
        <f t="shared" si="1"/>
        <v>28.983652320000001</v>
      </c>
    </row>
    <row r="43" spans="1:4" x14ac:dyDescent="0.25">
      <c r="A43" s="5" t="s">
        <v>128</v>
      </c>
      <c r="B43" s="6">
        <v>0.20499999999999999</v>
      </c>
      <c r="C43" s="6">
        <f>B43-B20</f>
        <v>0.15</v>
      </c>
      <c r="D43" s="6">
        <f t="shared" si="1"/>
        <v>46.023499999999999</v>
      </c>
    </row>
    <row r="44" spans="1:4" x14ac:dyDescent="0.25">
      <c r="A44" s="5" t="s">
        <v>129</v>
      </c>
      <c r="B44" s="6">
        <v>0.17100000000000001</v>
      </c>
      <c r="C44" s="6">
        <f>B44-B20</f>
        <v>0.11600000000000002</v>
      </c>
      <c r="D44" s="6">
        <f t="shared" si="1"/>
        <v>34.986022880000007</v>
      </c>
    </row>
    <row r="45" spans="1:4" x14ac:dyDescent="0.25">
      <c r="A45" s="5" t="s">
        <v>130</v>
      </c>
      <c r="B45" s="6">
        <v>0.16200000000000001</v>
      </c>
      <c r="C45" s="6">
        <f>B45-B20</f>
        <v>0.10700000000000001</v>
      </c>
      <c r="D45" s="6">
        <f t="shared" si="1"/>
        <v>32.127991520000002</v>
      </c>
    </row>
    <row r="46" spans="1:4" x14ac:dyDescent="0.25">
      <c r="A46" s="5" t="s">
        <v>131</v>
      </c>
      <c r="B46" s="6">
        <v>0.16300000000000001</v>
      </c>
      <c r="C46" s="6">
        <f>B46-B20</f>
        <v>0.10800000000000001</v>
      </c>
      <c r="D46" s="6">
        <f t="shared" si="1"/>
        <v>32.444234720000004</v>
      </c>
    </row>
    <row r="47" spans="1:4" x14ac:dyDescent="0.25">
      <c r="A47" s="5" t="s">
        <v>132</v>
      </c>
      <c r="B47" s="6">
        <v>0.157</v>
      </c>
      <c r="C47" s="6">
        <f>B47-B20</f>
        <v>0.10200000000000001</v>
      </c>
      <c r="D47" s="6">
        <f t="shared" si="1"/>
        <v>30.55170992</v>
      </c>
    </row>
    <row r="48" spans="1:4" x14ac:dyDescent="0.25">
      <c r="A48" s="5" t="s">
        <v>133</v>
      </c>
      <c r="B48" s="6">
        <v>0.158</v>
      </c>
      <c r="C48" s="6">
        <f>B48-B20</f>
        <v>0.10300000000000001</v>
      </c>
      <c r="D48" s="6">
        <f t="shared" si="1"/>
        <v>30.866308320000002</v>
      </c>
    </row>
    <row r="49" spans="1:4" x14ac:dyDescent="0.25">
      <c r="A49" s="5" t="s">
        <v>134</v>
      </c>
      <c r="B49" s="6">
        <v>0.16700000000000001</v>
      </c>
      <c r="C49" s="6">
        <f>B49-B20</f>
        <v>0.11200000000000002</v>
      </c>
      <c r="D49" s="6">
        <f t="shared" si="1"/>
        <v>33.712497120000009</v>
      </c>
    </row>
    <row r="50" spans="1:4" x14ac:dyDescent="0.25">
      <c r="A50" s="5" t="s">
        <v>135</v>
      </c>
      <c r="B50" s="6">
        <v>0.20699999999999999</v>
      </c>
      <c r="C50" s="6">
        <f>B50-B20</f>
        <v>0.152</v>
      </c>
      <c r="D50" s="6">
        <f t="shared" si="1"/>
        <v>46.684605919999996</v>
      </c>
    </row>
    <row r="51" spans="1:4" x14ac:dyDescent="0.25">
      <c r="A51" s="5" t="s">
        <v>136</v>
      </c>
      <c r="B51" s="6">
        <v>0.29199999999999998</v>
      </c>
      <c r="C51" s="6">
        <f>B51-B20</f>
        <v>0.23699999999999999</v>
      </c>
      <c r="D51" s="6">
        <f t="shared" si="1"/>
        <v>75.997937120000003</v>
      </c>
    </row>
    <row r="52" spans="1:4" x14ac:dyDescent="0.25">
      <c r="A52" s="5" t="s">
        <v>137</v>
      </c>
      <c r="B52" s="6">
        <v>0.19400000000000001</v>
      </c>
      <c r="C52" s="6">
        <f>B52-B20</f>
        <v>0.13900000000000001</v>
      </c>
      <c r="D52" s="6">
        <f t="shared" si="1"/>
        <v>42.410938080000001</v>
      </c>
    </row>
    <row r="53" spans="1:4" x14ac:dyDescent="0.25">
      <c r="A53" s="5" t="s">
        <v>138</v>
      </c>
      <c r="B53" s="6">
        <v>0.20599999999999999</v>
      </c>
      <c r="C53" s="6">
        <f>B53-B20</f>
        <v>0.151</v>
      </c>
      <c r="D53" s="6">
        <f t="shared" si="1"/>
        <v>46.353888480000002</v>
      </c>
    </row>
    <row r="54" spans="1:4" x14ac:dyDescent="0.25">
      <c r="A54" s="5" t="s">
        <v>139</v>
      </c>
      <c r="B54" s="6">
        <v>0.156</v>
      </c>
      <c r="C54" s="6">
        <f>B54-B20</f>
        <v>0.10100000000000001</v>
      </c>
      <c r="D54" s="6">
        <f t="shared" si="1"/>
        <v>30.23744048</v>
      </c>
    </row>
    <row r="55" spans="1:4" x14ac:dyDescent="0.25">
      <c r="A55" s="5" t="s">
        <v>140</v>
      </c>
      <c r="B55" s="6">
        <v>0.20599999999999999</v>
      </c>
      <c r="C55" s="6">
        <f>B55-B20</f>
        <v>0.151</v>
      </c>
      <c r="D55" s="6">
        <f t="shared" si="1"/>
        <v>46.353888480000002</v>
      </c>
    </row>
    <row r="56" spans="1:4" x14ac:dyDescent="0.25">
      <c r="A56" s="5" t="s">
        <v>141</v>
      </c>
      <c r="B56" s="6">
        <v>0.20599999999999999</v>
      </c>
      <c r="C56" s="6">
        <f>B56-B20</f>
        <v>0.151</v>
      </c>
      <c r="D56" s="6">
        <f t="shared" si="1"/>
        <v>46.353888480000002</v>
      </c>
    </row>
    <row r="57" spans="1:4" x14ac:dyDescent="0.25">
      <c r="A57" s="5" t="s">
        <v>142</v>
      </c>
      <c r="B57" s="6">
        <v>0.161</v>
      </c>
      <c r="C57" s="6">
        <f>B57-B20</f>
        <v>0.10600000000000001</v>
      </c>
      <c r="D57" s="6">
        <f t="shared" si="1"/>
        <v>31.812077280000004</v>
      </c>
    </row>
    <row r="58" spans="1:4" x14ac:dyDescent="0.25">
      <c r="A58" s="5" t="s">
        <v>159</v>
      </c>
      <c r="B58" s="6">
        <v>0.98299999999999998</v>
      </c>
      <c r="C58" s="6">
        <f>B58-B20</f>
        <v>0.92799999999999994</v>
      </c>
      <c r="D58" s="6">
        <f t="shared" si="1"/>
        <v>402.49488431999993</v>
      </c>
    </row>
    <row r="59" spans="1:4" x14ac:dyDescent="0.25">
      <c r="A59" s="5" t="s">
        <v>160</v>
      </c>
      <c r="B59" s="6">
        <v>1.8360000000000001</v>
      </c>
      <c r="C59" s="6">
        <f>B59-B20</f>
        <v>1.7810000000000001</v>
      </c>
      <c r="D59" s="6">
        <f t="shared" si="1"/>
        <v>1022.1621252800001</v>
      </c>
    </row>
    <row r="60" spans="1:4" x14ac:dyDescent="0.25">
      <c r="A60" s="5" t="s">
        <v>161</v>
      </c>
      <c r="B60" s="6">
        <v>0.75800000000000001</v>
      </c>
      <c r="C60" s="6">
        <f>B60-B20</f>
        <v>0.70299999999999996</v>
      </c>
      <c r="D60" s="6">
        <f t="shared" si="1"/>
        <v>278.93683631999994</v>
      </c>
    </row>
    <row r="61" spans="1:4" x14ac:dyDescent="0.25">
      <c r="A61" s="5" t="s">
        <v>162</v>
      </c>
      <c r="B61" s="6">
        <v>1.4590000000000001</v>
      </c>
      <c r="C61" s="6">
        <f>B61-B20</f>
        <v>1.4040000000000001</v>
      </c>
      <c r="D61" s="6">
        <f t="shared" si="1"/>
        <v>718.77182768</v>
      </c>
    </row>
    <row r="62" spans="1:4" x14ac:dyDescent="0.25">
      <c r="A62" s="5" t="s">
        <v>168</v>
      </c>
      <c r="B62" s="6">
        <v>0.77200000000000002</v>
      </c>
      <c r="C62" s="6">
        <f>B62-B20</f>
        <v>0.71699999999999997</v>
      </c>
      <c r="D62" s="6">
        <f t="shared" si="1"/>
        <v>286.13901871999997</v>
      </c>
    </row>
    <row r="63" spans="1:4" x14ac:dyDescent="0.25">
      <c r="A63" s="5" t="s">
        <v>169</v>
      </c>
      <c r="B63" s="6">
        <v>0.86</v>
      </c>
      <c r="C63" s="6">
        <f>B63-B20</f>
        <v>0.80499999999999994</v>
      </c>
      <c r="D63" s="6">
        <f t="shared" si="1"/>
        <v>332.88625199999996</v>
      </c>
    </row>
    <row r="64" spans="1:4" x14ac:dyDescent="0.25">
      <c r="A64" s="5" t="s">
        <v>170</v>
      </c>
      <c r="B64" s="6">
        <v>1.0529999999999999</v>
      </c>
      <c r="C64" s="6">
        <f>B64-B20</f>
        <v>0.99799999999999989</v>
      </c>
      <c r="D64" s="6">
        <f t="shared" si="1"/>
        <v>444.33167791999989</v>
      </c>
    </row>
    <row r="65" spans="1:4" x14ac:dyDescent="0.25">
      <c r="A65" s="5" t="s">
        <v>46</v>
      </c>
      <c r="B65" s="6">
        <v>1.7670000000000001</v>
      </c>
      <c r="C65" s="6">
        <f>B65-B20</f>
        <v>1.7120000000000002</v>
      </c>
      <c r="D65" s="6">
        <f t="shared" si="1"/>
        <v>963.13892912000017</v>
      </c>
    </row>
    <row r="66" spans="1:4" x14ac:dyDescent="0.25">
      <c r="A66" s="5" t="s">
        <v>47</v>
      </c>
      <c r="B66" s="6">
        <v>1.07</v>
      </c>
      <c r="C66" s="6">
        <f>B66-B20</f>
        <v>1.0150000000000001</v>
      </c>
      <c r="D66" s="6">
        <f t="shared" si="1"/>
        <v>454.73530800000003</v>
      </c>
    </row>
    <row r="67" spans="1:4" x14ac:dyDescent="0.25">
      <c r="A67" s="5" t="s">
        <v>44</v>
      </c>
      <c r="B67" s="6">
        <v>1.44</v>
      </c>
      <c r="C67" s="6">
        <f>B67-B20</f>
        <v>1.385</v>
      </c>
      <c r="D67" s="6">
        <f t="shared" si="1"/>
        <v>704.71914800000002</v>
      </c>
    </row>
    <row r="68" spans="1:4" x14ac:dyDescent="0.25">
      <c r="A68" s="5" t="s">
        <v>45</v>
      </c>
      <c r="B68" s="6">
        <v>2.7530000000000001</v>
      </c>
      <c r="C68" s="6">
        <f>B68-B20</f>
        <v>2.698</v>
      </c>
      <c r="D68" s="6">
        <f t="shared" si="1"/>
        <v>1955.2884139199998</v>
      </c>
    </row>
    <row r="69" spans="1:4" x14ac:dyDescent="0.25">
      <c r="A69" s="5" t="s">
        <v>48</v>
      </c>
      <c r="B69" s="6">
        <v>2.6739999999999999</v>
      </c>
      <c r="C69" s="6">
        <f>B69-B20</f>
        <v>2.6189999999999998</v>
      </c>
      <c r="D69" s="6">
        <f t="shared" si="1"/>
        <v>1864.0102212799998</v>
      </c>
    </row>
    <row r="70" spans="1:4" x14ac:dyDescent="0.25">
      <c r="A70" s="5" t="s">
        <v>49</v>
      </c>
      <c r="B70" s="6">
        <v>2.2930000000000001</v>
      </c>
      <c r="C70" s="6">
        <f>B70-B20</f>
        <v>2.238</v>
      </c>
      <c r="D70" s="6">
        <f t="shared" si="1"/>
        <v>1452.6219051200001</v>
      </c>
    </row>
    <row r="71" spans="1:4" x14ac:dyDescent="0.25">
      <c r="A71" s="5" t="s">
        <v>50</v>
      </c>
      <c r="B71" s="6">
        <v>2.9550000000000001</v>
      </c>
      <c r="C71" s="6">
        <f>B71-B20</f>
        <v>2.9</v>
      </c>
      <c r="D71" s="6">
        <f t="shared" si="1"/>
        <v>2198.0194999999999</v>
      </c>
    </row>
    <row r="72" spans="1:4" x14ac:dyDescent="0.25">
      <c r="A72" s="5" t="s">
        <v>51</v>
      </c>
      <c r="B72" s="6">
        <v>2.343</v>
      </c>
      <c r="C72" s="6">
        <f>B72-B20</f>
        <v>2.2879999999999998</v>
      </c>
      <c r="D72" s="6">
        <f t="shared" si="1"/>
        <v>1503.8877291199997</v>
      </c>
    </row>
    <row r="73" spans="1:4" x14ac:dyDescent="0.25">
      <c r="A73" s="5" t="s">
        <v>52</v>
      </c>
      <c r="B73" s="6">
        <v>2.3759999999999999</v>
      </c>
      <c r="C73" s="6">
        <f>B73-B20</f>
        <v>2.3209999999999997</v>
      </c>
      <c r="D73" s="6">
        <f t="shared" si="1"/>
        <v>1538.1736836799998</v>
      </c>
    </row>
    <row r="74" spans="1:4" x14ac:dyDescent="0.25">
      <c r="A74" s="5" t="s">
        <v>53</v>
      </c>
      <c r="B74" s="6">
        <v>1.752</v>
      </c>
      <c r="C74" s="6">
        <f>B74-B20</f>
        <v>1.6970000000000001</v>
      </c>
      <c r="D74" s="6">
        <f t="shared" si="1"/>
        <v>950.51504432000013</v>
      </c>
    </row>
    <row r="75" spans="1:4" x14ac:dyDescent="0.25">
      <c r="A75" s="5" t="s">
        <v>104</v>
      </c>
      <c r="B75" s="6">
        <v>2.34</v>
      </c>
      <c r="C75" s="6">
        <f>B75-B20</f>
        <v>2.2849999999999997</v>
      </c>
      <c r="D75" s="6">
        <f t="shared" si="1"/>
        <v>1500.7885879999997</v>
      </c>
    </row>
    <row r="76" spans="1:4" x14ac:dyDescent="0.25">
      <c r="A76" s="5" t="s">
        <v>54</v>
      </c>
      <c r="B76" s="6">
        <v>2.6840000000000002</v>
      </c>
      <c r="C76" s="6">
        <f>B76-B20</f>
        <v>2.629</v>
      </c>
      <c r="D76" s="6">
        <f t="shared" si="1"/>
        <v>1875.4509316800002</v>
      </c>
    </row>
    <row r="77" spans="1:4" x14ac:dyDescent="0.25">
      <c r="A77" s="5" t="s">
        <v>55</v>
      </c>
      <c r="B77" s="6">
        <v>2.1110000000000002</v>
      </c>
      <c r="C77" s="6">
        <f>B77-B20</f>
        <v>2.056</v>
      </c>
      <c r="D77" s="6">
        <f t="shared" si="1"/>
        <v>1272.9593092800001</v>
      </c>
    </row>
    <row r="78" spans="1:4" x14ac:dyDescent="0.25">
      <c r="A78" s="5" t="s">
        <v>56</v>
      </c>
      <c r="B78" s="6">
        <v>2.2240000000000002</v>
      </c>
      <c r="C78" s="6">
        <f>B78-B20</f>
        <v>2.169</v>
      </c>
      <c r="D78" s="6">
        <f t="shared" si="1"/>
        <v>1383.2256132800001</v>
      </c>
    </row>
    <row r="79" spans="1:4" x14ac:dyDescent="0.25">
      <c r="A79" s="5" t="s">
        <v>57</v>
      </c>
      <c r="B79" s="6">
        <v>2.4180000000000001</v>
      </c>
      <c r="C79" s="6">
        <f>B79-B20</f>
        <v>2.363</v>
      </c>
      <c r="D79" s="6">
        <f t="shared" si="1"/>
        <v>1582.3284651199999</v>
      </c>
    </row>
    <row r="80" spans="1:4" x14ac:dyDescent="0.25">
      <c r="A80" s="5" t="s">
        <v>58</v>
      </c>
      <c r="B80" s="6">
        <v>2.38</v>
      </c>
      <c r="C80" s="6">
        <f>B80-B20</f>
        <v>2.3249999999999997</v>
      </c>
      <c r="D80" s="6">
        <f t="shared" si="1"/>
        <v>1542.3538999999998</v>
      </c>
    </row>
    <row r="81" spans="1:4" x14ac:dyDescent="0.25">
      <c r="A81" s="5" t="s">
        <v>59</v>
      </c>
      <c r="B81" s="6">
        <v>2.3250000000000002</v>
      </c>
      <c r="C81" s="6">
        <f>B81-B20</f>
        <v>2.27</v>
      </c>
      <c r="D81" s="6">
        <f t="shared" si="1"/>
        <v>1485.3372920000002</v>
      </c>
    </row>
    <row r="82" spans="1:4" x14ac:dyDescent="0.25">
      <c r="A82" s="5" t="s">
        <v>60</v>
      </c>
      <c r="B82" s="6">
        <v>2.2240000000000002</v>
      </c>
      <c r="C82" s="6">
        <f>B82-B20</f>
        <v>2.169</v>
      </c>
      <c r="D82" s="6">
        <f t="shared" si="1"/>
        <v>1383.2256132800001</v>
      </c>
    </row>
    <row r="83" spans="1:4" x14ac:dyDescent="0.25">
      <c r="A83" s="5" t="s">
        <v>61</v>
      </c>
      <c r="B83" s="6">
        <v>2.7880000000000003</v>
      </c>
      <c r="C83" s="6">
        <f>B83-B20</f>
        <v>2.7330000000000001</v>
      </c>
      <c r="D83" s="6">
        <f t="shared" si="1"/>
        <v>1996.3843947200003</v>
      </c>
    </row>
    <row r="84" spans="1:4" x14ac:dyDescent="0.25">
      <c r="A84" s="5" t="s">
        <v>62</v>
      </c>
      <c r="B84" s="6">
        <v>2.992</v>
      </c>
      <c r="C84" s="6">
        <f>B84-B20</f>
        <v>2.9369999999999998</v>
      </c>
      <c r="D84" s="6">
        <f t="shared" si="1"/>
        <v>2243.9346411199995</v>
      </c>
    </row>
    <row r="85" spans="1:4" x14ac:dyDescent="0.25">
      <c r="A85" s="5" t="s">
        <v>63</v>
      </c>
      <c r="B85" s="6">
        <v>2.9319999999999999</v>
      </c>
      <c r="C85" s="6">
        <f>B85-B20</f>
        <v>2.8769999999999998</v>
      </c>
      <c r="D85" s="6">
        <f t="shared" si="1"/>
        <v>2169.7046379199996</v>
      </c>
    </row>
    <row r="86" spans="1:4" x14ac:dyDescent="0.25">
      <c r="A86" s="5" t="s">
        <v>84</v>
      </c>
      <c r="B86" s="6">
        <v>1.2130000000000001</v>
      </c>
      <c r="C86" s="6">
        <f>B86-B20</f>
        <v>1.1580000000000001</v>
      </c>
      <c r="D86" s="6">
        <f t="shared" si="1"/>
        <v>546.01149872000008</v>
      </c>
    </row>
    <row r="87" spans="1:4" x14ac:dyDescent="0.25">
      <c r="A87" s="5" t="s">
        <v>85</v>
      </c>
      <c r="B87" s="6">
        <v>1.4670000000000001</v>
      </c>
      <c r="C87" s="6">
        <f>B87-B20</f>
        <v>1.4120000000000001</v>
      </c>
      <c r="D87" s="6">
        <f t="shared" si="1"/>
        <v>724.72427312000002</v>
      </c>
    </row>
    <row r="88" spans="1:4" x14ac:dyDescent="0.25">
      <c r="A88" s="5" t="s">
        <v>86</v>
      </c>
      <c r="B88" s="6">
        <v>1.575</v>
      </c>
      <c r="C88" s="6">
        <f>B88-B20</f>
        <v>1.52</v>
      </c>
      <c r="D88" s="6">
        <f t="shared" si="1"/>
        <v>807.14289199999996</v>
      </c>
    </row>
    <row r="89" spans="1:4" x14ac:dyDescent="0.25">
      <c r="A89" s="5" t="s">
        <v>87</v>
      </c>
      <c r="B89" s="6">
        <v>2.4390000000000001</v>
      </c>
      <c r="C89" s="6">
        <f>B89-B20</f>
        <v>2.3839999999999999</v>
      </c>
      <c r="D89" s="6">
        <f t="shared" si="1"/>
        <v>1604.6234628799998</v>
      </c>
    </row>
    <row r="90" spans="1:4" x14ac:dyDescent="0.25">
      <c r="A90" s="5" t="s">
        <v>88</v>
      </c>
      <c r="B90" s="6">
        <v>1.7230000000000001</v>
      </c>
      <c r="C90" s="6">
        <f>B90-B20</f>
        <v>1.6680000000000001</v>
      </c>
      <c r="D90" s="6">
        <f t="shared" si="1"/>
        <v>926.31874352000011</v>
      </c>
    </row>
    <row r="91" spans="1:4" x14ac:dyDescent="0.25">
      <c r="A91" s="5" t="s">
        <v>89</v>
      </c>
      <c r="B91" s="6">
        <v>1.0030000000000001</v>
      </c>
      <c r="C91" s="6">
        <f>B91-B20</f>
        <v>0.94800000000000006</v>
      </c>
      <c r="D91" s="6">
        <f t="shared" si="1"/>
        <v>414.28377392000004</v>
      </c>
    </row>
    <row r="92" spans="1:4" x14ac:dyDescent="0.25">
      <c r="A92" s="5" t="s">
        <v>90</v>
      </c>
      <c r="B92" s="6">
        <v>1.0620000000000001</v>
      </c>
      <c r="C92" s="6">
        <f>B92-B20</f>
        <v>1.0070000000000001</v>
      </c>
      <c r="D92" s="6">
        <f t="shared" si="1"/>
        <v>449.82763952000005</v>
      </c>
    </row>
    <row r="93" spans="1:4" x14ac:dyDescent="0.25">
      <c r="A93" s="5" t="s">
        <v>91</v>
      </c>
      <c r="B93" s="6">
        <v>0.93600000000000005</v>
      </c>
      <c r="C93" s="6">
        <f>B93-B20</f>
        <v>0.88100000000000001</v>
      </c>
      <c r="D93" s="6">
        <f t="shared" si="1"/>
        <v>375.30894128</v>
      </c>
    </row>
    <row r="94" spans="1:4" x14ac:dyDescent="0.25">
      <c r="A94" s="5" t="s">
        <v>92</v>
      </c>
      <c r="B94" s="6">
        <v>0.61199999999999999</v>
      </c>
      <c r="C94" s="6">
        <f>B94-B20</f>
        <v>0.55699999999999994</v>
      </c>
      <c r="D94" s="6">
        <f t="shared" ref="D94:D111" si="2">(164.48*C94*C94)+(280.88*C94)+(0.1907)</f>
        <v>207.67061551999996</v>
      </c>
    </row>
    <row r="95" spans="1:4" x14ac:dyDescent="0.25">
      <c r="A95" s="5" t="s">
        <v>93</v>
      </c>
      <c r="B95" s="6">
        <v>0.86799999999999999</v>
      </c>
      <c r="C95" s="6">
        <f>B95-B20</f>
        <v>0.81299999999999994</v>
      </c>
      <c r="D95" s="6">
        <f t="shared" si="2"/>
        <v>337.26232111999997</v>
      </c>
    </row>
    <row r="96" spans="1:4" x14ac:dyDescent="0.25">
      <c r="A96" s="5" t="s">
        <v>110</v>
      </c>
      <c r="B96" s="6">
        <v>0.78400000000000003</v>
      </c>
      <c r="C96" s="6">
        <f>B96-B20</f>
        <v>0.72899999999999998</v>
      </c>
      <c r="D96" s="6">
        <f t="shared" si="2"/>
        <v>292.36363567999996</v>
      </c>
    </row>
    <row r="97" spans="1:4" x14ac:dyDescent="0.25">
      <c r="A97" s="5" t="s">
        <v>111</v>
      </c>
      <c r="B97" s="6">
        <v>1.2710000000000001</v>
      </c>
      <c r="C97" s="6">
        <f>B97-B20</f>
        <v>1.2160000000000002</v>
      </c>
      <c r="D97" s="6">
        <f t="shared" si="2"/>
        <v>584.9501188800001</v>
      </c>
    </row>
    <row r="98" spans="1:4" x14ac:dyDescent="0.25">
      <c r="A98" s="5" t="s">
        <v>94</v>
      </c>
      <c r="B98" s="6">
        <v>1.1340000000000001</v>
      </c>
      <c r="C98" s="6">
        <f>B98-B20</f>
        <v>1.0790000000000002</v>
      </c>
      <c r="D98" s="6">
        <f t="shared" si="2"/>
        <v>494.75457968000012</v>
      </c>
    </row>
    <row r="99" spans="1:4" x14ac:dyDescent="0.25">
      <c r="A99" s="5" t="s">
        <v>95</v>
      </c>
      <c r="B99" s="6">
        <v>2.7930000000000001</v>
      </c>
      <c r="C99" s="6">
        <f>B99-B20</f>
        <v>2.738</v>
      </c>
      <c r="D99" s="6">
        <f t="shared" si="2"/>
        <v>2002.2881451200001</v>
      </c>
    </row>
    <row r="100" spans="1:4" x14ac:dyDescent="0.25">
      <c r="A100" s="5" t="s">
        <v>96</v>
      </c>
      <c r="B100" s="6">
        <v>1.167</v>
      </c>
      <c r="C100" s="6">
        <f>B100-B20</f>
        <v>1.1120000000000001</v>
      </c>
      <c r="D100" s="6">
        <f t="shared" si="2"/>
        <v>515.91601711999999</v>
      </c>
    </row>
    <row r="101" spans="1:4" x14ac:dyDescent="0.25">
      <c r="A101" s="5" t="s">
        <v>97</v>
      </c>
      <c r="B101" s="6">
        <v>1.8540000000000001</v>
      </c>
      <c r="C101" s="6">
        <f>B101-B20</f>
        <v>1.7990000000000002</v>
      </c>
      <c r="D101" s="6">
        <f t="shared" si="2"/>
        <v>1037.8170564800002</v>
      </c>
    </row>
    <row r="102" spans="1:4" x14ac:dyDescent="0.25">
      <c r="A102" s="5" t="s">
        <v>98</v>
      </c>
      <c r="B102" s="6">
        <v>1.4610000000000001</v>
      </c>
      <c r="C102" s="6">
        <f>B102-B20</f>
        <v>1.4060000000000001</v>
      </c>
      <c r="D102" s="6">
        <f t="shared" si="2"/>
        <v>720.25796528000012</v>
      </c>
    </row>
    <row r="103" spans="1:4" x14ac:dyDescent="0.25">
      <c r="A103" s="5" t="s">
        <v>112</v>
      </c>
      <c r="B103" s="6">
        <v>2.2149999999999999</v>
      </c>
      <c r="C103" s="6">
        <f>B103-B20</f>
        <v>2.1599999999999997</v>
      </c>
      <c r="D103" s="6">
        <f t="shared" si="2"/>
        <v>1374.2893879999997</v>
      </c>
    </row>
    <row r="104" spans="1:4" x14ac:dyDescent="0.25">
      <c r="A104" s="5" t="s">
        <v>113</v>
      </c>
      <c r="B104" s="6">
        <v>0.89100000000000001</v>
      </c>
      <c r="C104" s="6">
        <f>B104-B20</f>
        <v>0.83599999999999997</v>
      </c>
      <c r="D104" s="6">
        <f t="shared" si="2"/>
        <v>349.96079407999997</v>
      </c>
    </row>
    <row r="105" spans="1:4" x14ac:dyDescent="0.25">
      <c r="A105" s="5" t="s">
        <v>114</v>
      </c>
      <c r="B105" s="6">
        <v>1.29</v>
      </c>
      <c r="C105" s="6">
        <f>B105-B20</f>
        <v>1.2350000000000001</v>
      </c>
      <c r="D105" s="6">
        <f t="shared" si="2"/>
        <v>597.94650799999999</v>
      </c>
    </row>
    <row r="106" spans="1:4" x14ac:dyDescent="0.25">
      <c r="A106" s="5" t="s">
        <v>165</v>
      </c>
      <c r="B106" s="6">
        <v>0.80700000000000005</v>
      </c>
      <c r="C106" s="6">
        <f>B106-B20</f>
        <v>0.752</v>
      </c>
      <c r="D106" s="6">
        <f t="shared" si="2"/>
        <v>304.42655791999999</v>
      </c>
    </row>
    <row r="107" spans="1:4" x14ac:dyDescent="0.25">
      <c r="A107" s="5" t="s">
        <v>99</v>
      </c>
      <c r="B107" s="6">
        <v>2.8050000000000002</v>
      </c>
      <c r="C107" s="6">
        <f>B107-B20</f>
        <v>2.75</v>
      </c>
      <c r="D107" s="6">
        <f t="shared" si="2"/>
        <v>2016.4906999999998</v>
      </c>
    </row>
    <row r="108" spans="1:4" x14ac:dyDescent="0.25">
      <c r="A108" s="5" t="s">
        <v>100</v>
      </c>
      <c r="B108" s="6">
        <v>2.9420000000000002</v>
      </c>
      <c r="C108" s="6">
        <f>B108-B20</f>
        <v>2.887</v>
      </c>
      <c r="D108" s="6">
        <f t="shared" si="2"/>
        <v>2181.99406512</v>
      </c>
    </row>
    <row r="109" spans="1:4" x14ac:dyDescent="0.25">
      <c r="A109" s="5" t="s">
        <v>101</v>
      </c>
      <c r="B109" s="6">
        <v>2.2509999999999999</v>
      </c>
      <c r="C109" s="6">
        <f>B109-B20</f>
        <v>2.1959999999999997</v>
      </c>
      <c r="D109" s="6">
        <f t="shared" si="2"/>
        <v>1410.1941636799997</v>
      </c>
    </row>
    <row r="110" spans="1:4" x14ac:dyDescent="0.25">
      <c r="A110" s="5" t="s">
        <v>102</v>
      </c>
      <c r="B110" s="6">
        <v>2.145</v>
      </c>
      <c r="C110" s="6">
        <f>B110-B20</f>
        <v>2.09</v>
      </c>
      <c r="D110" s="6">
        <f t="shared" si="2"/>
        <v>1305.694988</v>
      </c>
    </row>
    <row r="111" spans="1:4" x14ac:dyDescent="0.25">
      <c r="A111" s="5" t="s">
        <v>103</v>
      </c>
      <c r="B111" s="6">
        <v>1.996</v>
      </c>
      <c r="C111" s="6">
        <f>B111-B20</f>
        <v>1.9410000000000001</v>
      </c>
      <c r="D111" s="6">
        <f t="shared" si="2"/>
        <v>1165.05405488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"/>
  <sheetViews>
    <sheetView zoomScale="71" zoomScaleNormal="71" workbookViewId="0">
      <selection activeCell="R23" sqref="R23"/>
    </sheetView>
  </sheetViews>
  <sheetFormatPr defaultRowHeight="15" x14ac:dyDescent="0.25"/>
  <sheetData>
    <row r="1" spans="1:4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 x14ac:dyDescent="0.25">
      <c r="A2" s="13" t="s">
        <v>171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2"/>
      <c r="S2" s="14" t="s">
        <v>172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2"/>
    </row>
    <row r="3" spans="1:43" x14ac:dyDescent="0.25">
      <c r="A3" s="15" t="s">
        <v>173</v>
      </c>
      <c r="B3" s="15"/>
      <c r="C3" s="15"/>
      <c r="D3" s="15"/>
      <c r="E3" s="15"/>
      <c r="F3" s="15"/>
      <c r="G3" s="15"/>
      <c r="H3" s="15"/>
      <c r="I3" s="12"/>
      <c r="J3" s="16" t="s">
        <v>174</v>
      </c>
      <c r="K3" s="16"/>
      <c r="L3" s="16"/>
      <c r="M3" s="16"/>
      <c r="N3" s="16"/>
      <c r="O3" s="16"/>
      <c r="P3" s="16"/>
      <c r="Q3" s="16"/>
      <c r="R3" s="12"/>
      <c r="S3" s="17" t="s">
        <v>175</v>
      </c>
      <c r="T3" s="18"/>
      <c r="U3" s="18"/>
      <c r="V3" s="18"/>
      <c r="W3" s="18"/>
      <c r="X3" s="18"/>
      <c r="Y3" s="12"/>
      <c r="Z3" s="19" t="s">
        <v>176</v>
      </c>
      <c r="AA3" s="19"/>
      <c r="AB3" s="19"/>
      <c r="AC3" s="19"/>
      <c r="AD3" s="19"/>
      <c r="AE3" s="19"/>
      <c r="AF3" s="19"/>
      <c r="AG3" s="19"/>
      <c r="AH3" s="12"/>
      <c r="AI3" s="20" t="s">
        <v>177</v>
      </c>
      <c r="AJ3" s="21"/>
      <c r="AK3" s="21"/>
      <c r="AL3" s="21"/>
      <c r="AM3" s="21"/>
      <c r="AN3" s="21"/>
      <c r="AO3" s="21"/>
      <c r="AP3" s="22"/>
      <c r="AQ3" s="12"/>
    </row>
    <row r="4" spans="1:43" x14ac:dyDescent="0.25">
      <c r="A4" s="23" t="s">
        <v>178</v>
      </c>
      <c r="B4" s="23" t="s">
        <v>179</v>
      </c>
      <c r="C4" s="23" t="s">
        <v>180</v>
      </c>
      <c r="D4" s="23" t="s">
        <v>181</v>
      </c>
      <c r="E4" s="23" t="s">
        <v>182</v>
      </c>
      <c r="F4" s="23" t="s">
        <v>183</v>
      </c>
      <c r="G4" s="23" t="s">
        <v>184</v>
      </c>
      <c r="H4" s="23" t="s">
        <v>185</v>
      </c>
      <c r="I4" s="12"/>
      <c r="J4" s="23" t="s">
        <v>178</v>
      </c>
      <c r="K4" s="23" t="s">
        <v>179</v>
      </c>
      <c r="L4" s="23" t="s">
        <v>180</v>
      </c>
      <c r="M4" s="23" t="s">
        <v>181</v>
      </c>
      <c r="N4" s="23" t="s">
        <v>182</v>
      </c>
      <c r="O4" s="23" t="s">
        <v>183</v>
      </c>
      <c r="P4" s="23" t="s">
        <v>184</v>
      </c>
      <c r="Q4" s="23" t="s">
        <v>185</v>
      </c>
      <c r="R4" s="12"/>
      <c r="S4" s="24" t="s">
        <v>178</v>
      </c>
      <c r="T4" s="23" t="s">
        <v>179</v>
      </c>
      <c r="U4" s="23" t="s">
        <v>180</v>
      </c>
      <c r="V4" s="23" t="s">
        <v>181</v>
      </c>
      <c r="W4" s="23" t="s">
        <v>182</v>
      </c>
      <c r="X4" s="23" t="s">
        <v>183</v>
      </c>
      <c r="Y4" s="12"/>
      <c r="Z4" s="24" t="s">
        <v>178</v>
      </c>
      <c r="AA4" s="23" t="s">
        <v>179</v>
      </c>
      <c r="AB4" s="23" t="s">
        <v>180</v>
      </c>
      <c r="AC4" s="23" t="s">
        <v>181</v>
      </c>
      <c r="AD4" s="23" t="s">
        <v>182</v>
      </c>
      <c r="AE4" s="23" t="s">
        <v>183</v>
      </c>
      <c r="AF4" s="23" t="s">
        <v>184</v>
      </c>
      <c r="AG4" s="23" t="s">
        <v>185</v>
      </c>
      <c r="AH4" s="12"/>
      <c r="AI4" s="24" t="s">
        <v>178</v>
      </c>
      <c r="AJ4" s="23" t="s">
        <v>179</v>
      </c>
      <c r="AK4" s="23" t="s">
        <v>180</v>
      </c>
      <c r="AL4" s="23" t="s">
        <v>181</v>
      </c>
      <c r="AM4" s="23" t="s">
        <v>182</v>
      </c>
      <c r="AN4" s="23" t="s">
        <v>183</v>
      </c>
      <c r="AO4" s="23" t="s">
        <v>184</v>
      </c>
      <c r="AP4" s="23" t="s">
        <v>185</v>
      </c>
      <c r="AQ4" s="12"/>
    </row>
    <row r="5" spans="1:43" x14ac:dyDescent="0.25">
      <c r="A5" s="24">
        <v>1</v>
      </c>
      <c r="B5" s="25" t="s">
        <v>186</v>
      </c>
      <c r="C5" s="25" t="s">
        <v>186</v>
      </c>
      <c r="D5" s="25"/>
      <c r="E5" s="25"/>
      <c r="F5" s="25"/>
      <c r="G5" s="25" t="s">
        <v>186</v>
      </c>
      <c r="H5" s="25" t="s">
        <v>186</v>
      </c>
      <c r="I5" s="12"/>
      <c r="J5" s="24" t="s">
        <v>187</v>
      </c>
      <c r="K5" s="25" t="s">
        <v>186</v>
      </c>
      <c r="L5" s="25" t="s">
        <v>186</v>
      </c>
      <c r="M5" s="25"/>
      <c r="N5" s="25"/>
      <c r="O5" s="25"/>
      <c r="P5" s="25" t="s">
        <v>186</v>
      </c>
      <c r="Q5" s="25" t="s">
        <v>186</v>
      </c>
      <c r="R5" s="12"/>
      <c r="S5" s="24">
        <v>30</v>
      </c>
      <c r="T5" s="25"/>
      <c r="U5" s="25"/>
      <c r="V5" s="25" t="s">
        <v>186</v>
      </c>
      <c r="W5" s="25" t="s">
        <v>186</v>
      </c>
      <c r="X5" s="25"/>
      <c r="Y5" s="12"/>
      <c r="Z5" s="26" t="s">
        <v>188</v>
      </c>
      <c r="AA5" s="25" t="s">
        <v>186</v>
      </c>
      <c r="AB5" s="25" t="s">
        <v>186</v>
      </c>
      <c r="AC5" s="25" t="s">
        <v>186</v>
      </c>
      <c r="AD5" s="25" t="s">
        <v>186</v>
      </c>
      <c r="AE5" s="25" t="s">
        <v>186</v>
      </c>
      <c r="AF5" s="25" t="s">
        <v>186</v>
      </c>
      <c r="AG5" s="25" t="s">
        <v>186</v>
      </c>
      <c r="AH5" s="12"/>
      <c r="AI5" s="24" t="s">
        <v>189</v>
      </c>
      <c r="AJ5" s="25" t="s">
        <v>186</v>
      </c>
      <c r="AK5" s="25" t="s">
        <v>186</v>
      </c>
      <c r="AL5" s="25" t="s">
        <v>186</v>
      </c>
      <c r="AM5" s="25" t="s">
        <v>186</v>
      </c>
      <c r="AN5" s="25" t="s">
        <v>186</v>
      </c>
      <c r="AO5" s="25" t="s">
        <v>186</v>
      </c>
      <c r="AP5" s="25" t="s">
        <v>186</v>
      </c>
      <c r="AQ5" s="12"/>
    </row>
    <row r="6" spans="1:43" x14ac:dyDescent="0.25">
      <c r="A6" s="24">
        <v>2</v>
      </c>
      <c r="B6" s="25" t="s">
        <v>186</v>
      </c>
      <c r="C6" s="25" t="s">
        <v>186</v>
      </c>
      <c r="D6" s="25"/>
      <c r="E6" s="25"/>
      <c r="F6" s="25"/>
      <c r="G6" s="25" t="s">
        <v>186</v>
      </c>
      <c r="H6" s="25" t="s">
        <v>186</v>
      </c>
      <c r="I6" s="12"/>
      <c r="J6" s="24" t="s">
        <v>190</v>
      </c>
      <c r="K6" s="25" t="s">
        <v>186</v>
      </c>
      <c r="L6" s="25" t="s">
        <v>186</v>
      </c>
      <c r="M6" s="25"/>
      <c r="N6" s="25"/>
      <c r="O6" s="25"/>
      <c r="P6" s="25" t="s">
        <v>186</v>
      </c>
      <c r="Q6" s="25" t="s">
        <v>186</v>
      </c>
      <c r="R6" s="12"/>
      <c r="S6" s="24">
        <v>40</v>
      </c>
      <c r="T6" s="25"/>
      <c r="U6" s="25"/>
      <c r="V6" s="25" t="s">
        <v>186</v>
      </c>
      <c r="W6" s="25" t="s">
        <v>186</v>
      </c>
      <c r="X6" s="25"/>
      <c r="Y6" s="12"/>
      <c r="Z6" s="26" t="s">
        <v>191</v>
      </c>
      <c r="AA6" s="25" t="s">
        <v>186</v>
      </c>
      <c r="AB6" s="25" t="s">
        <v>186</v>
      </c>
      <c r="AC6" s="25" t="s">
        <v>186</v>
      </c>
      <c r="AD6" s="25" t="s">
        <v>186</v>
      </c>
      <c r="AE6" s="25" t="s">
        <v>186</v>
      </c>
      <c r="AF6" s="25" t="s">
        <v>186</v>
      </c>
      <c r="AG6" s="25" t="s">
        <v>186</v>
      </c>
      <c r="AH6" s="12"/>
      <c r="AI6" s="24" t="s">
        <v>192</v>
      </c>
      <c r="AJ6" s="25" t="s">
        <v>186</v>
      </c>
      <c r="AK6" s="25" t="s">
        <v>186</v>
      </c>
      <c r="AL6" s="25" t="s">
        <v>186</v>
      </c>
      <c r="AM6" s="25" t="s">
        <v>186</v>
      </c>
      <c r="AN6" s="25" t="s">
        <v>186</v>
      </c>
      <c r="AO6" s="25" t="s">
        <v>186</v>
      </c>
      <c r="AP6" s="25" t="s">
        <v>186</v>
      </c>
      <c r="AQ6" s="12"/>
    </row>
    <row r="7" spans="1:43" x14ac:dyDescent="0.25">
      <c r="A7" s="24">
        <v>3</v>
      </c>
      <c r="B7" s="25" t="s">
        <v>186</v>
      </c>
      <c r="C7" s="25" t="s">
        <v>186</v>
      </c>
      <c r="D7" s="25"/>
      <c r="E7" s="25"/>
      <c r="F7" s="25"/>
      <c r="G7" s="25" t="s">
        <v>186</v>
      </c>
      <c r="H7" s="25" t="s">
        <v>186</v>
      </c>
      <c r="I7" s="12"/>
      <c r="J7" s="24" t="s">
        <v>193</v>
      </c>
      <c r="K7" s="25" t="s">
        <v>186</v>
      </c>
      <c r="L7" s="25" t="s">
        <v>186</v>
      </c>
      <c r="M7" s="25"/>
      <c r="N7" s="25"/>
      <c r="O7" s="25"/>
      <c r="P7" s="25" t="s">
        <v>186</v>
      </c>
      <c r="Q7" s="25" t="s">
        <v>186</v>
      </c>
      <c r="R7" s="12"/>
      <c r="S7" s="24">
        <v>42</v>
      </c>
      <c r="T7" s="25"/>
      <c r="U7" s="25"/>
      <c r="V7" s="25" t="s">
        <v>186</v>
      </c>
      <c r="W7" s="25" t="s">
        <v>186</v>
      </c>
      <c r="X7" s="25"/>
      <c r="Y7" s="12"/>
      <c r="Z7" s="26" t="s">
        <v>194</v>
      </c>
      <c r="AA7" s="25" t="s">
        <v>186</v>
      </c>
      <c r="AB7" s="25" t="s">
        <v>186</v>
      </c>
      <c r="AC7" s="25" t="s">
        <v>186</v>
      </c>
      <c r="AD7" s="25" t="s">
        <v>186</v>
      </c>
      <c r="AE7" s="25" t="s">
        <v>186</v>
      </c>
      <c r="AF7" s="25" t="s">
        <v>186</v>
      </c>
      <c r="AG7" s="25" t="s">
        <v>186</v>
      </c>
      <c r="AH7" s="12"/>
      <c r="AI7" s="24" t="s">
        <v>195</v>
      </c>
      <c r="AJ7" s="25" t="s">
        <v>186</v>
      </c>
      <c r="AK7" s="25" t="s">
        <v>186</v>
      </c>
      <c r="AL7" s="25" t="s">
        <v>186</v>
      </c>
      <c r="AM7" s="25" t="s">
        <v>186</v>
      </c>
      <c r="AN7" s="25" t="s">
        <v>186</v>
      </c>
      <c r="AO7" s="25" t="s">
        <v>186</v>
      </c>
      <c r="AP7" s="25" t="s">
        <v>186</v>
      </c>
      <c r="AQ7" s="12"/>
    </row>
    <row r="8" spans="1:43" x14ac:dyDescent="0.25">
      <c r="A8" s="24">
        <v>4</v>
      </c>
      <c r="B8" s="25" t="s">
        <v>186</v>
      </c>
      <c r="C8" s="25" t="s">
        <v>186</v>
      </c>
      <c r="D8" s="25"/>
      <c r="E8" s="25"/>
      <c r="F8" s="25"/>
      <c r="G8" s="25" t="s">
        <v>186</v>
      </c>
      <c r="H8" s="25" t="s">
        <v>186</v>
      </c>
      <c r="I8" s="12"/>
      <c r="J8" s="24" t="s">
        <v>196</v>
      </c>
      <c r="K8" s="25" t="s">
        <v>186</v>
      </c>
      <c r="L8" s="25" t="s">
        <v>186</v>
      </c>
      <c r="M8" s="25"/>
      <c r="N8" s="25"/>
      <c r="O8" s="25"/>
      <c r="P8" s="25" t="s">
        <v>186</v>
      </c>
      <c r="Q8" s="25" t="s">
        <v>186</v>
      </c>
      <c r="R8" s="12"/>
      <c r="S8" s="24">
        <v>43</v>
      </c>
      <c r="T8" s="25"/>
      <c r="U8" s="25"/>
      <c r="V8" s="25" t="s">
        <v>186</v>
      </c>
      <c r="W8" s="25" t="s">
        <v>186</v>
      </c>
      <c r="X8" s="25"/>
      <c r="Y8" s="12"/>
      <c r="Z8" s="26" t="s">
        <v>197</v>
      </c>
      <c r="AA8" s="25" t="s">
        <v>186</v>
      </c>
      <c r="AB8" s="25" t="s">
        <v>186</v>
      </c>
      <c r="AC8" s="25" t="s">
        <v>186</v>
      </c>
      <c r="AD8" s="25" t="s">
        <v>186</v>
      </c>
      <c r="AE8" s="25" t="s">
        <v>186</v>
      </c>
      <c r="AF8" s="25" t="s">
        <v>186</v>
      </c>
      <c r="AG8" s="25" t="s">
        <v>186</v>
      </c>
      <c r="AH8" s="12"/>
      <c r="AI8" s="24" t="s">
        <v>198</v>
      </c>
      <c r="AJ8" s="25" t="s">
        <v>186</v>
      </c>
      <c r="AK8" s="25" t="s">
        <v>186</v>
      </c>
      <c r="AL8" s="25" t="s">
        <v>186</v>
      </c>
      <c r="AM8" s="25" t="s">
        <v>186</v>
      </c>
      <c r="AN8" s="25" t="s">
        <v>186</v>
      </c>
      <c r="AO8" s="25" t="s">
        <v>186</v>
      </c>
      <c r="AP8" s="25" t="s">
        <v>186</v>
      </c>
      <c r="AQ8" s="12"/>
    </row>
    <row r="9" spans="1:43" x14ac:dyDescent="0.25">
      <c r="A9" s="24">
        <v>5</v>
      </c>
      <c r="B9" s="25" t="s">
        <v>186</v>
      </c>
      <c r="C9" s="25" t="s">
        <v>186</v>
      </c>
      <c r="D9" s="25"/>
      <c r="E9" s="25"/>
      <c r="F9" s="25"/>
      <c r="G9" s="25" t="s">
        <v>186</v>
      </c>
      <c r="H9" s="25" t="s">
        <v>186</v>
      </c>
      <c r="I9" s="12"/>
      <c r="J9" s="24" t="s">
        <v>199</v>
      </c>
      <c r="K9" s="25" t="s">
        <v>186</v>
      </c>
      <c r="L9" s="25" t="s">
        <v>186</v>
      </c>
      <c r="M9" s="25"/>
      <c r="N9" s="25"/>
      <c r="O9" s="25"/>
      <c r="P9" s="25" t="s">
        <v>186</v>
      </c>
      <c r="Q9" s="25" t="s">
        <v>186</v>
      </c>
      <c r="R9" s="12"/>
      <c r="S9" s="24">
        <v>44</v>
      </c>
      <c r="T9" s="25"/>
      <c r="U9" s="25"/>
      <c r="V9" s="25" t="s">
        <v>186</v>
      </c>
      <c r="W9" s="25" t="s">
        <v>186</v>
      </c>
      <c r="X9" s="25"/>
      <c r="Y9" s="12"/>
      <c r="Z9" s="26" t="s">
        <v>200</v>
      </c>
      <c r="AA9" s="25" t="s">
        <v>186</v>
      </c>
      <c r="AB9" s="25" t="s">
        <v>186</v>
      </c>
      <c r="AC9" s="25" t="s">
        <v>186</v>
      </c>
      <c r="AD9" s="25" t="s">
        <v>186</v>
      </c>
      <c r="AE9" s="25" t="s">
        <v>186</v>
      </c>
      <c r="AF9" s="25" t="s">
        <v>186</v>
      </c>
      <c r="AG9" s="25" t="s">
        <v>186</v>
      </c>
      <c r="AH9" s="12"/>
      <c r="AI9" s="24" t="s">
        <v>201</v>
      </c>
      <c r="AJ9" s="25" t="s">
        <v>186</v>
      </c>
      <c r="AK9" s="25" t="s">
        <v>186</v>
      </c>
      <c r="AL9" s="25" t="s">
        <v>186</v>
      </c>
      <c r="AM9" s="25" t="s">
        <v>186</v>
      </c>
      <c r="AN9" s="25" t="s">
        <v>186</v>
      </c>
      <c r="AO9" s="25" t="s">
        <v>186</v>
      </c>
      <c r="AP9" s="25" t="s">
        <v>186</v>
      </c>
      <c r="AQ9" s="12"/>
    </row>
    <row r="10" spans="1:43" x14ac:dyDescent="0.25">
      <c r="A10" s="24">
        <v>6</v>
      </c>
      <c r="B10" s="25" t="s">
        <v>186</v>
      </c>
      <c r="C10" s="25" t="s">
        <v>186</v>
      </c>
      <c r="D10" s="25"/>
      <c r="E10" s="25"/>
      <c r="F10" s="25"/>
      <c r="G10" s="25" t="s">
        <v>186</v>
      </c>
      <c r="H10" s="25" t="s">
        <v>186</v>
      </c>
      <c r="I10" s="12"/>
      <c r="J10" s="24" t="s">
        <v>202</v>
      </c>
      <c r="K10" s="25" t="s">
        <v>186</v>
      </c>
      <c r="L10" s="25" t="s">
        <v>186</v>
      </c>
      <c r="M10" s="25"/>
      <c r="N10" s="25"/>
      <c r="O10" s="25"/>
      <c r="P10" s="25" t="s">
        <v>186</v>
      </c>
      <c r="Q10" s="25" t="s">
        <v>186</v>
      </c>
      <c r="R10" s="12"/>
      <c r="S10" s="24">
        <v>33</v>
      </c>
      <c r="T10" s="25"/>
      <c r="U10" s="25"/>
      <c r="V10" s="25" t="s">
        <v>186</v>
      </c>
      <c r="W10" s="25" t="s">
        <v>186</v>
      </c>
      <c r="X10" s="25"/>
      <c r="Y10" s="12"/>
      <c r="Z10" s="26" t="s">
        <v>203</v>
      </c>
      <c r="AA10" s="25" t="s">
        <v>186</v>
      </c>
      <c r="AB10" s="25" t="s">
        <v>186</v>
      </c>
      <c r="AC10" s="25" t="s">
        <v>186</v>
      </c>
      <c r="AD10" s="25" t="s">
        <v>186</v>
      </c>
      <c r="AE10" s="25" t="s">
        <v>186</v>
      </c>
      <c r="AF10" s="25" t="s">
        <v>186</v>
      </c>
      <c r="AG10" s="25" t="s">
        <v>186</v>
      </c>
      <c r="AH10" s="12"/>
      <c r="AI10" s="24" t="s">
        <v>204</v>
      </c>
      <c r="AJ10" s="25" t="s">
        <v>186</v>
      </c>
      <c r="AK10" s="25" t="s">
        <v>186</v>
      </c>
      <c r="AL10" s="25" t="s">
        <v>186</v>
      </c>
      <c r="AM10" s="25" t="s">
        <v>186</v>
      </c>
      <c r="AN10" s="25" t="s">
        <v>186</v>
      </c>
      <c r="AO10" s="25" t="s">
        <v>186</v>
      </c>
      <c r="AP10" s="25" t="s">
        <v>186</v>
      </c>
      <c r="AQ10" s="12"/>
    </row>
    <row r="11" spans="1:43" x14ac:dyDescent="0.25">
      <c r="A11" s="24">
        <v>7</v>
      </c>
      <c r="B11" s="25" t="s">
        <v>186</v>
      </c>
      <c r="C11" s="25" t="s">
        <v>186</v>
      </c>
      <c r="D11" s="25"/>
      <c r="E11" s="25"/>
      <c r="F11" s="25"/>
      <c r="G11" s="25" t="s">
        <v>186</v>
      </c>
      <c r="H11" s="25" t="s">
        <v>186</v>
      </c>
      <c r="I11" s="12"/>
      <c r="J11" s="24" t="s">
        <v>205</v>
      </c>
      <c r="K11" s="25" t="s">
        <v>186</v>
      </c>
      <c r="L11" s="25" t="s">
        <v>186</v>
      </c>
      <c r="M11" s="25"/>
      <c r="N11" s="25"/>
      <c r="O11" s="25"/>
      <c r="P11" s="25" t="s">
        <v>186</v>
      </c>
      <c r="Q11" s="25" t="s">
        <v>186</v>
      </c>
      <c r="R11" s="12"/>
      <c r="S11" s="24">
        <v>34</v>
      </c>
      <c r="T11" s="25"/>
      <c r="U11" s="25"/>
      <c r="V11" s="25" t="s">
        <v>186</v>
      </c>
      <c r="W11" s="25" t="s">
        <v>186</v>
      </c>
      <c r="X11" s="25"/>
      <c r="Y11" s="12"/>
      <c r="Z11" s="26" t="s">
        <v>206</v>
      </c>
      <c r="AA11" s="25" t="s">
        <v>186</v>
      </c>
      <c r="AB11" s="25" t="s">
        <v>186</v>
      </c>
      <c r="AC11" s="25" t="s">
        <v>186</v>
      </c>
      <c r="AD11" s="25" t="s">
        <v>186</v>
      </c>
      <c r="AE11" s="25" t="s">
        <v>186</v>
      </c>
      <c r="AF11" s="25" t="s">
        <v>186</v>
      </c>
      <c r="AG11" s="25" t="s">
        <v>186</v>
      </c>
      <c r="AH11" s="12"/>
      <c r="AI11" s="24" t="s">
        <v>207</v>
      </c>
      <c r="AJ11" s="25" t="s">
        <v>186</v>
      </c>
      <c r="AK11" s="25" t="s">
        <v>186</v>
      </c>
      <c r="AL11" s="25" t="s">
        <v>186</v>
      </c>
      <c r="AM11" s="25" t="s">
        <v>186</v>
      </c>
      <c r="AN11" s="25" t="s">
        <v>186</v>
      </c>
      <c r="AO11" s="25" t="s">
        <v>186</v>
      </c>
      <c r="AP11" s="25" t="s">
        <v>186</v>
      </c>
      <c r="AQ11" s="12"/>
    </row>
    <row r="12" spans="1:43" x14ac:dyDescent="0.25">
      <c r="A12" s="24" t="s">
        <v>208</v>
      </c>
      <c r="B12" s="25"/>
      <c r="C12" s="25"/>
      <c r="D12" s="25" t="s">
        <v>186</v>
      </c>
      <c r="E12" s="25" t="s">
        <v>186</v>
      </c>
      <c r="F12" s="25" t="s">
        <v>186</v>
      </c>
      <c r="G12" s="25"/>
      <c r="H12" s="25"/>
      <c r="I12" s="12"/>
      <c r="J12" s="24" t="s">
        <v>209</v>
      </c>
      <c r="K12" s="25"/>
      <c r="L12" s="25"/>
      <c r="M12" s="25" t="s">
        <v>186</v>
      </c>
      <c r="N12" s="25" t="s">
        <v>186</v>
      </c>
      <c r="O12" s="25" t="s">
        <v>186</v>
      </c>
      <c r="P12" s="25"/>
      <c r="Q12" s="25"/>
      <c r="R12" s="12"/>
      <c r="S12" s="24">
        <v>35</v>
      </c>
      <c r="T12" s="25"/>
      <c r="U12" s="25"/>
      <c r="V12" s="25" t="s">
        <v>186</v>
      </c>
      <c r="W12" s="25" t="s">
        <v>186</v>
      </c>
      <c r="X12" s="25"/>
      <c r="Y12" s="12"/>
      <c r="Z12" s="26" t="s">
        <v>210</v>
      </c>
      <c r="AA12" s="25" t="s">
        <v>186</v>
      </c>
      <c r="AB12" s="25" t="s">
        <v>186</v>
      </c>
      <c r="AC12" s="25" t="s">
        <v>186</v>
      </c>
      <c r="AD12" s="25" t="s">
        <v>186</v>
      </c>
      <c r="AE12" s="25" t="s">
        <v>186</v>
      </c>
      <c r="AF12" s="25" t="s">
        <v>186</v>
      </c>
      <c r="AG12" s="25" t="s">
        <v>186</v>
      </c>
      <c r="AH12" s="12"/>
      <c r="AI12" s="24" t="s">
        <v>211</v>
      </c>
      <c r="AJ12" s="25" t="s">
        <v>186</v>
      </c>
      <c r="AK12" s="25" t="s">
        <v>186</v>
      </c>
      <c r="AL12" s="25" t="s">
        <v>186</v>
      </c>
      <c r="AM12" s="25" t="s">
        <v>186</v>
      </c>
      <c r="AN12" s="25" t="s">
        <v>186</v>
      </c>
      <c r="AO12" s="25" t="s">
        <v>186</v>
      </c>
      <c r="AP12" s="25" t="s">
        <v>186</v>
      </c>
      <c r="AQ12" s="12"/>
    </row>
    <row r="13" spans="1:43" x14ac:dyDescent="0.25">
      <c r="A13" s="24" t="s">
        <v>212</v>
      </c>
      <c r="B13" s="25"/>
      <c r="C13" s="25"/>
      <c r="D13" s="25" t="s">
        <v>186</v>
      </c>
      <c r="E13" s="25" t="s">
        <v>186</v>
      </c>
      <c r="F13" s="25" t="s">
        <v>186</v>
      </c>
      <c r="G13" s="25"/>
      <c r="H13" s="25"/>
      <c r="I13" s="12"/>
      <c r="J13" s="26" t="s">
        <v>213</v>
      </c>
      <c r="K13" s="25"/>
      <c r="L13" s="25"/>
      <c r="M13" s="25" t="s">
        <v>186</v>
      </c>
      <c r="N13" s="25" t="s">
        <v>186</v>
      </c>
      <c r="O13" s="25" t="s">
        <v>186</v>
      </c>
      <c r="P13" s="25"/>
      <c r="Q13" s="25"/>
      <c r="R13" s="12"/>
      <c r="S13" s="24">
        <v>38</v>
      </c>
      <c r="T13" s="25"/>
      <c r="U13" s="25"/>
      <c r="V13" s="25" t="s">
        <v>186</v>
      </c>
      <c r="W13" s="25" t="s">
        <v>186</v>
      </c>
      <c r="X13" s="25"/>
      <c r="Y13" s="12"/>
      <c r="Z13" s="26" t="s">
        <v>214</v>
      </c>
      <c r="AA13" s="25" t="s">
        <v>186</v>
      </c>
      <c r="AB13" s="25" t="s">
        <v>186</v>
      </c>
      <c r="AC13" s="25" t="s">
        <v>186</v>
      </c>
      <c r="AD13" s="25" t="s">
        <v>186</v>
      </c>
      <c r="AE13" s="25" t="s">
        <v>186</v>
      </c>
      <c r="AF13" s="25" t="s">
        <v>186</v>
      </c>
      <c r="AG13" s="25" t="s">
        <v>186</v>
      </c>
      <c r="AH13" s="12"/>
      <c r="AI13" s="24" t="s">
        <v>215</v>
      </c>
      <c r="AJ13" s="25" t="s">
        <v>186</v>
      </c>
      <c r="AK13" s="25" t="s">
        <v>186</v>
      </c>
      <c r="AL13" s="25" t="s">
        <v>186</v>
      </c>
      <c r="AM13" s="25" t="s">
        <v>186</v>
      </c>
      <c r="AN13" s="25" t="s">
        <v>186</v>
      </c>
      <c r="AO13" s="25" t="s">
        <v>186</v>
      </c>
      <c r="AP13" s="25" t="s">
        <v>186</v>
      </c>
      <c r="AQ13" s="12"/>
    </row>
    <row r="14" spans="1:43" x14ac:dyDescent="0.25">
      <c r="A14" s="24" t="s">
        <v>216</v>
      </c>
      <c r="B14" s="25"/>
      <c r="C14" s="25"/>
      <c r="D14" s="25" t="s">
        <v>186</v>
      </c>
      <c r="E14" s="25" t="s">
        <v>186</v>
      </c>
      <c r="F14" s="25" t="s">
        <v>186</v>
      </c>
      <c r="G14" s="25"/>
      <c r="H14" s="25"/>
      <c r="I14" s="12"/>
      <c r="J14" s="26" t="s">
        <v>217</v>
      </c>
      <c r="K14" s="25"/>
      <c r="L14" s="25"/>
      <c r="M14" s="25" t="s">
        <v>186</v>
      </c>
      <c r="N14" s="25" t="s">
        <v>186</v>
      </c>
      <c r="O14" s="25" t="s">
        <v>186</v>
      </c>
      <c r="P14" s="25"/>
      <c r="Q14" s="25"/>
      <c r="R14" s="12"/>
      <c r="S14" s="24">
        <v>39</v>
      </c>
      <c r="T14" s="25"/>
      <c r="U14" s="25"/>
      <c r="V14" s="25" t="s">
        <v>186</v>
      </c>
      <c r="W14" s="25" t="s">
        <v>186</v>
      </c>
      <c r="X14" s="25"/>
      <c r="Y14" s="12"/>
      <c r="Z14" s="24" t="s">
        <v>218</v>
      </c>
      <c r="AA14" s="25" t="s">
        <v>186</v>
      </c>
      <c r="AB14" s="25" t="s">
        <v>186</v>
      </c>
      <c r="AC14" s="25" t="s">
        <v>186</v>
      </c>
      <c r="AD14" s="25" t="s">
        <v>186</v>
      </c>
      <c r="AE14" s="25" t="s">
        <v>186</v>
      </c>
      <c r="AF14" s="25" t="s">
        <v>186</v>
      </c>
      <c r="AG14" s="25" t="s">
        <v>186</v>
      </c>
      <c r="AH14" s="12"/>
      <c r="AI14" s="24" t="s">
        <v>219</v>
      </c>
      <c r="AJ14" s="25" t="s">
        <v>186</v>
      </c>
      <c r="AK14" s="25" t="s">
        <v>186</v>
      </c>
      <c r="AL14" s="25" t="s">
        <v>186</v>
      </c>
      <c r="AM14" s="25" t="s">
        <v>186</v>
      </c>
      <c r="AN14" s="25" t="s">
        <v>186</v>
      </c>
      <c r="AO14" s="25" t="s">
        <v>186</v>
      </c>
      <c r="AP14" s="25" t="s">
        <v>186</v>
      </c>
      <c r="AQ14" s="12"/>
    </row>
    <row r="15" spans="1:43" x14ac:dyDescent="0.25">
      <c r="A15" s="24" t="s">
        <v>220</v>
      </c>
      <c r="B15" s="25"/>
      <c r="C15" s="25"/>
      <c r="D15" s="25" t="s">
        <v>186</v>
      </c>
      <c r="E15" s="25" t="s">
        <v>186</v>
      </c>
      <c r="F15" s="25" t="s">
        <v>186</v>
      </c>
      <c r="G15" s="25"/>
      <c r="H15" s="25"/>
      <c r="I15" s="12"/>
      <c r="J15" s="26" t="s">
        <v>221</v>
      </c>
      <c r="K15" s="25"/>
      <c r="L15" s="25"/>
      <c r="M15" s="25" t="s">
        <v>186</v>
      </c>
      <c r="N15" s="25" t="s">
        <v>186</v>
      </c>
      <c r="O15" s="25" t="s">
        <v>186</v>
      </c>
      <c r="P15" s="25"/>
      <c r="Q15" s="25"/>
      <c r="R15" s="12"/>
      <c r="S15" s="24">
        <v>11</v>
      </c>
      <c r="T15" s="25"/>
      <c r="U15" s="25"/>
      <c r="V15" s="25" t="s">
        <v>186</v>
      </c>
      <c r="W15" s="25" t="s">
        <v>186</v>
      </c>
      <c r="X15" s="25"/>
      <c r="Y15" s="12"/>
      <c r="Z15" s="24" t="s">
        <v>222</v>
      </c>
      <c r="AA15" s="25" t="s">
        <v>186</v>
      </c>
      <c r="AB15" s="25" t="s">
        <v>186</v>
      </c>
      <c r="AC15" s="25" t="s">
        <v>186</v>
      </c>
      <c r="AD15" s="25" t="s">
        <v>186</v>
      </c>
      <c r="AE15" s="25" t="s">
        <v>186</v>
      </c>
      <c r="AF15" s="25" t="s">
        <v>186</v>
      </c>
      <c r="AG15" s="25" t="s">
        <v>186</v>
      </c>
      <c r="AH15" s="12"/>
      <c r="AI15" s="24" t="s">
        <v>223</v>
      </c>
      <c r="AJ15" s="25" t="s">
        <v>186</v>
      </c>
      <c r="AK15" s="25" t="s">
        <v>186</v>
      </c>
      <c r="AL15" s="25" t="s">
        <v>186</v>
      </c>
      <c r="AM15" s="25" t="s">
        <v>186</v>
      </c>
      <c r="AN15" s="25" t="s">
        <v>186</v>
      </c>
      <c r="AO15" s="25" t="s">
        <v>186</v>
      </c>
      <c r="AP15" s="25" t="s">
        <v>186</v>
      </c>
      <c r="AQ15" s="12"/>
    </row>
    <row r="16" spans="1:43" x14ac:dyDescent="0.25">
      <c r="A16" s="24" t="s">
        <v>224</v>
      </c>
      <c r="B16" s="25"/>
      <c r="C16" s="25"/>
      <c r="D16" s="25" t="s">
        <v>186</v>
      </c>
      <c r="E16" s="25" t="s">
        <v>186</v>
      </c>
      <c r="F16" s="25" t="s">
        <v>186</v>
      </c>
      <c r="G16" s="25"/>
      <c r="H16" s="25"/>
      <c r="I16" s="12"/>
      <c r="J16" s="26" t="s">
        <v>225</v>
      </c>
      <c r="K16" s="25"/>
      <c r="L16" s="25"/>
      <c r="M16" s="25" t="s">
        <v>186</v>
      </c>
      <c r="N16" s="25" t="s">
        <v>186</v>
      </c>
      <c r="O16" s="25" t="s">
        <v>186</v>
      </c>
      <c r="P16" s="25"/>
      <c r="Q16" s="25"/>
      <c r="R16" s="12"/>
      <c r="S16" s="24">
        <v>14</v>
      </c>
      <c r="T16" s="25"/>
      <c r="U16" s="25"/>
      <c r="V16" s="25" t="s">
        <v>186</v>
      </c>
      <c r="W16" s="25" t="s">
        <v>186</v>
      </c>
      <c r="X16" s="25"/>
      <c r="Y16" s="12"/>
      <c r="Z16" s="24" t="s">
        <v>226</v>
      </c>
      <c r="AA16" s="25" t="s">
        <v>186</v>
      </c>
      <c r="AB16" s="25" t="s">
        <v>186</v>
      </c>
      <c r="AC16" s="25" t="s">
        <v>186</v>
      </c>
      <c r="AD16" s="25" t="s">
        <v>186</v>
      </c>
      <c r="AE16" s="25" t="s">
        <v>186</v>
      </c>
      <c r="AF16" s="25" t="s">
        <v>186</v>
      </c>
      <c r="AG16" s="25" t="s">
        <v>186</v>
      </c>
      <c r="AH16" s="12"/>
      <c r="AI16" s="24" t="s">
        <v>227</v>
      </c>
      <c r="AJ16" s="25" t="s">
        <v>186</v>
      </c>
      <c r="AK16" s="25" t="s">
        <v>186</v>
      </c>
      <c r="AL16" s="25" t="s">
        <v>186</v>
      </c>
      <c r="AM16" s="25" t="s">
        <v>186</v>
      </c>
      <c r="AN16" s="25" t="s">
        <v>186</v>
      </c>
      <c r="AO16" s="25" t="s">
        <v>186</v>
      </c>
      <c r="AP16" s="25" t="s">
        <v>186</v>
      </c>
      <c r="AQ16" s="12"/>
    </row>
    <row r="17" spans="1:43" x14ac:dyDescent="0.25">
      <c r="A17" s="24" t="s">
        <v>228</v>
      </c>
      <c r="B17" s="25"/>
      <c r="C17" s="25"/>
      <c r="D17" s="25" t="s">
        <v>186</v>
      </c>
      <c r="E17" s="25" t="s">
        <v>186</v>
      </c>
      <c r="F17" s="25" t="s">
        <v>186</v>
      </c>
      <c r="G17" s="25"/>
      <c r="H17" s="25"/>
      <c r="I17" s="12"/>
      <c r="J17" s="26" t="s">
        <v>229</v>
      </c>
      <c r="K17" s="25"/>
      <c r="L17" s="25"/>
      <c r="M17" s="25" t="s">
        <v>186</v>
      </c>
      <c r="N17" s="25" t="s">
        <v>186</v>
      </c>
      <c r="O17" s="25" t="s">
        <v>186</v>
      </c>
      <c r="P17" s="25"/>
      <c r="Q17" s="25"/>
      <c r="R17" s="12"/>
      <c r="S17" s="24">
        <v>16</v>
      </c>
      <c r="T17" s="25"/>
      <c r="U17" s="25"/>
      <c r="V17" s="25" t="s">
        <v>186</v>
      </c>
      <c r="W17" s="25" t="s">
        <v>186</v>
      </c>
      <c r="X17" s="25"/>
      <c r="Y17" s="12"/>
      <c r="Z17" s="24" t="s">
        <v>230</v>
      </c>
      <c r="AA17" s="25" t="s">
        <v>186</v>
      </c>
      <c r="AB17" s="25" t="s">
        <v>186</v>
      </c>
      <c r="AC17" s="25" t="s">
        <v>186</v>
      </c>
      <c r="AD17" s="25" t="s">
        <v>186</v>
      </c>
      <c r="AE17" s="25" t="s">
        <v>186</v>
      </c>
      <c r="AF17" s="25" t="s">
        <v>186</v>
      </c>
      <c r="AG17" s="25" t="s">
        <v>186</v>
      </c>
      <c r="AH17" s="12"/>
      <c r="AI17" s="24" t="s">
        <v>231</v>
      </c>
      <c r="AJ17" s="25" t="s">
        <v>186</v>
      </c>
      <c r="AK17" s="25" t="s">
        <v>186</v>
      </c>
      <c r="AL17" s="25" t="s">
        <v>186</v>
      </c>
      <c r="AM17" s="25" t="s">
        <v>186</v>
      </c>
      <c r="AN17" s="25" t="s">
        <v>186</v>
      </c>
      <c r="AO17" s="25" t="s">
        <v>186</v>
      </c>
      <c r="AP17" s="25" t="s">
        <v>186</v>
      </c>
      <c r="AQ17" s="12"/>
    </row>
    <row r="18" spans="1:43" x14ac:dyDescent="0.25">
      <c r="A18" s="24" t="s">
        <v>232</v>
      </c>
      <c r="B18" s="25"/>
      <c r="C18" s="25"/>
      <c r="D18" s="25" t="s">
        <v>186</v>
      </c>
      <c r="E18" s="25" t="s">
        <v>186</v>
      </c>
      <c r="F18" s="25" t="s">
        <v>186</v>
      </c>
      <c r="G18" s="25"/>
      <c r="H18" s="25"/>
      <c r="I18" s="12"/>
      <c r="J18" s="26" t="s">
        <v>233</v>
      </c>
      <c r="K18" s="25"/>
      <c r="L18" s="25"/>
      <c r="M18" s="25" t="s">
        <v>186</v>
      </c>
      <c r="N18" s="25" t="s">
        <v>186</v>
      </c>
      <c r="O18" s="25" t="s">
        <v>186</v>
      </c>
      <c r="P18" s="25"/>
      <c r="Q18" s="25"/>
      <c r="R18" s="12"/>
      <c r="S18" s="24">
        <v>17</v>
      </c>
      <c r="T18" s="25"/>
      <c r="U18" s="25"/>
      <c r="V18" s="25" t="s">
        <v>186</v>
      </c>
      <c r="W18" s="25" t="s">
        <v>186</v>
      </c>
      <c r="X18" s="25"/>
      <c r="Y18" s="12"/>
      <c r="Z18" s="24" t="s">
        <v>234</v>
      </c>
      <c r="AA18" s="25" t="s">
        <v>186</v>
      </c>
      <c r="AB18" s="25" t="s">
        <v>186</v>
      </c>
      <c r="AC18" s="25" t="s">
        <v>186</v>
      </c>
      <c r="AD18" s="25" t="s">
        <v>186</v>
      </c>
      <c r="AE18" s="25" t="s">
        <v>186</v>
      </c>
      <c r="AF18" s="25" t="s">
        <v>186</v>
      </c>
      <c r="AG18" s="25" t="s">
        <v>186</v>
      </c>
      <c r="AH18" s="12"/>
      <c r="AI18" s="24" t="s">
        <v>235</v>
      </c>
      <c r="AJ18" s="25" t="s">
        <v>186</v>
      </c>
      <c r="AK18" s="25" t="s">
        <v>186</v>
      </c>
      <c r="AL18" s="25" t="s">
        <v>186</v>
      </c>
      <c r="AM18" s="25" t="s">
        <v>186</v>
      </c>
      <c r="AN18" s="25" t="s">
        <v>186</v>
      </c>
      <c r="AO18" s="25" t="s">
        <v>186</v>
      </c>
      <c r="AP18" s="25" t="s">
        <v>186</v>
      </c>
      <c r="AQ18" s="12"/>
    </row>
    <row r="19" spans="1:43" x14ac:dyDescent="0.25">
      <c r="A19" s="24" t="s">
        <v>236</v>
      </c>
      <c r="B19" s="25" t="s">
        <v>186</v>
      </c>
      <c r="C19" s="25" t="s">
        <v>186</v>
      </c>
      <c r="D19" s="25"/>
      <c r="E19" s="25"/>
      <c r="F19" s="25"/>
      <c r="G19" s="25" t="s">
        <v>186</v>
      </c>
      <c r="H19" s="25" t="s">
        <v>186</v>
      </c>
      <c r="I19" s="12"/>
      <c r="J19" s="24" t="s">
        <v>237</v>
      </c>
      <c r="K19" s="25" t="s">
        <v>186</v>
      </c>
      <c r="L19" s="25" t="s">
        <v>186</v>
      </c>
      <c r="M19" s="25"/>
      <c r="N19" s="25"/>
      <c r="O19" s="25"/>
      <c r="P19" s="25" t="s">
        <v>186</v>
      </c>
      <c r="Q19" s="25" t="s">
        <v>186</v>
      </c>
      <c r="R19" s="12"/>
      <c r="S19" s="24">
        <v>19</v>
      </c>
      <c r="T19" s="25"/>
      <c r="U19" s="25"/>
      <c r="V19" s="25" t="s">
        <v>186</v>
      </c>
      <c r="W19" s="25" t="s">
        <v>186</v>
      </c>
      <c r="X19" s="25"/>
      <c r="Y19" s="12"/>
      <c r="Z19" s="24" t="s">
        <v>238</v>
      </c>
      <c r="AA19" s="25" t="s">
        <v>186</v>
      </c>
      <c r="AB19" s="25" t="s">
        <v>186</v>
      </c>
      <c r="AC19" s="25" t="s">
        <v>186</v>
      </c>
      <c r="AD19" s="25" t="s">
        <v>186</v>
      </c>
      <c r="AE19" s="25" t="s">
        <v>186</v>
      </c>
      <c r="AF19" s="25" t="s">
        <v>186</v>
      </c>
      <c r="AG19" s="25" t="s">
        <v>186</v>
      </c>
      <c r="AH19" s="12"/>
      <c r="AI19" s="24" t="s">
        <v>239</v>
      </c>
      <c r="AJ19" s="25" t="s">
        <v>186</v>
      </c>
      <c r="AK19" s="25" t="s">
        <v>186</v>
      </c>
      <c r="AL19" s="25" t="s">
        <v>186</v>
      </c>
      <c r="AM19" s="25" t="s">
        <v>186</v>
      </c>
      <c r="AN19" s="25" t="s">
        <v>186</v>
      </c>
      <c r="AO19" s="25" t="s">
        <v>186</v>
      </c>
      <c r="AP19" s="25" t="s">
        <v>186</v>
      </c>
      <c r="AQ19" s="12"/>
    </row>
    <row r="20" spans="1:43" x14ac:dyDescent="0.25">
      <c r="A20" s="24" t="s">
        <v>240</v>
      </c>
      <c r="B20" s="25" t="s">
        <v>186</v>
      </c>
      <c r="C20" s="25" t="s">
        <v>186</v>
      </c>
      <c r="D20" s="25"/>
      <c r="E20" s="25"/>
      <c r="F20" s="25"/>
      <c r="G20" s="25" t="s">
        <v>186</v>
      </c>
      <c r="H20" s="25" t="s">
        <v>186</v>
      </c>
      <c r="I20" s="12"/>
      <c r="J20" s="24" t="s">
        <v>241</v>
      </c>
      <c r="K20" s="25" t="s">
        <v>186</v>
      </c>
      <c r="L20" s="25" t="s">
        <v>186</v>
      </c>
      <c r="M20" s="25"/>
      <c r="N20" s="25"/>
      <c r="O20" s="25"/>
      <c r="P20" s="25" t="s">
        <v>186</v>
      </c>
      <c r="Q20" s="25" t="s">
        <v>186</v>
      </c>
      <c r="R20" s="12"/>
      <c r="S20" s="24">
        <v>20</v>
      </c>
      <c r="T20" s="25"/>
      <c r="U20" s="25"/>
      <c r="V20" s="25" t="s">
        <v>186</v>
      </c>
      <c r="W20" s="25" t="s">
        <v>186</v>
      </c>
      <c r="X20" s="25"/>
      <c r="Y20" s="12"/>
      <c r="Z20" s="24" t="s">
        <v>242</v>
      </c>
      <c r="AA20" s="25" t="s">
        <v>186</v>
      </c>
      <c r="AB20" s="25" t="s">
        <v>186</v>
      </c>
      <c r="AC20" s="25" t="s">
        <v>186</v>
      </c>
      <c r="AD20" s="25" t="s">
        <v>186</v>
      </c>
      <c r="AE20" s="25" t="s">
        <v>186</v>
      </c>
      <c r="AF20" s="25" t="s">
        <v>186</v>
      </c>
      <c r="AG20" s="25" t="s">
        <v>186</v>
      </c>
      <c r="AH20" s="12"/>
      <c r="AI20" s="24" t="s">
        <v>243</v>
      </c>
      <c r="AJ20" s="25" t="s">
        <v>186</v>
      </c>
      <c r="AK20" s="25" t="s">
        <v>186</v>
      </c>
      <c r="AL20" s="25" t="s">
        <v>186</v>
      </c>
      <c r="AM20" s="25" t="s">
        <v>186</v>
      </c>
      <c r="AN20" s="25" t="s">
        <v>186</v>
      </c>
      <c r="AO20" s="25" t="s">
        <v>186</v>
      </c>
      <c r="AP20" s="25" t="s">
        <v>186</v>
      </c>
      <c r="AQ20" s="12"/>
    </row>
    <row r="21" spans="1:43" x14ac:dyDescent="0.25">
      <c r="A21" s="24" t="s">
        <v>244</v>
      </c>
      <c r="B21" s="25" t="s">
        <v>186</v>
      </c>
      <c r="C21" s="25" t="s">
        <v>186</v>
      </c>
      <c r="D21" s="25"/>
      <c r="E21" s="25"/>
      <c r="F21" s="25"/>
      <c r="G21" s="25" t="s">
        <v>186</v>
      </c>
      <c r="H21" s="25" t="s">
        <v>186</v>
      </c>
      <c r="I21" s="12"/>
      <c r="J21" s="24" t="s">
        <v>245</v>
      </c>
      <c r="K21" s="25" t="s">
        <v>186</v>
      </c>
      <c r="L21" s="25" t="s">
        <v>186</v>
      </c>
      <c r="M21" s="25"/>
      <c r="N21" s="25"/>
      <c r="O21" s="25"/>
      <c r="P21" s="25" t="s">
        <v>186</v>
      </c>
      <c r="Q21" s="25" t="s">
        <v>186</v>
      </c>
      <c r="R21" s="12"/>
      <c r="S21" s="24">
        <v>21</v>
      </c>
      <c r="T21" s="25"/>
      <c r="U21" s="25"/>
      <c r="V21" s="25" t="s">
        <v>186</v>
      </c>
      <c r="W21" s="25" t="s">
        <v>186</v>
      </c>
      <c r="X21" s="25"/>
      <c r="Y21" s="12"/>
      <c r="Z21" s="24" t="s">
        <v>246</v>
      </c>
      <c r="AA21" s="25" t="s">
        <v>186</v>
      </c>
      <c r="AB21" s="25" t="s">
        <v>186</v>
      </c>
      <c r="AC21" s="25" t="s">
        <v>186</v>
      </c>
      <c r="AD21" s="25" t="s">
        <v>186</v>
      </c>
      <c r="AE21" s="25" t="s">
        <v>186</v>
      </c>
      <c r="AF21" s="25" t="s">
        <v>186</v>
      </c>
      <c r="AG21" s="25" t="s">
        <v>186</v>
      </c>
      <c r="AH21" s="12"/>
      <c r="AI21" s="24" t="s">
        <v>247</v>
      </c>
      <c r="AJ21" s="25" t="s">
        <v>186</v>
      </c>
      <c r="AK21" s="25" t="s">
        <v>186</v>
      </c>
      <c r="AL21" s="25" t="s">
        <v>186</v>
      </c>
      <c r="AM21" s="25" t="s">
        <v>186</v>
      </c>
      <c r="AN21" s="25" t="s">
        <v>186</v>
      </c>
      <c r="AO21" s="25" t="s">
        <v>186</v>
      </c>
      <c r="AP21" s="25" t="s">
        <v>186</v>
      </c>
      <c r="AQ21" s="12"/>
    </row>
    <row r="22" spans="1:43" x14ac:dyDescent="0.25">
      <c r="A22" s="24" t="s">
        <v>248</v>
      </c>
      <c r="B22" s="25" t="s">
        <v>186</v>
      </c>
      <c r="C22" s="25" t="s">
        <v>186</v>
      </c>
      <c r="D22" s="25"/>
      <c r="E22" s="25"/>
      <c r="F22" s="25"/>
      <c r="G22" s="25" t="s">
        <v>186</v>
      </c>
      <c r="H22" s="25" t="s">
        <v>186</v>
      </c>
      <c r="I22" s="12"/>
      <c r="J22" s="24" t="s">
        <v>249</v>
      </c>
      <c r="K22" s="25" t="s">
        <v>186</v>
      </c>
      <c r="L22" s="25" t="s">
        <v>186</v>
      </c>
      <c r="M22" s="25"/>
      <c r="N22" s="25"/>
      <c r="O22" s="25"/>
      <c r="P22" s="25" t="s">
        <v>186</v>
      </c>
      <c r="Q22" s="25" t="s">
        <v>186</v>
      </c>
      <c r="R22" s="12"/>
      <c r="S22" s="24">
        <v>22</v>
      </c>
      <c r="T22" s="25"/>
      <c r="U22" s="25"/>
      <c r="V22" s="25" t="s">
        <v>186</v>
      </c>
      <c r="W22" s="25" t="s">
        <v>186</v>
      </c>
      <c r="X22" s="25"/>
      <c r="Y22" s="12"/>
      <c r="Z22" s="27" t="s">
        <v>250</v>
      </c>
      <c r="AA22" s="25" t="s">
        <v>186</v>
      </c>
      <c r="AB22" s="25" t="s">
        <v>186</v>
      </c>
      <c r="AC22" s="25" t="s">
        <v>186</v>
      </c>
      <c r="AD22" s="25" t="s">
        <v>186</v>
      </c>
      <c r="AE22" s="25" t="s">
        <v>186</v>
      </c>
      <c r="AF22" s="25" t="s">
        <v>186</v>
      </c>
      <c r="AG22" s="25" t="s">
        <v>186</v>
      </c>
      <c r="AH22" s="12"/>
      <c r="AI22" s="24" t="s">
        <v>251</v>
      </c>
      <c r="AJ22" s="25" t="s">
        <v>186</v>
      </c>
      <c r="AK22" s="25" t="s">
        <v>186</v>
      </c>
      <c r="AL22" s="25" t="s">
        <v>186</v>
      </c>
      <c r="AM22" s="25" t="s">
        <v>186</v>
      </c>
      <c r="AN22" s="25" t="s">
        <v>186</v>
      </c>
      <c r="AO22" s="25" t="s">
        <v>186</v>
      </c>
      <c r="AP22" s="25" t="s">
        <v>186</v>
      </c>
      <c r="AQ22" s="12"/>
    </row>
    <row r="23" spans="1:43" x14ac:dyDescent="0.25">
      <c r="A23" s="24" t="s">
        <v>252</v>
      </c>
      <c r="B23" s="25" t="s">
        <v>186</v>
      </c>
      <c r="C23" s="25" t="s">
        <v>186</v>
      </c>
      <c r="D23" s="25"/>
      <c r="E23" s="25"/>
      <c r="F23" s="25"/>
      <c r="G23" s="25" t="s">
        <v>186</v>
      </c>
      <c r="H23" s="25" t="s">
        <v>186</v>
      </c>
      <c r="I23" s="12"/>
      <c r="J23" s="24" t="s">
        <v>253</v>
      </c>
      <c r="K23" s="25" t="s">
        <v>186</v>
      </c>
      <c r="L23" s="25" t="s">
        <v>186</v>
      </c>
      <c r="M23" s="25"/>
      <c r="N23" s="25"/>
      <c r="O23" s="25"/>
      <c r="P23" s="25" t="s">
        <v>186</v>
      </c>
      <c r="Q23" s="25" t="s">
        <v>186</v>
      </c>
      <c r="R23" s="12"/>
      <c r="S23" s="24">
        <v>24</v>
      </c>
      <c r="T23" s="25"/>
      <c r="U23" s="25"/>
      <c r="V23" s="25" t="s">
        <v>186</v>
      </c>
      <c r="W23" s="25" t="s">
        <v>186</v>
      </c>
      <c r="X23" s="25"/>
      <c r="Y23" s="12"/>
      <c r="Z23" s="27" t="s">
        <v>254</v>
      </c>
      <c r="AA23" s="25" t="s">
        <v>186</v>
      </c>
      <c r="AB23" s="25" t="s">
        <v>186</v>
      </c>
      <c r="AC23" s="25" t="s">
        <v>186</v>
      </c>
      <c r="AD23" s="25" t="s">
        <v>186</v>
      </c>
      <c r="AE23" s="25" t="s">
        <v>186</v>
      </c>
      <c r="AF23" s="25" t="s">
        <v>186</v>
      </c>
      <c r="AG23" s="25" t="s">
        <v>186</v>
      </c>
      <c r="AH23" s="12"/>
      <c r="AI23" s="24" t="s">
        <v>255</v>
      </c>
      <c r="AJ23" s="25" t="s">
        <v>186</v>
      </c>
      <c r="AK23" s="25" t="s">
        <v>186</v>
      </c>
      <c r="AL23" s="25" t="s">
        <v>186</v>
      </c>
      <c r="AM23" s="25" t="s">
        <v>186</v>
      </c>
      <c r="AN23" s="25" t="s">
        <v>186</v>
      </c>
      <c r="AO23" s="25" t="s">
        <v>186</v>
      </c>
      <c r="AP23" s="25" t="s">
        <v>186</v>
      </c>
      <c r="AQ23" s="12"/>
    </row>
    <row r="24" spans="1:43" x14ac:dyDescent="0.25">
      <c r="A24" s="24" t="s">
        <v>256</v>
      </c>
      <c r="B24" s="25" t="s">
        <v>186</v>
      </c>
      <c r="C24" s="25" t="s">
        <v>186</v>
      </c>
      <c r="D24" s="25"/>
      <c r="E24" s="25"/>
      <c r="F24" s="25"/>
      <c r="G24" s="25" t="s">
        <v>186</v>
      </c>
      <c r="H24" s="25" t="s">
        <v>186</v>
      </c>
      <c r="I24" s="12"/>
      <c r="J24" s="24" t="s">
        <v>257</v>
      </c>
      <c r="K24" s="25" t="s">
        <v>186</v>
      </c>
      <c r="L24" s="25" t="s">
        <v>186</v>
      </c>
      <c r="M24" s="25"/>
      <c r="N24" s="25"/>
      <c r="O24" s="25"/>
      <c r="P24" s="25" t="s">
        <v>186</v>
      </c>
      <c r="Q24" s="25" t="s">
        <v>186</v>
      </c>
      <c r="R24" s="12"/>
      <c r="S24" s="24">
        <v>26</v>
      </c>
      <c r="T24" s="25"/>
      <c r="U24" s="25"/>
      <c r="V24" s="25" t="s">
        <v>186</v>
      </c>
      <c r="W24" s="25" t="s">
        <v>186</v>
      </c>
      <c r="X24" s="25"/>
      <c r="Y24" s="12"/>
      <c r="Z24" s="27" t="s">
        <v>258</v>
      </c>
      <c r="AA24" s="25" t="s">
        <v>186</v>
      </c>
      <c r="AB24" s="25" t="s">
        <v>186</v>
      </c>
      <c r="AC24" s="25" t="s">
        <v>186</v>
      </c>
      <c r="AD24" s="25" t="s">
        <v>186</v>
      </c>
      <c r="AE24" s="25" t="s">
        <v>186</v>
      </c>
      <c r="AF24" s="25" t="s">
        <v>186</v>
      </c>
      <c r="AG24" s="25" t="s">
        <v>186</v>
      </c>
      <c r="AH24" s="12"/>
      <c r="AI24" s="24" t="s">
        <v>259</v>
      </c>
      <c r="AJ24" s="25" t="s">
        <v>186</v>
      </c>
      <c r="AK24" s="25" t="s">
        <v>186</v>
      </c>
      <c r="AL24" s="25" t="s">
        <v>186</v>
      </c>
      <c r="AM24" s="25" t="s">
        <v>186</v>
      </c>
      <c r="AN24" s="25" t="s">
        <v>186</v>
      </c>
      <c r="AO24" s="25" t="s">
        <v>186</v>
      </c>
      <c r="AP24" s="25" t="s">
        <v>186</v>
      </c>
      <c r="AQ24" s="12"/>
    </row>
    <row r="25" spans="1:43" x14ac:dyDescent="0.25">
      <c r="A25" s="24" t="s">
        <v>260</v>
      </c>
      <c r="B25" s="25" t="s">
        <v>186</v>
      </c>
      <c r="C25" s="25" t="s">
        <v>186</v>
      </c>
      <c r="D25" s="25"/>
      <c r="E25" s="25"/>
      <c r="F25" s="25"/>
      <c r="G25" s="25" t="s">
        <v>186</v>
      </c>
      <c r="H25" s="25" t="s">
        <v>186</v>
      </c>
      <c r="I25" s="12"/>
      <c r="J25" s="24" t="s">
        <v>261</v>
      </c>
      <c r="K25" s="25" t="s">
        <v>186</v>
      </c>
      <c r="L25" s="25" t="s">
        <v>186</v>
      </c>
      <c r="M25" s="25"/>
      <c r="N25" s="25"/>
      <c r="O25" s="25"/>
      <c r="P25" s="25" t="s">
        <v>186</v>
      </c>
      <c r="Q25" s="25" t="s">
        <v>186</v>
      </c>
      <c r="R25" s="12"/>
      <c r="S25" s="24">
        <v>28</v>
      </c>
      <c r="T25" s="25"/>
      <c r="U25" s="25"/>
      <c r="V25" s="25" t="s">
        <v>186</v>
      </c>
      <c r="W25" s="25" t="s">
        <v>186</v>
      </c>
      <c r="X25" s="25"/>
      <c r="Y25" s="12"/>
      <c r="Z25" s="27" t="s">
        <v>262</v>
      </c>
      <c r="AA25" s="25" t="s">
        <v>186</v>
      </c>
      <c r="AB25" s="25" t="s">
        <v>186</v>
      </c>
      <c r="AC25" s="25" t="s">
        <v>186</v>
      </c>
      <c r="AD25" s="25" t="s">
        <v>186</v>
      </c>
      <c r="AE25" s="25" t="s">
        <v>186</v>
      </c>
      <c r="AF25" s="25" t="s">
        <v>186</v>
      </c>
      <c r="AG25" s="25" t="s">
        <v>186</v>
      </c>
      <c r="AH25" s="12"/>
      <c r="AI25" s="24" t="s">
        <v>263</v>
      </c>
      <c r="AJ25" s="25" t="s">
        <v>186</v>
      </c>
      <c r="AK25" s="25" t="s">
        <v>186</v>
      </c>
      <c r="AL25" s="25" t="s">
        <v>186</v>
      </c>
      <c r="AM25" s="25" t="s">
        <v>186</v>
      </c>
      <c r="AN25" s="25" t="s">
        <v>186</v>
      </c>
      <c r="AO25" s="25" t="s">
        <v>186</v>
      </c>
      <c r="AP25" s="25" t="s">
        <v>186</v>
      </c>
      <c r="AQ25" s="12"/>
    </row>
    <row r="26" spans="1:43" x14ac:dyDescent="0.25">
      <c r="A26" s="24">
        <v>8</v>
      </c>
      <c r="B26" s="25"/>
      <c r="C26" s="25"/>
      <c r="D26" s="25" t="s">
        <v>186</v>
      </c>
      <c r="E26" s="25" t="s">
        <v>186</v>
      </c>
      <c r="F26" s="25" t="s">
        <v>186</v>
      </c>
      <c r="G26" s="25"/>
      <c r="H26" s="25"/>
      <c r="I26" s="12"/>
      <c r="J26" s="24" t="s">
        <v>264</v>
      </c>
      <c r="K26" s="25"/>
      <c r="L26" s="25"/>
      <c r="M26" s="25" t="s">
        <v>186</v>
      </c>
      <c r="N26" s="25" t="s">
        <v>186</v>
      </c>
      <c r="O26" s="25" t="s">
        <v>186</v>
      </c>
      <c r="P26" s="25"/>
      <c r="Q26" s="25"/>
      <c r="R26" s="12"/>
      <c r="S26" s="24">
        <v>29</v>
      </c>
      <c r="T26" s="25"/>
      <c r="U26" s="25"/>
      <c r="V26" s="25" t="s">
        <v>186</v>
      </c>
      <c r="W26" s="25" t="s">
        <v>186</v>
      </c>
      <c r="X26" s="25"/>
      <c r="Y26" s="12"/>
      <c r="Z26" s="27" t="s">
        <v>265</v>
      </c>
      <c r="AA26" s="25" t="s">
        <v>186</v>
      </c>
      <c r="AB26" s="25" t="s">
        <v>186</v>
      </c>
      <c r="AC26" s="25" t="s">
        <v>186</v>
      </c>
      <c r="AD26" s="25" t="s">
        <v>186</v>
      </c>
      <c r="AE26" s="25" t="s">
        <v>186</v>
      </c>
      <c r="AF26" s="25" t="s">
        <v>186</v>
      </c>
      <c r="AG26" s="25" t="s">
        <v>186</v>
      </c>
      <c r="AH26" s="12"/>
      <c r="AI26" s="24" t="s">
        <v>266</v>
      </c>
      <c r="AJ26" s="25" t="s">
        <v>186</v>
      </c>
      <c r="AK26" s="25" t="s">
        <v>186</v>
      </c>
      <c r="AL26" s="25" t="s">
        <v>186</v>
      </c>
      <c r="AM26" s="25" t="s">
        <v>186</v>
      </c>
      <c r="AN26" s="25" t="s">
        <v>186</v>
      </c>
      <c r="AO26" s="25" t="s">
        <v>186</v>
      </c>
      <c r="AP26" s="25" t="s">
        <v>186</v>
      </c>
      <c r="AQ26" s="12"/>
    </row>
    <row r="27" spans="1:43" x14ac:dyDescent="0.25">
      <c r="A27" s="24">
        <v>9</v>
      </c>
      <c r="B27" s="25"/>
      <c r="C27" s="25"/>
      <c r="D27" s="25" t="s">
        <v>186</v>
      </c>
      <c r="E27" s="25" t="s">
        <v>186</v>
      </c>
      <c r="F27" s="25" t="s">
        <v>186</v>
      </c>
      <c r="G27" s="25"/>
      <c r="H27" s="25"/>
      <c r="I27" s="12"/>
      <c r="J27" s="26" t="s">
        <v>267</v>
      </c>
      <c r="K27" s="25"/>
      <c r="L27" s="25"/>
      <c r="M27" s="25" t="s">
        <v>186</v>
      </c>
      <c r="N27" s="25" t="s">
        <v>186</v>
      </c>
      <c r="O27" s="25" t="s">
        <v>186</v>
      </c>
      <c r="P27" s="25"/>
      <c r="Q27" s="25"/>
      <c r="R27" s="12"/>
      <c r="S27" s="24">
        <v>32</v>
      </c>
      <c r="T27" s="25"/>
      <c r="U27" s="25"/>
      <c r="V27" s="25" t="s">
        <v>186</v>
      </c>
      <c r="W27" s="25" t="s">
        <v>186</v>
      </c>
      <c r="X27" s="25"/>
      <c r="Y27" s="12"/>
      <c r="Z27" s="27" t="s">
        <v>268</v>
      </c>
      <c r="AA27" s="25" t="s">
        <v>186</v>
      </c>
      <c r="AB27" s="25" t="s">
        <v>186</v>
      </c>
      <c r="AC27" s="25" t="s">
        <v>186</v>
      </c>
      <c r="AD27" s="25" t="s">
        <v>186</v>
      </c>
      <c r="AE27" s="25" t="s">
        <v>186</v>
      </c>
      <c r="AF27" s="25" t="s">
        <v>186</v>
      </c>
      <c r="AG27" s="25" t="s">
        <v>186</v>
      </c>
      <c r="AH27" s="12"/>
      <c r="AI27" s="24" t="s">
        <v>269</v>
      </c>
      <c r="AJ27" s="25" t="s">
        <v>186</v>
      </c>
      <c r="AK27" s="25" t="s">
        <v>186</v>
      </c>
      <c r="AL27" s="25" t="s">
        <v>186</v>
      </c>
      <c r="AM27" s="25" t="s">
        <v>186</v>
      </c>
      <c r="AN27" s="25" t="s">
        <v>186</v>
      </c>
      <c r="AO27" s="25" t="s">
        <v>186</v>
      </c>
      <c r="AP27" s="25" t="s">
        <v>186</v>
      </c>
      <c r="AQ27" s="12"/>
    </row>
    <row r="28" spans="1:43" x14ac:dyDescent="0.25">
      <c r="A28" s="24">
        <v>10</v>
      </c>
      <c r="B28" s="25"/>
      <c r="C28" s="25"/>
      <c r="D28" s="25" t="s">
        <v>186</v>
      </c>
      <c r="E28" s="25" t="s">
        <v>186</v>
      </c>
      <c r="F28" s="25" t="s">
        <v>186</v>
      </c>
      <c r="G28" s="25"/>
      <c r="H28" s="25"/>
      <c r="I28" s="12"/>
      <c r="J28" s="26" t="s">
        <v>270</v>
      </c>
      <c r="K28" s="25"/>
      <c r="L28" s="25"/>
      <c r="M28" s="25" t="s">
        <v>186</v>
      </c>
      <c r="N28" s="25" t="s">
        <v>186</v>
      </c>
      <c r="O28" s="25" t="s">
        <v>186</v>
      </c>
      <c r="P28" s="25"/>
      <c r="Q28" s="25"/>
      <c r="R28" s="12"/>
      <c r="S28" s="24" t="s">
        <v>271</v>
      </c>
      <c r="T28" s="25" t="s">
        <v>186</v>
      </c>
      <c r="U28" s="25" t="s">
        <v>186</v>
      </c>
      <c r="V28" s="25"/>
      <c r="W28" s="25"/>
      <c r="X28" s="25" t="s">
        <v>186</v>
      </c>
      <c r="Y28" s="12"/>
      <c r="Z28" s="27" t="s">
        <v>272</v>
      </c>
      <c r="AA28" s="25" t="s">
        <v>186</v>
      </c>
      <c r="AB28" s="25" t="s">
        <v>186</v>
      </c>
      <c r="AC28" s="25" t="s">
        <v>186</v>
      </c>
      <c r="AD28" s="25" t="s">
        <v>186</v>
      </c>
      <c r="AE28" s="25" t="s">
        <v>186</v>
      </c>
      <c r="AF28" s="25" t="s">
        <v>186</v>
      </c>
      <c r="AG28" s="25" t="s">
        <v>186</v>
      </c>
      <c r="AH28" s="12"/>
      <c r="AI28" s="24" t="s">
        <v>273</v>
      </c>
      <c r="AJ28" s="25" t="s">
        <v>186</v>
      </c>
      <c r="AK28" s="25" t="s">
        <v>186</v>
      </c>
      <c r="AL28" s="25" t="s">
        <v>186</v>
      </c>
      <c r="AM28" s="25" t="s">
        <v>186</v>
      </c>
      <c r="AN28" s="25" t="s">
        <v>186</v>
      </c>
      <c r="AO28" s="25" t="s">
        <v>186</v>
      </c>
      <c r="AP28" s="25" t="s">
        <v>186</v>
      </c>
      <c r="AQ28" s="12"/>
    </row>
    <row r="29" spans="1:43" x14ac:dyDescent="0.25">
      <c r="A29" s="24">
        <v>11</v>
      </c>
      <c r="B29" s="25"/>
      <c r="C29" s="25"/>
      <c r="D29" s="25" t="s">
        <v>186</v>
      </c>
      <c r="E29" s="25" t="s">
        <v>186</v>
      </c>
      <c r="F29" s="25" t="s">
        <v>186</v>
      </c>
      <c r="G29" s="25"/>
      <c r="H29" s="25"/>
      <c r="I29" s="12"/>
      <c r="J29" s="26" t="s">
        <v>274</v>
      </c>
      <c r="K29" s="25"/>
      <c r="L29" s="25"/>
      <c r="M29" s="25" t="s">
        <v>186</v>
      </c>
      <c r="N29" s="25" t="s">
        <v>186</v>
      </c>
      <c r="O29" s="25" t="s">
        <v>186</v>
      </c>
      <c r="P29" s="25"/>
      <c r="Q29" s="25"/>
      <c r="R29" s="12"/>
      <c r="S29" s="24" t="s">
        <v>275</v>
      </c>
      <c r="T29" s="25" t="s">
        <v>186</v>
      </c>
      <c r="U29" s="25" t="s">
        <v>186</v>
      </c>
      <c r="V29" s="25"/>
      <c r="W29" s="25"/>
      <c r="X29" s="25" t="s">
        <v>186</v>
      </c>
      <c r="Y29" s="12"/>
      <c r="Z29" s="27" t="s">
        <v>276</v>
      </c>
      <c r="AA29" s="25" t="s">
        <v>186</v>
      </c>
      <c r="AB29" s="25" t="s">
        <v>186</v>
      </c>
      <c r="AC29" s="25" t="s">
        <v>186</v>
      </c>
      <c r="AD29" s="25" t="s">
        <v>186</v>
      </c>
      <c r="AE29" s="25" t="s">
        <v>186</v>
      </c>
      <c r="AF29" s="25" t="s">
        <v>186</v>
      </c>
      <c r="AG29" s="25" t="s">
        <v>186</v>
      </c>
      <c r="AH29" s="12"/>
      <c r="AI29" s="24" t="s">
        <v>277</v>
      </c>
      <c r="AJ29" s="25" t="s">
        <v>186</v>
      </c>
      <c r="AK29" s="25" t="s">
        <v>186</v>
      </c>
      <c r="AL29" s="25" t="s">
        <v>186</v>
      </c>
      <c r="AM29" s="25" t="s">
        <v>186</v>
      </c>
      <c r="AN29" s="25" t="s">
        <v>186</v>
      </c>
      <c r="AO29" s="25" t="s">
        <v>186</v>
      </c>
      <c r="AP29" s="25" t="s">
        <v>186</v>
      </c>
      <c r="AQ29" s="12"/>
    </row>
    <row r="30" spans="1:43" x14ac:dyDescent="0.25">
      <c r="A30" s="24">
        <v>12</v>
      </c>
      <c r="B30" s="25"/>
      <c r="C30" s="25"/>
      <c r="D30" s="25" t="s">
        <v>186</v>
      </c>
      <c r="E30" s="25" t="s">
        <v>186</v>
      </c>
      <c r="F30" s="25" t="s">
        <v>186</v>
      </c>
      <c r="G30" s="25"/>
      <c r="H30" s="25"/>
      <c r="I30" s="12"/>
      <c r="J30" s="26" t="s">
        <v>278</v>
      </c>
      <c r="K30" s="25"/>
      <c r="L30" s="25"/>
      <c r="M30" s="25" t="s">
        <v>186</v>
      </c>
      <c r="N30" s="25" t="s">
        <v>186</v>
      </c>
      <c r="O30" s="25" t="s">
        <v>186</v>
      </c>
      <c r="P30" s="25"/>
      <c r="Q30" s="25"/>
      <c r="R30" s="12"/>
      <c r="S30" s="24" t="s">
        <v>279</v>
      </c>
      <c r="T30" s="25" t="s">
        <v>186</v>
      </c>
      <c r="U30" s="25" t="s">
        <v>186</v>
      </c>
      <c r="V30" s="25"/>
      <c r="W30" s="25"/>
      <c r="X30" s="25" t="s">
        <v>186</v>
      </c>
      <c r="Y30" s="12"/>
      <c r="Z30" s="27" t="s">
        <v>280</v>
      </c>
      <c r="AA30" s="25" t="s">
        <v>186</v>
      </c>
      <c r="AB30" s="25" t="s">
        <v>186</v>
      </c>
      <c r="AC30" s="25" t="s">
        <v>186</v>
      </c>
      <c r="AD30" s="25" t="s">
        <v>186</v>
      </c>
      <c r="AE30" s="25" t="s">
        <v>186</v>
      </c>
      <c r="AF30" s="25" t="s">
        <v>186</v>
      </c>
      <c r="AG30" s="25" t="s">
        <v>186</v>
      </c>
      <c r="AH30" s="12"/>
      <c r="AI30" s="24" t="s">
        <v>281</v>
      </c>
      <c r="AJ30" s="25" t="s">
        <v>186</v>
      </c>
      <c r="AK30" s="25" t="s">
        <v>186</v>
      </c>
      <c r="AL30" s="25" t="s">
        <v>186</v>
      </c>
      <c r="AM30" s="25" t="s">
        <v>186</v>
      </c>
      <c r="AN30" s="25" t="s">
        <v>186</v>
      </c>
      <c r="AO30" s="25" t="s">
        <v>186</v>
      </c>
      <c r="AP30" s="25" t="s">
        <v>186</v>
      </c>
      <c r="AQ30" s="12"/>
    </row>
    <row r="31" spans="1:43" x14ac:dyDescent="0.25">
      <c r="A31" s="24">
        <v>13</v>
      </c>
      <c r="B31" s="25"/>
      <c r="C31" s="25"/>
      <c r="D31" s="25" t="s">
        <v>186</v>
      </c>
      <c r="E31" s="25" t="s">
        <v>186</v>
      </c>
      <c r="F31" s="25" t="s">
        <v>186</v>
      </c>
      <c r="G31" s="25"/>
      <c r="H31" s="25"/>
      <c r="I31" s="12"/>
      <c r="J31" s="26" t="s">
        <v>282</v>
      </c>
      <c r="K31" s="25"/>
      <c r="L31" s="25"/>
      <c r="M31" s="25" t="s">
        <v>186</v>
      </c>
      <c r="N31" s="25" t="s">
        <v>186</v>
      </c>
      <c r="O31" s="25" t="s">
        <v>186</v>
      </c>
      <c r="P31" s="25"/>
      <c r="Q31" s="25"/>
      <c r="R31" s="12"/>
      <c r="S31" s="24" t="s">
        <v>283</v>
      </c>
      <c r="T31" s="25" t="s">
        <v>186</v>
      </c>
      <c r="U31" s="25" t="s">
        <v>186</v>
      </c>
      <c r="V31" s="25"/>
      <c r="W31" s="25"/>
      <c r="X31" s="25" t="s">
        <v>186</v>
      </c>
      <c r="Y31" s="12"/>
      <c r="Z31" s="27" t="s">
        <v>284</v>
      </c>
      <c r="AA31" s="25" t="s">
        <v>186</v>
      </c>
      <c r="AB31" s="25" t="s">
        <v>186</v>
      </c>
      <c r="AC31" s="25" t="s">
        <v>186</v>
      </c>
      <c r="AD31" s="25" t="s">
        <v>186</v>
      </c>
      <c r="AE31" s="25" t="s">
        <v>186</v>
      </c>
      <c r="AF31" s="25" t="s">
        <v>186</v>
      </c>
      <c r="AG31" s="25" t="s">
        <v>186</v>
      </c>
      <c r="AH31" s="12"/>
      <c r="AI31" s="24"/>
      <c r="AJ31" s="28"/>
      <c r="AK31" s="28"/>
      <c r="AL31" s="28"/>
      <c r="AM31" s="28"/>
      <c r="AN31" s="28"/>
      <c r="AO31" s="28"/>
      <c r="AP31" s="28"/>
      <c r="AQ31" s="12"/>
    </row>
    <row r="32" spans="1:43" x14ac:dyDescent="0.25">
      <c r="A32" s="24">
        <v>14</v>
      </c>
      <c r="B32" s="25"/>
      <c r="C32" s="25"/>
      <c r="D32" s="25" t="s">
        <v>186</v>
      </c>
      <c r="E32" s="25" t="s">
        <v>186</v>
      </c>
      <c r="F32" s="25" t="s">
        <v>186</v>
      </c>
      <c r="G32" s="25"/>
      <c r="H32" s="25"/>
      <c r="I32" s="12"/>
      <c r="J32" s="26" t="s">
        <v>285</v>
      </c>
      <c r="K32" s="25"/>
      <c r="L32" s="25"/>
      <c r="M32" s="25" t="s">
        <v>186</v>
      </c>
      <c r="N32" s="25" t="s">
        <v>186</v>
      </c>
      <c r="O32" s="25" t="s">
        <v>186</v>
      </c>
      <c r="P32" s="25"/>
      <c r="Q32" s="25"/>
      <c r="R32" s="12"/>
      <c r="S32" s="24" t="s">
        <v>286</v>
      </c>
      <c r="T32" s="25" t="s">
        <v>186</v>
      </c>
      <c r="U32" s="25" t="s">
        <v>186</v>
      </c>
      <c r="V32" s="25"/>
      <c r="W32" s="25"/>
      <c r="X32" s="25" t="s">
        <v>186</v>
      </c>
      <c r="Y32" s="12"/>
      <c r="Z32" s="27" t="s">
        <v>287</v>
      </c>
      <c r="AA32" s="25" t="s">
        <v>186</v>
      </c>
      <c r="AB32" s="25" t="s">
        <v>186</v>
      </c>
      <c r="AC32" s="25" t="s">
        <v>186</v>
      </c>
      <c r="AD32" s="25" t="s">
        <v>186</v>
      </c>
      <c r="AE32" s="25" t="s">
        <v>186</v>
      </c>
      <c r="AF32" s="25" t="s">
        <v>186</v>
      </c>
      <c r="AG32" s="25" t="s">
        <v>186</v>
      </c>
      <c r="AH32" s="12"/>
      <c r="AI32" s="24"/>
      <c r="AJ32" s="28"/>
      <c r="AK32" s="28"/>
      <c r="AL32" s="28"/>
      <c r="AM32" s="28"/>
      <c r="AN32" s="28"/>
      <c r="AO32" s="28"/>
      <c r="AP32" s="28"/>
      <c r="AQ32" s="12"/>
    </row>
    <row r="33" spans="1:4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7" t="s">
        <v>288</v>
      </c>
      <c r="T33" s="25" t="s">
        <v>186</v>
      </c>
      <c r="U33" s="25" t="s">
        <v>186</v>
      </c>
      <c r="V33" s="25"/>
      <c r="W33" s="25"/>
      <c r="X33" s="25" t="s">
        <v>186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</row>
    <row r="34" spans="1:43" x14ac:dyDescent="0.25">
      <c r="A34" s="12"/>
      <c r="B34" s="12"/>
      <c r="C34" s="12"/>
      <c r="D34" s="12"/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7" t="s">
        <v>289</v>
      </c>
      <c r="T34" s="25" t="s">
        <v>186</v>
      </c>
      <c r="U34" s="25" t="s">
        <v>186</v>
      </c>
      <c r="V34" s="25"/>
      <c r="W34" s="25"/>
      <c r="X34" s="25" t="s">
        <v>186</v>
      </c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</row>
    <row r="35" spans="1:43" x14ac:dyDescent="0.25">
      <c r="A35" s="12"/>
      <c r="B35" s="12"/>
      <c r="C35" s="12"/>
      <c r="D35" s="30" t="s">
        <v>290</v>
      </c>
      <c r="E35" s="30" t="s">
        <v>291</v>
      </c>
      <c r="F35" s="30" t="s">
        <v>176</v>
      </c>
      <c r="G35" s="31" t="s">
        <v>177</v>
      </c>
      <c r="H35" s="31" t="s">
        <v>292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7" t="s">
        <v>293</v>
      </c>
      <c r="T35" s="25" t="s">
        <v>186</v>
      </c>
      <c r="U35" s="25" t="s">
        <v>186</v>
      </c>
      <c r="V35" s="25"/>
      <c r="W35" s="25"/>
      <c r="X35" s="25" t="s">
        <v>186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</row>
    <row r="36" spans="1:43" x14ac:dyDescent="0.25">
      <c r="A36" s="12"/>
      <c r="B36" s="12"/>
      <c r="C36" s="23" t="s">
        <v>179</v>
      </c>
      <c r="D36" s="32">
        <v>28</v>
      </c>
      <c r="E36" s="33">
        <v>21</v>
      </c>
      <c r="F36" s="34">
        <v>15</v>
      </c>
      <c r="G36" s="34">
        <v>20</v>
      </c>
      <c r="H36" s="33">
        <f>SUM(D36:G36)</f>
        <v>84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7" t="s">
        <v>294</v>
      </c>
      <c r="T36" s="25" t="s">
        <v>186</v>
      </c>
      <c r="U36" s="25" t="s">
        <v>186</v>
      </c>
      <c r="V36" s="25"/>
      <c r="W36" s="25"/>
      <c r="X36" s="25" t="s">
        <v>186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</row>
    <row r="37" spans="1:43" x14ac:dyDescent="0.25">
      <c r="A37" s="12"/>
      <c r="B37" s="12"/>
      <c r="C37" s="23" t="s">
        <v>180</v>
      </c>
      <c r="D37" s="32">
        <v>28</v>
      </c>
      <c r="E37" s="33">
        <v>21</v>
      </c>
      <c r="F37" s="33">
        <v>15</v>
      </c>
      <c r="G37" s="33">
        <v>20</v>
      </c>
      <c r="H37" s="33">
        <f t="shared" ref="H37:H42" si="0">SUM(D37:G37)</f>
        <v>84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7" t="s">
        <v>295</v>
      </c>
      <c r="T37" s="25" t="s">
        <v>186</v>
      </c>
      <c r="U37" s="25" t="s">
        <v>186</v>
      </c>
      <c r="V37" s="25"/>
      <c r="W37" s="25"/>
      <c r="X37" s="25" t="s">
        <v>186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</row>
    <row r="38" spans="1:43" x14ac:dyDescent="0.25">
      <c r="A38" s="12"/>
      <c r="B38" s="12"/>
      <c r="C38" s="23" t="s">
        <v>181</v>
      </c>
      <c r="D38" s="32">
        <v>28</v>
      </c>
      <c r="E38" s="33">
        <v>20</v>
      </c>
      <c r="F38" s="33">
        <v>16</v>
      </c>
      <c r="G38" s="33">
        <v>20</v>
      </c>
      <c r="H38" s="33">
        <f t="shared" si="0"/>
        <v>84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7" t="s">
        <v>296</v>
      </c>
      <c r="T38" s="25" t="s">
        <v>186</v>
      </c>
      <c r="U38" s="25" t="s">
        <v>186</v>
      </c>
      <c r="V38" s="25"/>
      <c r="W38" s="25"/>
      <c r="X38" s="25" t="s">
        <v>186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</row>
    <row r="39" spans="1:43" x14ac:dyDescent="0.25">
      <c r="A39" s="12"/>
      <c r="B39" s="12"/>
      <c r="C39" s="23" t="s">
        <v>182</v>
      </c>
      <c r="D39" s="32">
        <v>28</v>
      </c>
      <c r="E39" s="33">
        <v>20</v>
      </c>
      <c r="F39" s="33">
        <v>16</v>
      </c>
      <c r="G39" s="33">
        <v>20</v>
      </c>
      <c r="H39" s="33">
        <f t="shared" si="0"/>
        <v>84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7" t="s">
        <v>297</v>
      </c>
      <c r="T39" s="25" t="s">
        <v>186</v>
      </c>
      <c r="U39" s="25" t="s">
        <v>186</v>
      </c>
      <c r="V39" s="25"/>
      <c r="W39" s="25"/>
      <c r="X39" s="25" t="s">
        <v>186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</row>
    <row r="40" spans="1:43" x14ac:dyDescent="0.25">
      <c r="A40" s="12"/>
      <c r="B40" s="12"/>
      <c r="C40" s="23" t="s">
        <v>183</v>
      </c>
      <c r="D40" s="32">
        <v>28</v>
      </c>
      <c r="E40" s="33">
        <v>28</v>
      </c>
      <c r="F40" s="33"/>
      <c r="G40" s="33">
        <v>28</v>
      </c>
      <c r="H40" s="33">
        <f t="shared" si="0"/>
        <v>84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7" t="s">
        <v>298</v>
      </c>
      <c r="T40" s="25" t="s">
        <v>186</v>
      </c>
      <c r="U40" s="25" t="s">
        <v>186</v>
      </c>
      <c r="V40" s="25"/>
      <c r="W40" s="25"/>
      <c r="X40" s="25" t="s">
        <v>186</v>
      </c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 x14ac:dyDescent="0.25">
      <c r="A41" s="12"/>
      <c r="B41" s="12"/>
      <c r="C41" s="23" t="s">
        <v>184</v>
      </c>
      <c r="D41" s="32">
        <v>28</v>
      </c>
      <c r="E41" s="33"/>
      <c r="F41" s="33">
        <v>28</v>
      </c>
      <c r="G41" s="33">
        <v>28</v>
      </c>
      <c r="H41" s="33">
        <f t="shared" si="0"/>
        <v>84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7" t="s">
        <v>299</v>
      </c>
      <c r="T41" s="25" t="s">
        <v>186</v>
      </c>
      <c r="U41" s="25" t="s">
        <v>186</v>
      </c>
      <c r="V41" s="25"/>
      <c r="W41" s="25"/>
      <c r="X41" s="25" t="s">
        <v>186</v>
      </c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</row>
    <row r="42" spans="1:43" x14ac:dyDescent="0.25">
      <c r="A42" s="12"/>
      <c r="B42" s="12"/>
      <c r="C42" s="23" t="s">
        <v>185</v>
      </c>
      <c r="D42" s="32">
        <v>28</v>
      </c>
      <c r="E42" s="33"/>
      <c r="F42" s="33">
        <v>28</v>
      </c>
      <c r="G42" s="33">
        <v>28</v>
      </c>
      <c r="H42" s="33">
        <f t="shared" si="0"/>
        <v>84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7" t="s">
        <v>300</v>
      </c>
      <c r="T42" s="25" t="s">
        <v>186</v>
      </c>
      <c r="U42" s="25" t="s">
        <v>186</v>
      </c>
      <c r="V42" s="25"/>
      <c r="W42" s="25"/>
      <c r="X42" s="25" t="s">
        <v>186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</row>
    <row r="43" spans="1:4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7" t="s">
        <v>301</v>
      </c>
      <c r="T43" s="25" t="s">
        <v>186</v>
      </c>
      <c r="U43" s="25" t="s">
        <v>186</v>
      </c>
      <c r="V43" s="25"/>
      <c r="W43" s="25"/>
      <c r="X43" s="25" t="s">
        <v>186</v>
      </c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</row>
    <row r="44" spans="1:4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7" t="s">
        <v>302</v>
      </c>
      <c r="T44" s="25" t="s">
        <v>186</v>
      </c>
      <c r="U44" s="25" t="s">
        <v>186</v>
      </c>
      <c r="V44" s="25"/>
      <c r="W44" s="25"/>
      <c r="X44" s="25" t="s">
        <v>186</v>
      </c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</row>
    <row r="45" spans="1:4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7" t="s">
        <v>303</v>
      </c>
      <c r="T45" s="25" t="s">
        <v>186</v>
      </c>
      <c r="U45" s="25" t="s">
        <v>186</v>
      </c>
      <c r="V45" s="25"/>
      <c r="W45" s="25"/>
      <c r="X45" s="25" t="s">
        <v>186</v>
      </c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</row>
    <row r="46" spans="1:4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7" t="s">
        <v>304</v>
      </c>
      <c r="T46" s="25" t="s">
        <v>186</v>
      </c>
      <c r="U46" s="25" t="s">
        <v>186</v>
      </c>
      <c r="V46" s="25"/>
      <c r="W46" s="25"/>
      <c r="X46" s="25" t="s">
        <v>186</v>
      </c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</row>
    <row r="47" spans="1:4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7" t="s">
        <v>305</v>
      </c>
      <c r="T47" s="25" t="s">
        <v>186</v>
      </c>
      <c r="U47" s="25" t="s">
        <v>186</v>
      </c>
      <c r="V47" s="25"/>
      <c r="W47" s="25"/>
      <c r="X47" s="25" t="s">
        <v>186</v>
      </c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</row>
    <row r="48" spans="1:4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</row>
    <row r="49" spans="1:4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</row>
    <row r="50" spans="1:4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</row>
    <row r="51" spans="1:4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</row>
    <row r="52" spans="1:4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</row>
    <row r="53" spans="1:4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</row>
    <row r="54" spans="1:4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</row>
    <row r="55" spans="1:4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</row>
    <row r="56" spans="1:4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4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4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4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</sheetData>
  <mergeCells count="7">
    <mergeCell ref="A2:Q2"/>
    <mergeCell ref="S2:AP2"/>
    <mergeCell ref="A3:H3"/>
    <mergeCell ref="J3:Q3"/>
    <mergeCell ref="S3:X3"/>
    <mergeCell ref="Z3:AG3"/>
    <mergeCell ref="AI3:A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H12" sqref="H12"/>
    </sheetView>
  </sheetViews>
  <sheetFormatPr defaultRowHeight="15" x14ac:dyDescent="0.25"/>
  <cols>
    <col min="1" max="1" width="23.5703125" customWidth="1"/>
    <col min="2" max="2" width="14.5703125" customWidth="1"/>
    <col min="3" max="3" width="14.140625" customWidth="1"/>
    <col min="4" max="4" width="12.5703125" customWidth="1"/>
  </cols>
  <sheetData>
    <row r="1" spans="1:12" x14ac:dyDescent="0.25">
      <c r="A1" s="35" t="s">
        <v>306</v>
      </c>
      <c r="B1" s="4" t="s">
        <v>307</v>
      </c>
      <c r="C1" s="4" t="s">
        <v>308</v>
      </c>
      <c r="D1" s="4" t="s">
        <v>309</v>
      </c>
      <c r="E1" s="2"/>
      <c r="F1" s="2"/>
      <c r="G1" s="2"/>
      <c r="H1" s="2"/>
      <c r="I1" s="2"/>
      <c r="J1" s="2"/>
      <c r="K1" s="2"/>
    </row>
    <row r="2" spans="1:12" x14ac:dyDescent="0.25">
      <c r="A2" s="5" t="s">
        <v>16</v>
      </c>
      <c r="B2" s="6">
        <v>1.48</v>
      </c>
      <c r="C2" s="6">
        <v>25.16</v>
      </c>
      <c r="D2" s="36">
        <f t="shared" ref="D2:D61" si="0">(C2/(B2*1000))*100</f>
        <v>1.7000000000000002</v>
      </c>
      <c r="E2" s="37"/>
      <c r="F2" s="38"/>
      <c r="G2" s="38" t="s">
        <v>310</v>
      </c>
      <c r="H2" s="38"/>
      <c r="I2" s="38"/>
      <c r="J2" s="38"/>
      <c r="K2" s="38"/>
      <c r="L2" s="38"/>
    </row>
    <row r="3" spans="1:12" x14ac:dyDescent="0.25">
      <c r="A3" s="5" t="s">
        <v>17</v>
      </c>
      <c r="B3" s="6">
        <v>1.1000000000000001</v>
      </c>
      <c r="C3" s="6">
        <v>16.829999999999998</v>
      </c>
      <c r="D3" s="36">
        <f t="shared" si="0"/>
        <v>1.5299999999999998</v>
      </c>
      <c r="E3" s="37"/>
      <c r="F3" s="38"/>
      <c r="G3" s="38" t="s">
        <v>311</v>
      </c>
      <c r="H3" s="38"/>
      <c r="I3" s="38"/>
      <c r="J3" s="38"/>
      <c r="K3" s="38"/>
      <c r="L3" s="38"/>
    </row>
    <row r="4" spans="1:12" x14ac:dyDescent="0.25">
      <c r="A4" s="5" t="s">
        <v>18</v>
      </c>
      <c r="B4" s="6">
        <v>1.08</v>
      </c>
      <c r="C4" s="6">
        <v>15.4</v>
      </c>
      <c r="D4" s="36">
        <f t="shared" si="0"/>
        <v>1.425925925925926</v>
      </c>
      <c r="E4" s="37"/>
      <c r="F4" s="38"/>
      <c r="G4" s="38" t="s">
        <v>312</v>
      </c>
      <c r="H4" s="38"/>
      <c r="I4" s="38"/>
      <c r="J4" s="38"/>
      <c r="K4" s="38"/>
      <c r="L4" s="38"/>
    </row>
    <row r="5" spans="1:12" x14ac:dyDescent="0.25">
      <c r="A5" s="5" t="s">
        <v>19</v>
      </c>
      <c r="B5" s="6">
        <v>0.86</v>
      </c>
      <c r="C5" s="6">
        <v>8.6</v>
      </c>
      <c r="D5" s="36">
        <f t="shared" si="0"/>
        <v>1</v>
      </c>
      <c r="E5" s="37"/>
      <c r="F5" s="38"/>
      <c r="G5" s="38" t="s">
        <v>313</v>
      </c>
      <c r="H5" s="38"/>
      <c r="I5" s="38"/>
      <c r="J5" s="38"/>
      <c r="K5" s="38"/>
      <c r="L5" s="38"/>
    </row>
    <row r="6" spans="1:12" x14ac:dyDescent="0.25">
      <c r="A6" s="5" t="s">
        <v>20</v>
      </c>
      <c r="B6" s="6">
        <v>1.1200000000000001</v>
      </c>
      <c r="C6" s="6">
        <v>7.88</v>
      </c>
      <c r="D6" s="36">
        <f t="shared" si="0"/>
        <v>0.70357142857142863</v>
      </c>
      <c r="E6" s="2"/>
      <c r="F6" s="38"/>
      <c r="G6" s="38" t="s">
        <v>314</v>
      </c>
      <c r="H6" s="38"/>
      <c r="I6" s="38"/>
      <c r="J6" s="38"/>
      <c r="K6" s="38"/>
      <c r="L6" s="38"/>
    </row>
    <row r="7" spans="1:12" x14ac:dyDescent="0.25">
      <c r="A7" s="5" t="s">
        <v>21</v>
      </c>
      <c r="B7" s="6">
        <v>0.98</v>
      </c>
      <c r="C7" s="6">
        <v>5.16</v>
      </c>
      <c r="D7" s="36">
        <f t="shared" si="0"/>
        <v>0.52653061224489794</v>
      </c>
      <c r="E7" s="2"/>
      <c r="F7" s="2"/>
      <c r="G7" s="2"/>
      <c r="H7" s="2"/>
      <c r="I7" s="2"/>
      <c r="J7" s="2"/>
      <c r="K7" s="2"/>
    </row>
    <row r="8" spans="1:12" x14ac:dyDescent="0.25">
      <c r="A8" s="5" t="s">
        <v>22</v>
      </c>
      <c r="B8" s="6">
        <v>1.1299999999999999</v>
      </c>
      <c r="C8" s="6">
        <v>17.45</v>
      </c>
      <c r="D8" s="36">
        <f t="shared" si="0"/>
        <v>1.5442477876106193</v>
      </c>
      <c r="E8" s="2"/>
      <c r="F8" s="2"/>
      <c r="G8" s="2"/>
      <c r="H8" s="2"/>
      <c r="I8" s="2"/>
      <c r="J8" s="2"/>
      <c r="K8" s="2"/>
    </row>
    <row r="9" spans="1:12" x14ac:dyDescent="0.25">
      <c r="A9" s="5" t="s">
        <v>23</v>
      </c>
      <c r="B9" s="6">
        <v>1.33</v>
      </c>
      <c r="C9" s="6">
        <v>38.270000000000003</v>
      </c>
      <c r="D9" s="36">
        <f t="shared" si="0"/>
        <v>2.8774436090225568</v>
      </c>
      <c r="E9" s="2"/>
      <c r="F9" s="2"/>
      <c r="G9" s="2"/>
      <c r="H9" s="2"/>
      <c r="I9" s="2"/>
      <c r="J9" s="2"/>
      <c r="K9" s="2"/>
    </row>
    <row r="10" spans="1:12" x14ac:dyDescent="0.25">
      <c r="A10" s="5" t="s">
        <v>24</v>
      </c>
      <c r="B10" s="6">
        <v>1.1599999999999999</v>
      </c>
      <c r="C10" s="6">
        <v>27.06</v>
      </c>
      <c r="D10" s="36">
        <f t="shared" si="0"/>
        <v>2.3327586206896549</v>
      </c>
      <c r="E10" s="2"/>
      <c r="F10" s="2"/>
      <c r="G10" s="2"/>
      <c r="H10" s="2"/>
      <c r="I10" s="2"/>
      <c r="J10" s="2"/>
      <c r="K10" s="2"/>
    </row>
    <row r="11" spans="1:12" x14ac:dyDescent="0.25">
      <c r="A11" s="5" t="s">
        <v>25</v>
      </c>
      <c r="B11" s="6">
        <v>1.03</v>
      </c>
      <c r="C11" s="6">
        <v>12.42</v>
      </c>
      <c r="D11" s="36">
        <f t="shared" si="0"/>
        <v>1.2058252427184466</v>
      </c>
      <c r="E11" s="2"/>
      <c r="F11" s="2"/>
      <c r="G11" s="2"/>
      <c r="H11" s="2"/>
      <c r="I11" s="2"/>
      <c r="J11" s="2"/>
      <c r="K11" s="2"/>
    </row>
    <row r="12" spans="1:12" x14ac:dyDescent="0.25">
      <c r="A12" s="5" t="s">
        <v>26</v>
      </c>
      <c r="B12" s="6">
        <v>1.27</v>
      </c>
      <c r="C12" s="6">
        <v>21.2</v>
      </c>
      <c r="D12" s="36">
        <f t="shared" si="0"/>
        <v>1.6692913385826771</v>
      </c>
      <c r="E12" s="2"/>
      <c r="F12" s="2"/>
      <c r="G12" s="2"/>
      <c r="H12" s="2"/>
      <c r="I12" s="2"/>
      <c r="J12" s="2"/>
      <c r="K12" s="2"/>
    </row>
    <row r="13" spans="1:12" x14ac:dyDescent="0.25">
      <c r="A13" s="5" t="s">
        <v>27</v>
      </c>
      <c r="B13" s="6">
        <v>1.1599999999999999</v>
      </c>
      <c r="C13" s="6">
        <v>16.03</v>
      </c>
      <c r="D13" s="36">
        <f t="shared" si="0"/>
        <v>1.3818965517241382</v>
      </c>
      <c r="E13" s="2"/>
      <c r="F13" s="2"/>
      <c r="G13" s="2"/>
      <c r="H13" s="2"/>
      <c r="I13" s="2"/>
      <c r="J13" s="2"/>
      <c r="K13" s="2"/>
    </row>
    <row r="14" spans="1:12" x14ac:dyDescent="0.25">
      <c r="A14" s="5" t="s">
        <v>28</v>
      </c>
      <c r="B14" s="6">
        <v>1.26</v>
      </c>
      <c r="C14" s="6">
        <v>19.02</v>
      </c>
      <c r="D14" s="36">
        <f t="shared" si="0"/>
        <v>1.5095238095238095</v>
      </c>
      <c r="E14" s="2"/>
      <c r="F14" s="2"/>
      <c r="G14" s="2"/>
      <c r="H14" s="2"/>
      <c r="I14" s="2"/>
      <c r="J14" s="2"/>
      <c r="K14" s="2"/>
    </row>
    <row r="15" spans="1:12" x14ac:dyDescent="0.25">
      <c r="A15" s="5" t="s">
        <v>29</v>
      </c>
      <c r="B15" s="6">
        <v>1.4</v>
      </c>
      <c r="C15" s="6">
        <v>8.24</v>
      </c>
      <c r="D15" s="36">
        <f t="shared" si="0"/>
        <v>0.58857142857142852</v>
      </c>
      <c r="E15" s="2"/>
      <c r="F15" s="2"/>
      <c r="G15" s="2"/>
      <c r="H15" s="2"/>
      <c r="I15" s="2"/>
      <c r="J15" s="2"/>
      <c r="K15" s="2"/>
    </row>
    <row r="16" spans="1:12" x14ac:dyDescent="0.25">
      <c r="A16" s="5" t="s">
        <v>30</v>
      </c>
      <c r="B16" s="6">
        <v>0.95</v>
      </c>
      <c r="C16" s="6">
        <v>1.49</v>
      </c>
      <c r="D16" s="36">
        <f t="shared" si="0"/>
        <v>0.15684210526315789</v>
      </c>
      <c r="E16" s="2"/>
      <c r="F16" s="2"/>
      <c r="G16" s="2"/>
      <c r="H16" s="2"/>
      <c r="I16" s="2"/>
      <c r="J16" s="2"/>
      <c r="K16" s="2"/>
    </row>
    <row r="17" spans="1:11" x14ac:dyDescent="0.25">
      <c r="A17" s="5" t="s">
        <v>32</v>
      </c>
      <c r="B17" s="6">
        <v>0.95</v>
      </c>
      <c r="C17" s="6">
        <v>11.01</v>
      </c>
      <c r="D17" s="36">
        <f t="shared" si="0"/>
        <v>1.1589473684210527</v>
      </c>
      <c r="E17" s="2"/>
      <c r="F17" s="2"/>
      <c r="G17" s="2"/>
      <c r="H17" s="2"/>
      <c r="I17" s="2"/>
      <c r="J17" s="2"/>
      <c r="K17" s="2"/>
    </row>
    <row r="18" spans="1:11" x14ac:dyDescent="0.25">
      <c r="A18" s="5" t="s">
        <v>33</v>
      </c>
      <c r="B18" s="6">
        <v>0.74</v>
      </c>
      <c r="C18" s="6">
        <v>7.47</v>
      </c>
      <c r="D18" s="36">
        <f t="shared" si="0"/>
        <v>1.0094594594594595</v>
      </c>
      <c r="E18" s="2"/>
      <c r="F18" s="2"/>
      <c r="G18" s="2"/>
      <c r="H18" s="2"/>
      <c r="I18" s="2"/>
      <c r="J18" s="2"/>
      <c r="K18" s="2"/>
    </row>
    <row r="19" spans="1:11" x14ac:dyDescent="0.25">
      <c r="A19" s="5" t="s">
        <v>31</v>
      </c>
      <c r="B19" s="6">
        <v>0.79</v>
      </c>
      <c r="C19" s="6">
        <v>6.16</v>
      </c>
      <c r="D19" s="36">
        <f t="shared" si="0"/>
        <v>0.77974683544303802</v>
      </c>
      <c r="E19" s="2"/>
      <c r="F19" s="2"/>
      <c r="G19" s="2"/>
      <c r="H19" s="2"/>
      <c r="I19" s="2"/>
      <c r="J19" s="2"/>
      <c r="K19" s="2"/>
    </row>
    <row r="20" spans="1:11" x14ac:dyDescent="0.25">
      <c r="A20" s="5" t="s">
        <v>34</v>
      </c>
      <c r="B20" s="6">
        <v>0.64</v>
      </c>
      <c r="C20" s="6">
        <v>8.1</v>
      </c>
      <c r="D20" s="36">
        <f t="shared" si="0"/>
        <v>1.265625</v>
      </c>
      <c r="E20" s="2"/>
      <c r="F20" s="2"/>
      <c r="G20" s="2"/>
      <c r="H20" s="2"/>
      <c r="I20" s="2"/>
      <c r="J20" s="2"/>
      <c r="K20" s="2"/>
    </row>
    <row r="21" spans="1:11" x14ac:dyDescent="0.25">
      <c r="A21" s="5" t="s">
        <v>37</v>
      </c>
      <c r="B21" s="6">
        <v>1.2</v>
      </c>
      <c r="C21" s="6">
        <v>2.4</v>
      </c>
      <c r="D21" s="36">
        <f t="shared" si="0"/>
        <v>0.2</v>
      </c>
      <c r="E21" s="2"/>
      <c r="F21" s="2"/>
      <c r="G21" s="2"/>
      <c r="H21" s="2"/>
      <c r="I21" s="2"/>
      <c r="J21" s="2"/>
      <c r="K21" s="2"/>
    </row>
    <row r="22" spans="1:11" x14ac:dyDescent="0.25">
      <c r="A22" s="5" t="s">
        <v>38</v>
      </c>
      <c r="B22" s="6">
        <v>0.89</v>
      </c>
      <c r="C22" s="6">
        <v>6.22</v>
      </c>
      <c r="D22" s="36">
        <f t="shared" si="0"/>
        <v>0.69887640449438204</v>
      </c>
      <c r="E22" s="2"/>
      <c r="F22" s="2"/>
      <c r="G22" s="2"/>
      <c r="H22" s="2"/>
      <c r="I22" s="2"/>
      <c r="J22" s="2"/>
      <c r="K22" s="2"/>
    </row>
    <row r="23" spans="1:11" x14ac:dyDescent="0.25">
      <c r="A23" s="5" t="s">
        <v>40</v>
      </c>
      <c r="B23" s="6">
        <v>0.94</v>
      </c>
      <c r="C23" s="6">
        <v>4.5599999999999996</v>
      </c>
      <c r="D23" s="36">
        <f t="shared" si="0"/>
        <v>0.48510638297872338</v>
      </c>
      <c r="E23" s="2"/>
      <c r="F23" s="2"/>
      <c r="G23" s="2"/>
      <c r="H23" s="2"/>
      <c r="I23" s="2"/>
      <c r="J23" s="2"/>
      <c r="K23" s="2"/>
    </row>
    <row r="24" spans="1:11" x14ac:dyDescent="0.25">
      <c r="A24" s="5" t="s">
        <v>42</v>
      </c>
      <c r="B24" s="6">
        <v>0.98</v>
      </c>
      <c r="C24" s="6">
        <v>3.97</v>
      </c>
      <c r="D24" s="36">
        <f t="shared" si="0"/>
        <v>0.4051020408163265</v>
      </c>
      <c r="E24" s="2"/>
      <c r="F24" s="2"/>
      <c r="G24" s="2"/>
      <c r="H24" s="2"/>
      <c r="I24" s="2"/>
      <c r="J24" s="2"/>
      <c r="K24" s="2"/>
    </row>
    <row r="25" spans="1:11" x14ac:dyDescent="0.25">
      <c r="A25" s="5" t="s">
        <v>39</v>
      </c>
      <c r="B25" s="6">
        <v>1.25</v>
      </c>
      <c r="C25" s="6">
        <v>2.62</v>
      </c>
      <c r="D25" s="36">
        <f t="shared" si="0"/>
        <v>0.20960000000000001</v>
      </c>
      <c r="E25" s="2"/>
      <c r="F25" s="2"/>
      <c r="G25" s="2"/>
      <c r="H25" s="2"/>
      <c r="I25" s="2"/>
      <c r="J25" s="2"/>
      <c r="K25" s="2"/>
    </row>
    <row r="26" spans="1:11" x14ac:dyDescent="0.25">
      <c r="A26" s="5" t="s">
        <v>41</v>
      </c>
      <c r="B26" s="6">
        <v>1.01</v>
      </c>
      <c r="C26" s="6">
        <v>5.01</v>
      </c>
      <c r="D26" s="36">
        <f t="shared" si="0"/>
        <v>0.49603960396039604</v>
      </c>
      <c r="E26" s="2"/>
      <c r="F26" s="2"/>
      <c r="G26" s="2"/>
      <c r="H26" s="2"/>
      <c r="I26" s="2"/>
      <c r="J26" s="2"/>
      <c r="K26" s="2"/>
    </row>
    <row r="27" spans="1:11" x14ac:dyDescent="0.25">
      <c r="A27" s="5" t="s">
        <v>43</v>
      </c>
      <c r="B27" s="6">
        <v>1.1599999999999999</v>
      </c>
      <c r="C27" s="6">
        <v>10.84</v>
      </c>
      <c r="D27" s="36">
        <f t="shared" si="0"/>
        <v>0.93448275862068975</v>
      </c>
      <c r="E27" s="2"/>
      <c r="F27" s="2"/>
      <c r="G27" s="2"/>
      <c r="H27" s="2"/>
      <c r="I27" s="2"/>
      <c r="J27" s="2"/>
      <c r="K27" s="2"/>
    </row>
    <row r="28" spans="1:11" x14ac:dyDescent="0.25">
      <c r="A28" s="5" t="s">
        <v>136</v>
      </c>
      <c r="B28" s="6">
        <v>1.1599999999999999</v>
      </c>
      <c r="C28" s="6">
        <v>5.36</v>
      </c>
      <c r="D28" s="36">
        <f t="shared" si="0"/>
        <v>0.46206896551724147</v>
      </c>
      <c r="E28" s="2"/>
      <c r="F28" s="2"/>
      <c r="G28" s="2"/>
      <c r="H28" s="2"/>
      <c r="I28" s="2"/>
      <c r="J28" s="2"/>
      <c r="K28" s="2"/>
    </row>
    <row r="29" spans="1:11" x14ac:dyDescent="0.25">
      <c r="A29" s="5" t="s">
        <v>137</v>
      </c>
      <c r="B29" s="6">
        <v>1.02</v>
      </c>
      <c r="C29" s="6">
        <v>5.26</v>
      </c>
      <c r="D29" s="36">
        <f t="shared" si="0"/>
        <v>0.51568627450980387</v>
      </c>
      <c r="E29" s="2"/>
      <c r="F29" s="2"/>
      <c r="G29" s="2"/>
      <c r="H29" s="2"/>
      <c r="I29" s="2"/>
      <c r="J29" s="2"/>
      <c r="K29" s="2"/>
    </row>
    <row r="30" spans="1:11" x14ac:dyDescent="0.25">
      <c r="A30" s="5" t="s">
        <v>66</v>
      </c>
      <c r="B30" s="6">
        <v>0.86</v>
      </c>
      <c r="C30" s="6">
        <v>6.93</v>
      </c>
      <c r="D30" s="36">
        <f t="shared" si="0"/>
        <v>0.80581395348837215</v>
      </c>
      <c r="E30" s="2"/>
      <c r="F30" s="2"/>
      <c r="G30" s="2"/>
      <c r="H30" s="2"/>
      <c r="I30" s="2"/>
      <c r="J30" s="2"/>
      <c r="K30" s="2"/>
    </row>
    <row r="31" spans="1:11" x14ac:dyDescent="0.25">
      <c r="A31" s="5" t="s">
        <v>67</v>
      </c>
      <c r="B31" s="6">
        <v>0.89</v>
      </c>
      <c r="C31" s="6">
        <v>6.43</v>
      </c>
      <c r="D31" s="36">
        <f t="shared" si="0"/>
        <v>0.72247191011235945</v>
      </c>
      <c r="E31" s="2"/>
      <c r="F31" s="2"/>
      <c r="G31" s="2"/>
      <c r="H31" s="2"/>
      <c r="I31" s="2"/>
      <c r="J31" s="2"/>
      <c r="K31" s="2"/>
    </row>
    <row r="32" spans="1:11" x14ac:dyDescent="0.25">
      <c r="A32" s="5" t="s">
        <v>69</v>
      </c>
      <c r="B32" s="6">
        <v>0.84</v>
      </c>
      <c r="C32" s="6">
        <v>7.44</v>
      </c>
      <c r="D32" s="36">
        <f t="shared" si="0"/>
        <v>0.88571428571428568</v>
      </c>
      <c r="E32" s="2"/>
      <c r="F32" s="2"/>
      <c r="G32" s="2"/>
      <c r="H32" s="2"/>
      <c r="I32" s="2"/>
      <c r="J32" s="2"/>
      <c r="K32" s="2"/>
    </row>
    <row r="33" spans="1:11" x14ac:dyDescent="0.25">
      <c r="A33" s="5" t="s">
        <v>70</v>
      </c>
      <c r="B33" s="6">
        <v>0.82</v>
      </c>
      <c r="C33" s="6">
        <v>2.88</v>
      </c>
      <c r="D33" s="36">
        <f t="shared" si="0"/>
        <v>0.35121951219512199</v>
      </c>
      <c r="E33" s="2"/>
      <c r="F33" s="2"/>
      <c r="G33" s="2"/>
      <c r="H33" s="2"/>
      <c r="I33" s="2"/>
      <c r="J33" s="2"/>
      <c r="K33" s="2"/>
    </row>
    <row r="34" spans="1:11" x14ac:dyDescent="0.25">
      <c r="A34" s="5" t="s">
        <v>71</v>
      </c>
      <c r="B34" s="6">
        <v>1.31</v>
      </c>
      <c r="C34" s="6">
        <v>14.15</v>
      </c>
      <c r="D34" s="36">
        <f t="shared" si="0"/>
        <v>1.0801526717557253</v>
      </c>
      <c r="E34" s="2"/>
      <c r="F34" s="2"/>
      <c r="G34" s="2"/>
      <c r="H34" s="2"/>
      <c r="I34" s="2"/>
      <c r="J34" s="2"/>
      <c r="K34" s="2"/>
    </row>
    <row r="35" spans="1:11" x14ac:dyDescent="0.25">
      <c r="A35" s="5" t="s">
        <v>77</v>
      </c>
      <c r="B35" s="6">
        <v>1.06</v>
      </c>
      <c r="C35" s="6">
        <v>17.05</v>
      </c>
      <c r="D35" s="36">
        <f t="shared" si="0"/>
        <v>1.608490566037736</v>
      </c>
      <c r="E35" s="2"/>
      <c r="F35" s="2"/>
      <c r="G35" s="2"/>
      <c r="H35" s="2"/>
      <c r="I35" s="2"/>
      <c r="J35" s="2"/>
      <c r="K35" s="2"/>
    </row>
    <row r="36" spans="1:11" x14ac:dyDescent="0.25">
      <c r="A36" s="5" t="s">
        <v>79</v>
      </c>
      <c r="B36" s="6">
        <v>0.78</v>
      </c>
      <c r="C36" s="6">
        <v>12.23</v>
      </c>
      <c r="D36" s="36">
        <f t="shared" si="0"/>
        <v>1.5679487179487182</v>
      </c>
      <c r="E36" s="2"/>
      <c r="F36" s="2"/>
      <c r="G36" s="2"/>
      <c r="H36" s="2"/>
      <c r="I36" s="2"/>
      <c r="J36" s="2"/>
      <c r="K36" s="2"/>
    </row>
    <row r="37" spans="1:11" x14ac:dyDescent="0.25">
      <c r="A37" s="5" t="s">
        <v>80</v>
      </c>
      <c r="B37" s="6">
        <v>1.2</v>
      </c>
      <c r="C37" s="6">
        <v>29.92</v>
      </c>
      <c r="D37" s="36">
        <f t="shared" si="0"/>
        <v>2.4933333333333336</v>
      </c>
      <c r="E37" s="2"/>
      <c r="F37" s="2"/>
      <c r="G37" s="2"/>
      <c r="H37" s="2"/>
      <c r="I37" s="2"/>
      <c r="J37" s="2"/>
      <c r="K37" s="2"/>
    </row>
    <row r="38" spans="1:11" x14ac:dyDescent="0.25">
      <c r="A38" s="5" t="s">
        <v>81</v>
      </c>
      <c r="B38" s="6">
        <v>1.1200000000000001</v>
      </c>
      <c r="C38" s="6">
        <v>23.64</v>
      </c>
      <c r="D38" s="36">
        <f t="shared" si="0"/>
        <v>2.1107142857142858</v>
      </c>
      <c r="E38" s="2"/>
      <c r="F38" s="2"/>
      <c r="G38" s="2"/>
      <c r="H38" s="2"/>
      <c r="I38" s="2"/>
      <c r="J38" s="2"/>
      <c r="K38" s="2"/>
    </row>
    <row r="39" spans="1:11" x14ac:dyDescent="0.25">
      <c r="A39" s="5" t="s">
        <v>82</v>
      </c>
      <c r="B39" s="6">
        <v>0.84</v>
      </c>
      <c r="C39" s="6">
        <v>28.78</v>
      </c>
      <c r="D39" s="36">
        <f t="shared" si="0"/>
        <v>3.4261904761904765</v>
      </c>
      <c r="E39" s="2"/>
      <c r="F39" s="2"/>
      <c r="G39" s="2"/>
      <c r="H39" s="2"/>
      <c r="I39" s="2"/>
      <c r="J39" s="2"/>
      <c r="K39" s="2"/>
    </row>
    <row r="40" spans="1:11" x14ac:dyDescent="0.25">
      <c r="A40" s="5" t="s">
        <v>83</v>
      </c>
      <c r="B40" s="6">
        <v>0.94</v>
      </c>
      <c r="C40" s="6">
        <v>17.73</v>
      </c>
      <c r="D40" s="36">
        <f t="shared" si="0"/>
        <v>1.8861702127659574</v>
      </c>
      <c r="E40" s="2"/>
      <c r="F40" s="39"/>
      <c r="G40" s="2"/>
      <c r="H40" s="2"/>
      <c r="I40" s="2"/>
      <c r="J40" s="2"/>
      <c r="K40" s="2"/>
    </row>
    <row r="41" spans="1:11" x14ac:dyDescent="0.25">
      <c r="A41" s="5" t="s">
        <v>163</v>
      </c>
      <c r="B41" s="6">
        <v>1.04</v>
      </c>
      <c r="C41" s="6">
        <v>19.899999999999999</v>
      </c>
      <c r="D41" s="36">
        <f t="shared" si="0"/>
        <v>1.9134615384615381</v>
      </c>
      <c r="E41" s="2"/>
      <c r="F41" s="2"/>
      <c r="G41" s="2"/>
      <c r="H41" s="2"/>
      <c r="I41" s="2"/>
      <c r="J41" s="2"/>
      <c r="K41" s="2"/>
    </row>
    <row r="42" spans="1:11" x14ac:dyDescent="0.25">
      <c r="A42" s="5" t="s">
        <v>164</v>
      </c>
      <c r="B42" s="6">
        <v>0.76</v>
      </c>
      <c r="C42" s="6">
        <v>17.14</v>
      </c>
      <c r="D42" s="36">
        <f t="shared" si="0"/>
        <v>2.2552631578947371</v>
      </c>
      <c r="E42" s="2"/>
      <c r="F42" s="2"/>
      <c r="G42" s="2"/>
      <c r="H42" s="2"/>
      <c r="I42" s="2"/>
      <c r="J42" s="2"/>
      <c r="K42" s="2"/>
    </row>
    <row r="43" spans="1:11" x14ac:dyDescent="0.25">
      <c r="A43" s="5" t="s">
        <v>106</v>
      </c>
      <c r="B43" s="6">
        <v>0.94</v>
      </c>
      <c r="C43" s="6">
        <v>9.61</v>
      </c>
      <c r="D43" s="36">
        <f t="shared" si="0"/>
        <v>1.0223404255319148</v>
      </c>
      <c r="E43" s="2"/>
      <c r="F43" s="2"/>
      <c r="G43" s="2"/>
      <c r="H43" s="2"/>
      <c r="I43" s="2"/>
      <c r="J43" s="2"/>
      <c r="K43" s="2"/>
    </row>
    <row r="44" spans="1:11" x14ac:dyDescent="0.25">
      <c r="A44" s="5" t="s">
        <v>108</v>
      </c>
      <c r="B44" s="6">
        <v>0.92</v>
      </c>
      <c r="C44" s="6">
        <v>14.28</v>
      </c>
      <c r="D44" s="36">
        <f t="shared" si="0"/>
        <v>1.5521739130434782</v>
      </c>
      <c r="E44" s="2"/>
      <c r="F44" s="2"/>
      <c r="G44" s="2"/>
      <c r="H44" s="2"/>
      <c r="I44" s="2"/>
      <c r="J44" s="2"/>
      <c r="K44" s="2"/>
    </row>
    <row r="45" spans="1:11" x14ac:dyDescent="0.25">
      <c r="A45" s="5" t="s">
        <v>109</v>
      </c>
      <c r="B45" s="6">
        <v>0.95</v>
      </c>
      <c r="C45" s="6">
        <v>17.48</v>
      </c>
      <c r="D45" s="36">
        <f t="shared" si="0"/>
        <v>1.8399999999999999</v>
      </c>
      <c r="E45" s="2"/>
      <c r="F45" s="2"/>
      <c r="G45" s="2"/>
      <c r="H45" s="2"/>
      <c r="I45" s="2"/>
      <c r="J45" s="2"/>
      <c r="K45" s="2"/>
    </row>
    <row r="46" spans="1:11" x14ac:dyDescent="0.25">
      <c r="A46" s="5" t="s">
        <v>86</v>
      </c>
      <c r="B46" s="6">
        <v>1.45</v>
      </c>
      <c r="C46" s="6">
        <v>9.7200000000000006</v>
      </c>
      <c r="D46" s="36">
        <f t="shared" si="0"/>
        <v>0.67034482758620695</v>
      </c>
      <c r="E46" s="2"/>
      <c r="F46" s="2"/>
      <c r="G46" s="2"/>
      <c r="H46" s="2"/>
      <c r="I46" s="2"/>
      <c r="J46" s="2"/>
      <c r="K46" s="2"/>
    </row>
    <row r="47" spans="1:11" x14ac:dyDescent="0.25">
      <c r="A47" s="5" t="s">
        <v>87</v>
      </c>
      <c r="B47" s="6">
        <v>3.28</v>
      </c>
      <c r="C47" s="6">
        <v>14.46</v>
      </c>
      <c r="D47" s="36">
        <f t="shared" si="0"/>
        <v>0.44085365853658542</v>
      </c>
      <c r="E47" s="2"/>
      <c r="F47" s="2"/>
      <c r="G47" s="2"/>
      <c r="H47" s="2"/>
      <c r="I47" s="2"/>
      <c r="J47" s="2"/>
      <c r="K47" s="2"/>
    </row>
    <row r="48" spans="1:11" x14ac:dyDescent="0.25">
      <c r="A48" s="5" t="s">
        <v>88</v>
      </c>
      <c r="B48" s="6">
        <v>2.2400000000000002</v>
      </c>
      <c r="C48" s="6">
        <v>36.08</v>
      </c>
      <c r="D48" s="36">
        <f t="shared" si="0"/>
        <v>1.6107142857142858</v>
      </c>
      <c r="E48" s="2"/>
      <c r="F48" s="2"/>
      <c r="G48" s="2"/>
      <c r="H48" s="2"/>
      <c r="I48" s="2"/>
      <c r="J48" s="2"/>
      <c r="K48" s="2"/>
    </row>
    <row r="49" spans="1:11" x14ac:dyDescent="0.25">
      <c r="A49" s="5" t="s">
        <v>89</v>
      </c>
      <c r="B49" s="6">
        <v>1.29</v>
      </c>
      <c r="C49" s="6">
        <v>9.18</v>
      </c>
      <c r="D49" s="36">
        <f t="shared" si="0"/>
        <v>0.71162790697674416</v>
      </c>
      <c r="E49" s="2"/>
      <c r="F49" s="2"/>
      <c r="G49" s="2"/>
      <c r="H49" s="2"/>
      <c r="I49" s="2"/>
      <c r="J49" s="2"/>
      <c r="K49" s="2"/>
    </row>
    <row r="50" spans="1:11" x14ac:dyDescent="0.25">
      <c r="A50" s="5" t="s">
        <v>90</v>
      </c>
      <c r="B50" s="6">
        <v>1.03</v>
      </c>
      <c r="C50" s="6">
        <v>6.34</v>
      </c>
      <c r="D50" s="36">
        <f t="shared" si="0"/>
        <v>0.61553398058252429</v>
      </c>
      <c r="E50" s="2"/>
      <c r="F50" s="2"/>
      <c r="G50" s="2"/>
      <c r="H50" s="2"/>
      <c r="I50" s="2"/>
      <c r="J50" s="2"/>
      <c r="K50" s="2"/>
    </row>
    <row r="51" spans="1:11" x14ac:dyDescent="0.25">
      <c r="A51" s="5" t="s">
        <v>91</v>
      </c>
      <c r="B51" s="6">
        <v>0.98</v>
      </c>
      <c r="C51" s="6">
        <v>5.54</v>
      </c>
      <c r="D51" s="36">
        <f t="shared" si="0"/>
        <v>0.5653061224489796</v>
      </c>
      <c r="E51" s="2"/>
      <c r="F51" s="39"/>
      <c r="G51" s="2"/>
      <c r="H51" s="2"/>
      <c r="I51" s="2"/>
      <c r="J51" s="2"/>
      <c r="K51" s="2"/>
    </row>
    <row r="52" spans="1:11" x14ac:dyDescent="0.25">
      <c r="A52" s="5" t="s">
        <v>92</v>
      </c>
      <c r="B52" s="6">
        <v>1.08</v>
      </c>
      <c r="C52" s="6">
        <v>6.77</v>
      </c>
      <c r="D52" s="36">
        <f t="shared" si="0"/>
        <v>0.62685185185185177</v>
      </c>
      <c r="E52" s="2"/>
      <c r="F52" s="2"/>
      <c r="G52" s="2"/>
      <c r="H52" s="2"/>
      <c r="I52" s="2"/>
      <c r="J52" s="2"/>
      <c r="K52" s="2"/>
    </row>
    <row r="53" spans="1:11" x14ac:dyDescent="0.25">
      <c r="A53" s="5" t="s">
        <v>93</v>
      </c>
      <c r="B53" s="6">
        <v>1.05</v>
      </c>
      <c r="C53" s="6">
        <v>16.28</v>
      </c>
      <c r="D53" s="36">
        <f t="shared" si="0"/>
        <v>1.5504761904761906</v>
      </c>
      <c r="E53" s="2"/>
      <c r="F53" s="2"/>
      <c r="G53" s="2"/>
      <c r="H53" s="2"/>
      <c r="I53" s="2"/>
      <c r="J53" s="2"/>
      <c r="K53" s="2"/>
    </row>
    <row r="54" spans="1:11" x14ac:dyDescent="0.25">
      <c r="A54" s="5" t="s">
        <v>94</v>
      </c>
      <c r="B54" s="6">
        <v>1.21</v>
      </c>
      <c r="C54" s="6">
        <v>5.26</v>
      </c>
      <c r="D54" s="36">
        <f t="shared" si="0"/>
        <v>0.43471074380165287</v>
      </c>
      <c r="E54" s="2"/>
      <c r="F54" s="2"/>
      <c r="G54" s="2"/>
      <c r="H54" s="2"/>
      <c r="I54" s="2"/>
      <c r="J54" s="2"/>
      <c r="K54" s="2"/>
    </row>
    <row r="55" spans="1:11" x14ac:dyDescent="0.25">
      <c r="A55" s="5" t="s">
        <v>97</v>
      </c>
      <c r="B55" s="6">
        <v>1.68</v>
      </c>
      <c r="C55" s="6">
        <v>20.58</v>
      </c>
      <c r="D55" s="36">
        <f t="shared" si="0"/>
        <v>1.2249999999999999</v>
      </c>
      <c r="E55" s="2"/>
      <c r="F55" s="2"/>
      <c r="G55" s="2"/>
      <c r="H55" s="2"/>
      <c r="I55" s="2"/>
      <c r="J55" s="2"/>
      <c r="K55" s="2"/>
    </row>
    <row r="56" spans="1:11" x14ac:dyDescent="0.25">
      <c r="A56" s="5" t="s">
        <v>114</v>
      </c>
      <c r="B56" s="6">
        <v>1.1499999999999999</v>
      </c>
      <c r="C56" s="6">
        <v>9.33</v>
      </c>
      <c r="D56" s="36">
        <f t="shared" si="0"/>
        <v>0.81130434782608707</v>
      </c>
      <c r="E56" s="2"/>
      <c r="F56" s="2"/>
      <c r="G56" s="2"/>
      <c r="H56" s="2"/>
      <c r="I56" s="2"/>
      <c r="J56" s="2"/>
      <c r="K56" s="2"/>
    </row>
    <row r="57" spans="1:11" x14ac:dyDescent="0.25">
      <c r="A57" s="5" t="s">
        <v>165</v>
      </c>
      <c r="B57" s="6">
        <v>0.94</v>
      </c>
      <c r="C57" s="6">
        <v>11.57</v>
      </c>
      <c r="D57" s="36">
        <f t="shared" si="0"/>
        <v>1.2308510638297874</v>
      </c>
      <c r="E57" s="2"/>
      <c r="F57" s="2"/>
      <c r="G57" s="2"/>
      <c r="H57" s="2"/>
      <c r="I57" s="2"/>
      <c r="J57" s="2"/>
      <c r="K57" s="2"/>
    </row>
    <row r="58" spans="1:11" x14ac:dyDescent="0.25">
      <c r="A58" s="5" t="s">
        <v>100</v>
      </c>
      <c r="B58" s="6">
        <v>2.58</v>
      </c>
      <c r="C58" s="6">
        <v>26.45</v>
      </c>
      <c r="D58" s="36">
        <f t="shared" si="0"/>
        <v>1.0251937984496124</v>
      </c>
      <c r="E58" s="2"/>
      <c r="F58" s="2"/>
      <c r="G58" s="2"/>
      <c r="H58" s="2"/>
      <c r="I58" s="2"/>
      <c r="J58" s="2"/>
      <c r="K58" s="2"/>
    </row>
    <row r="59" spans="1:11" x14ac:dyDescent="0.25">
      <c r="A59" s="5" t="s">
        <v>101</v>
      </c>
      <c r="B59" s="6">
        <v>1.29</v>
      </c>
      <c r="C59" s="6">
        <v>7.54</v>
      </c>
      <c r="D59" s="36">
        <f t="shared" si="0"/>
        <v>0.5844961240310077</v>
      </c>
      <c r="E59" s="2"/>
      <c r="F59" s="2"/>
      <c r="G59" s="2"/>
      <c r="H59" s="2"/>
      <c r="I59" s="2"/>
      <c r="J59" s="2"/>
      <c r="K59" s="2"/>
    </row>
    <row r="60" spans="1:11" x14ac:dyDescent="0.25">
      <c r="A60" s="5" t="s">
        <v>102</v>
      </c>
      <c r="B60" s="6">
        <v>2.0699999999999998</v>
      </c>
      <c r="C60" s="6">
        <v>30.03</v>
      </c>
      <c r="D60" s="36">
        <f t="shared" si="0"/>
        <v>1.4507246376811596</v>
      </c>
      <c r="E60" s="2"/>
      <c r="F60" s="2"/>
      <c r="G60" s="2"/>
      <c r="H60" s="2"/>
      <c r="I60" s="2"/>
      <c r="J60" s="2"/>
      <c r="K60" s="2"/>
    </row>
    <row r="61" spans="1:11" x14ac:dyDescent="0.25">
      <c r="A61" s="5" t="s">
        <v>103</v>
      </c>
      <c r="B61" s="6">
        <v>1.91</v>
      </c>
      <c r="C61" s="6">
        <v>20.48</v>
      </c>
      <c r="D61" s="36">
        <f t="shared" si="0"/>
        <v>1.0722513089005234</v>
      </c>
      <c r="E61" s="2"/>
      <c r="F61" s="2"/>
      <c r="G61" s="2"/>
      <c r="H61" s="2"/>
      <c r="I61" s="2"/>
      <c r="J61" s="2"/>
      <c r="K61" s="2"/>
    </row>
    <row r="62" spans="1:1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B63" s="2"/>
      <c r="C63" s="2"/>
      <c r="D63" s="40"/>
      <c r="E63" s="2"/>
      <c r="F63" s="2"/>
      <c r="G63" s="2"/>
      <c r="H63" s="2"/>
      <c r="I63" s="2"/>
      <c r="J63" s="2"/>
      <c r="K63" s="2"/>
    </row>
    <row r="64" spans="1:11" x14ac:dyDescent="0.25">
      <c r="B64" s="2"/>
      <c r="C64" s="2"/>
      <c r="D64" s="40"/>
      <c r="E64" s="2"/>
      <c r="F64" s="2"/>
      <c r="G64" s="2"/>
      <c r="H64" s="2"/>
      <c r="I64" s="2"/>
      <c r="J64" s="2"/>
      <c r="K64" s="2"/>
    </row>
    <row r="65" spans="1:11" x14ac:dyDescent="0.25">
      <c r="B65" s="2"/>
      <c r="C65" s="2"/>
      <c r="D65" s="40"/>
      <c r="E65" s="2"/>
      <c r="F65" s="2"/>
      <c r="G65" s="2"/>
      <c r="H65" s="2"/>
      <c r="I65" s="2"/>
      <c r="J65" s="2"/>
      <c r="K65" s="2"/>
    </row>
    <row r="66" spans="1:11" x14ac:dyDescent="0.25">
      <c r="A66" s="41" t="s">
        <v>315</v>
      </c>
      <c r="B66" s="2"/>
      <c r="C66" s="2"/>
      <c r="D66" s="40"/>
      <c r="E66" s="2"/>
      <c r="F66" s="2"/>
      <c r="G66" s="2"/>
      <c r="H66" s="2"/>
      <c r="I66" s="2"/>
      <c r="J66" s="2"/>
      <c r="K66" s="2"/>
    </row>
    <row r="67" spans="1:11" x14ac:dyDescent="0.25">
      <c r="B67" s="2"/>
      <c r="C67" s="2"/>
      <c r="D67" s="40"/>
      <c r="E67" s="2"/>
      <c r="F67" s="2"/>
      <c r="G67" s="2"/>
      <c r="H67" s="2"/>
      <c r="I67" s="2"/>
      <c r="J67" s="2"/>
      <c r="K67" s="2"/>
    </row>
    <row r="68" spans="1:11" x14ac:dyDescent="0.25">
      <c r="B68" s="2"/>
      <c r="C68" s="2"/>
      <c r="D68" s="40"/>
      <c r="E68" s="2"/>
      <c r="F68" s="2"/>
      <c r="G68" s="2"/>
      <c r="H68" s="2"/>
      <c r="I68" s="2"/>
      <c r="J68" s="2"/>
      <c r="K68" s="2"/>
    </row>
    <row r="69" spans="1:11" x14ac:dyDescent="0.25">
      <c r="B69" s="2"/>
      <c r="C69" s="2"/>
      <c r="D69" s="40"/>
      <c r="E69" s="2"/>
      <c r="F69" s="2"/>
      <c r="G69" s="2"/>
      <c r="H69" s="2"/>
      <c r="I69" s="2"/>
      <c r="J69" s="2"/>
      <c r="K6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8" sqref="I10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TLR-2</vt:lpstr>
      <vt:lpstr>TLR-4</vt:lpstr>
      <vt:lpstr>HSP-60</vt:lpstr>
      <vt:lpstr>HSP-90</vt:lpstr>
      <vt:lpstr>HMGB-1</vt:lpstr>
      <vt:lpstr>Çalışma listesi</vt:lpstr>
      <vt:lpstr>TAS-TOS</vt:lpstr>
      <vt:lpstr>Numune fotoğrafları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2021-03-18T12:07:37Z</dcterms:created>
  <dcterms:modified xsi:type="dcterms:W3CDTF">2021-03-19T14:08:59Z</dcterms:modified>
</cp:coreProperties>
</file>