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yşe Demirel\06.07.2020\"/>
    </mc:Choice>
  </mc:AlternateContent>
  <xr:revisionPtr revIDLastSave="0" documentId="13_ncr:1_{318CEFA7-E05E-4B66-8C1E-B3689AD385C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estosterone(o)" sheetId="1" r:id="rId1"/>
    <sheet name="testosterone(k)" sheetId="2" r:id="rId2"/>
    <sheet name="estradiol(o)" sheetId="3" r:id="rId3"/>
    <sheet name="estradiol(k)" sheetId="4" r:id="rId4"/>
    <sheet name="progesterone(o)" sheetId="5" r:id="rId5"/>
    <sheet name="progesterone(k)" sheetId="6" r:id="rId6"/>
    <sheet name="ınhibin A" sheetId="7" r:id="rId7"/>
    <sheet name="aromatase" sheetId="8" r:id="rId8"/>
    <sheet name="biyokimya" sheetId="1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4" l="1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C94" i="7" l="1"/>
  <c r="D94" i="7" s="1"/>
  <c r="C93" i="7"/>
  <c r="D93" i="7" s="1"/>
  <c r="C92" i="7"/>
  <c r="D92" i="7" s="1"/>
  <c r="C91" i="7"/>
  <c r="D91" i="7" s="1"/>
  <c r="C90" i="7"/>
  <c r="D90" i="7" s="1"/>
  <c r="C89" i="7"/>
  <c r="D89" i="7" s="1"/>
  <c r="C88" i="7"/>
  <c r="D88" i="7" s="1"/>
  <c r="C87" i="7"/>
  <c r="D87" i="7" s="1"/>
  <c r="C86" i="7"/>
  <c r="D86" i="7" s="1"/>
  <c r="C85" i="7"/>
  <c r="D85" i="7" s="1"/>
  <c r="C84" i="7"/>
  <c r="D84" i="7" s="1"/>
  <c r="C83" i="7"/>
  <c r="D83" i="7" s="1"/>
  <c r="C82" i="7"/>
  <c r="D82" i="7" s="1"/>
  <c r="C81" i="7"/>
  <c r="D81" i="7" s="1"/>
  <c r="C80" i="7"/>
  <c r="D80" i="7" s="1"/>
  <c r="C79" i="7"/>
  <c r="D79" i="7" s="1"/>
  <c r="C78" i="7"/>
  <c r="D78" i="7" s="1"/>
  <c r="C77" i="7"/>
  <c r="D77" i="7" s="1"/>
  <c r="C76" i="7"/>
  <c r="D76" i="7" s="1"/>
  <c r="C75" i="7"/>
  <c r="D75" i="7" s="1"/>
  <c r="C74" i="7"/>
  <c r="D74" i="7" s="1"/>
  <c r="C73" i="7"/>
  <c r="D73" i="7" s="1"/>
  <c r="C72" i="7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1" i="7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89" i="6" l="1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D17" i="6"/>
  <c r="D16" i="6"/>
  <c r="D15" i="6"/>
  <c r="D14" i="6"/>
  <c r="D13" i="6"/>
  <c r="C86" i="5" l="1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D18" i="5"/>
  <c r="D17" i="5"/>
  <c r="D16" i="5"/>
  <c r="D15" i="5"/>
  <c r="D14" i="5"/>
  <c r="C90" i="4" l="1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D20" i="4"/>
  <c r="D19" i="4"/>
  <c r="D18" i="4"/>
  <c r="D17" i="4"/>
  <c r="D16" i="4"/>
  <c r="C88" i="3" l="1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D18" i="3"/>
  <c r="D17" i="3"/>
  <c r="D16" i="3"/>
  <c r="D15" i="3"/>
  <c r="D14" i="3"/>
  <c r="C87" i="2" l="1"/>
  <c r="C88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3" i="2"/>
  <c r="C24" i="2"/>
  <c r="D16" i="2"/>
  <c r="D14" i="2"/>
  <c r="D13" i="2"/>
  <c r="D12" i="2"/>
  <c r="D11" i="2"/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<sst xmlns="http://schemas.openxmlformats.org/spreadsheetml/2006/main" count="677" uniqueCount="104">
  <si>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</si>
  <si>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</si>
  <si>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</si>
  <si>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</si>
  <si>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</si>
  <si>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</si>
  <si>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</si>
  <si>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</si>
  <si>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expected</t>
  </si>
  <si>
    <t>result</t>
  </si>
  <si>
    <t>Numune</t>
  </si>
  <si>
    <t>absorbans</t>
  </si>
  <si>
    <t>CD-1</t>
  </si>
  <si>
    <t>CD-1(tekrar)</t>
  </si>
  <si>
    <t>CD-2</t>
  </si>
  <si>
    <t>CD-2(tekrar)</t>
  </si>
  <si>
    <t>CD-3</t>
  </si>
  <si>
    <t>CD-3(tekrar)</t>
  </si>
  <si>
    <t>CD-4</t>
  </si>
  <si>
    <t>CD-4(tekrar</t>
  </si>
  <si>
    <t>FD-1</t>
  </si>
  <si>
    <t>FD-1(tekrar)</t>
  </si>
  <si>
    <t>FD-3</t>
  </si>
  <si>
    <t>FD-3(tekrar)</t>
  </si>
  <si>
    <t>FD-4</t>
  </si>
  <si>
    <t>FD-4(tekrar)</t>
  </si>
  <si>
    <t>FD-5</t>
  </si>
  <si>
    <t>FD-5(tekrar)</t>
  </si>
  <si>
    <t>FD-6</t>
  </si>
  <si>
    <t>FD-6(tekrar)</t>
  </si>
  <si>
    <t>FD-7</t>
  </si>
  <si>
    <t>FD-7(tekrar)</t>
  </si>
  <si>
    <t>FD-8</t>
  </si>
  <si>
    <t>FD-8(tekrar)</t>
  </si>
  <si>
    <t>KD-1</t>
  </si>
  <si>
    <t>KD-1(tekrar)</t>
  </si>
  <si>
    <t>KD-2</t>
  </si>
  <si>
    <t>KD-2(tekrar)</t>
  </si>
  <si>
    <t>KD-3</t>
  </si>
  <si>
    <t>KD-3(tekrar)</t>
  </si>
  <si>
    <t>KD-4</t>
  </si>
  <si>
    <t>KD-4(tekrar)</t>
  </si>
  <si>
    <t>KD-5</t>
  </si>
  <si>
    <t>KD-5(tekrar)</t>
  </si>
  <si>
    <t>KD-6</t>
  </si>
  <si>
    <t>KD-6(tekrar)</t>
  </si>
  <si>
    <t>MD-1</t>
  </si>
  <si>
    <t>MD-1(tekrar)</t>
  </si>
  <si>
    <t>MD-2</t>
  </si>
  <si>
    <t>MD-2(tekrar)</t>
  </si>
  <si>
    <t>MD-3</t>
  </si>
  <si>
    <t>MD-3(tekrar)</t>
  </si>
  <si>
    <t>MD-4</t>
  </si>
  <si>
    <t>MD-4(tekrar)</t>
  </si>
  <si>
    <t>MD-5</t>
  </si>
  <si>
    <t>MD-5(tekrar)</t>
  </si>
  <si>
    <t>MD-6</t>
  </si>
  <si>
    <t>MD-6(tekrar)</t>
  </si>
  <si>
    <t>FMD-1</t>
  </si>
  <si>
    <t>FMD-1(tekrar)</t>
  </si>
  <si>
    <t>FMD-2</t>
  </si>
  <si>
    <t>FMD-2(tekrar)</t>
  </si>
  <si>
    <t>FMD-3</t>
  </si>
  <si>
    <t>FMD-3(tekrar)</t>
  </si>
  <si>
    <t>FMD-4</t>
  </si>
  <si>
    <t>FMD-4(tekrar)</t>
  </si>
  <si>
    <t>FMD-5</t>
  </si>
  <si>
    <t>FMD-5(tekrar)</t>
  </si>
  <si>
    <t>FMD-6</t>
  </si>
  <si>
    <t>FMD-6(tekrar)</t>
  </si>
  <si>
    <t>FMD-7</t>
  </si>
  <si>
    <t>FMD-7(tekrar)</t>
  </si>
  <si>
    <t>FMD-8</t>
  </si>
  <si>
    <t>FMD-8(tekrar)</t>
  </si>
  <si>
    <t>FMD-9</t>
  </si>
  <si>
    <t>FMD-9(tekrar)</t>
  </si>
  <si>
    <t>concentratıon(pg/ml)</t>
  </si>
  <si>
    <t>FD-2</t>
  </si>
  <si>
    <t>FD-2(tekrar)</t>
  </si>
  <si>
    <t>concentratıon(ng/ml)</t>
  </si>
  <si>
    <t>abs-blank</t>
  </si>
  <si>
    <t>STD1</t>
  </si>
  <si>
    <t>STD2</t>
  </si>
  <si>
    <t>STD3</t>
  </si>
  <si>
    <t>STD4</t>
  </si>
  <si>
    <t>STD5</t>
  </si>
  <si>
    <t>STD6</t>
  </si>
  <si>
    <t>STD7</t>
  </si>
  <si>
    <t>BLANK</t>
  </si>
  <si>
    <t>CD-1(ovaryum)</t>
  </si>
  <si>
    <t>CD-1(kan)</t>
  </si>
  <si>
    <t>std6</t>
  </si>
  <si>
    <t>std7</t>
  </si>
  <si>
    <t>Not: Numune sıralamasında atlanılan numuneler yetersiz olduğu için çalışılamamıştır.</t>
  </si>
  <si>
    <t>Numune Adı</t>
  </si>
  <si>
    <t>TAS(mmol/L)</t>
  </si>
  <si>
    <t>TOS (µmol/L)</t>
  </si>
  <si>
    <t>OSI</t>
  </si>
  <si>
    <t>PON(U/L)</t>
  </si>
  <si>
    <t>Not</t>
  </si>
  <si>
    <t>Bu çalışmada "Relassay" marka kitler kullanılmıştır.</t>
  </si>
  <si>
    <t>Kullanılan cihaz: Mindray marka BS300 model tam otomatik biyokimya cihazı</t>
  </si>
  <si>
    <t>lipemi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</si>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</sst>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TESTOSTERONE(ovaryum)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58639545056868"/>
                  <c:y val="-0.63504629629629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'testosterone(o)'!$B$14:$B$19</c:f>
              <c:numCache>
                <c:formatCode>General</c:formatCode>
                <c:ptCount val="6"/>
                <c:pt idx="0">
                  <c:v>6.2E-2</c:v>
                </c:pt>
                <c:pt idx="1">
                  <c:v>0.438</c:v>
                </c:pt>
                <c:pt idx="2">
                  <c:v>0.63100000000000001</c:v>
                </c:pt>
                <c:pt idx="3">
                  <c:v>0.78800000000000003</c:v>
                </c:pt>
                <c:pt idx="4">
                  <c:v>0.90500000000000003</c:v>
                </c:pt>
                <c:pt idx="5">
                  <c:v>1.0900000000000001</c:v>
                </c:pt>
              </c:numCache>
            </c:numRef>
          </c:xVal>
          <c:yVal>
            <c:numRef>
              <c:f>'testosterone(o)'!$C$14:$C$19</c:f>
              <c:numCache>
                <c:formatCode>#,##0</c:formatCode>
                <c:ptCount val="6"/>
                <c:pt idx="0">
                  <c:v>30</c:v>
                </c:pt>
                <c:pt idx="1">
                  <c:v>10</c:v>
                </c:pt>
                <c:pt idx="2" formatCode="General">
                  <c:v>3.3330000000000002</c:v>
                </c:pt>
                <c:pt idx="3" formatCode="General">
                  <c:v>1.111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B-4B7A-8051-1F30FB41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6064"/>
        <c:axId val="31773864"/>
      </c:scatterChart>
      <c:valAx>
        <c:axId val="1520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773864"/>
        <c:crosses val="autoZero"/>
        <c:crossBetween val="midCat"/>
      </c:valAx>
      <c:valAx>
        <c:axId val="31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0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TESTOSTERONE(kan)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931408573928258"/>
                  <c:y val="-0.76453083989501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[1]Sayfa1!$B$14:$B$19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0.40799999999999997</c:v>
                </c:pt>
                <c:pt idx="2">
                  <c:v>0.61899999999999999</c:v>
                </c:pt>
                <c:pt idx="3">
                  <c:v>0.76900000000000002</c:v>
                </c:pt>
                <c:pt idx="4">
                  <c:v>0.89700000000000002</c:v>
                </c:pt>
                <c:pt idx="5">
                  <c:v>0.995</c:v>
                </c:pt>
              </c:numCache>
            </c:numRef>
          </c:xVal>
          <c:yVal>
            <c:numRef>
              <c:f>[1]Sayfa1!$C$14:$C$19</c:f>
              <c:numCache>
                <c:formatCode>General</c:formatCode>
                <c:ptCount val="6"/>
                <c:pt idx="0">
                  <c:v>30</c:v>
                </c:pt>
                <c:pt idx="1">
                  <c:v>10</c:v>
                </c:pt>
                <c:pt idx="2">
                  <c:v>3.3330000000000002</c:v>
                </c:pt>
                <c:pt idx="3">
                  <c:v>1.111</c:v>
                </c:pt>
                <c:pt idx="4">
                  <c:v>0.37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A-4173-BBE2-9BA0E077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8944"/>
        <c:axId val="352436984"/>
      </c:scatterChart>
      <c:valAx>
        <c:axId val="3524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6984"/>
        <c:crosses val="autoZero"/>
        <c:crossBetween val="midCat"/>
      </c:valAx>
      <c:valAx>
        <c:axId val="3524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ESTRADİOL(ovaryum</a:t>
            </a:r>
            <a:r>
              <a:rPr lang="tr-TR" b="1"/>
              <a:t>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131666666666665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806846019247594"/>
                  <c:y val="-0.77170858850976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[2]Sayfa1!$B$14:$B$18</c:f>
              <c:numCache>
                <c:formatCode>General</c:formatCode>
                <c:ptCount val="5"/>
                <c:pt idx="0">
                  <c:v>6.9000000000000006E-2</c:v>
                </c:pt>
                <c:pt idx="1">
                  <c:v>0.42099999999999999</c:v>
                </c:pt>
                <c:pt idx="2">
                  <c:v>0.63200000000000001</c:v>
                </c:pt>
                <c:pt idx="3">
                  <c:v>0.79700000000000004</c:v>
                </c:pt>
                <c:pt idx="4">
                  <c:v>0.94199999999999995</c:v>
                </c:pt>
              </c:numCache>
            </c:numRef>
          </c:xVal>
          <c:yVal>
            <c:numRef>
              <c:f>[2]Sayfa1!$C$14:$C$18</c:f>
              <c:numCache>
                <c:formatCode>General</c:formatCode>
                <c:ptCount val="5"/>
                <c:pt idx="0">
                  <c:v>333.33</c:v>
                </c:pt>
                <c:pt idx="1">
                  <c:v>111.11</c:v>
                </c:pt>
                <c:pt idx="2">
                  <c:v>37.04</c:v>
                </c:pt>
                <c:pt idx="3">
                  <c:v>12.35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F1C-88E2-B53A8404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7768"/>
        <c:axId val="352438552"/>
      </c:scatterChart>
      <c:valAx>
        <c:axId val="35243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8552"/>
        <c:crosses val="autoZero"/>
        <c:crossBetween val="midCat"/>
      </c:valAx>
      <c:valAx>
        <c:axId val="3524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ESTRADİOL(kan)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928805774278214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[3]Sayfa1!$B$16:$B$20</c:f>
              <c:numCache>
                <c:formatCode>General</c:formatCode>
                <c:ptCount val="5"/>
                <c:pt idx="0">
                  <c:v>5.5E-2</c:v>
                </c:pt>
                <c:pt idx="1">
                  <c:v>0.44500000000000001</c:v>
                </c:pt>
                <c:pt idx="2">
                  <c:v>0.67700000000000005</c:v>
                </c:pt>
                <c:pt idx="3">
                  <c:v>0.84</c:v>
                </c:pt>
                <c:pt idx="4">
                  <c:v>1.0509999999999999</c:v>
                </c:pt>
              </c:numCache>
            </c:numRef>
          </c:xVal>
          <c:yVal>
            <c:numRef>
              <c:f>[3]Sayfa1!$C$16:$C$20</c:f>
              <c:numCache>
                <c:formatCode>General</c:formatCode>
                <c:ptCount val="5"/>
                <c:pt idx="0">
                  <c:v>333.33</c:v>
                </c:pt>
                <c:pt idx="1">
                  <c:v>111.11</c:v>
                </c:pt>
                <c:pt idx="2">
                  <c:v>37.04</c:v>
                </c:pt>
                <c:pt idx="3">
                  <c:v>12.35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9-440B-B3BA-E261DBB1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6592"/>
        <c:axId val="352440120"/>
      </c:scatterChart>
      <c:valAx>
        <c:axId val="3524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40120"/>
        <c:crosses val="autoZero"/>
        <c:crossBetween val="midCat"/>
      </c:valAx>
      <c:valAx>
        <c:axId val="3524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  <a:endParaRPr lang="tr-TR" b="1"/>
          </a:p>
          <a:p>
            <a:pPr>
              <a:defRPr b="1"/>
            </a:pPr>
            <a:r>
              <a:rPr lang="tr-TR" b="1"/>
              <a:t>(ovaryum)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80701224846894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78149606299212"/>
                  <c:y val="-0.72628135024788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[4]Sayfa1!$B$15:$B$19</c:f>
              <c:numCache>
                <c:formatCode>General</c:formatCode>
                <c:ptCount val="5"/>
                <c:pt idx="0">
                  <c:v>0.124</c:v>
                </c:pt>
                <c:pt idx="1">
                  <c:v>0.56299999999999994</c:v>
                </c:pt>
                <c:pt idx="2">
                  <c:v>0.84499999999999997</c:v>
                </c:pt>
                <c:pt idx="3">
                  <c:v>1.0489999999999999</c:v>
                </c:pt>
                <c:pt idx="4">
                  <c:v>1.3779999999999999</c:v>
                </c:pt>
              </c:numCache>
            </c:numRef>
          </c:xVal>
          <c:yVal>
            <c:numRef>
              <c:f>[4]Sayfa1!$C$15:$C$19</c:f>
              <c:numCache>
                <c:formatCode>General</c:formatCode>
                <c:ptCount val="5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F-4EFA-B0EE-D4EC9EC8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4368"/>
        <c:axId val="352758488"/>
      </c:scatterChart>
      <c:valAx>
        <c:axId val="352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8488"/>
        <c:crosses val="autoZero"/>
        <c:crossBetween val="midCat"/>
      </c:valAx>
      <c:valAx>
        <c:axId val="3527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  <a:r>
              <a:rPr lang="tr-TR" b="1"/>
              <a:t>(KAN)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283520778652668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172834645669292"/>
                  <c:y val="-0.74995042286380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[5]Sayfa1!$B$14:$B$18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0.84499999999999997</c:v>
                </c:pt>
                <c:pt idx="2">
                  <c:v>1.254</c:v>
                </c:pt>
                <c:pt idx="3">
                  <c:v>1.4830000000000001</c:v>
                </c:pt>
                <c:pt idx="4">
                  <c:v>1.9650000000000001</c:v>
                </c:pt>
              </c:numCache>
            </c:numRef>
          </c:xVal>
          <c:yVal>
            <c:numRef>
              <c:f>[5]Sayfa1!$C$14:$C$18</c:f>
              <c:numCache>
                <c:formatCode>General</c:formatCode>
                <c:ptCount val="5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E-4522-9766-171F2935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6920"/>
        <c:axId val="352757312"/>
      </c:scatterChart>
      <c:valAx>
        <c:axId val="3527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7312"/>
        <c:crosses val="autoZero"/>
        <c:crossBetween val="midCat"/>
      </c:valAx>
      <c:valAx>
        <c:axId val="352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İNHİBİN-A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09076990376203"/>
                  <c:y val="-0.20223024205307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[6]Sayfa1!$B$14:$B$21</c:f>
              <c:numCache>
                <c:formatCode>General</c:formatCode>
                <c:ptCount val="8"/>
                <c:pt idx="0">
                  <c:v>2.1150000000000002</c:v>
                </c:pt>
                <c:pt idx="1">
                  <c:v>1.506</c:v>
                </c:pt>
                <c:pt idx="2">
                  <c:v>1.046</c:v>
                </c:pt>
                <c:pt idx="3">
                  <c:v>0.76</c:v>
                </c:pt>
                <c:pt idx="4">
                  <c:v>0.52400000000000002</c:v>
                </c:pt>
                <c:pt idx="5">
                  <c:v>0.40300000000000002</c:v>
                </c:pt>
                <c:pt idx="6">
                  <c:v>0.307</c:v>
                </c:pt>
                <c:pt idx="7">
                  <c:v>0.104</c:v>
                </c:pt>
              </c:numCache>
            </c:numRef>
          </c:xVal>
          <c:yVal>
            <c:numRef>
              <c:f>[6]Sayfa1!$D$14:$D$21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C-4C34-BF93-744BEFA0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2408"/>
        <c:axId val="352763584"/>
      </c:scatterChart>
      <c:valAx>
        <c:axId val="3527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3584"/>
        <c:crosses val="autoZero"/>
        <c:crossBetween val="midCat"/>
      </c:valAx>
      <c:valAx>
        <c:axId val="352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AROMATASE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99300087489063"/>
                  <c:y val="-0.19364683581219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[7]Sayfa1!$B$15:$B$22</c:f>
              <c:numCache>
                <c:formatCode>General</c:formatCode>
                <c:ptCount val="8"/>
                <c:pt idx="0">
                  <c:v>2.2869999999999999</c:v>
                </c:pt>
                <c:pt idx="1">
                  <c:v>1.4630000000000001</c:v>
                </c:pt>
                <c:pt idx="2">
                  <c:v>0.87</c:v>
                </c:pt>
                <c:pt idx="3">
                  <c:v>0.55800000000000005</c:v>
                </c:pt>
                <c:pt idx="4">
                  <c:v>0.34899999999999998</c:v>
                </c:pt>
                <c:pt idx="5">
                  <c:v>0.24</c:v>
                </c:pt>
                <c:pt idx="6">
                  <c:v>0.191</c:v>
                </c:pt>
                <c:pt idx="7">
                  <c:v>0.109</c:v>
                </c:pt>
              </c:numCache>
            </c:numRef>
          </c:xVal>
          <c:yVal>
            <c:numRef>
              <c:f>[7]Sayfa1!$D$15:$D$22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B-4073-99D7-39450695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3976"/>
        <c:axId val="352760056"/>
      </c:scatterChart>
      <c:valAx>
        <c:axId val="3527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0056"/>
        <c:crosses val="autoZero"/>
        <c:crossBetween val="midCat"/>
      </c:valAx>
      <c:valAx>
        <c:axId val="3527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11</xdr:row>
      <xdr:rowOff>133350</xdr:rowOff>
    </xdr:from>
    <xdr:to>
      <xdr:col>12</xdr:col>
      <xdr:colOff>581025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31</xdr:row>
      <xdr:rowOff>0</xdr:rowOff>
    </xdr:from>
    <xdr:to>
      <xdr:col>22</xdr:col>
      <xdr:colOff>304800</xdr:colOff>
      <xdr:row>71</xdr:row>
      <xdr:rowOff>177800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D82FDDE-D427-429C-82C3-312272E83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708650"/>
          <a:ext cx="100584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0</xdr:rowOff>
    </xdr:from>
    <xdr:to>
      <xdr:col>13</xdr:col>
      <xdr:colOff>314325</xdr:colOff>
      <xdr:row>23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142875</xdr:rowOff>
    </xdr:from>
    <xdr:to>
      <xdr:col>12</xdr:col>
      <xdr:colOff>152400</xdr:colOff>
      <xdr:row>26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85725</xdr:rowOff>
    </xdr:from>
    <xdr:to>
      <xdr:col>13</xdr:col>
      <xdr:colOff>47625</xdr:colOff>
      <xdr:row>26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161925</xdr:rowOff>
    </xdr:from>
    <xdr:to>
      <xdr:col>12</xdr:col>
      <xdr:colOff>504825</xdr:colOff>
      <xdr:row>26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11</xdr:row>
      <xdr:rowOff>104775</xdr:rowOff>
    </xdr:from>
    <xdr:to>
      <xdr:col>13</xdr:col>
      <xdr:colOff>28575</xdr:colOff>
      <xdr:row>25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104775</xdr:rowOff>
    </xdr:from>
    <xdr:to>
      <xdr:col>13</xdr:col>
      <xdr:colOff>495300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152400</xdr:rowOff>
    </xdr:from>
    <xdr:to>
      <xdr:col>13</xdr:col>
      <xdr:colOff>552450</xdr:colOff>
      <xdr:row>27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5</xdr:row>
      <xdr:rowOff>179663</xdr:rowOff>
    </xdr:from>
    <xdr:to>
      <xdr:col>16</xdr:col>
      <xdr:colOff>590549</xdr:colOff>
      <xdr:row>25</xdr:row>
      <xdr:rowOff>74738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49" y="1132163"/>
          <a:ext cx="6067425" cy="3705075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25</xdr:row>
      <xdr:rowOff>111922</xdr:rowOff>
    </xdr:from>
    <xdr:to>
      <xdr:col>17</xdr:col>
      <xdr:colOff>438151</xdr:colOff>
      <xdr:row>50</xdr:row>
      <xdr:rowOff>182326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4874422"/>
          <a:ext cx="6867526" cy="48329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tes-serum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estradiol-dok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esrtadiol-seru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progesteron-dok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progestern-seru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inhibin-doku+seru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aromataz-doku+se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5.0999999999999997E-2</v>
          </cell>
          <cell r="C14">
            <v>30</v>
          </cell>
        </row>
        <row r="15">
          <cell r="B15">
            <v>0.40799999999999997</v>
          </cell>
          <cell r="C15">
            <v>10</v>
          </cell>
        </row>
        <row r="16">
          <cell r="B16">
            <v>0.61899999999999999</v>
          </cell>
          <cell r="C16">
            <v>3.3330000000000002</v>
          </cell>
        </row>
        <row r="17">
          <cell r="B17">
            <v>0.76900000000000002</v>
          </cell>
          <cell r="C17">
            <v>1.111</v>
          </cell>
        </row>
        <row r="18">
          <cell r="B18">
            <v>0.89700000000000002</v>
          </cell>
          <cell r="C18">
            <v>0.37</v>
          </cell>
        </row>
        <row r="19">
          <cell r="B19">
            <v>0.995</v>
          </cell>
          <cell r="C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6.9000000000000006E-2</v>
          </cell>
          <cell r="C14">
            <v>333.33</v>
          </cell>
        </row>
        <row r="15">
          <cell r="B15">
            <v>0.42099999999999999</v>
          </cell>
          <cell r="C15">
            <v>111.11</v>
          </cell>
        </row>
        <row r="16">
          <cell r="B16">
            <v>0.63200000000000001</v>
          </cell>
          <cell r="C16">
            <v>37.04</v>
          </cell>
        </row>
        <row r="17">
          <cell r="B17">
            <v>0.79700000000000004</v>
          </cell>
          <cell r="C17">
            <v>12.35</v>
          </cell>
        </row>
        <row r="18">
          <cell r="B18">
            <v>0.94199999999999995</v>
          </cell>
          <cell r="C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B16">
            <v>5.5E-2</v>
          </cell>
          <cell r="C16">
            <v>333.33</v>
          </cell>
        </row>
        <row r="17">
          <cell r="B17">
            <v>0.44500000000000001</v>
          </cell>
          <cell r="C17">
            <v>111.11</v>
          </cell>
        </row>
        <row r="18">
          <cell r="B18">
            <v>0.67700000000000005</v>
          </cell>
          <cell r="C18">
            <v>37.04</v>
          </cell>
        </row>
        <row r="19">
          <cell r="B19">
            <v>0.84</v>
          </cell>
          <cell r="C19">
            <v>12.35</v>
          </cell>
        </row>
        <row r="20">
          <cell r="B20">
            <v>1.0509999999999999</v>
          </cell>
          <cell r="C2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0.124</v>
          </cell>
          <cell r="C15">
            <v>100</v>
          </cell>
        </row>
        <row r="16">
          <cell r="B16">
            <v>0.56299999999999994</v>
          </cell>
          <cell r="C16">
            <v>33.33</v>
          </cell>
        </row>
        <row r="17">
          <cell r="B17">
            <v>0.84499999999999997</v>
          </cell>
          <cell r="C17">
            <v>11.11</v>
          </cell>
        </row>
        <row r="18">
          <cell r="B18">
            <v>1.0489999999999999</v>
          </cell>
          <cell r="C18">
            <v>3.7</v>
          </cell>
        </row>
        <row r="19">
          <cell r="B19">
            <v>1.3779999999999999</v>
          </cell>
          <cell r="C1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0.19900000000000001</v>
          </cell>
          <cell r="C14">
            <v>100</v>
          </cell>
        </row>
        <row r="15">
          <cell r="B15">
            <v>0.84499999999999997</v>
          </cell>
          <cell r="C15">
            <v>33.33</v>
          </cell>
        </row>
        <row r="16">
          <cell r="B16">
            <v>1.254</v>
          </cell>
          <cell r="C16">
            <v>11.11</v>
          </cell>
        </row>
        <row r="17">
          <cell r="B17">
            <v>1.4830000000000001</v>
          </cell>
          <cell r="C17">
            <v>3.7</v>
          </cell>
        </row>
        <row r="18">
          <cell r="B18">
            <v>1.9650000000000001</v>
          </cell>
          <cell r="C1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2.1150000000000002</v>
          </cell>
          <cell r="D14">
            <v>1000</v>
          </cell>
        </row>
        <row r="15">
          <cell r="B15">
            <v>1.506</v>
          </cell>
          <cell r="D15">
            <v>500</v>
          </cell>
        </row>
        <row r="16">
          <cell r="B16">
            <v>1.046</v>
          </cell>
          <cell r="D16">
            <v>250</v>
          </cell>
        </row>
        <row r="17">
          <cell r="B17">
            <v>0.76</v>
          </cell>
          <cell r="D17">
            <v>125</v>
          </cell>
        </row>
        <row r="18">
          <cell r="B18">
            <v>0.52400000000000002</v>
          </cell>
          <cell r="D18">
            <v>62.5</v>
          </cell>
        </row>
        <row r="19">
          <cell r="B19">
            <v>0.40300000000000002</v>
          </cell>
          <cell r="D19">
            <v>31.2</v>
          </cell>
        </row>
        <row r="20">
          <cell r="B20">
            <v>0.307</v>
          </cell>
          <cell r="D20">
            <v>15.6</v>
          </cell>
        </row>
        <row r="21">
          <cell r="B21">
            <v>0.104</v>
          </cell>
          <cell r="D2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2.2869999999999999</v>
          </cell>
          <cell r="D15">
            <v>100</v>
          </cell>
        </row>
        <row r="16">
          <cell r="B16">
            <v>1.4630000000000001</v>
          </cell>
          <cell r="D16">
            <v>50</v>
          </cell>
        </row>
        <row r="17">
          <cell r="B17">
            <v>0.87</v>
          </cell>
          <cell r="D17">
            <v>25</v>
          </cell>
        </row>
        <row r="18">
          <cell r="B18">
            <v>0.55800000000000005</v>
          </cell>
          <cell r="D18">
            <v>12.5</v>
          </cell>
        </row>
        <row r="19">
          <cell r="B19">
            <v>0.34899999999999998</v>
          </cell>
          <cell r="D19">
            <v>6.25</v>
          </cell>
        </row>
        <row r="20">
          <cell r="B20">
            <v>0.24</v>
          </cell>
          <cell r="D20">
            <v>3.12</v>
          </cell>
        </row>
        <row r="21">
          <cell r="B21">
            <v>0.191</v>
          </cell>
          <cell r="D21">
            <v>1.56</v>
          </cell>
        </row>
        <row r="22">
          <cell r="B22">
            <v>0.109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A31" workbookViewId="0">
      <selection activeCell="O25" sqref="O25"/>
    </sheetView>
  </sheetViews>
  <sheetFormatPr defaultRowHeight="14.5" x14ac:dyDescent="0.35"/>
  <cols>
    <col min="1" max="1" width="13" customWidth="1"/>
    <col min="2" max="2" width="10.7265625" customWidth="1"/>
  </cols>
  <sheetData>
    <row r="1" spans="1:10" x14ac:dyDescent="0.35">
      <c r="A1">
        <v>6.2E-2</v>
      </c>
      <c r="B1">
        <v>5.7000000000000002E-2</v>
      </c>
      <c r="C1">
        <v>1.944</v>
      </c>
      <c r="D1">
        <v>2.246</v>
      </c>
      <c r="E1">
        <v>1.7030000000000001</v>
      </c>
      <c r="F1">
        <v>1.927</v>
      </c>
      <c r="G1">
        <v>1.645</v>
      </c>
      <c r="H1">
        <v>1.94</v>
      </c>
      <c r="I1">
        <v>1.748</v>
      </c>
      <c r="J1">
        <v>2.004</v>
      </c>
    </row>
    <row r="2" spans="1:10" x14ac:dyDescent="0.35">
      <c r="A2">
        <v>0.438</v>
      </c>
      <c r="B2">
        <v>0.45200000000000001</v>
      </c>
      <c r="C2">
        <v>1.96</v>
      </c>
      <c r="D2">
        <v>2.1880000000000002</v>
      </c>
      <c r="E2">
        <v>1.782</v>
      </c>
      <c r="F2">
        <v>1.8320000000000001</v>
      </c>
      <c r="G2">
        <v>1.675</v>
      </c>
      <c r="H2">
        <v>2.27</v>
      </c>
      <c r="I2">
        <v>1.7390000000000001</v>
      </c>
      <c r="J2">
        <v>2.0550000000000002</v>
      </c>
    </row>
    <row r="3" spans="1:10" x14ac:dyDescent="0.35">
      <c r="A3">
        <v>0.63100000000000001</v>
      </c>
      <c r="B3">
        <v>0.63400000000000001</v>
      </c>
      <c r="C3">
        <v>1.619</v>
      </c>
      <c r="D3">
        <v>1.61</v>
      </c>
      <c r="E3">
        <v>1.639</v>
      </c>
      <c r="F3">
        <v>1.889</v>
      </c>
      <c r="G3">
        <v>1.9930000000000001</v>
      </c>
      <c r="H3">
        <v>2.1739999999999999</v>
      </c>
      <c r="I3">
        <v>1.925</v>
      </c>
      <c r="J3">
        <v>1.796</v>
      </c>
    </row>
    <row r="4" spans="1:10" x14ac:dyDescent="0.35">
      <c r="A4">
        <v>0.78800000000000003</v>
      </c>
      <c r="B4">
        <v>0.77200000000000002</v>
      </c>
      <c r="C4">
        <v>1.6990000000000001</v>
      </c>
      <c r="D4">
        <v>1.6479999999999999</v>
      </c>
      <c r="E4">
        <v>1.536</v>
      </c>
      <c r="F4">
        <v>1.782</v>
      </c>
      <c r="G4">
        <v>1.929</v>
      </c>
      <c r="H4">
        <v>2.069</v>
      </c>
      <c r="I4">
        <v>1.988</v>
      </c>
      <c r="J4">
        <v>1.7230000000000001</v>
      </c>
    </row>
    <row r="5" spans="1:10" x14ac:dyDescent="0.35">
      <c r="A5">
        <v>0.90500000000000003</v>
      </c>
      <c r="B5">
        <v>0.91800000000000004</v>
      </c>
      <c r="C5">
        <v>1.845</v>
      </c>
      <c r="D5">
        <v>2.4449999999999998</v>
      </c>
      <c r="E5">
        <v>1.9710000000000001</v>
      </c>
      <c r="F5">
        <v>1.722</v>
      </c>
      <c r="G5">
        <v>1.7130000000000001</v>
      </c>
      <c r="H5">
        <v>2.0529999999999999</v>
      </c>
      <c r="I5">
        <v>1.7890000000000001</v>
      </c>
      <c r="J5">
        <v>1.8149999999999999</v>
      </c>
    </row>
    <row r="6" spans="1:10" x14ac:dyDescent="0.35">
      <c r="A6">
        <v>1.0900000000000001</v>
      </c>
      <c r="B6">
        <v>1.1299999999999999</v>
      </c>
      <c r="C6">
        <v>1.825</v>
      </c>
      <c r="D6">
        <v>2.3540000000000001</v>
      </c>
      <c r="E6">
        <v>1.8819999999999999</v>
      </c>
      <c r="F6">
        <v>1.7589999999999999</v>
      </c>
      <c r="G6">
        <v>1.7589999999999999</v>
      </c>
      <c r="H6">
        <v>1.905</v>
      </c>
      <c r="I6">
        <v>1.746</v>
      </c>
      <c r="J6">
        <v>1.823</v>
      </c>
    </row>
    <row r="7" spans="1:10" x14ac:dyDescent="0.35">
      <c r="C7">
        <v>1.714</v>
      </c>
      <c r="D7">
        <v>2.468</v>
      </c>
      <c r="E7">
        <v>1.7590000000000001</v>
      </c>
      <c r="F7">
        <v>1.7790000000000001</v>
      </c>
      <c r="G7">
        <v>1.8800000000000001</v>
      </c>
      <c r="H7">
        <v>2.0030000000000001</v>
      </c>
      <c r="I7">
        <v>1.6060000000000001</v>
      </c>
      <c r="J7">
        <v>1.7850000000000001</v>
      </c>
    </row>
    <row r="8" spans="1:10" x14ac:dyDescent="0.35">
      <c r="C8">
        <v>1.617</v>
      </c>
      <c r="D8">
        <v>1.7470000000000001</v>
      </c>
      <c r="E8">
        <v>1.75</v>
      </c>
      <c r="F8">
        <v>1.802</v>
      </c>
      <c r="G8">
        <v>1.8140000000000001</v>
      </c>
      <c r="H8">
        <v>1.8420000000000001</v>
      </c>
      <c r="I8">
        <v>1.5860000000000001</v>
      </c>
      <c r="J8">
        <v>1.7949999999999999</v>
      </c>
    </row>
    <row r="12" spans="1:10" x14ac:dyDescent="0.35">
      <c r="A12" t="s">
        <v>0</v>
      </c>
    </row>
    <row r="13" spans="1:10" x14ac:dyDescent="0.35">
      <c r="B13" t="s">
        <v>7</v>
      </c>
      <c r="C13" t="s">
        <v>8</v>
      </c>
      <c r="D13" t="s">
        <v>9</v>
      </c>
    </row>
    <row r="14" spans="1:10" x14ac:dyDescent="0.35">
      <c r="A14" t="s">
        <v>1</v>
      </c>
      <c r="B14">
        <v>6.2E-2</v>
      </c>
      <c r="C14" s="1">
        <v>30</v>
      </c>
      <c r="D14">
        <f>(37.174*B14*B14)-(71.907*B14)+(34.298)</f>
        <v>29.982662856000001</v>
      </c>
    </row>
    <row r="15" spans="1:10" x14ac:dyDescent="0.35">
      <c r="A15" t="s">
        <v>2</v>
      </c>
      <c r="B15">
        <v>0.438</v>
      </c>
      <c r="C15" s="1">
        <v>10</v>
      </c>
      <c r="D15">
        <f t="shared" ref="D15:D19" si="0">(37.174*B15*B15)-(71.907*B15)+(34.298)</f>
        <v>9.9343428560000042</v>
      </c>
    </row>
    <row r="16" spans="1:10" x14ac:dyDescent="0.35">
      <c r="A16" t="s">
        <v>3</v>
      </c>
      <c r="B16">
        <v>0.63100000000000001</v>
      </c>
      <c r="C16">
        <v>3.3330000000000002</v>
      </c>
      <c r="D16">
        <f t="shared" si="0"/>
        <v>3.7259200140000033</v>
      </c>
    </row>
    <row r="17" spans="1:11" x14ac:dyDescent="0.35">
      <c r="A17" t="s">
        <v>4</v>
      </c>
      <c r="B17">
        <v>0.78800000000000003</v>
      </c>
      <c r="C17">
        <v>1.111</v>
      </c>
      <c r="D17">
        <f t="shared" si="0"/>
        <v>0.71825625600000365</v>
      </c>
    </row>
    <row r="18" spans="1:11" x14ac:dyDescent="0.35">
      <c r="A18" t="s">
        <v>5</v>
      </c>
      <c r="B18">
        <v>0.90500000000000003</v>
      </c>
    </row>
    <row r="19" spans="1:11" x14ac:dyDescent="0.35">
      <c r="A19" t="s">
        <v>6</v>
      </c>
      <c r="B19">
        <v>1.0900000000000001</v>
      </c>
      <c r="C19">
        <v>0</v>
      </c>
      <c r="D19">
        <f t="shared" si="0"/>
        <v>8.5799400000006187E-2</v>
      </c>
    </row>
    <row r="23" spans="1:11" x14ac:dyDescent="0.35">
      <c r="A23" s="22" t="s">
        <v>10</v>
      </c>
      <c r="B23" s="5" t="s">
        <v>11</v>
      </c>
      <c r="C23" s="6" t="s">
        <v>9</v>
      </c>
    </row>
    <row r="24" spans="1:11" x14ac:dyDescent="0.35">
      <c r="A24" s="7" t="s">
        <v>12</v>
      </c>
      <c r="B24" s="18">
        <v>1.944</v>
      </c>
      <c r="C24" s="19">
        <f t="shared" ref="C24:C55" si="1">(37.174*B24*B24)-(71.907*B24)+(34.298)</f>
        <v>34.99639366400001</v>
      </c>
    </row>
    <row r="25" spans="1:11" x14ac:dyDescent="0.35">
      <c r="A25" s="7" t="s">
        <v>13</v>
      </c>
      <c r="B25" s="18">
        <v>1.96</v>
      </c>
      <c r="C25" s="19">
        <f t="shared" si="1"/>
        <v>36.167918400000019</v>
      </c>
    </row>
    <row r="26" spans="1:11" x14ac:dyDescent="0.35">
      <c r="A26" s="7" t="s">
        <v>14</v>
      </c>
      <c r="B26" s="18">
        <v>1.619</v>
      </c>
      <c r="C26" s="19">
        <f t="shared" si="1"/>
        <v>15.319606014000016</v>
      </c>
    </row>
    <row r="27" spans="1:11" x14ac:dyDescent="0.35">
      <c r="A27" s="7" t="s">
        <v>15</v>
      </c>
      <c r="B27" s="18">
        <v>1.6990000000000001</v>
      </c>
      <c r="C27" s="19">
        <f t="shared" si="1"/>
        <v>19.434512573999996</v>
      </c>
      <c r="I27" s="2" t="s">
        <v>76</v>
      </c>
      <c r="J27" s="2"/>
      <c r="K27" s="2"/>
    </row>
    <row r="28" spans="1:11" x14ac:dyDescent="0.35">
      <c r="A28" s="7" t="s">
        <v>16</v>
      </c>
      <c r="B28" s="18">
        <v>1.845</v>
      </c>
      <c r="C28" s="19">
        <f t="shared" si="1"/>
        <v>28.170810350000011</v>
      </c>
    </row>
    <row r="29" spans="1:11" x14ac:dyDescent="0.35">
      <c r="A29" s="7" t="s">
        <v>17</v>
      </c>
      <c r="B29" s="18">
        <v>1.825</v>
      </c>
      <c r="C29" s="19">
        <f t="shared" si="1"/>
        <v>26.88037875000002</v>
      </c>
    </row>
    <row r="30" spans="1:11" x14ac:dyDescent="0.35">
      <c r="A30" s="7" t="s">
        <v>18</v>
      </c>
      <c r="B30" s="18">
        <v>1.714</v>
      </c>
      <c r="C30" s="19">
        <f t="shared" si="1"/>
        <v>20.259030504000009</v>
      </c>
    </row>
    <row r="31" spans="1:11" x14ac:dyDescent="0.35">
      <c r="A31" s="7" t="s">
        <v>19</v>
      </c>
      <c r="B31" s="18">
        <v>1.617</v>
      </c>
      <c r="C31" s="19">
        <f t="shared" si="1"/>
        <v>15.222829886</v>
      </c>
    </row>
    <row r="32" spans="1:11" x14ac:dyDescent="0.35">
      <c r="A32" s="7" t="s">
        <v>20</v>
      </c>
      <c r="B32" s="18">
        <v>2.246</v>
      </c>
      <c r="C32" s="19">
        <f t="shared" si="1"/>
        <v>60.319715783999982</v>
      </c>
    </row>
    <row r="33" spans="1:3" x14ac:dyDescent="0.35">
      <c r="A33" s="7" t="s">
        <v>21</v>
      </c>
      <c r="B33" s="18">
        <v>2.1880000000000002</v>
      </c>
      <c r="C33" s="19">
        <f t="shared" si="1"/>
        <v>54.930209856000033</v>
      </c>
    </row>
    <row r="34" spans="1:3" x14ac:dyDescent="0.35">
      <c r="A34" s="7" t="s">
        <v>22</v>
      </c>
      <c r="B34" s="18">
        <v>1.61</v>
      </c>
      <c r="C34" s="19">
        <f t="shared" si="1"/>
        <v>14.886455400000017</v>
      </c>
    </row>
    <row r="35" spans="1:3" x14ac:dyDescent="0.35">
      <c r="A35" s="7" t="s">
        <v>23</v>
      </c>
      <c r="B35" s="18">
        <v>1.6479999999999999</v>
      </c>
      <c r="C35" s="19">
        <f t="shared" si="1"/>
        <v>16.756279296000017</v>
      </c>
    </row>
    <row r="36" spans="1:3" x14ac:dyDescent="0.35">
      <c r="A36" s="7" t="s">
        <v>24</v>
      </c>
      <c r="B36" s="18">
        <v>2.4449999999999998</v>
      </c>
      <c r="C36" s="19">
        <f t="shared" si="1"/>
        <v>80.712486349999978</v>
      </c>
    </row>
    <row r="37" spans="1:3" x14ac:dyDescent="0.35">
      <c r="A37" s="7" t="s">
        <v>25</v>
      </c>
      <c r="B37" s="18">
        <v>2.3540000000000001</v>
      </c>
      <c r="C37" s="19">
        <f t="shared" si="1"/>
        <v>71.021802984000004</v>
      </c>
    </row>
    <row r="38" spans="1:3" x14ac:dyDescent="0.35">
      <c r="A38" s="7" t="s">
        <v>26</v>
      </c>
      <c r="B38" s="18">
        <v>2.468</v>
      </c>
      <c r="C38" s="19">
        <f t="shared" si="1"/>
        <v>83.259250175999995</v>
      </c>
    </row>
    <row r="39" spans="1:3" x14ac:dyDescent="0.35">
      <c r="A39" s="7" t="s">
        <v>27</v>
      </c>
      <c r="B39" s="18">
        <v>1.7470000000000001</v>
      </c>
      <c r="C39" s="19">
        <f t="shared" si="1"/>
        <v>22.131853566000004</v>
      </c>
    </row>
    <row r="40" spans="1:3" x14ac:dyDescent="0.35">
      <c r="A40" s="7" t="s">
        <v>28</v>
      </c>
      <c r="B40" s="18">
        <v>1.7030000000000001</v>
      </c>
      <c r="C40" s="19">
        <f t="shared" si="1"/>
        <v>19.652748365999997</v>
      </c>
    </row>
    <row r="41" spans="1:3" x14ac:dyDescent="0.35">
      <c r="A41" s="7" t="s">
        <v>29</v>
      </c>
      <c r="B41" s="18">
        <v>1.782</v>
      </c>
      <c r="C41" s="19">
        <f t="shared" si="1"/>
        <v>24.206655176000012</v>
      </c>
    </row>
    <row r="42" spans="1:3" x14ac:dyDescent="0.35">
      <c r="A42" s="7" t="s">
        <v>30</v>
      </c>
      <c r="B42" s="18">
        <v>1.639</v>
      </c>
      <c r="C42" s="19">
        <f t="shared" si="1"/>
        <v>16.303723853999998</v>
      </c>
    </row>
    <row r="43" spans="1:3" x14ac:dyDescent="0.35">
      <c r="A43" s="7" t="s">
        <v>31</v>
      </c>
      <c r="B43" s="18">
        <v>1.536</v>
      </c>
      <c r="C43" s="19">
        <f t="shared" si="1"/>
        <v>11.553317504000006</v>
      </c>
    </row>
    <row r="44" spans="1:3" x14ac:dyDescent="0.35">
      <c r="A44" s="7" t="s">
        <v>32</v>
      </c>
      <c r="B44" s="18">
        <v>1.9710000000000001</v>
      </c>
      <c r="C44" s="19">
        <f t="shared" si="1"/>
        <v>36.984382334000003</v>
      </c>
    </row>
    <row r="45" spans="1:3" x14ac:dyDescent="0.35">
      <c r="A45" s="7" t="s">
        <v>33</v>
      </c>
      <c r="B45" s="18">
        <v>1.8819999999999999</v>
      </c>
      <c r="C45" s="19">
        <f t="shared" si="1"/>
        <v>30.636508775999999</v>
      </c>
    </row>
    <row r="46" spans="1:3" x14ac:dyDescent="0.35">
      <c r="A46" s="7" t="s">
        <v>34</v>
      </c>
      <c r="B46" s="18">
        <v>1.7590000000000001</v>
      </c>
      <c r="C46" s="19">
        <f t="shared" si="1"/>
        <v>22.832954094000002</v>
      </c>
    </row>
    <row r="47" spans="1:3" x14ac:dyDescent="0.35">
      <c r="A47" s="7" t="s">
        <v>35</v>
      </c>
      <c r="B47" s="18">
        <v>1.75</v>
      </c>
      <c r="C47" s="19">
        <f t="shared" si="1"/>
        <v>22.306125000000009</v>
      </c>
    </row>
    <row r="48" spans="1:3" x14ac:dyDescent="0.35">
      <c r="A48" s="7" t="s">
        <v>36</v>
      </c>
      <c r="B48" s="18">
        <v>1.927</v>
      </c>
      <c r="C48" s="19">
        <f t="shared" si="1"/>
        <v>33.772503246000014</v>
      </c>
    </row>
    <row r="49" spans="1:3" x14ac:dyDescent="0.35">
      <c r="A49" s="7" t="s">
        <v>37</v>
      </c>
      <c r="B49" s="18">
        <v>1.8320000000000001</v>
      </c>
      <c r="C49" s="19">
        <f t="shared" si="1"/>
        <v>27.328646976000016</v>
      </c>
    </row>
    <row r="50" spans="1:3" x14ac:dyDescent="0.35">
      <c r="A50" s="7" t="s">
        <v>38</v>
      </c>
      <c r="B50" s="18">
        <v>1.889</v>
      </c>
      <c r="C50" s="19">
        <f t="shared" si="1"/>
        <v>31.114441854000006</v>
      </c>
    </row>
    <row r="51" spans="1:3" x14ac:dyDescent="0.35">
      <c r="A51" s="7" t="s">
        <v>39</v>
      </c>
      <c r="B51" s="18">
        <v>1.782</v>
      </c>
      <c r="C51" s="19">
        <f t="shared" si="1"/>
        <v>24.206655176000012</v>
      </c>
    </row>
    <row r="52" spans="1:3" x14ac:dyDescent="0.35">
      <c r="A52" s="7" t="s">
        <v>40</v>
      </c>
      <c r="B52" s="18">
        <v>1.722</v>
      </c>
      <c r="C52" s="19">
        <f t="shared" si="1"/>
        <v>20.705613415999991</v>
      </c>
    </row>
    <row r="53" spans="1:3" x14ac:dyDescent="0.35">
      <c r="A53" s="7" t="s">
        <v>41</v>
      </c>
      <c r="B53" s="18">
        <v>1.7589999999999999</v>
      </c>
      <c r="C53" s="19">
        <f t="shared" si="1"/>
        <v>22.832954094000002</v>
      </c>
    </row>
    <row r="54" spans="1:3" x14ac:dyDescent="0.35">
      <c r="A54" s="7" t="s">
        <v>42</v>
      </c>
      <c r="B54" s="18">
        <v>1.7790000000000001</v>
      </c>
      <c r="C54" s="19">
        <f t="shared" si="1"/>
        <v>24.025246334000016</v>
      </c>
    </row>
    <row r="55" spans="1:3" x14ac:dyDescent="0.35">
      <c r="A55" s="7" t="s">
        <v>43</v>
      </c>
      <c r="B55" s="18">
        <v>1.802</v>
      </c>
      <c r="C55" s="19">
        <f t="shared" si="1"/>
        <v>25.433147496000018</v>
      </c>
    </row>
    <row r="56" spans="1:3" x14ac:dyDescent="0.35">
      <c r="A56" s="7" t="s">
        <v>44</v>
      </c>
      <c r="B56" s="18">
        <v>1.645</v>
      </c>
      <c r="C56" s="19">
        <f t="shared" ref="C56:C87" si="2">(37.174*B56*B56)-(71.907*B56)+(34.298)</f>
        <v>16.604758349999997</v>
      </c>
    </row>
    <row r="57" spans="1:3" x14ac:dyDescent="0.35">
      <c r="A57" s="7" t="s">
        <v>45</v>
      </c>
      <c r="B57" s="18">
        <v>1.675</v>
      </c>
      <c r="C57" s="19">
        <f t="shared" si="2"/>
        <v>18.150078750000006</v>
      </c>
    </row>
    <row r="58" spans="1:3" x14ac:dyDescent="0.35">
      <c r="A58" s="7" t="s">
        <v>46</v>
      </c>
      <c r="B58" s="18">
        <v>1.9930000000000001</v>
      </c>
      <c r="C58" s="19">
        <f t="shared" si="2"/>
        <v>38.644298526</v>
      </c>
    </row>
    <row r="59" spans="1:3" x14ac:dyDescent="0.35">
      <c r="A59" s="7" t="s">
        <v>47</v>
      </c>
      <c r="B59" s="18">
        <v>1.929</v>
      </c>
      <c r="C59" s="19">
        <f t="shared" si="2"/>
        <v>33.915375133999987</v>
      </c>
    </row>
    <row r="60" spans="1:3" x14ac:dyDescent="0.35">
      <c r="A60" s="7" t="s">
        <v>48</v>
      </c>
      <c r="B60" s="18">
        <v>1.7130000000000001</v>
      </c>
      <c r="C60" s="19">
        <f t="shared" si="2"/>
        <v>20.203542206000009</v>
      </c>
    </row>
    <row r="61" spans="1:3" x14ac:dyDescent="0.35">
      <c r="A61" s="7" t="s">
        <v>49</v>
      </c>
      <c r="B61" s="18">
        <v>1.7589999999999999</v>
      </c>
      <c r="C61" s="19">
        <f t="shared" si="2"/>
        <v>22.832954094000002</v>
      </c>
    </row>
    <row r="62" spans="1:3" x14ac:dyDescent="0.35">
      <c r="A62" s="7" t="s">
        <v>50</v>
      </c>
      <c r="B62" s="18">
        <v>1.8800000000000001</v>
      </c>
      <c r="C62" s="19">
        <f t="shared" si="2"/>
        <v>30.500625600000035</v>
      </c>
    </row>
    <row r="63" spans="1:3" x14ac:dyDescent="0.35">
      <c r="A63" s="7" t="s">
        <v>51</v>
      </c>
      <c r="B63" s="18">
        <v>1.8140000000000001</v>
      </c>
      <c r="C63" s="19">
        <f t="shared" si="2"/>
        <v>26.183317704000004</v>
      </c>
    </row>
    <row r="64" spans="1:3" x14ac:dyDescent="0.35">
      <c r="A64" s="7" t="s">
        <v>52</v>
      </c>
      <c r="B64" s="18">
        <v>1.94</v>
      </c>
      <c r="C64" s="19">
        <f t="shared" si="2"/>
        <v>34.706486400000017</v>
      </c>
    </row>
    <row r="65" spans="1:3" x14ac:dyDescent="0.35">
      <c r="A65" s="7" t="s">
        <v>53</v>
      </c>
      <c r="B65" s="18">
        <v>2.27</v>
      </c>
      <c r="C65" s="19">
        <f t="shared" si="2"/>
        <v>62.623014600000005</v>
      </c>
    </row>
    <row r="66" spans="1:3" x14ac:dyDescent="0.35">
      <c r="A66" s="7" t="s">
        <v>54</v>
      </c>
      <c r="B66" s="18">
        <v>2.1739999999999999</v>
      </c>
      <c r="C66" s="19">
        <f t="shared" si="2"/>
        <v>53.666766023999998</v>
      </c>
    </row>
    <row r="67" spans="1:3" x14ac:dyDescent="0.35">
      <c r="A67" s="7" t="s">
        <v>55</v>
      </c>
      <c r="B67" s="18">
        <v>2.069</v>
      </c>
      <c r="C67" s="19">
        <f t="shared" si="2"/>
        <v>44.655426414000004</v>
      </c>
    </row>
    <row r="68" spans="1:3" x14ac:dyDescent="0.35">
      <c r="A68" s="7" t="s">
        <v>56</v>
      </c>
      <c r="B68" s="18">
        <v>2.0529999999999999</v>
      </c>
      <c r="C68" s="19">
        <f t="shared" si="2"/>
        <v>43.35423876599998</v>
      </c>
    </row>
    <row r="69" spans="1:3" x14ac:dyDescent="0.35">
      <c r="A69" s="7" t="s">
        <v>57</v>
      </c>
      <c r="B69" s="18">
        <v>1.905</v>
      </c>
      <c r="C69" s="19">
        <f t="shared" si="2"/>
        <v>32.220540349999993</v>
      </c>
    </row>
    <row r="70" spans="1:3" x14ac:dyDescent="0.35">
      <c r="A70" s="7" t="s">
        <v>58</v>
      </c>
      <c r="B70" s="18">
        <v>2.0030000000000001</v>
      </c>
      <c r="C70" s="19">
        <f t="shared" si="2"/>
        <v>39.410701566000029</v>
      </c>
    </row>
    <row r="71" spans="1:3" x14ac:dyDescent="0.35">
      <c r="A71" s="7" t="s">
        <v>59</v>
      </c>
      <c r="B71" s="18">
        <v>1.8420000000000001</v>
      </c>
      <c r="C71" s="19">
        <f t="shared" si="2"/>
        <v>27.975349735999998</v>
      </c>
    </row>
    <row r="72" spans="1:3" x14ac:dyDescent="0.35">
      <c r="A72" s="7" t="s">
        <v>60</v>
      </c>
      <c r="B72" s="18">
        <v>1.748</v>
      </c>
      <c r="C72" s="19">
        <f t="shared" si="2"/>
        <v>22.189869696000017</v>
      </c>
    </row>
    <row r="73" spans="1:3" x14ac:dyDescent="0.35">
      <c r="A73" s="7" t="s">
        <v>61</v>
      </c>
      <c r="B73" s="18">
        <v>1.7390000000000001</v>
      </c>
      <c r="C73" s="19">
        <f t="shared" si="2"/>
        <v>21.670401054000024</v>
      </c>
    </row>
    <row r="74" spans="1:3" x14ac:dyDescent="0.35">
      <c r="A74" s="7" t="s">
        <v>62</v>
      </c>
      <c r="B74" s="18">
        <v>1.925</v>
      </c>
      <c r="C74" s="19">
        <f t="shared" si="2"/>
        <v>33.629928750000005</v>
      </c>
    </row>
    <row r="75" spans="1:3" x14ac:dyDescent="0.35">
      <c r="A75" s="7" t="s">
        <v>63</v>
      </c>
      <c r="B75" s="18">
        <v>1.988</v>
      </c>
      <c r="C75" s="19">
        <f t="shared" si="2"/>
        <v>38.263885056000021</v>
      </c>
    </row>
    <row r="76" spans="1:3" x14ac:dyDescent="0.35">
      <c r="A76" s="7" t="s">
        <v>64</v>
      </c>
      <c r="B76" s="18">
        <v>1.7890000000000001</v>
      </c>
      <c r="C76" s="19">
        <f t="shared" si="2"/>
        <v>24.632544654000014</v>
      </c>
    </row>
    <row r="77" spans="1:3" x14ac:dyDescent="0.35">
      <c r="A77" s="7" t="s">
        <v>65</v>
      </c>
      <c r="B77" s="18">
        <v>1.746</v>
      </c>
      <c r="C77" s="19">
        <f t="shared" si="2"/>
        <v>22.073911784000003</v>
      </c>
    </row>
    <row r="78" spans="1:3" x14ac:dyDescent="0.35">
      <c r="A78" s="7" t="s">
        <v>66</v>
      </c>
      <c r="B78" s="18">
        <v>1.6060000000000001</v>
      </c>
      <c r="C78" s="19">
        <f t="shared" si="2"/>
        <v>14.695877064000015</v>
      </c>
    </row>
    <row r="79" spans="1:3" x14ac:dyDescent="0.35">
      <c r="A79" s="7" t="s">
        <v>67</v>
      </c>
      <c r="B79" s="18">
        <v>1.5860000000000001</v>
      </c>
      <c r="C79" s="19">
        <f t="shared" si="2"/>
        <v>13.760828904000022</v>
      </c>
    </row>
    <row r="80" spans="1:3" x14ac:dyDescent="0.35">
      <c r="A80" s="7" t="s">
        <v>68</v>
      </c>
      <c r="B80" s="18">
        <v>2.004</v>
      </c>
      <c r="C80" s="19">
        <f t="shared" si="2"/>
        <v>39.487750783999985</v>
      </c>
    </row>
    <row r="81" spans="1:3" x14ac:dyDescent="0.35">
      <c r="A81" s="7" t="s">
        <v>69</v>
      </c>
      <c r="B81" s="18">
        <v>2.0550000000000002</v>
      </c>
      <c r="C81" s="19">
        <f t="shared" si="2"/>
        <v>43.515846350000004</v>
      </c>
    </row>
    <row r="82" spans="1:3" x14ac:dyDescent="0.35">
      <c r="A82" s="7" t="s">
        <v>70</v>
      </c>
      <c r="B82" s="18">
        <v>1.796</v>
      </c>
      <c r="C82" s="19">
        <f t="shared" si="2"/>
        <v>25.062077184000017</v>
      </c>
    </row>
    <row r="83" spans="1:3" x14ac:dyDescent="0.35">
      <c r="A83" s="7" t="s">
        <v>71</v>
      </c>
      <c r="B83" s="18">
        <v>1.7230000000000001</v>
      </c>
      <c r="C83" s="19">
        <f t="shared" si="2"/>
        <v>20.761770846000019</v>
      </c>
    </row>
    <row r="84" spans="1:3" x14ac:dyDescent="0.35">
      <c r="A84" s="7" t="s">
        <v>72</v>
      </c>
      <c r="B84" s="18">
        <v>1.8149999999999999</v>
      </c>
      <c r="C84" s="19">
        <f t="shared" si="2"/>
        <v>26.246315150000015</v>
      </c>
    </row>
    <row r="85" spans="1:3" x14ac:dyDescent="0.35">
      <c r="A85" s="7" t="s">
        <v>73</v>
      </c>
      <c r="B85" s="18">
        <v>1.823</v>
      </c>
      <c r="C85" s="19">
        <f t="shared" si="2"/>
        <v>26.752971246000016</v>
      </c>
    </row>
    <row r="86" spans="1:3" x14ac:dyDescent="0.35">
      <c r="A86" s="7" t="s">
        <v>74</v>
      </c>
      <c r="B86" s="18">
        <v>1.7850000000000001</v>
      </c>
      <c r="C86" s="19">
        <f t="shared" si="2"/>
        <v>24.388733150000022</v>
      </c>
    </row>
    <row r="87" spans="1:3" x14ac:dyDescent="0.35">
      <c r="A87" s="11" t="s">
        <v>75</v>
      </c>
      <c r="B87" s="20">
        <v>1.7949999999999999</v>
      </c>
      <c r="C87" s="21">
        <f t="shared" si="2"/>
        <v>25.000492350000002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workbookViewId="0">
      <selection activeCell="F26" sqref="F26"/>
    </sheetView>
  </sheetViews>
  <sheetFormatPr defaultRowHeight="14.5" x14ac:dyDescent="0.35"/>
  <cols>
    <col min="1" max="1" width="13.453125" customWidth="1"/>
    <col min="2" max="2" width="12.81640625" customWidth="1"/>
  </cols>
  <sheetData>
    <row r="1" spans="1:10" x14ac:dyDescent="0.35">
      <c r="A1">
        <v>5.0999999999999997E-2</v>
      </c>
      <c r="B1">
        <v>0.434</v>
      </c>
      <c r="C1">
        <v>0.68100000000000005</v>
      </c>
      <c r="D1">
        <v>1.081</v>
      </c>
      <c r="E1">
        <v>0.84399999999999997</v>
      </c>
      <c r="F1">
        <v>0.80300000000000005</v>
      </c>
      <c r="G1">
        <v>0.91800000000000004</v>
      </c>
      <c r="H1">
        <v>0.92600000000000005</v>
      </c>
      <c r="I1">
        <v>0.92300000000000004</v>
      </c>
      <c r="J1">
        <v>0.88700000000000001</v>
      </c>
    </row>
    <row r="2" spans="1:10" x14ac:dyDescent="0.35">
      <c r="A2">
        <v>0.40799999999999997</v>
      </c>
      <c r="B2">
        <v>0.626</v>
      </c>
      <c r="C2">
        <v>0.9</v>
      </c>
      <c r="D2">
        <v>0.97699999999999998</v>
      </c>
      <c r="E2">
        <v>1.101</v>
      </c>
      <c r="F2">
        <v>0.90700000000000003</v>
      </c>
      <c r="G2">
        <v>0.63200000000000001</v>
      </c>
      <c r="H2">
        <v>0.83899999999999997</v>
      </c>
      <c r="I2">
        <v>0.96299999999999997</v>
      </c>
      <c r="J2">
        <v>0.99399999999999999</v>
      </c>
    </row>
    <row r="3" spans="1:10" x14ac:dyDescent="0.35">
      <c r="A3">
        <v>0.61899999999999999</v>
      </c>
      <c r="B3">
        <v>0.73599999999999999</v>
      </c>
      <c r="C3">
        <v>0.81300000000000006</v>
      </c>
      <c r="D3">
        <v>1.048</v>
      </c>
      <c r="E3">
        <v>1.1280000000000001</v>
      </c>
      <c r="F3">
        <v>0.95400000000000007</v>
      </c>
      <c r="G3">
        <v>0.71399999999999997</v>
      </c>
      <c r="H3">
        <v>0.91600000000000004</v>
      </c>
      <c r="I3">
        <v>1.0660000000000001</v>
      </c>
      <c r="J3">
        <v>0.83399999999999996</v>
      </c>
    </row>
    <row r="4" spans="1:10" x14ac:dyDescent="0.35">
      <c r="A4">
        <v>0.76900000000000002</v>
      </c>
      <c r="B4">
        <v>0.92100000000000004</v>
      </c>
      <c r="C4">
        <v>0.76700000000000002</v>
      </c>
      <c r="D4">
        <v>0.94500000000000006</v>
      </c>
      <c r="E4">
        <v>0.97099999999999997</v>
      </c>
      <c r="F4">
        <v>0.85499999999999998</v>
      </c>
      <c r="G4">
        <v>0.92400000000000004</v>
      </c>
      <c r="H4">
        <v>1.0489999999999999</v>
      </c>
      <c r="I4">
        <v>0.873</v>
      </c>
      <c r="J4">
        <v>0.93300000000000005</v>
      </c>
    </row>
    <row r="5" spans="1:10" x14ac:dyDescent="0.35">
      <c r="A5">
        <v>0.89700000000000002</v>
      </c>
      <c r="B5">
        <v>0.84799999999999998</v>
      </c>
      <c r="C5">
        <v>0.86699999999999999</v>
      </c>
      <c r="D5">
        <v>1.0130000000000001</v>
      </c>
      <c r="E5">
        <v>1.01</v>
      </c>
      <c r="F5">
        <v>0.91200000000000003</v>
      </c>
      <c r="G5">
        <v>0.91900000000000004</v>
      </c>
      <c r="H5">
        <v>1.024</v>
      </c>
      <c r="I5">
        <v>0.86499999999999999</v>
      </c>
      <c r="J5">
        <v>0.82200000000000006</v>
      </c>
    </row>
    <row r="6" spans="1:10" x14ac:dyDescent="0.35">
      <c r="A6">
        <v>0.88100000000000001</v>
      </c>
      <c r="B6">
        <v>0.91400000000000003</v>
      </c>
      <c r="C6">
        <v>0.95900000000000007</v>
      </c>
      <c r="D6">
        <v>0.79600000000000004</v>
      </c>
      <c r="E6">
        <v>1.151</v>
      </c>
      <c r="F6">
        <v>1.081</v>
      </c>
      <c r="G6">
        <v>0.82200000000000006</v>
      </c>
      <c r="H6">
        <v>0.98299999999999998</v>
      </c>
      <c r="I6">
        <v>1.0070000000000001</v>
      </c>
      <c r="J6">
        <v>0.84199999999999997</v>
      </c>
    </row>
    <row r="7" spans="1:10" x14ac:dyDescent="0.35">
      <c r="A7">
        <v>0.995</v>
      </c>
      <c r="B7">
        <v>0.83899999999999997</v>
      </c>
      <c r="C7">
        <v>1.0210000000000001</v>
      </c>
      <c r="D7">
        <v>0.70000000000000007</v>
      </c>
      <c r="E7">
        <v>1.1120000000000001</v>
      </c>
      <c r="F7">
        <v>1.113</v>
      </c>
      <c r="G7">
        <v>0.71899999999999997</v>
      </c>
      <c r="H7">
        <v>1.1080000000000001</v>
      </c>
      <c r="I7">
        <v>0.99199999999999999</v>
      </c>
      <c r="J7">
        <v>0.9</v>
      </c>
    </row>
    <row r="8" spans="1:10" x14ac:dyDescent="0.35">
      <c r="A8">
        <v>4.8000000000000001E-2</v>
      </c>
      <c r="B8">
        <v>0.75700000000000001</v>
      </c>
      <c r="C8">
        <v>0.97099999999999997</v>
      </c>
      <c r="D8">
        <v>1.032</v>
      </c>
      <c r="E8">
        <v>0.92100000000000004</v>
      </c>
      <c r="F8">
        <v>0.875</v>
      </c>
      <c r="G8">
        <v>0.89900000000000002</v>
      </c>
      <c r="H8">
        <v>0.93600000000000005</v>
      </c>
      <c r="I8">
        <v>1.016</v>
      </c>
    </row>
    <row r="9" spans="1:10" x14ac:dyDescent="0.35">
      <c r="A9" t="s">
        <v>0</v>
      </c>
    </row>
    <row r="10" spans="1:10" x14ac:dyDescent="0.35">
      <c r="B10" t="s">
        <v>7</v>
      </c>
      <c r="C10" t="s">
        <v>8</v>
      </c>
      <c r="D10" t="s">
        <v>9</v>
      </c>
    </row>
    <row r="11" spans="1:10" x14ac:dyDescent="0.35">
      <c r="A11" t="s">
        <v>1</v>
      </c>
      <c r="B11">
        <v>5.0999999999999997E-2</v>
      </c>
      <c r="C11" s="1">
        <v>30</v>
      </c>
      <c r="D11">
        <f>(40.608*B11*B11)-(73.8*B11)+(33.573)</f>
        <v>29.914821408000002</v>
      </c>
    </row>
    <row r="12" spans="1:10" x14ac:dyDescent="0.35">
      <c r="A12" t="s">
        <v>2</v>
      </c>
      <c r="B12">
        <v>0.40799999999999997</v>
      </c>
      <c r="C12" s="1">
        <v>10</v>
      </c>
      <c r="D12">
        <f t="shared" ref="D12:D16" si="0">(40.608*B12*B12)-(73.8*B12)+(33.573)</f>
        <v>10.222370112</v>
      </c>
    </row>
    <row r="13" spans="1:10" x14ac:dyDescent="0.35">
      <c r="A13" t="s">
        <v>3</v>
      </c>
      <c r="B13">
        <v>0.61899999999999999</v>
      </c>
      <c r="C13">
        <v>3.3330000000000002</v>
      </c>
      <c r="D13">
        <f t="shared" si="0"/>
        <v>3.4502018880000023</v>
      </c>
    </row>
    <row r="14" spans="1:10" x14ac:dyDescent="0.35">
      <c r="A14" t="s">
        <v>4</v>
      </c>
      <c r="B14">
        <v>0.76900000000000002</v>
      </c>
      <c r="C14">
        <v>1.111</v>
      </c>
      <c r="D14">
        <f t="shared" si="0"/>
        <v>0.83478748799999636</v>
      </c>
    </row>
    <row r="15" spans="1:10" x14ac:dyDescent="0.35">
      <c r="A15" t="s">
        <v>5</v>
      </c>
      <c r="B15">
        <v>0.89700000000000002</v>
      </c>
    </row>
    <row r="16" spans="1:10" x14ac:dyDescent="0.35">
      <c r="A16" t="s">
        <v>6</v>
      </c>
      <c r="B16">
        <v>0.995</v>
      </c>
      <c r="C16">
        <v>0</v>
      </c>
      <c r="D16">
        <f t="shared" si="0"/>
        <v>0.34493520000000188</v>
      </c>
    </row>
    <row r="22" spans="1:3" x14ac:dyDescent="0.35">
      <c r="A22" s="22" t="s">
        <v>10</v>
      </c>
      <c r="B22" s="5" t="s">
        <v>11</v>
      </c>
      <c r="C22" s="6" t="s">
        <v>9</v>
      </c>
    </row>
    <row r="23" spans="1:3" x14ac:dyDescent="0.35">
      <c r="A23" s="7" t="s">
        <v>12</v>
      </c>
      <c r="B23" s="18">
        <v>0.91400000000000003</v>
      </c>
      <c r="C23" s="19">
        <f t="shared" ref="C23:C54" si="1">(40.608*B23*B23)-(73.8*B23)+(33.573)</f>
        <v>4.3560768000006078E-2</v>
      </c>
    </row>
    <row r="24" spans="1:3" x14ac:dyDescent="0.35">
      <c r="A24" s="7" t="s">
        <v>13</v>
      </c>
      <c r="B24" s="18">
        <v>0.83899999999999997</v>
      </c>
      <c r="C24" s="19">
        <f t="shared" si="1"/>
        <v>0.23962396799999652</v>
      </c>
    </row>
    <row r="25" spans="1:3" x14ac:dyDescent="0.35">
      <c r="A25" s="7" t="s">
        <v>14</v>
      </c>
      <c r="B25" s="18">
        <v>0.75700000000000001</v>
      </c>
      <c r="C25" s="19">
        <f t="shared" si="1"/>
        <v>0.97677379200000303</v>
      </c>
    </row>
    <row r="26" spans="1:3" x14ac:dyDescent="0.35">
      <c r="A26" s="7" t="s">
        <v>15</v>
      </c>
      <c r="B26" s="18">
        <v>0.68100000000000005</v>
      </c>
      <c r="C26" s="19">
        <f t="shared" si="1"/>
        <v>2.1476066879999998</v>
      </c>
    </row>
    <row r="27" spans="1:3" x14ac:dyDescent="0.35">
      <c r="A27" s="7" t="s">
        <v>16</v>
      </c>
      <c r="B27" s="18">
        <v>0.9</v>
      </c>
      <c r="C27" s="19">
        <f t="shared" si="1"/>
        <v>4.5479999999997744E-2</v>
      </c>
    </row>
    <row r="28" spans="1:3" x14ac:dyDescent="0.35">
      <c r="A28" s="7" t="s">
        <v>17</v>
      </c>
      <c r="B28" s="18">
        <v>0.81300000000000006</v>
      </c>
      <c r="C28" s="19">
        <f t="shared" si="1"/>
        <v>0.41422915200000432</v>
      </c>
    </row>
    <row r="29" spans="1:3" x14ac:dyDescent="0.35">
      <c r="A29" s="7" t="s">
        <v>18</v>
      </c>
      <c r="B29" s="18">
        <v>0.76700000000000002</v>
      </c>
      <c r="C29" s="19">
        <f t="shared" si="1"/>
        <v>0.857639712000001</v>
      </c>
    </row>
    <row r="30" spans="1:3" x14ac:dyDescent="0.35">
      <c r="A30" s="7" t="s">
        <v>19</v>
      </c>
      <c r="B30" s="18">
        <v>0.86699999999999999</v>
      </c>
      <c r="C30" s="19">
        <f t="shared" si="1"/>
        <v>0.11298691199999666</v>
      </c>
    </row>
    <row r="31" spans="1:3" x14ac:dyDescent="0.35">
      <c r="A31" s="7" t="s">
        <v>20</v>
      </c>
      <c r="B31" s="18">
        <v>0.95900000000000007</v>
      </c>
      <c r="C31" s="19">
        <f t="shared" si="1"/>
        <v>0.14520604799999859</v>
      </c>
    </row>
    <row r="32" spans="1:3" x14ac:dyDescent="0.35">
      <c r="A32" s="7" t="s">
        <v>21</v>
      </c>
      <c r="B32" s="18">
        <v>1.0210000000000001</v>
      </c>
      <c r="C32" s="19">
        <f t="shared" si="1"/>
        <v>0.55464412800000673</v>
      </c>
    </row>
    <row r="33" spans="1:3" x14ac:dyDescent="0.35">
      <c r="A33" s="7" t="s">
        <v>77</v>
      </c>
      <c r="B33" s="18">
        <v>0.97099999999999997</v>
      </c>
      <c r="C33" s="19">
        <f t="shared" si="1"/>
        <v>0.20008732800000217</v>
      </c>
    </row>
    <row r="34" spans="1:3" x14ac:dyDescent="0.35">
      <c r="A34" s="7" t="s">
        <v>78</v>
      </c>
      <c r="B34" s="18">
        <v>1.081</v>
      </c>
      <c r="C34" s="19">
        <f t="shared" si="1"/>
        <v>1.2481250879999948</v>
      </c>
    </row>
    <row r="35" spans="1:3" x14ac:dyDescent="0.35">
      <c r="A35" s="7" t="s">
        <v>22</v>
      </c>
      <c r="B35" s="18">
        <v>0.97699999999999998</v>
      </c>
      <c r="C35" s="19">
        <f t="shared" si="1"/>
        <v>0.23191363200000126</v>
      </c>
    </row>
    <row r="36" spans="1:3" x14ac:dyDescent="0.35">
      <c r="A36" s="7" t="s">
        <v>23</v>
      </c>
      <c r="B36" s="18">
        <v>1.048</v>
      </c>
      <c r="C36" s="19">
        <f t="shared" si="1"/>
        <v>0.83052883200000593</v>
      </c>
    </row>
    <row r="37" spans="1:3" x14ac:dyDescent="0.35">
      <c r="A37" s="7" t="s">
        <v>24</v>
      </c>
      <c r="B37" s="18">
        <v>0.94500000000000006</v>
      </c>
      <c r="C37" s="19">
        <f t="shared" si="1"/>
        <v>9.5959200000002909E-2</v>
      </c>
    </row>
    <row r="38" spans="1:3" x14ac:dyDescent="0.35">
      <c r="A38" s="7" t="s">
        <v>25</v>
      </c>
      <c r="B38" s="18">
        <v>1.0130000000000001</v>
      </c>
      <c r="C38" s="19">
        <f t="shared" si="1"/>
        <v>0.48427075200000758</v>
      </c>
    </row>
    <row r="39" spans="1:3" x14ac:dyDescent="0.35">
      <c r="A39" s="7" t="s">
        <v>26</v>
      </c>
      <c r="B39" s="18">
        <v>0.79600000000000004</v>
      </c>
      <c r="C39" s="19">
        <f t="shared" si="1"/>
        <v>0.5580785280000029</v>
      </c>
    </row>
    <row r="40" spans="1:3" x14ac:dyDescent="0.35">
      <c r="A40" s="7" t="s">
        <v>27</v>
      </c>
      <c r="B40" s="18">
        <v>0.70000000000000007</v>
      </c>
      <c r="C40" s="19">
        <f t="shared" si="1"/>
        <v>1.8109199999999994</v>
      </c>
    </row>
    <row r="41" spans="1:3" x14ac:dyDescent="0.35">
      <c r="A41" s="7" t="s">
        <v>28</v>
      </c>
      <c r="B41" s="18">
        <v>1.032</v>
      </c>
      <c r="C41" s="19">
        <f t="shared" si="1"/>
        <v>0.65989459200000766</v>
      </c>
    </row>
    <row r="42" spans="1:3" x14ac:dyDescent="0.35">
      <c r="A42" s="7" t="s">
        <v>29</v>
      </c>
      <c r="B42" s="18">
        <v>0.84399999999999997</v>
      </c>
      <c r="C42" s="19">
        <f t="shared" si="1"/>
        <v>0.21234028800000004</v>
      </c>
    </row>
    <row r="43" spans="1:3" x14ac:dyDescent="0.35">
      <c r="A43" s="7" t="s">
        <v>30</v>
      </c>
      <c r="B43" s="18">
        <v>1.101</v>
      </c>
      <c r="C43" s="19">
        <f t="shared" si="1"/>
        <v>1.5442582079999951</v>
      </c>
    </row>
    <row r="44" spans="1:3" x14ac:dyDescent="0.35">
      <c r="A44" s="7" t="s">
        <v>31</v>
      </c>
      <c r="B44" s="18">
        <v>1.1280000000000001</v>
      </c>
      <c r="C44" s="19">
        <f t="shared" si="1"/>
        <v>1.9955694719999997</v>
      </c>
    </row>
    <row r="45" spans="1:3" x14ac:dyDescent="0.35">
      <c r="A45" s="7" t="s">
        <v>32</v>
      </c>
      <c r="B45" s="18">
        <v>0.97099999999999997</v>
      </c>
      <c r="C45" s="19">
        <f t="shared" si="1"/>
        <v>0.20008732800000217</v>
      </c>
    </row>
    <row r="46" spans="1:3" x14ac:dyDescent="0.35">
      <c r="A46" s="7" t="s">
        <v>33</v>
      </c>
      <c r="B46" s="18">
        <v>1.01</v>
      </c>
      <c r="C46" s="19">
        <f t="shared" si="1"/>
        <v>0.4592208000000042</v>
      </c>
    </row>
    <row r="47" spans="1:3" x14ac:dyDescent="0.35">
      <c r="A47" s="7" t="s">
        <v>34</v>
      </c>
      <c r="B47" s="18">
        <v>1.151</v>
      </c>
      <c r="C47" s="19">
        <f t="shared" si="1"/>
        <v>2.4267190079999992</v>
      </c>
    </row>
    <row r="48" spans="1:3" x14ac:dyDescent="0.35">
      <c r="A48" s="7" t="s">
        <v>35</v>
      </c>
      <c r="B48" s="18">
        <v>1.1120000000000001</v>
      </c>
      <c r="C48" s="19">
        <f t="shared" si="1"/>
        <v>1.7209787520000006</v>
      </c>
    </row>
    <row r="49" spans="1:3" x14ac:dyDescent="0.35">
      <c r="A49" s="7" t="s">
        <v>36</v>
      </c>
      <c r="B49" s="18">
        <v>0.92100000000000004</v>
      </c>
      <c r="C49" s="19">
        <f t="shared" si="1"/>
        <v>4.8570527999999058E-2</v>
      </c>
    </row>
    <row r="50" spans="1:3" x14ac:dyDescent="0.35">
      <c r="A50" s="7" t="s">
        <v>37</v>
      </c>
      <c r="B50" s="18">
        <v>0.80300000000000005</v>
      </c>
      <c r="C50" s="19">
        <f t="shared" si="1"/>
        <v>0.49600387199999574</v>
      </c>
    </row>
    <row r="51" spans="1:3" x14ac:dyDescent="0.35">
      <c r="A51" s="7" t="s">
        <v>38</v>
      </c>
      <c r="B51" s="18">
        <v>0.90700000000000003</v>
      </c>
      <c r="C51" s="19">
        <f t="shared" si="1"/>
        <v>4.2530591999998535E-2</v>
      </c>
    </row>
    <row r="52" spans="1:3" x14ac:dyDescent="0.35">
      <c r="A52" s="7" t="s">
        <v>39</v>
      </c>
      <c r="B52" s="18">
        <v>0.95400000000000007</v>
      </c>
      <c r="C52" s="19">
        <f t="shared" si="1"/>
        <v>0.12579052799999602</v>
      </c>
    </row>
    <row r="53" spans="1:3" x14ac:dyDescent="0.35">
      <c r="A53" s="7" t="s">
        <v>40</v>
      </c>
      <c r="B53" s="18">
        <v>0.85499999999999998</v>
      </c>
      <c r="C53" s="19">
        <f t="shared" si="1"/>
        <v>0.15946319999999758</v>
      </c>
    </row>
    <row r="54" spans="1:3" x14ac:dyDescent="0.35">
      <c r="A54" s="7" t="s">
        <v>41</v>
      </c>
      <c r="B54" s="18">
        <v>0.91200000000000003</v>
      </c>
      <c r="C54" s="19">
        <f t="shared" si="1"/>
        <v>4.2860351999998159E-2</v>
      </c>
    </row>
    <row r="55" spans="1:3" x14ac:dyDescent="0.35">
      <c r="A55" s="7" t="s">
        <v>42</v>
      </c>
      <c r="B55" s="18">
        <v>1.081</v>
      </c>
      <c r="C55" s="19">
        <f t="shared" ref="C55:C86" si="2">(40.608*B55*B55)-(73.8*B55)+(33.573)</f>
        <v>1.2481250879999948</v>
      </c>
    </row>
    <row r="56" spans="1:3" x14ac:dyDescent="0.35">
      <c r="A56" s="7" t="s">
        <v>43</v>
      </c>
      <c r="B56" s="18">
        <v>1.113</v>
      </c>
      <c r="C56" s="19">
        <f t="shared" si="2"/>
        <v>1.7375315520000001</v>
      </c>
    </row>
    <row r="57" spans="1:3" x14ac:dyDescent="0.35">
      <c r="A57" s="7" t="s">
        <v>44</v>
      </c>
      <c r="B57" s="18">
        <v>0.875</v>
      </c>
      <c r="C57" s="19">
        <f t="shared" si="2"/>
        <v>8.8499999999996248E-2</v>
      </c>
    </row>
    <row r="58" spans="1:3" x14ac:dyDescent="0.35">
      <c r="A58" s="7" t="s">
        <v>45</v>
      </c>
      <c r="B58" s="18">
        <v>0.91800000000000004</v>
      </c>
      <c r="C58" s="19">
        <f t="shared" si="2"/>
        <v>4.593619199999921E-2</v>
      </c>
    </row>
    <row r="59" spans="1:3" x14ac:dyDescent="0.35">
      <c r="A59" s="7" t="s">
        <v>46</v>
      </c>
      <c r="B59" s="18">
        <v>0.63200000000000001</v>
      </c>
      <c r="C59" s="19">
        <f t="shared" si="2"/>
        <v>3.1512097920000031</v>
      </c>
    </row>
    <row r="60" spans="1:3" x14ac:dyDescent="0.35">
      <c r="A60" s="7" t="s">
        <v>47</v>
      </c>
      <c r="B60" s="18">
        <v>0.71399999999999997</v>
      </c>
      <c r="C60" s="19">
        <f t="shared" si="2"/>
        <v>1.581595968000002</v>
      </c>
    </row>
    <row r="61" spans="1:3" x14ac:dyDescent="0.35">
      <c r="A61" s="7" t="s">
        <v>48</v>
      </c>
      <c r="B61" s="18">
        <v>0.92400000000000004</v>
      </c>
      <c r="C61" s="19">
        <f t="shared" si="2"/>
        <v>5.1935808000003192E-2</v>
      </c>
    </row>
    <row r="62" spans="1:3" x14ac:dyDescent="0.35">
      <c r="A62" s="7" t="s">
        <v>49</v>
      </c>
      <c r="B62" s="18">
        <v>0.91900000000000004</v>
      </c>
      <c r="C62" s="19">
        <f t="shared" si="2"/>
        <v>4.673308800000342E-2</v>
      </c>
    </row>
    <row r="63" spans="1:3" x14ac:dyDescent="0.35">
      <c r="A63" s="7" t="s">
        <v>50</v>
      </c>
      <c r="B63" s="18">
        <v>0.82200000000000006</v>
      </c>
      <c r="C63" s="19">
        <f t="shared" si="2"/>
        <v>0.34757587200000017</v>
      </c>
    </row>
    <row r="64" spans="1:3" x14ac:dyDescent="0.35">
      <c r="A64" s="7" t="s">
        <v>51</v>
      </c>
      <c r="B64" s="18">
        <v>0.71899999999999997</v>
      </c>
      <c r="C64" s="19">
        <f t="shared" si="2"/>
        <v>1.5035522880000016</v>
      </c>
    </row>
    <row r="65" spans="1:3" x14ac:dyDescent="0.35">
      <c r="A65" s="7" t="s">
        <v>52</v>
      </c>
      <c r="B65" s="18">
        <v>0.89900000000000002</v>
      </c>
      <c r="C65" s="19">
        <f t="shared" si="2"/>
        <v>4.6226208000000213E-2</v>
      </c>
    </row>
    <row r="66" spans="1:3" x14ac:dyDescent="0.35">
      <c r="A66" s="7" t="s">
        <v>53</v>
      </c>
      <c r="B66" s="18">
        <v>0.92600000000000005</v>
      </c>
      <c r="C66" s="19">
        <f t="shared" si="2"/>
        <v>5.4585407999994118E-2</v>
      </c>
    </row>
    <row r="67" spans="1:3" x14ac:dyDescent="0.35">
      <c r="A67" s="7" t="s">
        <v>54</v>
      </c>
      <c r="B67" s="18">
        <v>0.83899999999999997</v>
      </c>
      <c r="C67" s="19">
        <f t="shared" si="2"/>
        <v>0.23962396799999652</v>
      </c>
    </row>
    <row r="68" spans="1:3" x14ac:dyDescent="0.35">
      <c r="A68" s="7" t="s">
        <v>55</v>
      </c>
      <c r="B68" s="18">
        <v>0.91600000000000004</v>
      </c>
      <c r="C68" s="19">
        <f t="shared" si="2"/>
        <v>4.4586047999992218E-2</v>
      </c>
    </row>
    <row r="69" spans="1:3" x14ac:dyDescent="0.35">
      <c r="A69" s="7" t="s">
        <v>56</v>
      </c>
      <c r="B69" s="18">
        <v>1.0489999999999999</v>
      </c>
      <c r="C69" s="19">
        <f t="shared" si="2"/>
        <v>0.84188380799999862</v>
      </c>
    </row>
    <row r="70" spans="1:3" x14ac:dyDescent="0.35">
      <c r="A70" s="7" t="s">
        <v>57</v>
      </c>
      <c r="B70" s="18">
        <v>1.024</v>
      </c>
      <c r="C70" s="19">
        <f t="shared" si="2"/>
        <v>0.5823742079999974</v>
      </c>
    </row>
    <row r="71" spans="1:3" x14ac:dyDescent="0.35">
      <c r="A71" s="7" t="s">
        <v>58</v>
      </c>
      <c r="B71" s="18">
        <v>0.98299999999999998</v>
      </c>
      <c r="C71" s="19">
        <f t="shared" si="2"/>
        <v>0.26666371199999617</v>
      </c>
    </row>
    <row r="72" spans="1:3" x14ac:dyDescent="0.35">
      <c r="A72" s="7" t="s">
        <v>59</v>
      </c>
      <c r="B72" s="18">
        <v>1.1080000000000001</v>
      </c>
      <c r="C72" s="19">
        <f t="shared" si="2"/>
        <v>1.655579711999998</v>
      </c>
    </row>
    <row r="73" spans="1:3" x14ac:dyDescent="0.35">
      <c r="A73" s="7" t="s">
        <v>60</v>
      </c>
      <c r="B73" s="18">
        <v>0.93600000000000005</v>
      </c>
      <c r="C73" s="19">
        <f t="shared" si="2"/>
        <v>7.2706367999998633E-2</v>
      </c>
    </row>
    <row r="74" spans="1:3" x14ac:dyDescent="0.35">
      <c r="A74" s="7" t="s">
        <v>61</v>
      </c>
      <c r="B74" s="18">
        <v>0.92300000000000004</v>
      </c>
      <c r="C74" s="19">
        <f t="shared" si="2"/>
        <v>5.0732831999994232E-2</v>
      </c>
    </row>
    <row r="75" spans="1:3" x14ac:dyDescent="0.35">
      <c r="A75" s="7" t="s">
        <v>62</v>
      </c>
      <c r="B75" s="18">
        <v>0.96299999999999997</v>
      </c>
      <c r="C75" s="19">
        <f t="shared" si="2"/>
        <v>0.16220035199999217</v>
      </c>
    </row>
    <row r="76" spans="1:3" x14ac:dyDescent="0.35">
      <c r="A76" s="7" t="s">
        <v>63</v>
      </c>
      <c r="B76" s="18">
        <v>1.0660000000000001</v>
      </c>
      <c r="C76" s="19">
        <f t="shared" si="2"/>
        <v>1.047344448000004</v>
      </c>
    </row>
    <row r="77" spans="1:3" x14ac:dyDescent="0.35">
      <c r="A77" s="7" t="s">
        <v>64</v>
      </c>
      <c r="B77" s="18">
        <v>0.873</v>
      </c>
      <c r="C77" s="19">
        <f t="shared" si="2"/>
        <v>9.4134432000011259E-2</v>
      </c>
    </row>
    <row r="78" spans="1:3" x14ac:dyDescent="0.35">
      <c r="A78" s="7" t="s">
        <v>65</v>
      </c>
      <c r="B78" s="18">
        <v>0.86499999999999999</v>
      </c>
      <c r="C78" s="19">
        <f t="shared" si="2"/>
        <v>0.11992079999999561</v>
      </c>
    </row>
    <row r="79" spans="1:3" x14ac:dyDescent="0.35">
      <c r="A79" s="7" t="s">
        <v>66</v>
      </c>
      <c r="B79" s="18">
        <v>1.0070000000000001</v>
      </c>
      <c r="C79" s="19">
        <f t="shared" si="2"/>
        <v>0.43490179199999801</v>
      </c>
    </row>
    <row r="80" spans="1:3" x14ac:dyDescent="0.35">
      <c r="A80" s="7" t="s">
        <v>67</v>
      </c>
      <c r="B80" s="18">
        <v>0.99199999999999999</v>
      </c>
      <c r="C80" s="19">
        <f t="shared" si="2"/>
        <v>0.32427091200000291</v>
      </c>
    </row>
    <row r="81" spans="1:3" x14ac:dyDescent="0.35">
      <c r="A81" s="7" t="s">
        <v>68</v>
      </c>
      <c r="B81" s="18">
        <v>1.016</v>
      </c>
      <c r="C81" s="19">
        <f t="shared" si="2"/>
        <v>0.51005164800000102</v>
      </c>
    </row>
    <row r="82" spans="1:3" x14ac:dyDescent="0.35">
      <c r="A82" s="7" t="s">
        <v>69</v>
      </c>
      <c r="B82" s="18">
        <v>0.88700000000000001</v>
      </c>
      <c r="C82" s="19">
        <f t="shared" si="2"/>
        <v>6.1515551999995921E-2</v>
      </c>
    </row>
    <row r="83" spans="1:3" x14ac:dyDescent="0.35">
      <c r="A83" s="7" t="s">
        <v>70</v>
      </c>
      <c r="B83" s="18">
        <v>0.99399999999999999</v>
      </c>
      <c r="C83" s="19">
        <f t="shared" si="2"/>
        <v>0.33796588800000649</v>
      </c>
    </row>
    <row r="84" spans="1:3" x14ac:dyDescent="0.35">
      <c r="A84" s="7" t="s">
        <v>71</v>
      </c>
      <c r="B84" s="18">
        <v>0.83399999999999996</v>
      </c>
      <c r="C84" s="19">
        <f t="shared" si="2"/>
        <v>0.26893804800000254</v>
      </c>
    </row>
    <row r="85" spans="1:3" x14ac:dyDescent="0.35">
      <c r="A85" s="7" t="s">
        <v>72</v>
      </c>
      <c r="B85" s="18">
        <v>0.93300000000000005</v>
      </c>
      <c r="C85" s="19">
        <f t="shared" si="2"/>
        <v>6.6417311999998674E-2</v>
      </c>
    </row>
    <row r="86" spans="1:3" x14ac:dyDescent="0.35">
      <c r="A86" s="7" t="s">
        <v>73</v>
      </c>
      <c r="B86" s="18">
        <v>0.82200000000000006</v>
      </c>
      <c r="C86" s="19">
        <f t="shared" si="2"/>
        <v>0.34757587200000017</v>
      </c>
    </row>
    <row r="87" spans="1:3" x14ac:dyDescent="0.35">
      <c r="A87" s="7" t="s">
        <v>74</v>
      </c>
      <c r="B87" s="18">
        <v>0.84199999999999997</v>
      </c>
      <c r="C87" s="19">
        <f t="shared" ref="C87:C88" si="3">(40.608*B87*B87)-(73.8*B87)+(33.573)</f>
        <v>0.22301011200000431</v>
      </c>
    </row>
    <row r="88" spans="1:3" x14ac:dyDescent="0.35">
      <c r="A88" s="11" t="s">
        <v>75</v>
      </c>
      <c r="B88" s="20">
        <v>0.9</v>
      </c>
      <c r="C88" s="21">
        <f t="shared" si="3"/>
        <v>4.5479999999997744E-2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8"/>
  <sheetViews>
    <sheetView workbookViewId="0">
      <selection activeCell="E31" sqref="E31"/>
    </sheetView>
  </sheetViews>
  <sheetFormatPr defaultRowHeight="14.5" x14ac:dyDescent="0.35"/>
  <cols>
    <col min="1" max="1" width="12.81640625" customWidth="1"/>
    <col min="2" max="2" width="10.453125" customWidth="1"/>
  </cols>
  <sheetData>
    <row r="1" spans="1:10" x14ac:dyDescent="0.35">
      <c r="A1">
        <v>6.9000000000000006E-2</v>
      </c>
      <c r="B1">
        <v>7.8E-2</v>
      </c>
      <c r="C1">
        <v>1.623</v>
      </c>
      <c r="D1">
        <v>1.4610000000000001</v>
      </c>
      <c r="E1">
        <v>1.9770000000000001</v>
      </c>
      <c r="F1">
        <v>1.514</v>
      </c>
      <c r="G1">
        <v>1.6380000000000001</v>
      </c>
      <c r="H1">
        <v>1.621</v>
      </c>
      <c r="I1">
        <v>1.5</v>
      </c>
      <c r="J1">
        <v>1.444</v>
      </c>
    </row>
    <row r="2" spans="1:10" x14ac:dyDescent="0.35">
      <c r="A2">
        <v>0.42099999999999999</v>
      </c>
      <c r="B2">
        <v>0.39500000000000002</v>
      </c>
      <c r="C2">
        <v>1.675</v>
      </c>
      <c r="D2">
        <v>1.518</v>
      </c>
      <c r="E2">
        <v>1.919</v>
      </c>
      <c r="F2">
        <v>1.5549999999999999</v>
      </c>
      <c r="G2">
        <v>1.6890000000000001</v>
      </c>
      <c r="H2">
        <v>1.6679999999999999</v>
      </c>
      <c r="I2">
        <v>1.411</v>
      </c>
      <c r="J2">
        <v>1.4450000000000001</v>
      </c>
    </row>
    <row r="3" spans="1:10" x14ac:dyDescent="0.35">
      <c r="A3">
        <v>0.63200000000000001</v>
      </c>
      <c r="B3">
        <v>0.67500000000000004</v>
      </c>
      <c r="C3">
        <v>1.6240000000000001</v>
      </c>
      <c r="D3">
        <v>1.6819999999999999</v>
      </c>
      <c r="E3">
        <v>1.627</v>
      </c>
      <c r="F3">
        <v>1.776</v>
      </c>
      <c r="G3">
        <v>1.41</v>
      </c>
      <c r="H3">
        <v>1.4770000000000001</v>
      </c>
      <c r="I3">
        <v>1.57</v>
      </c>
      <c r="J3">
        <v>1.5489999999999999</v>
      </c>
    </row>
    <row r="4" spans="1:10" x14ac:dyDescent="0.35">
      <c r="A4">
        <v>0.79700000000000004</v>
      </c>
      <c r="B4">
        <v>0.79400000000000004</v>
      </c>
      <c r="C4">
        <v>1.645</v>
      </c>
      <c r="D4">
        <v>1.6400000000000001</v>
      </c>
      <c r="E4">
        <v>1.647</v>
      </c>
      <c r="F4">
        <v>0.79100000000000004</v>
      </c>
      <c r="G4">
        <v>1.4730000000000001</v>
      </c>
      <c r="H4">
        <v>1.522</v>
      </c>
      <c r="I4">
        <v>1.484</v>
      </c>
      <c r="J4">
        <v>1.52</v>
      </c>
    </row>
    <row r="5" spans="1:10" x14ac:dyDescent="0.35">
      <c r="A5">
        <v>0.97699999999999998</v>
      </c>
      <c r="B5">
        <v>0.92300000000000004</v>
      </c>
      <c r="C5">
        <v>1.339</v>
      </c>
      <c r="D5">
        <v>1.829</v>
      </c>
      <c r="E5">
        <v>1.2</v>
      </c>
      <c r="F5">
        <v>1.2230000000000001</v>
      </c>
      <c r="G5">
        <v>1.6540000000000001</v>
      </c>
      <c r="H5">
        <v>1.4590000000000001</v>
      </c>
      <c r="I5">
        <v>1.139</v>
      </c>
    </row>
    <row r="6" spans="1:10" x14ac:dyDescent="0.35">
      <c r="A6">
        <v>0.94199999999999995</v>
      </c>
      <c r="B6">
        <v>0.98599999999999999</v>
      </c>
      <c r="C6">
        <v>1.389</v>
      </c>
      <c r="D6">
        <v>1.79</v>
      </c>
      <c r="E6">
        <v>1.0489999999999999</v>
      </c>
      <c r="F6">
        <v>1.1060000000000001</v>
      </c>
      <c r="G6">
        <v>1.6659999999999999</v>
      </c>
      <c r="H6">
        <v>1.42</v>
      </c>
      <c r="I6">
        <v>1.1520000000000001</v>
      </c>
    </row>
    <row r="7" spans="1:10" x14ac:dyDescent="0.35">
      <c r="A7">
        <v>1.583</v>
      </c>
      <c r="B7">
        <v>1.6080000000000001</v>
      </c>
      <c r="C7">
        <v>1.544</v>
      </c>
      <c r="D7">
        <v>1.5250000000000001</v>
      </c>
      <c r="E7">
        <v>1.389</v>
      </c>
      <c r="F7">
        <v>1.129</v>
      </c>
      <c r="G7">
        <v>1.3180000000000001</v>
      </c>
      <c r="H7">
        <v>1.405</v>
      </c>
      <c r="I7">
        <v>1.266</v>
      </c>
    </row>
    <row r="8" spans="1:10" x14ac:dyDescent="0.35">
      <c r="A8">
        <v>1.554</v>
      </c>
      <c r="B8">
        <v>1.5780000000000001</v>
      </c>
      <c r="C8">
        <v>1.5289999999999999</v>
      </c>
      <c r="D8">
        <v>1.4950000000000001</v>
      </c>
      <c r="E8">
        <v>1.3840000000000001</v>
      </c>
      <c r="F8">
        <v>1.1539999999999999</v>
      </c>
      <c r="G8">
        <v>1.3</v>
      </c>
      <c r="H8">
        <v>1.3859999999999999</v>
      </c>
      <c r="I8">
        <v>1.234</v>
      </c>
    </row>
    <row r="12" spans="1:10" x14ac:dyDescent="0.35">
      <c r="A12" t="s">
        <v>0</v>
      </c>
    </row>
    <row r="13" spans="1:10" x14ac:dyDescent="0.35">
      <c r="B13" t="s">
        <v>7</v>
      </c>
      <c r="C13" t="s">
        <v>8</v>
      </c>
      <c r="D13" s="3" t="s">
        <v>9</v>
      </c>
    </row>
    <row r="14" spans="1:10" x14ac:dyDescent="0.35">
      <c r="A14" t="s">
        <v>1</v>
      </c>
      <c r="B14">
        <v>6.9000000000000006E-2</v>
      </c>
      <c r="C14">
        <v>333.33</v>
      </c>
      <c r="D14">
        <f>(470.91*B14*B14)-(854.1*B14)+(389.33)</f>
        <v>332.63910250999999</v>
      </c>
    </row>
    <row r="15" spans="1:10" x14ac:dyDescent="0.35">
      <c r="A15" t="s">
        <v>2</v>
      </c>
      <c r="B15">
        <v>0.42099999999999999</v>
      </c>
      <c r="C15">
        <v>111.11</v>
      </c>
      <c r="D15">
        <f t="shared" ref="D15:D18" si="0">(470.91*B15*B15)-(854.1*B15)+(389.33)</f>
        <v>113.21845931000001</v>
      </c>
    </row>
    <row r="16" spans="1:10" x14ac:dyDescent="0.35">
      <c r="A16" t="s">
        <v>3</v>
      </c>
      <c r="B16">
        <v>0.63200000000000001</v>
      </c>
      <c r="C16">
        <v>37.04</v>
      </c>
      <c r="D16">
        <f t="shared" si="0"/>
        <v>37.631555839999976</v>
      </c>
    </row>
    <row r="17" spans="1:10" x14ac:dyDescent="0.35">
      <c r="A17" t="s">
        <v>4</v>
      </c>
      <c r="B17">
        <v>0.79700000000000004</v>
      </c>
      <c r="C17">
        <v>12.35</v>
      </c>
      <c r="D17">
        <f t="shared" si="0"/>
        <v>7.7385701900000186</v>
      </c>
    </row>
    <row r="18" spans="1:10" x14ac:dyDescent="0.35">
      <c r="A18" t="s">
        <v>6</v>
      </c>
      <c r="B18">
        <v>0.94199999999999995</v>
      </c>
      <c r="C18">
        <v>0</v>
      </c>
      <c r="D18">
        <f t="shared" si="0"/>
        <v>2.6363812399999915</v>
      </c>
    </row>
    <row r="24" spans="1:10" x14ac:dyDescent="0.35">
      <c r="A24" s="4" t="s">
        <v>10</v>
      </c>
      <c r="B24" s="16" t="s">
        <v>11</v>
      </c>
      <c r="C24" s="6" t="s">
        <v>9</v>
      </c>
    </row>
    <row r="25" spans="1:10" x14ac:dyDescent="0.35">
      <c r="A25" s="7" t="s">
        <v>12</v>
      </c>
      <c r="B25" s="18">
        <v>1.583</v>
      </c>
      <c r="C25" s="19">
        <f t="shared" ref="C25:C56" si="1">(470.91*B25*B25)-(854.1*B25)+(389.33)</f>
        <v>217.33788899000007</v>
      </c>
    </row>
    <row r="26" spans="1:10" x14ac:dyDescent="0.35">
      <c r="A26" s="7" t="s">
        <v>13</v>
      </c>
      <c r="B26" s="18">
        <v>1.554</v>
      </c>
      <c r="C26" s="19">
        <f t="shared" si="1"/>
        <v>199.26669356000008</v>
      </c>
    </row>
    <row r="27" spans="1:10" x14ac:dyDescent="0.35">
      <c r="A27" s="7" t="s">
        <v>14</v>
      </c>
      <c r="B27" s="18">
        <v>1.6080000000000001</v>
      </c>
      <c r="C27" s="19">
        <f t="shared" si="1"/>
        <v>233.55223424000002</v>
      </c>
      <c r="H27" s="2" t="s">
        <v>76</v>
      </c>
      <c r="I27" s="2"/>
      <c r="J27" s="2"/>
    </row>
    <row r="28" spans="1:10" x14ac:dyDescent="0.35">
      <c r="A28" s="7" t="s">
        <v>15</v>
      </c>
      <c r="B28" s="18">
        <v>1.5780000000000001</v>
      </c>
      <c r="C28" s="19">
        <f t="shared" si="1"/>
        <v>214.16565644000008</v>
      </c>
    </row>
    <row r="29" spans="1:10" x14ac:dyDescent="0.35">
      <c r="A29" s="7" t="s">
        <v>16</v>
      </c>
      <c r="B29" s="18">
        <v>1.623</v>
      </c>
      <c r="C29" s="19">
        <f t="shared" si="1"/>
        <v>243.56338738999995</v>
      </c>
    </row>
    <row r="30" spans="1:10" x14ac:dyDescent="0.35">
      <c r="A30" s="7" t="s">
        <v>17</v>
      </c>
      <c r="B30" s="18">
        <v>1.675</v>
      </c>
      <c r="C30" s="19">
        <f t="shared" si="1"/>
        <v>279.90936874999994</v>
      </c>
    </row>
    <row r="31" spans="1:10" x14ac:dyDescent="0.35">
      <c r="A31" s="7" t="s">
        <v>18</v>
      </c>
      <c r="B31" s="18">
        <v>1.6240000000000001</v>
      </c>
      <c r="C31" s="19">
        <f t="shared" si="1"/>
        <v>244.23833216000008</v>
      </c>
    </row>
    <row r="32" spans="1:10" x14ac:dyDescent="0.35">
      <c r="A32" s="7" t="s">
        <v>19</v>
      </c>
      <c r="B32" s="18">
        <v>1.645</v>
      </c>
      <c r="C32" s="19">
        <f t="shared" si="1"/>
        <v>258.62973275000019</v>
      </c>
    </row>
    <row r="33" spans="1:3" x14ac:dyDescent="0.35">
      <c r="A33" s="7" t="s">
        <v>20</v>
      </c>
      <c r="B33" s="18">
        <v>1.339</v>
      </c>
      <c r="C33" s="19">
        <f t="shared" si="1"/>
        <v>89.99452811000009</v>
      </c>
    </row>
    <row r="34" spans="1:3" x14ac:dyDescent="0.35">
      <c r="A34" s="7" t="s">
        <v>21</v>
      </c>
      <c r="B34" s="18">
        <v>1.389</v>
      </c>
      <c r="C34" s="19">
        <f t="shared" si="1"/>
        <v>111.52165211000005</v>
      </c>
    </row>
    <row r="35" spans="1:3" x14ac:dyDescent="0.35">
      <c r="A35" s="7" t="s">
        <v>22</v>
      </c>
      <c r="B35" s="18">
        <v>1.544</v>
      </c>
      <c r="C35" s="19">
        <f t="shared" si="1"/>
        <v>193.21890175999994</v>
      </c>
    </row>
    <row r="36" spans="1:3" x14ac:dyDescent="0.35">
      <c r="A36" s="7" t="s">
        <v>23</v>
      </c>
      <c r="B36" s="18">
        <v>1.5289999999999999</v>
      </c>
      <c r="C36" s="19">
        <f t="shared" si="1"/>
        <v>184.32380530999995</v>
      </c>
    </row>
    <row r="37" spans="1:3" x14ac:dyDescent="0.35">
      <c r="A37" s="7" t="s">
        <v>24</v>
      </c>
      <c r="B37" s="18">
        <v>1.4610000000000001</v>
      </c>
      <c r="C37" s="19">
        <f t="shared" si="1"/>
        <v>146.65718411000006</v>
      </c>
    </row>
    <row r="38" spans="1:3" x14ac:dyDescent="0.35">
      <c r="A38" s="7" t="s">
        <v>25</v>
      </c>
      <c r="B38" s="18">
        <v>1.518</v>
      </c>
      <c r="C38" s="19">
        <f t="shared" si="1"/>
        <v>177.93541484000008</v>
      </c>
    </row>
    <row r="39" spans="1:3" x14ac:dyDescent="0.35">
      <c r="A39" s="7" t="s">
        <v>26</v>
      </c>
      <c r="B39" s="18">
        <v>1.6819999999999999</v>
      </c>
      <c r="C39" s="19">
        <f t="shared" si="1"/>
        <v>284.99658284000003</v>
      </c>
    </row>
    <row r="40" spans="1:3" x14ac:dyDescent="0.35">
      <c r="A40" s="7" t="s">
        <v>27</v>
      </c>
      <c r="B40" s="18">
        <v>1.6400000000000001</v>
      </c>
      <c r="C40" s="19">
        <f t="shared" si="1"/>
        <v>255.16553600000003</v>
      </c>
    </row>
    <row r="41" spans="1:3" x14ac:dyDescent="0.35">
      <c r="A41" s="7" t="s">
        <v>28</v>
      </c>
      <c r="B41" s="18">
        <v>1.829</v>
      </c>
      <c r="C41" s="19">
        <f t="shared" si="1"/>
        <v>402.48853931000014</v>
      </c>
    </row>
    <row r="42" spans="1:3" x14ac:dyDescent="0.35">
      <c r="A42" s="7" t="s">
        <v>29</v>
      </c>
      <c r="B42" s="18">
        <v>1.79</v>
      </c>
      <c r="C42" s="19">
        <f t="shared" si="1"/>
        <v>369.333731</v>
      </c>
    </row>
    <row r="43" spans="1:3" x14ac:dyDescent="0.35">
      <c r="A43" s="7" t="s">
        <v>30</v>
      </c>
      <c r="B43" s="18">
        <v>1.5250000000000001</v>
      </c>
      <c r="C43" s="19">
        <f t="shared" si="1"/>
        <v>181.98756875000009</v>
      </c>
    </row>
    <row r="44" spans="1:3" x14ac:dyDescent="0.35">
      <c r="A44" s="7" t="s">
        <v>31</v>
      </c>
      <c r="B44" s="18">
        <v>1.4950000000000001</v>
      </c>
      <c r="C44" s="19">
        <f t="shared" si="1"/>
        <v>164.94612274999992</v>
      </c>
    </row>
    <row r="45" spans="1:3" x14ac:dyDescent="0.35">
      <c r="A45" s="7" t="s">
        <v>32</v>
      </c>
      <c r="B45" s="18">
        <v>1.9770000000000001</v>
      </c>
      <c r="C45" s="19">
        <f t="shared" si="1"/>
        <v>541.3396913900001</v>
      </c>
    </row>
    <row r="46" spans="1:3" x14ac:dyDescent="0.35">
      <c r="A46" s="7" t="s">
        <v>33</v>
      </c>
      <c r="B46" s="18">
        <v>1.919</v>
      </c>
      <c r="C46" s="19">
        <f t="shared" si="1"/>
        <v>484.46690051000024</v>
      </c>
    </row>
    <row r="47" spans="1:3" x14ac:dyDescent="0.35">
      <c r="A47" s="7" t="s">
        <v>34</v>
      </c>
      <c r="B47" s="18">
        <v>1.627</v>
      </c>
      <c r="C47" s="19">
        <f t="shared" si="1"/>
        <v>246.26881739000015</v>
      </c>
    </row>
    <row r="48" spans="1:3" x14ac:dyDescent="0.35">
      <c r="A48" s="7" t="s">
        <v>35</v>
      </c>
      <c r="B48" s="18">
        <v>1.647</v>
      </c>
      <c r="C48" s="19">
        <f t="shared" si="1"/>
        <v>260.02200419000002</v>
      </c>
    </row>
    <row r="49" spans="1:3" x14ac:dyDescent="0.35">
      <c r="A49" s="7" t="s">
        <v>36</v>
      </c>
      <c r="B49" s="18">
        <v>1.2</v>
      </c>
      <c r="C49" s="19">
        <f t="shared" si="1"/>
        <v>42.520399999999825</v>
      </c>
    </row>
    <row r="50" spans="1:3" x14ac:dyDescent="0.35">
      <c r="A50" s="7" t="s">
        <v>37</v>
      </c>
      <c r="B50" s="18">
        <v>1.0489999999999999</v>
      </c>
      <c r="C50" s="19">
        <f t="shared" si="1"/>
        <v>11.568934909999996</v>
      </c>
    </row>
    <row r="51" spans="1:3" x14ac:dyDescent="0.35">
      <c r="A51" s="7" t="s">
        <v>38</v>
      </c>
      <c r="B51" s="18">
        <v>1.389</v>
      </c>
      <c r="C51" s="19">
        <f t="shared" si="1"/>
        <v>111.52165211000005</v>
      </c>
    </row>
    <row r="52" spans="1:3" x14ac:dyDescent="0.35">
      <c r="A52" s="7" t="s">
        <v>39</v>
      </c>
      <c r="B52" s="18">
        <v>1.3840000000000001</v>
      </c>
      <c r="C52" s="19">
        <f t="shared" si="1"/>
        <v>109.26298495999998</v>
      </c>
    </row>
    <row r="53" spans="1:3" x14ac:dyDescent="0.35">
      <c r="A53" s="7" t="s">
        <v>40</v>
      </c>
      <c r="B53" s="18">
        <v>1.514</v>
      </c>
      <c r="C53" s="19">
        <f t="shared" si="1"/>
        <v>175.64061836000002</v>
      </c>
    </row>
    <row r="54" spans="1:3" x14ac:dyDescent="0.35">
      <c r="A54" s="7" t="s">
        <v>41</v>
      </c>
      <c r="B54" s="18">
        <v>1.5549999999999999</v>
      </c>
      <c r="C54" s="19">
        <f t="shared" si="1"/>
        <v>199.87665275000001</v>
      </c>
    </row>
    <row r="55" spans="1:3" x14ac:dyDescent="0.35">
      <c r="A55" s="7" t="s">
        <v>42</v>
      </c>
      <c r="B55" s="18">
        <v>1.776</v>
      </c>
      <c r="C55" s="19">
        <f t="shared" si="1"/>
        <v>357.78142015999998</v>
      </c>
    </row>
    <row r="56" spans="1:3" x14ac:dyDescent="0.35">
      <c r="A56" s="7" t="s">
        <v>43</v>
      </c>
      <c r="B56" s="18">
        <v>0.79100000000000004</v>
      </c>
      <c r="C56" s="19">
        <f t="shared" si="1"/>
        <v>8.3763397099999679</v>
      </c>
    </row>
    <row r="57" spans="1:3" x14ac:dyDescent="0.35">
      <c r="A57" s="7" t="s">
        <v>44</v>
      </c>
      <c r="B57" s="18">
        <v>1.2230000000000001</v>
      </c>
      <c r="C57" s="19">
        <f t="shared" ref="C57:C88" si="2">(470.91*B57*B57)-(854.1*B57)+(389.33)</f>
        <v>49.119443390000072</v>
      </c>
    </row>
    <row r="58" spans="1:3" x14ac:dyDescent="0.35">
      <c r="A58" s="7" t="s">
        <v>45</v>
      </c>
      <c r="B58" s="18">
        <v>1.1060000000000001</v>
      </c>
      <c r="C58" s="19">
        <f t="shared" si="2"/>
        <v>20.729464760000099</v>
      </c>
    </row>
    <row r="59" spans="1:3" x14ac:dyDescent="0.35">
      <c r="A59" s="7" t="s">
        <v>46</v>
      </c>
      <c r="B59" s="18">
        <v>1.129</v>
      </c>
      <c r="C59" s="19">
        <f t="shared" si="2"/>
        <v>25.292293310000048</v>
      </c>
    </row>
    <row r="60" spans="1:3" x14ac:dyDescent="0.35">
      <c r="A60" s="7" t="s">
        <v>47</v>
      </c>
      <c r="B60" s="18">
        <v>1.1539999999999999</v>
      </c>
      <c r="C60" s="19">
        <f t="shared" si="2"/>
        <v>30.816981559999874</v>
      </c>
    </row>
    <row r="61" spans="1:3" x14ac:dyDescent="0.35">
      <c r="A61" s="7" t="s">
        <v>48</v>
      </c>
      <c r="B61" s="18">
        <v>1.6380000000000001</v>
      </c>
      <c r="C61" s="19">
        <f t="shared" si="2"/>
        <v>253.78645004000015</v>
      </c>
    </row>
    <row r="62" spans="1:3" x14ac:dyDescent="0.35">
      <c r="A62" s="7" t="s">
        <v>49</v>
      </c>
      <c r="B62" s="18">
        <v>1.6890000000000001</v>
      </c>
      <c r="C62" s="19">
        <f t="shared" si="2"/>
        <v>290.12994611000005</v>
      </c>
    </row>
    <row r="63" spans="1:3" x14ac:dyDescent="0.35">
      <c r="A63" s="7" t="s">
        <v>50</v>
      </c>
      <c r="B63" s="18">
        <v>1.41</v>
      </c>
      <c r="C63" s="19">
        <f t="shared" si="2"/>
        <v>121.26517100000007</v>
      </c>
    </row>
    <row r="64" spans="1:3" x14ac:dyDescent="0.35">
      <c r="A64" s="7" t="s">
        <v>51</v>
      </c>
      <c r="B64" s="18">
        <v>1.4730000000000001</v>
      </c>
      <c r="C64" s="19">
        <f t="shared" si="2"/>
        <v>152.98778338999995</v>
      </c>
    </row>
    <row r="65" spans="1:3" x14ac:dyDescent="0.35">
      <c r="A65" s="7" t="s">
        <v>52</v>
      </c>
      <c r="B65" s="18">
        <v>1.6540000000000001</v>
      </c>
      <c r="C65" s="19">
        <f t="shared" si="2"/>
        <v>264.92462156000016</v>
      </c>
    </row>
    <row r="66" spans="1:3" x14ac:dyDescent="0.35">
      <c r="A66" s="7" t="s">
        <v>53</v>
      </c>
      <c r="B66" s="18">
        <v>1.6659999999999999</v>
      </c>
      <c r="C66" s="19">
        <f t="shared" si="2"/>
        <v>273.43647596000011</v>
      </c>
    </row>
    <row r="67" spans="1:3" x14ac:dyDescent="0.35">
      <c r="A67" s="7" t="s">
        <v>54</v>
      </c>
      <c r="B67" s="18">
        <v>1.3180000000000001</v>
      </c>
      <c r="C67" s="19">
        <f t="shared" si="2"/>
        <v>81.655262840000148</v>
      </c>
    </row>
    <row r="68" spans="1:3" x14ac:dyDescent="0.35">
      <c r="A68" s="7" t="s">
        <v>55</v>
      </c>
      <c r="B68" s="18">
        <v>1.3</v>
      </c>
      <c r="C68" s="19">
        <f t="shared" si="2"/>
        <v>74.837900000000047</v>
      </c>
    </row>
    <row r="69" spans="1:3" x14ac:dyDescent="0.35">
      <c r="A69" s="7" t="s">
        <v>56</v>
      </c>
      <c r="B69" s="18">
        <v>1.621</v>
      </c>
      <c r="C69" s="19">
        <f t="shared" si="2"/>
        <v>242.21632331000006</v>
      </c>
    </row>
    <row r="70" spans="1:3" x14ac:dyDescent="0.35">
      <c r="A70" s="7" t="s">
        <v>57</v>
      </c>
      <c r="B70" s="18">
        <v>1.6679999999999999</v>
      </c>
      <c r="C70" s="19">
        <f t="shared" si="2"/>
        <v>274.86830384000001</v>
      </c>
    </row>
    <row r="71" spans="1:3" x14ac:dyDescent="0.35">
      <c r="A71" s="7" t="s">
        <v>58</v>
      </c>
      <c r="B71" s="18">
        <v>1.4770000000000001</v>
      </c>
      <c r="C71" s="19">
        <f t="shared" si="2"/>
        <v>155.12812138999999</v>
      </c>
    </row>
    <row r="72" spans="1:3" x14ac:dyDescent="0.35">
      <c r="A72" s="7" t="s">
        <v>59</v>
      </c>
      <c r="B72" s="18">
        <v>1.522</v>
      </c>
      <c r="C72" s="19">
        <f t="shared" si="2"/>
        <v>180.24528044000004</v>
      </c>
    </row>
    <row r="73" spans="1:3" x14ac:dyDescent="0.35">
      <c r="A73" s="7" t="s">
        <v>60</v>
      </c>
      <c r="B73" s="18">
        <v>1.4590000000000001</v>
      </c>
      <c r="C73" s="19">
        <f t="shared" si="2"/>
        <v>145.61526971000006</v>
      </c>
    </row>
    <row r="74" spans="1:3" x14ac:dyDescent="0.35">
      <c r="A74" s="7" t="s">
        <v>61</v>
      </c>
      <c r="B74" s="18">
        <v>1.42</v>
      </c>
      <c r="C74" s="19">
        <f t="shared" si="2"/>
        <v>126.05092399999995</v>
      </c>
    </row>
    <row r="75" spans="1:3" x14ac:dyDescent="0.35">
      <c r="A75" s="7" t="s">
        <v>62</v>
      </c>
      <c r="B75" s="18">
        <v>1.405</v>
      </c>
      <c r="C75" s="19">
        <f t="shared" si="2"/>
        <v>118.90761274999994</v>
      </c>
    </row>
    <row r="76" spans="1:3" x14ac:dyDescent="0.35">
      <c r="A76" s="7" t="s">
        <v>63</v>
      </c>
      <c r="B76" s="18">
        <v>1.3859999999999999</v>
      </c>
      <c r="C76" s="19">
        <f t="shared" si="2"/>
        <v>110.1636263599998</v>
      </c>
    </row>
    <row r="77" spans="1:3" x14ac:dyDescent="0.35">
      <c r="A77" s="7" t="s">
        <v>64</v>
      </c>
      <c r="B77" s="18">
        <v>1.5</v>
      </c>
      <c r="C77" s="19">
        <f t="shared" si="2"/>
        <v>167.72750000000002</v>
      </c>
    </row>
    <row r="78" spans="1:3" x14ac:dyDescent="0.35">
      <c r="A78" s="7" t="s">
        <v>65</v>
      </c>
      <c r="B78" s="18">
        <v>1.411</v>
      </c>
      <c r="C78" s="19">
        <f t="shared" si="2"/>
        <v>121.73950811000014</v>
      </c>
    </row>
    <row r="79" spans="1:3" x14ac:dyDescent="0.35">
      <c r="A79" s="7" t="s">
        <v>66</v>
      </c>
      <c r="B79" s="18">
        <v>1.57</v>
      </c>
      <c r="C79" s="19">
        <f t="shared" si="2"/>
        <v>209.13905899999992</v>
      </c>
    </row>
    <row r="80" spans="1:3" x14ac:dyDescent="0.35">
      <c r="A80" s="7" t="s">
        <v>67</v>
      </c>
      <c r="B80" s="18">
        <v>1.484</v>
      </c>
      <c r="C80" s="19">
        <f t="shared" si="2"/>
        <v>158.90997296000006</v>
      </c>
    </row>
    <row r="81" spans="1:3" x14ac:dyDescent="0.35">
      <c r="A81" s="7" t="s">
        <v>68</v>
      </c>
      <c r="B81" s="18">
        <v>1.139</v>
      </c>
      <c r="C81" s="19">
        <f t="shared" si="2"/>
        <v>27.431532109999864</v>
      </c>
    </row>
    <row r="82" spans="1:3" x14ac:dyDescent="0.35">
      <c r="A82" s="7" t="s">
        <v>69</v>
      </c>
      <c r="B82" s="18">
        <v>1.1520000000000001</v>
      </c>
      <c r="C82" s="19">
        <f t="shared" si="2"/>
        <v>30.353344639999875</v>
      </c>
    </row>
    <row r="83" spans="1:3" x14ac:dyDescent="0.35">
      <c r="A83" s="7" t="s">
        <v>70</v>
      </c>
      <c r="B83" s="18">
        <v>1.266</v>
      </c>
      <c r="C83" s="19">
        <f t="shared" si="2"/>
        <v>62.793227959999911</v>
      </c>
    </row>
    <row r="84" spans="1:3" x14ac:dyDescent="0.35">
      <c r="A84" s="7" t="s">
        <v>71</v>
      </c>
      <c r="B84" s="18">
        <v>1.234</v>
      </c>
      <c r="C84" s="19">
        <f t="shared" si="2"/>
        <v>52.451627960000053</v>
      </c>
    </row>
    <row r="85" spans="1:3" x14ac:dyDescent="0.35">
      <c r="A85" s="7" t="s">
        <v>72</v>
      </c>
      <c r="B85" s="18">
        <v>1.444</v>
      </c>
      <c r="C85" s="19">
        <f t="shared" si="2"/>
        <v>137.92099375999993</v>
      </c>
    </row>
    <row r="86" spans="1:3" x14ac:dyDescent="0.35">
      <c r="A86" s="7" t="s">
        <v>73</v>
      </c>
      <c r="B86" s="18">
        <v>1.4450000000000001</v>
      </c>
      <c r="C86" s="19">
        <f t="shared" si="2"/>
        <v>138.42735275000001</v>
      </c>
    </row>
    <row r="87" spans="1:3" x14ac:dyDescent="0.35">
      <c r="A87" s="7" t="s">
        <v>74</v>
      </c>
      <c r="B87" s="18">
        <v>1.5489999999999999</v>
      </c>
      <c r="C87" s="19">
        <f t="shared" si="2"/>
        <v>196.23102490999992</v>
      </c>
    </row>
    <row r="88" spans="1:3" x14ac:dyDescent="0.35">
      <c r="A88" s="11" t="s">
        <v>75</v>
      </c>
      <c r="B88" s="20">
        <v>1.52</v>
      </c>
      <c r="C88" s="21">
        <f t="shared" si="2"/>
        <v>179.08846400000022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91"/>
  <sheetViews>
    <sheetView workbookViewId="0">
      <selection activeCell="E32" sqref="E32"/>
    </sheetView>
  </sheetViews>
  <sheetFormatPr defaultRowHeight="14.5" x14ac:dyDescent="0.35"/>
  <cols>
    <col min="1" max="1" width="13.453125" customWidth="1"/>
    <col min="2" max="2" width="10.453125" customWidth="1"/>
  </cols>
  <sheetData>
    <row r="2" spans="1:10" x14ac:dyDescent="0.35">
      <c r="A2">
        <v>5.5E-2</v>
      </c>
      <c r="B2">
        <v>6.7000000000000004E-2</v>
      </c>
      <c r="C2">
        <v>0.90400000000000003</v>
      </c>
      <c r="D2">
        <v>0.80900000000000005</v>
      </c>
      <c r="E2">
        <v>0.68600000000000005</v>
      </c>
      <c r="F2">
        <v>0.94699999999999995</v>
      </c>
      <c r="G2">
        <v>0.79100000000000004</v>
      </c>
      <c r="H2">
        <v>0.72599999999999998</v>
      </c>
      <c r="I2">
        <v>0.83899999999999997</v>
      </c>
      <c r="J2">
        <v>0.97499999999999998</v>
      </c>
    </row>
    <row r="3" spans="1:10" x14ac:dyDescent="0.35">
      <c r="A3">
        <v>0.44500000000000001</v>
      </c>
      <c r="B3">
        <v>0.41499999999999998</v>
      </c>
      <c r="C3">
        <v>0.98399999999999999</v>
      </c>
      <c r="D3">
        <v>0.82400000000000007</v>
      </c>
      <c r="E3">
        <v>0.78200000000000003</v>
      </c>
      <c r="F3">
        <v>0.998</v>
      </c>
      <c r="G3">
        <v>0.79400000000000004</v>
      </c>
      <c r="H3">
        <v>0.71799999999999997</v>
      </c>
      <c r="I3">
        <v>0.876</v>
      </c>
      <c r="J3">
        <v>0.98199999999999998</v>
      </c>
    </row>
    <row r="4" spans="1:10" x14ac:dyDescent="0.35">
      <c r="A4">
        <v>0.67700000000000005</v>
      </c>
      <c r="B4">
        <v>0.71299999999999997</v>
      </c>
      <c r="C4">
        <v>0.999</v>
      </c>
      <c r="D4">
        <v>1.147</v>
      </c>
      <c r="E4">
        <v>0.997</v>
      </c>
      <c r="F4">
        <v>0.96899999999999997</v>
      </c>
      <c r="G4">
        <v>0.74</v>
      </c>
      <c r="H4">
        <v>0.96199999999999997</v>
      </c>
      <c r="I4">
        <v>0.85799999999999998</v>
      </c>
      <c r="J4">
        <v>0.63600000000000001</v>
      </c>
    </row>
    <row r="5" spans="1:10" x14ac:dyDescent="0.35">
      <c r="A5">
        <v>0.84</v>
      </c>
      <c r="B5">
        <v>0.84899999999999998</v>
      </c>
      <c r="C5">
        <v>1.054</v>
      </c>
      <c r="D5">
        <v>1.1420000000000001</v>
      </c>
      <c r="E5">
        <v>1.06</v>
      </c>
      <c r="F5">
        <v>1.034</v>
      </c>
      <c r="G5">
        <v>0.78600000000000003</v>
      </c>
      <c r="H5">
        <v>1.02</v>
      </c>
      <c r="I5">
        <v>0.877</v>
      </c>
      <c r="J5">
        <v>0.72</v>
      </c>
    </row>
    <row r="6" spans="1:10" x14ac:dyDescent="0.35">
      <c r="A6">
        <v>0.91300000000000003</v>
      </c>
      <c r="B6">
        <v>0.91400000000000003</v>
      </c>
      <c r="C6">
        <v>1.1850000000000001</v>
      </c>
      <c r="D6">
        <v>1.3080000000000001</v>
      </c>
      <c r="E6">
        <v>1.123</v>
      </c>
      <c r="F6">
        <v>1.3049999999999999</v>
      </c>
      <c r="G6">
        <v>1.0269999999999999</v>
      </c>
      <c r="H6">
        <v>1.2190000000000001</v>
      </c>
      <c r="I6">
        <v>1.333</v>
      </c>
      <c r="J6">
        <v>1.097</v>
      </c>
    </row>
    <row r="7" spans="1:10" x14ac:dyDescent="0.35">
      <c r="A7">
        <v>1.0509999999999999</v>
      </c>
      <c r="B7">
        <v>0.97899999999999998</v>
      </c>
      <c r="C7">
        <v>1.1930000000000001</v>
      </c>
      <c r="D7">
        <v>1.3320000000000001</v>
      </c>
      <c r="E7">
        <v>1.157</v>
      </c>
      <c r="F7">
        <v>1.3880000000000001</v>
      </c>
      <c r="G7">
        <v>1.036</v>
      </c>
      <c r="H7">
        <v>1.1759999999999999</v>
      </c>
      <c r="I7">
        <v>1.4370000000000001</v>
      </c>
      <c r="J7">
        <v>1.0640000000000001</v>
      </c>
    </row>
    <row r="8" spans="1:10" x14ac:dyDescent="0.35">
      <c r="A8">
        <v>1.387</v>
      </c>
      <c r="B8">
        <v>1.5960000000000001</v>
      </c>
      <c r="C8">
        <v>1.49</v>
      </c>
      <c r="D8">
        <v>1.712</v>
      </c>
      <c r="E8">
        <v>1.444</v>
      </c>
      <c r="F8">
        <v>1.4910000000000001</v>
      </c>
      <c r="G8">
        <v>1.2849999999999999</v>
      </c>
      <c r="H8">
        <v>1.8800000000000001</v>
      </c>
      <c r="I8">
        <v>1.554</v>
      </c>
    </row>
    <row r="9" spans="1:10" x14ac:dyDescent="0.35">
      <c r="A9">
        <v>1.3160000000000001</v>
      </c>
      <c r="B9">
        <v>1.573</v>
      </c>
      <c r="C9">
        <v>1.5249999999999999</v>
      </c>
      <c r="D9">
        <v>1.7669999999999999</v>
      </c>
      <c r="E9">
        <v>1.506</v>
      </c>
      <c r="F9">
        <v>1.5209999999999999</v>
      </c>
      <c r="G9">
        <v>1.238</v>
      </c>
      <c r="H9">
        <v>1.851</v>
      </c>
      <c r="I9">
        <v>1.522</v>
      </c>
    </row>
    <row r="10" spans="1:10" x14ac:dyDescent="0.35">
      <c r="A10" t="s">
        <v>0</v>
      </c>
    </row>
    <row r="15" spans="1:10" x14ac:dyDescent="0.35">
      <c r="B15" t="s">
        <v>7</v>
      </c>
      <c r="C15" t="s">
        <v>8</v>
      </c>
      <c r="D15" s="3" t="s">
        <v>9</v>
      </c>
    </row>
    <row r="16" spans="1:10" x14ac:dyDescent="0.35">
      <c r="A16" t="s">
        <v>1</v>
      </c>
      <c r="B16">
        <v>5.5E-2</v>
      </c>
      <c r="C16">
        <v>333.33</v>
      </c>
      <c r="D16">
        <f>(380.47*B16*B16)-(753.08*B16)+(372.94)</f>
        <v>332.67152175000001</v>
      </c>
    </row>
    <row r="17" spans="1:11" x14ac:dyDescent="0.35">
      <c r="A17" t="s">
        <v>2</v>
      </c>
      <c r="B17">
        <v>0.44500000000000001</v>
      </c>
      <c r="C17">
        <v>111.11</v>
      </c>
      <c r="D17">
        <f t="shared" ref="D17:D20" si="0">(380.47*B17*B17)-(753.08*B17)+(372.94)</f>
        <v>113.16197174999996</v>
      </c>
    </row>
    <row r="18" spans="1:11" x14ac:dyDescent="0.35">
      <c r="A18" t="s">
        <v>3</v>
      </c>
      <c r="B18">
        <v>0.67700000000000005</v>
      </c>
      <c r="C18">
        <v>37.04</v>
      </c>
      <c r="D18">
        <f t="shared" si="0"/>
        <v>37.485274629999992</v>
      </c>
    </row>
    <row r="19" spans="1:11" x14ac:dyDescent="0.35">
      <c r="A19" t="s">
        <v>4</v>
      </c>
      <c r="B19">
        <v>0.84</v>
      </c>
      <c r="C19">
        <v>12.35</v>
      </c>
      <c r="D19">
        <f t="shared" si="0"/>
        <v>8.8124319999999443</v>
      </c>
    </row>
    <row r="20" spans="1:11" x14ac:dyDescent="0.35">
      <c r="A20" t="s">
        <v>6</v>
      </c>
      <c r="B20">
        <v>1.0509999999999999</v>
      </c>
      <c r="C20">
        <v>0</v>
      </c>
      <c r="D20">
        <f t="shared" si="0"/>
        <v>1.7204624699999727</v>
      </c>
    </row>
    <row r="25" spans="1:11" x14ac:dyDescent="0.35">
      <c r="A25" s="4" t="s">
        <v>10</v>
      </c>
      <c r="B25" s="16" t="s">
        <v>11</v>
      </c>
      <c r="C25" s="6" t="s">
        <v>9</v>
      </c>
    </row>
    <row r="26" spans="1:11" x14ac:dyDescent="0.35">
      <c r="A26" s="7" t="s">
        <v>12</v>
      </c>
      <c r="B26" s="18">
        <v>1.387</v>
      </c>
      <c r="C26" s="19">
        <f t="shared" ref="C26:C57" si="1">(380.47*B26*B26)-(753.08*B26)+(372.94)</f>
        <v>60.354431430000034</v>
      </c>
    </row>
    <row r="27" spans="1:11" x14ac:dyDescent="0.35">
      <c r="A27" s="7" t="s">
        <v>13</v>
      </c>
      <c r="B27" s="18">
        <v>1.3160000000000001</v>
      </c>
      <c r="C27" s="19">
        <f t="shared" si="1"/>
        <v>40.805972319999967</v>
      </c>
    </row>
    <row r="28" spans="1:11" x14ac:dyDescent="0.35">
      <c r="A28" s="7" t="s">
        <v>14</v>
      </c>
      <c r="B28" s="18">
        <v>1.5960000000000001</v>
      </c>
      <c r="C28" s="19">
        <f t="shared" si="1"/>
        <v>140.16359152000013</v>
      </c>
      <c r="I28" s="2" t="s">
        <v>76</v>
      </c>
      <c r="J28" s="2"/>
      <c r="K28" s="2"/>
    </row>
    <row r="29" spans="1:11" x14ac:dyDescent="0.35">
      <c r="A29" s="7" t="s">
        <v>15</v>
      </c>
      <c r="B29" s="18">
        <v>1.573</v>
      </c>
      <c r="C29" s="19">
        <f t="shared" si="1"/>
        <v>129.75311463000008</v>
      </c>
    </row>
    <row r="30" spans="1:11" x14ac:dyDescent="0.35">
      <c r="A30" s="7" t="s">
        <v>16</v>
      </c>
      <c r="B30" s="18">
        <v>0.90400000000000003</v>
      </c>
      <c r="C30" s="19">
        <f t="shared" si="1"/>
        <v>3.0818515199999297</v>
      </c>
    </row>
    <row r="31" spans="1:11" x14ac:dyDescent="0.35">
      <c r="A31" s="7" t="s">
        <v>17</v>
      </c>
      <c r="B31" s="18">
        <v>0.98399999999999999</v>
      </c>
      <c r="C31" s="19">
        <f t="shared" si="1"/>
        <v>0.30164032000004681</v>
      </c>
    </row>
    <row r="32" spans="1:11" x14ac:dyDescent="0.35">
      <c r="A32" s="7" t="s">
        <v>18</v>
      </c>
      <c r="B32" s="18">
        <v>0.999</v>
      </c>
      <c r="C32" s="19">
        <f t="shared" si="1"/>
        <v>0.32252046999991535</v>
      </c>
    </row>
    <row r="33" spans="1:3" x14ac:dyDescent="0.35">
      <c r="A33" s="7" t="s">
        <v>19</v>
      </c>
      <c r="B33" s="18">
        <v>1.054</v>
      </c>
      <c r="C33" s="19">
        <f t="shared" si="1"/>
        <v>1.863890519999984</v>
      </c>
    </row>
    <row r="34" spans="1:3" x14ac:dyDescent="0.35">
      <c r="A34" s="7" t="s">
        <v>20</v>
      </c>
      <c r="B34" s="18">
        <v>1.1850000000000001</v>
      </c>
      <c r="C34" s="19">
        <f t="shared" si="1"/>
        <v>14.805685749999896</v>
      </c>
    </row>
    <row r="35" spans="1:3" x14ac:dyDescent="0.35">
      <c r="A35" s="7" t="s">
        <v>21</v>
      </c>
      <c r="B35" s="18">
        <v>1.1930000000000001</v>
      </c>
      <c r="C35" s="19">
        <f t="shared" si="1"/>
        <v>16.01910702999993</v>
      </c>
    </row>
    <row r="36" spans="1:3" x14ac:dyDescent="0.35">
      <c r="A36" s="7" t="s">
        <v>77</v>
      </c>
      <c r="B36" s="18">
        <v>1.49</v>
      </c>
      <c r="C36" s="19">
        <f t="shared" si="1"/>
        <v>95.532246999999927</v>
      </c>
    </row>
    <row r="37" spans="1:3" x14ac:dyDescent="0.35">
      <c r="A37" s="7" t="s">
        <v>78</v>
      </c>
      <c r="B37" s="18">
        <v>1.5249999999999999</v>
      </c>
      <c r="C37" s="19">
        <f t="shared" si="1"/>
        <v>109.32354375000017</v>
      </c>
    </row>
    <row r="38" spans="1:3" x14ac:dyDescent="0.35">
      <c r="A38" s="7" t="s">
        <v>22</v>
      </c>
      <c r="B38" s="18">
        <v>0.80900000000000005</v>
      </c>
      <c r="C38" s="19">
        <f t="shared" si="1"/>
        <v>12.708666069999992</v>
      </c>
    </row>
    <row r="39" spans="1:3" x14ac:dyDescent="0.35">
      <c r="A39" s="7" t="s">
        <v>23</v>
      </c>
      <c r="B39" s="18">
        <v>0.82400000000000007</v>
      </c>
      <c r="C39" s="19">
        <f t="shared" si="1"/>
        <v>10.732078719999947</v>
      </c>
    </row>
    <row r="40" spans="1:3" x14ac:dyDescent="0.35">
      <c r="A40" s="7" t="s">
        <v>24</v>
      </c>
      <c r="B40" s="18">
        <v>1.147</v>
      </c>
      <c r="C40" s="19">
        <f t="shared" si="1"/>
        <v>9.7069962300000157</v>
      </c>
    </row>
    <row r="41" spans="1:3" x14ac:dyDescent="0.35">
      <c r="A41" s="7" t="s">
        <v>25</v>
      </c>
      <c r="B41" s="18">
        <v>1.1420000000000001</v>
      </c>
      <c r="C41" s="19">
        <f t="shared" si="1"/>
        <v>9.1179170799999838</v>
      </c>
    </row>
    <row r="42" spans="1:3" x14ac:dyDescent="0.35">
      <c r="A42" s="7" t="s">
        <v>26</v>
      </c>
      <c r="B42" s="18">
        <v>1.3080000000000001</v>
      </c>
      <c r="C42" s="19">
        <f t="shared" si="1"/>
        <v>38.843786080000029</v>
      </c>
    </row>
    <row r="43" spans="1:3" x14ac:dyDescent="0.35">
      <c r="A43" s="7" t="s">
        <v>27</v>
      </c>
      <c r="B43" s="18">
        <v>1.3320000000000001</v>
      </c>
      <c r="C43" s="19">
        <f t="shared" si="1"/>
        <v>44.876445279999928</v>
      </c>
    </row>
    <row r="44" spans="1:3" x14ac:dyDescent="0.35">
      <c r="A44" s="7" t="s">
        <v>28</v>
      </c>
      <c r="B44" s="18">
        <v>1.712</v>
      </c>
      <c r="C44" s="19">
        <f t="shared" si="1"/>
        <v>198.80330367999994</v>
      </c>
    </row>
    <row r="45" spans="1:3" x14ac:dyDescent="0.35">
      <c r="A45" s="7" t="s">
        <v>29</v>
      </c>
      <c r="B45" s="18">
        <v>1.7669999999999999</v>
      </c>
      <c r="C45" s="19">
        <f t="shared" si="1"/>
        <v>230.1849358299998</v>
      </c>
    </row>
    <row r="46" spans="1:3" x14ac:dyDescent="0.35">
      <c r="A46" s="7" t="s">
        <v>30</v>
      </c>
      <c r="B46" s="18">
        <v>0.68600000000000005</v>
      </c>
      <c r="C46" s="19">
        <f t="shared" si="1"/>
        <v>35.374780120000025</v>
      </c>
    </row>
    <row r="47" spans="1:3" x14ac:dyDescent="0.35">
      <c r="A47" s="7" t="s">
        <v>31</v>
      </c>
      <c r="B47" s="18">
        <v>0.78200000000000003</v>
      </c>
      <c r="C47" s="19">
        <f t="shared" si="1"/>
        <v>16.697976279999978</v>
      </c>
    </row>
    <row r="48" spans="1:3" x14ac:dyDescent="0.35">
      <c r="A48" s="7" t="s">
        <v>32</v>
      </c>
      <c r="B48" s="18">
        <v>0.997</v>
      </c>
      <c r="C48" s="19">
        <f t="shared" si="1"/>
        <v>0.30984422999995331</v>
      </c>
    </row>
    <row r="49" spans="1:3" x14ac:dyDescent="0.35">
      <c r="A49" s="7" t="s">
        <v>33</v>
      </c>
      <c r="B49" s="18">
        <v>1.06</v>
      </c>
      <c r="C49" s="19">
        <f t="shared" si="1"/>
        <v>2.1712920000000508</v>
      </c>
    </row>
    <row r="50" spans="1:3" x14ac:dyDescent="0.35">
      <c r="A50" s="7" t="s">
        <v>34</v>
      </c>
      <c r="B50" s="18">
        <v>1.123</v>
      </c>
      <c r="C50" s="19">
        <f t="shared" si="1"/>
        <v>7.0529106300000421</v>
      </c>
    </row>
    <row r="51" spans="1:3" x14ac:dyDescent="0.35">
      <c r="A51" s="7" t="s">
        <v>35</v>
      </c>
      <c r="B51" s="18">
        <v>1.157</v>
      </c>
      <c r="C51" s="19">
        <f t="shared" si="1"/>
        <v>10.942225029999975</v>
      </c>
    </row>
    <row r="52" spans="1:3" x14ac:dyDescent="0.35">
      <c r="A52" s="7" t="s">
        <v>36</v>
      </c>
      <c r="B52" s="18">
        <v>1.444</v>
      </c>
      <c r="C52" s="19">
        <f t="shared" si="1"/>
        <v>78.824173920000078</v>
      </c>
    </row>
    <row r="53" spans="1:3" x14ac:dyDescent="0.35">
      <c r="A53" s="7" t="s">
        <v>37</v>
      </c>
      <c r="B53" s="18">
        <v>1.506</v>
      </c>
      <c r="C53" s="19">
        <f t="shared" si="1"/>
        <v>101.72117692</v>
      </c>
    </row>
    <row r="54" spans="1:3" x14ac:dyDescent="0.35">
      <c r="A54" s="7" t="s">
        <v>38</v>
      </c>
      <c r="B54" s="18">
        <v>0.94699999999999995</v>
      </c>
      <c r="C54" s="19">
        <f t="shared" si="1"/>
        <v>0.98216023000003361</v>
      </c>
    </row>
    <row r="55" spans="1:3" x14ac:dyDescent="0.35">
      <c r="A55" s="7" t="s">
        <v>39</v>
      </c>
      <c r="B55" s="18">
        <v>0.998</v>
      </c>
      <c r="C55" s="19">
        <f t="shared" si="1"/>
        <v>0.31580187999998088</v>
      </c>
    </row>
    <row r="56" spans="1:3" x14ac:dyDescent="0.35">
      <c r="A56" s="7" t="s">
        <v>40</v>
      </c>
      <c r="B56" s="18">
        <v>0.96899999999999997</v>
      </c>
      <c r="C56" s="19">
        <f t="shared" si="1"/>
        <v>0.45197167000003446</v>
      </c>
    </row>
    <row r="57" spans="1:3" x14ac:dyDescent="0.35">
      <c r="A57" s="7" t="s">
        <v>41</v>
      </c>
      <c r="B57" s="18">
        <v>1.034</v>
      </c>
      <c r="C57" s="19">
        <f t="shared" si="1"/>
        <v>1.0370633199999588</v>
      </c>
    </row>
    <row r="58" spans="1:3" x14ac:dyDescent="0.35">
      <c r="A58" s="7" t="s">
        <v>42</v>
      </c>
      <c r="B58" s="18">
        <v>1.3049999999999999</v>
      </c>
      <c r="C58" s="19">
        <f t="shared" ref="C58:C89" si="2">(380.47*B58*B58)-(753.08*B58)+(372.94)</f>
        <v>38.120521749999909</v>
      </c>
    </row>
    <row r="59" spans="1:3" x14ac:dyDescent="0.35">
      <c r="A59" s="7" t="s">
        <v>43</v>
      </c>
      <c r="B59" s="18">
        <v>1.3880000000000001</v>
      </c>
      <c r="C59" s="19">
        <f t="shared" si="2"/>
        <v>60.657155680000017</v>
      </c>
    </row>
    <row r="60" spans="1:3" x14ac:dyDescent="0.35">
      <c r="A60" s="7" t="s">
        <v>44</v>
      </c>
      <c r="B60" s="18">
        <v>1.4910000000000001</v>
      </c>
      <c r="C60" s="19">
        <f t="shared" si="2"/>
        <v>95.91334807000004</v>
      </c>
    </row>
    <row r="61" spans="1:3" x14ac:dyDescent="0.35">
      <c r="A61" s="7" t="s">
        <v>45</v>
      </c>
      <c r="B61" s="18">
        <v>1.5209999999999999</v>
      </c>
      <c r="C61" s="19">
        <f t="shared" si="2"/>
        <v>107.70021726999988</v>
      </c>
    </row>
    <row r="62" spans="1:3" x14ac:dyDescent="0.35">
      <c r="A62" s="7" t="s">
        <v>46</v>
      </c>
      <c r="B62" s="18">
        <v>0.79100000000000004</v>
      </c>
      <c r="C62" s="19">
        <f t="shared" si="2"/>
        <v>15.306570069999964</v>
      </c>
    </row>
    <row r="63" spans="1:3" x14ac:dyDescent="0.35">
      <c r="A63" s="7" t="s">
        <v>47</v>
      </c>
      <c r="B63" s="18">
        <v>0.79400000000000004</v>
      </c>
      <c r="C63" s="19">
        <f t="shared" si="2"/>
        <v>14.856464919999951</v>
      </c>
    </row>
    <row r="64" spans="1:3" x14ac:dyDescent="0.35">
      <c r="A64" s="7" t="s">
        <v>48</v>
      </c>
      <c r="B64" s="18">
        <v>0.74</v>
      </c>
      <c r="C64" s="19">
        <f t="shared" si="2"/>
        <v>24.006171999999935</v>
      </c>
    </row>
    <row r="65" spans="1:3" x14ac:dyDescent="0.35">
      <c r="A65" s="7" t="s">
        <v>49</v>
      </c>
      <c r="B65" s="18">
        <v>0.78600000000000003</v>
      </c>
      <c r="C65" s="19">
        <f t="shared" si="2"/>
        <v>16.071964120000018</v>
      </c>
    </row>
    <row r="66" spans="1:3" x14ac:dyDescent="0.35">
      <c r="A66" s="7" t="s">
        <v>50</v>
      </c>
      <c r="B66" s="18">
        <v>1.0269999999999999</v>
      </c>
      <c r="C66" s="19">
        <f t="shared" si="2"/>
        <v>0.81958263000001352</v>
      </c>
    </row>
    <row r="67" spans="1:3" x14ac:dyDescent="0.35">
      <c r="A67" s="7" t="s">
        <v>51</v>
      </c>
      <c r="B67" s="18">
        <v>1.036</v>
      </c>
      <c r="C67" s="19">
        <f t="shared" si="2"/>
        <v>1.106049119999966</v>
      </c>
    </row>
    <row r="68" spans="1:3" x14ac:dyDescent="0.35">
      <c r="A68" s="7" t="s">
        <v>52</v>
      </c>
      <c r="B68" s="18">
        <v>1.2849999999999999</v>
      </c>
      <c r="C68" s="19">
        <f t="shared" si="2"/>
        <v>33.473775749999902</v>
      </c>
    </row>
    <row r="69" spans="1:3" x14ac:dyDescent="0.35">
      <c r="A69" s="7" t="s">
        <v>53</v>
      </c>
      <c r="B69" s="18">
        <v>1.238</v>
      </c>
      <c r="C69" s="19">
        <f t="shared" si="2"/>
        <v>23.752022680000039</v>
      </c>
    </row>
    <row r="70" spans="1:3" x14ac:dyDescent="0.35">
      <c r="A70" s="7" t="s">
        <v>54</v>
      </c>
      <c r="B70" s="18">
        <v>0.72599999999999998</v>
      </c>
      <c r="C70" s="19">
        <f t="shared" si="2"/>
        <v>26.740525719999994</v>
      </c>
    </row>
    <row r="71" spans="1:3" x14ac:dyDescent="0.35">
      <c r="A71" s="7" t="s">
        <v>55</v>
      </c>
      <c r="B71" s="18">
        <v>0.71799999999999997</v>
      </c>
      <c r="C71" s="19">
        <f t="shared" si="2"/>
        <v>28.369976279999946</v>
      </c>
    </row>
    <row r="72" spans="1:3" x14ac:dyDescent="0.35">
      <c r="A72" s="7" t="s">
        <v>56</v>
      </c>
      <c r="B72" s="18">
        <v>0.96199999999999997</v>
      </c>
      <c r="C72" s="19">
        <f t="shared" si="2"/>
        <v>0.58071867999990445</v>
      </c>
    </row>
    <row r="73" spans="1:3" x14ac:dyDescent="0.35">
      <c r="A73" s="7" t="s">
        <v>57</v>
      </c>
      <c r="B73" s="18">
        <v>1.02</v>
      </c>
      <c r="C73" s="19">
        <f t="shared" si="2"/>
        <v>0.63938799999999674</v>
      </c>
    </row>
    <row r="74" spans="1:3" x14ac:dyDescent="0.35">
      <c r="A74" s="7" t="s">
        <v>58</v>
      </c>
      <c r="B74" s="18">
        <v>1.2190000000000001</v>
      </c>
      <c r="C74" s="19">
        <f t="shared" si="2"/>
        <v>20.299061670000071</v>
      </c>
    </row>
    <row r="75" spans="1:3" x14ac:dyDescent="0.35">
      <c r="A75" s="7" t="s">
        <v>59</v>
      </c>
      <c r="B75" s="18">
        <v>1.1759999999999999</v>
      </c>
      <c r="C75" s="19">
        <f t="shared" si="2"/>
        <v>13.498798720000025</v>
      </c>
    </row>
    <row r="76" spans="1:3" x14ac:dyDescent="0.35">
      <c r="A76" s="7" t="s">
        <v>60</v>
      </c>
      <c r="B76" s="18">
        <v>1.8800000000000001</v>
      </c>
      <c r="C76" s="19">
        <f t="shared" si="2"/>
        <v>301.88276800000011</v>
      </c>
    </row>
    <row r="77" spans="1:3" x14ac:dyDescent="0.35">
      <c r="A77" s="7" t="s">
        <v>61</v>
      </c>
      <c r="B77" s="18">
        <v>1.851</v>
      </c>
      <c r="C77" s="19">
        <f t="shared" si="2"/>
        <v>282.55561447000008</v>
      </c>
    </row>
    <row r="78" spans="1:3" x14ac:dyDescent="0.35">
      <c r="A78" s="7" t="s">
        <v>62</v>
      </c>
      <c r="B78" s="18">
        <v>0.83899999999999997</v>
      </c>
      <c r="C78" s="19">
        <f t="shared" si="2"/>
        <v>8.9267028700000424</v>
      </c>
    </row>
    <row r="79" spans="1:3" x14ac:dyDescent="0.35">
      <c r="A79" s="7" t="s">
        <v>63</v>
      </c>
      <c r="B79" s="18">
        <v>0.876</v>
      </c>
      <c r="C79" s="19">
        <f t="shared" si="2"/>
        <v>5.205466720000004</v>
      </c>
    </row>
    <row r="80" spans="1:3" x14ac:dyDescent="0.35">
      <c r="A80" s="7" t="s">
        <v>64</v>
      </c>
      <c r="B80" s="18">
        <v>0.85799999999999998</v>
      </c>
      <c r="C80" s="19">
        <f t="shared" si="2"/>
        <v>6.8856770799999936</v>
      </c>
    </row>
    <row r="81" spans="1:3" x14ac:dyDescent="0.35">
      <c r="A81" s="7" t="s">
        <v>65</v>
      </c>
      <c r="B81" s="18">
        <v>0.877</v>
      </c>
      <c r="C81" s="19">
        <f t="shared" si="2"/>
        <v>5.1193506299999285</v>
      </c>
    </row>
    <row r="82" spans="1:3" x14ac:dyDescent="0.35">
      <c r="A82" s="7" t="s">
        <v>66</v>
      </c>
      <c r="B82" s="18">
        <v>1.333</v>
      </c>
      <c r="C82" s="19">
        <f t="shared" si="2"/>
        <v>45.137317829999972</v>
      </c>
    </row>
    <row r="83" spans="1:3" x14ac:dyDescent="0.35">
      <c r="A83" s="7" t="s">
        <v>67</v>
      </c>
      <c r="B83" s="18">
        <v>1.4370000000000001</v>
      </c>
      <c r="C83" s="19">
        <f t="shared" si="2"/>
        <v>76.422795430000122</v>
      </c>
    </row>
    <row r="84" spans="1:3" x14ac:dyDescent="0.35">
      <c r="A84" s="7" t="s">
        <v>68</v>
      </c>
      <c r="B84" s="18">
        <v>1.554</v>
      </c>
      <c r="C84" s="19">
        <f t="shared" si="2"/>
        <v>121.45677052000002</v>
      </c>
    </row>
    <row r="85" spans="1:3" x14ac:dyDescent="0.35">
      <c r="A85" s="7" t="s">
        <v>69</v>
      </c>
      <c r="B85" s="18">
        <v>1.522</v>
      </c>
      <c r="C85" s="19">
        <f t="shared" si="2"/>
        <v>108.10490748000012</v>
      </c>
    </row>
    <row r="86" spans="1:3" x14ac:dyDescent="0.35">
      <c r="A86" s="7" t="s">
        <v>70</v>
      </c>
      <c r="B86" s="18">
        <v>0.97499999999999998</v>
      </c>
      <c r="C86" s="19">
        <f t="shared" si="2"/>
        <v>0.3712937499999498</v>
      </c>
    </row>
    <row r="87" spans="1:3" x14ac:dyDescent="0.35">
      <c r="A87" s="7" t="s">
        <v>71</v>
      </c>
      <c r="B87" s="18">
        <v>0.98199999999999998</v>
      </c>
      <c r="C87" s="19">
        <f t="shared" si="2"/>
        <v>0.31179227999996328</v>
      </c>
    </row>
    <row r="88" spans="1:3" x14ac:dyDescent="0.35">
      <c r="A88" s="7" t="s">
        <v>72</v>
      </c>
      <c r="B88" s="18">
        <v>0.63600000000000001</v>
      </c>
      <c r="C88" s="19">
        <f t="shared" si="2"/>
        <v>47.879713119999963</v>
      </c>
    </row>
    <row r="89" spans="1:3" x14ac:dyDescent="0.35">
      <c r="A89" s="7" t="s">
        <v>73</v>
      </c>
      <c r="B89" s="18">
        <v>0.72</v>
      </c>
      <c r="C89" s="19">
        <f t="shared" si="2"/>
        <v>27.958047999999906</v>
      </c>
    </row>
    <row r="90" spans="1:3" x14ac:dyDescent="0.35">
      <c r="A90" s="7" t="s">
        <v>74</v>
      </c>
      <c r="B90" s="18">
        <v>1.097</v>
      </c>
      <c r="C90" s="19">
        <f t="shared" ref="C90:C91" si="3">(380.47*B90*B90)-(753.08*B90)+(372.94)</f>
        <v>4.6722622300000012</v>
      </c>
    </row>
    <row r="91" spans="1:3" x14ac:dyDescent="0.35">
      <c r="A91" s="11" t="s">
        <v>75</v>
      </c>
      <c r="B91" s="20">
        <v>1.0640000000000001</v>
      </c>
      <c r="C91" s="21">
        <f t="shared" si="3"/>
        <v>2.3914451200000144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"/>
  <sheetViews>
    <sheetView workbookViewId="0">
      <selection activeCell="E28" sqref="E28:E29"/>
    </sheetView>
  </sheetViews>
  <sheetFormatPr defaultRowHeight="14.5" x14ac:dyDescent="0.35"/>
  <cols>
    <col min="1" max="1" width="12.81640625" customWidth="1"/>
    <col min="2" max="2" width="10.1796875" customWidth="1"/>
  </cols>
  <sheetData>
    <row r="1" spans="1:10" x14ac:dyDescent="0.35">
      <c r="A1">
        <v>0.124</v>
      </c>
      <c r="B1">
        <v>0.14199999999999999</v>
      </c>
      <c r="C1">
        <v>1.77</v>
      </c>
      <c r="D1">
        <v>1.9120000000000001</v>
      </c>
      <c r="E1">
        <v>1.845</v>
      </c>
      <c r="F1">
        <v>1.8640000000000001</v>
      </c>
      <c r="G1">
        <v>1.7870000000000001</v>
      </c>
      <c r="H1">
        <v>1.889</v>
      </c>
      <c r="I1">
        <v>1.4450000000000001</v>
      </c>
      <c r="J1">
        <v>1.5720000000000001</v>
      </c>
    </row>
    <row r="2" spans="1:10" x14ac:dyDescent="0.35">
      <c r="A2">
        <v>0.56299999999999994</v>
      </c>
      <c r="B2">
        <v>0.51700000000000002</v>
      </c>
      <c r="C2">
        <v>1.7130000000000001</v>
      </c>
      <c r="D2">
        <v>1.9950000000000001</v>
      </c>
      <c r="E2">
        <v>1.827</v>
      </c>
      <c r="F2">
        <v>1.905</v>
      </c>
      <c r="G2">
        <v>1.7410000000000001</v>
      </c>
      <c r="H2">
        <v>2.036</v>
      </c>
      <c r="I2">
        <v>1.4419999999999999</v>
      </c>
      <c r="J2">
        <v>1.5389999999999999</v>
      </c>
    </row>
    <row r="3" spans="1:10" x14ac:dyDescent="0.35">
      <c r="A3">
        <v>0.84499999999999997</v>
      </c>
      <c r="B3">
        <v>0.83799999999999997</v>
      </c>
      <c r="C3">
        <v>1.458</v>
      </c>
      <c r="D3">
        <v>1.71</v>
      </c>
      <c r="E3">
        <v>1.9750000000000001</v>
      </c>
      <c r="F3">
        <v>1.869</v>
      </c>
      <c r="G3">
        <v>1.9650000000000001</v>
      </c>
      <c r="H3">
        <v>1.84</v>
      </c>
      <c r="I3">
        <v>1.6380000000000001</v>
      </c>
      <c r="J3">
        <v>1.661</v>
      </c>
    </row>
    <row r="4" spans="1:10" x14ac:dyDescent="0.35">
      <c r="A4">
        <v>1.0489999999999999</v>
      </c>
      <c r="B4">
        <v>1.0209999999999999</v>
      </c>
      <c r="C4">
        <v>1.4419999999999999</v>
      </c>
      <c r="D4">
        <v>1.7270000000000001</v>
      </c>
      <c r="E4">
        <v>1.925</v>
      </c>
      <c r="F4">
        <v>1.8979999999999999</v>
      </c>
      <c r="G4">
        <v>2.0489999999999999</v>
      </c>
      <c r="H4">
        <v>1.889</v>
      </c>
      <c r="I4">
        <v>1.649</v>
      </c>
      <c r="J4">
        <v>1.615</v>
      </c>
    </row>
    <row r="5" spans="1:10" x14ac:dyDescent="0.35">
      <c r="A5">
        <v>1.256</v>
      </c>
      <c r="B5">
        <v>1.1930000000000001</v>
      </c>
      <c r="C5">
        <v>1.7090000000000001</v>
      </c>
      <c r="D5">
        <v>2.161</v>
      </c>
      <c r="E5">
        <v>1.869</v>
      </c>
      <c r="F5">
        <v>1.6600000000000001</v>
      </c>
      <c r="G5">
        <v>1.831</v>
      </c>
      <c r="H5">
        <v>1.766</v>
      </c>
      <c r="I5">
        <v>1.625</v>
      </c>
    </row>
    <row r="6" spans="1:10" x14ac:dyDescent="0.35">
      <c r="A6">
        <v>1.3779999999999999</v>
      </c>
      <c r="B6">
        <v>1.353</v>
      </c>
      <c r="C6">
        <v>1.7290000000000001</v>
      </c>
      <c r="D6">
        <v>2.1030000000000002</v>
      </c>
      <c r="E6">
        <v>1.8220000000000001</v>
      </c>
      <c r="F6">
        <v>1.637</v>
      </c>
      <c r="G6">
        <v>1.901</v>
      </c>
      <c r="H6">
        <v>1.78</v>
      </c>
      <c r="I6">
        <v>1.631</v>
      </c>
    </row>
    <row r="7" spans="1:10" x14ac:dyDescent="0.35">
      <c r="A7">
        <v>1.0629999999999999</v>
      </c>
      <c r="B7">
        <v>1.76</v>
      </c>
      <c r="C7">
        <v>1.764</v>
      </c>
      <c r="D7">
        <v>1.839</v>
      </c>
      <c r="E7">
        <v>1.893</v>
      </c>
      <c r="F7">
        <v>1.8149999999999999</v>
      </c>
      <c r="G7">
        <v>1.8220000000000001</v>
      </c>
      <c r="H7">
        <v>1.7450000000000001</v>
      </c>
      <c r="I7">
        <v>1.6500000000000001</v>
      </c>
    </row>
    <row r="8" spans="1:10" x14ac:dyDescent="0.35">
      <c r="A8">
        <v>1.0589999999999999</v>
      </c>
      <c r="B8">
        <v>1.7070000000000001</v>
      </c>
      <c r="C8">
        <v>1.744</v>
      </c>
      <c r="D8">
        <v>1.8340000000000001</v>
      </c>
      <c r="E8">
        <v>1.804</v>
      </c>
      <c r="F8">
        <v>1.8340000000000001</v>
      </c>
      <c r="G8">
        <v>1.895</v>
      </c>
      <c r="H8">
        <v>1.7090000000000001</v>
      </c>
      <c r="I8">
        <v>1.621</v>
      </c>
    </row>
    <row r="9" spans="1:10" x14ac:dyDescent="0.35">
      <c r="A9" t="s">
        <v>0</v>
      </c>
    </row>
    <row r="13" spans="1:10" x14ac:dyDescent="0.35">
      <c r="B13" t="s">
        <v>7</v>
      </c>
      <c r="C13" t="s">
        <v>8</v>
      </c>
      <c r="D13" t="s">
        <v>9</v>
      </c>
    </row>
    <row r="14" spans="1:10" x14ac:dyDescent="0.35">
      <c r="A14" t="s">
        <v>1</v>
      </c>
      <c r="B14">
        <v>0.124</v>
      </c>
      <c r="C14">
        <v>100</v>
      </c>
      <c r="D14">
        <f>(82.779*B14*B14)-(202.79*B14)+(123.22)</f>
        <v>99.346849903999995</v>
      </c>
    </row>
    <row r="15" spans="1:10" x14ac:dyDescent="0.35">
      <c r="A15" t="s">
        <v>2</v>
      </c>
      <c r="B15">
        <v>0.56299999999999994</v>
      </c>
      <c r="C15">
        <v>33.33</v>
      </c>
      <c r="D15">
        <f t="shared" ref="D15:D18" si="0">(82.779*B15*B15)-(202.79*B15)+(123.22)</f>
        <v>35.287606851000007</v>
      </c>
    </row>
    <row r="16" spans="1:10" x14ac:dyDescent="0.35">
      <c r="A16" t="s">
        <v>3</v>
      </c>
      <c r="B16">
        <v>0.84499999999999997</v>
      </c>
      <c r="C16">
        <v>11.11</v>
      </c>
      <c r="D16">
        <f t="shared" si="0"/>
        <v>10.968725475000014</v>
      </c>
    </row>
    <row r="17" spans="1:11" x14ac:dyDescent="0.35">
      <c r="A17" t="s">
        <v>4</v>
      </c>
      <c r="B17">
        <v>1.0489999999999999</v>
      </c>
      <c r="C17">
        <v>3.7</v>
      </c>
      <c r="D17">
        <f t="shared" si="0"/>
        <v>1.5833843790000088</v>
      </c>
    </row>
    <row r="18" spans="1:11" x14ac:dyDescent="0.35">
      <c r="A18" t="s">
        <v>6</v>
      </c>
      <c r="B18">
        <v>1.3779999999999999</v>
      </c>
      <c r="C18">
        <v>0</v>
      </c>
      <c r="D18">
        <f t="shared" si="0"/>
        <v>0.9630986359999838</v>
      </c>
    </row>
    <row r="22" spans="1:11" x14ac:dyDescent="0.35">
      <c r="A22" s="4" t="s">
        <v>10</v>
      </c>
      <c r="B22" s="16" t="s">
        <v>11</v>
      </c>
      <c r="C22" s="6" t="s">
        <v>9</v>
      </c>
    </row>
    <row r="23" spans="1:11" x14ac:dyDescent="0.35">
      <c r="A23" s="7" t="s">
        <v>12</v>
      </c>
      <c r="B23" s="18">
        <v>1.0629999999999999</v>
      </c>
      <c r="C23" s="19">
        <f t="shared" ref="C23:C54" si="1">(82.779*B23*B23)-(202.79*B23)+(123.22)</f>
        <v>1.1919338510000017</v>
      </c>
    </row>
    <row r="24" spans="1:11" x14ac:dyDescent="0.35">
      <c r="A24" s="7" t="s">
        <v>13</v>
      </c>
      <c r="B24" s="18">
        <v>1.0589999999999999</v>
      </c>
      <c r="C24" s="19">
        <f t="shared" si="1"/>
        <v>1.3004656990000001</v>
      </c>
    </row>
    <row r="25" spans="1:11" x14ac:dyDescent="0.35">
      <c r="A25" s="7" t="s">
        <v>14</v>
      </c>
      <c r="B25" s="18">
        <v>1.76</v>
      </c>
      <c r="C25" s="19">
        <f t="shared" si="1"/>
        <v>22.725830399999978</v>
      </c>
    </row>
    <row r="26" spans="1:11" x14ac:dyDescent="0.35">
      <c r="A26" s="7" t="s">
        <v>15</v>
      </c>
      <c r="B26" s="18">
        <v>1.7070000000000001</v>
      </c>
      <c r="C26" s="19">
        <f t="shared" si="1"/>
        <v>18.262976371000008</v>
      </c>
    </row>
    <row r="27" spans="1:11" x14ac:dyDescent="0.35">
      <c r="A27" s="7" t="s">
        <v>16</v>
      </c>
      <c r="B27" s="18">
        <v>1.77</v>
      </c>
      <c r="C27" s="19">
        <f t="shared" si="1"/>
        <v>23.620029100000039</v>
      </c>
      <c r="H27" s="2"/>
      <c r="I27" s="2" t="s">
        <v>79</v>
      </c>
      <c r="J27" s="2"/>
      <c r="K27" s="2"/>
    </row>
    <row r="28" spans="1:11" x14ac:dyDescent="0.35">
      <c r="A28" s="7" t="s">
        <v>17</v>
      </c>
      <c r="B28" s="18">
        <v>1.7130000000000001</v>
      </c>
      <c r="C28" s="19">
        <f t="shared" si="1"/>
        <v>18.74486145100002</v>
      </c>
    </row>
    <row r="29" spans="1:11" x14ac:dyDescent="0.35">
      <c r="A29" s="7" t="s">
        <v>18</v>
      </c>
      <c r="B29" s="18">
        <v>1.458</v>
      </c>
      <c r="C29" s="19">
        <f t="shared" si="1"/>
        <v>3.5207981559999837</v>
      </c>
    </row>
    <row r="30" spans="1:11" x14ac:dyDescent="0.35">
      <c r="A30" s="7" t="s">
        <v>19</v>
      </c>
      <c r="B30" s="18">
        <v>1.4419999999999999</v>
      </c>
      <c r="C30" s="19">
        <f t="shared" si="1"/>
        <v>2.9244925559999899</v>
      </c>
    </row>
    <row r="31" spans="1:11" x14ac:dyDescent="0.35">
      <c r="A31" s="7" t="s">
        <v>20</v>
      </c>
      <c r="B31" s="18">
        <v>1.7090000000000001</v>
      </c>
      <c r="C31" s="19">
        <f t="shared" si="1"/>
        <v>18.422942499000015</v>
      </c>
    </row>
    <row r="32" spans="1:11" x14ac:dyDescent="0.35">
      <c r="A32" s="7" t="s">
        <v>21</v>
      </c>
      <c r="B32" s="18">
        <v>1.7290000000000001</v>
      </c>
      <c r="C32" s="19">
        <f t="shared" si="1"/>
        <v>20.059026538999973</v>
      </c>
    </row>
    <row r="33" spans="1:3" x14ac:dyDescent="0.35">
      <c r="A33" s="7" t="s">
        <v>22</v>
      </c>
      <c r="B33" s="18">
        <v>1.764</v>
      </c>
      <c r="C33" s="19">
        <f t="shared" si="1"/>
        <v>23.081523183999963</v>
      </c>
    </row>
    <row r="34" spans="1:3" x14ac:dyDescent="0.35">
      <c r="A34" s="7" t="s">
        <v>23</v>
      </c>
      <c r="B34" s="18">
        <v>1.744</v>
      </c>
      <c r="C34" s="19">
        <f t="shared" si="1"/>
        <v>21.329548543999977</v>
      </c>
    </row>
    <row r="35" spans="1:3" x14ac:dyDescent="0.35">
      <c r="A35" s="7" t="s">
        <v>24</v>
      </c>
      <c r="B35" s="18">
        <v>1.9120000000000001</v>
      </c>
      <c r="C35" s="19">
        <f t="shared" si="1"/>
        <v>38.104352576000025</v>
      </c>
    </row>
    <row r="36" spans="1:3" x14ac:dyDescent="0.35">
      <c r="A36" s="7" t="s">
        <v>25</v>
      </c>
      <c r="B36" s="18">
        <v>1.9950000000000001</v>
      </c>
      <c r="C36" s="19">
        <f t="shared" si="1"/>
        <v>48.116439474999964</v>
      </c>
    </row>
    <row r="37" spans="1:3" x14ac:dyDescent="0.35">
      <c r="A37" s="7" t="s">
        <v>26</v>
      </c>
      <c r="B37" s="18">
        <v>1.71</v>
      </c>
      <c r="C37" s="19">
        <f t="shared" si="1"/>
        <v>18.503173900000007</v>
      </c>
    </row>
    <row r="38" spans="1:3" x14ac:dyDescent="0.35">
      <c r="A38" s="7" t="s">
        <v>27</v>
      </c>
      <c r="B38" s="18">
        <v>1.7270000000000001</v>
      </c>
      <c r="C38" s="19">
        <f t="shared" si="1"/>
        <v>19.892438091000059</v>
      </c>
    </row>
    <row r="39" spans="1:3" x14ac:dyDescent="0.35">
      <c r="A39" s="7" t="s">
        <v>28</v>
      </c>
      <c r="B39" s="18">
        <v>2.161</v>
      </c>
      <c r="C39" s="19">
        <f t="shared" si="1"/>
        <v>71.562200458999968</v>
      </c>
    </row>
    <row r="40" spans="1:3" x14ac:dyDescent="0.35">
      <c r="A40" s="7" t="s">
        <v>29</v>
      </c>
      <c r="B40" s="18">
        <v>2.1030000000000002</v>
      </c>
      <c r="C40" s="19">
        <f t="shared" si="1"/>
        <v>62.851780411000021</v>
      </c>
    </row>
    <row r="41" spans="1:3" x14ac:dyDescent="0.35">
      <c r="A41" s="7" t="s">
        <v>30</v>
      </c>
      <c r="B41" s="18">
        <v>1.839</v>
      </c>
      <c r="C41" s="19">
        <f t="shared" si="1"/>
        <v>30.241228459000041</v>
      </c>
    </row>
    <row r="42" spans="1:3" x14ac:dyDescent="0.35">
      <c r="A42" s="7" t="s">
        <v>31</v>
      </c>
      <c r="B42" s="18">
        <v>1.8340000000000001</v>
      </c>
      <c r="C42" s="19">
        <f t="shared" si="1"/>
        <v>29.734942124000014</v>
      </c>
    </row>
    <row r="43" spans="1:3" x14ac:dyDescent="0.35">
      <c r="A43" s="7" t="s">
        <v>32</v>
      </c>
      <c r="B43" s="18">
        <v>1.845</v>
      </c>
      <c r="C43" s="19">
        <f t="shared" si="1"/>
        <v>30.854235475000024</v>
      </c>
    </row>
    <row r="44" spans="1:3" x14ac:dyDescent="0.35">
      <c r="A44" s="7" t="s">
        <v>33</v>
      </c>
      <c r="B44" s="18">
        <v>1.827</v>
      </c>
      <c r="C44" s="19">
        <f t="shared" si="1"/>
        <v>29.033094691000002</v>
      </c>
    </row>
    <row r="45" spans="1:3" x14ac:dyDescent="0.35">
      <c r="A45" s="7" t="s">
        <v>34</v>
      </c>
      <c r="B45" s="18">
        <v>1.9750000000000001</v>
      </c>
      <c r="C45" s="19">
        <f t="shared" si="1"/>
        <v>45.599586875000028</v>
      </c>
    </row>
    <row r="46" spans="1:3" x14ac:dyDescent="0.35">
      <c r="A46" s="7" t="s">
        <v>35</v>
      </c>
      <c r="B46" s="18">
        <v>1.925</v>
      </c>
      <c r="C46" s="19">
        <f t="shared" si="1"/>
        <v>39.597181875000018</v>
      </c>
    </row>
    <row r="47" spans="1:3" x14ac:dyDescent="0.35">
      <c r="A47" s="7" t="s">
        <v>36</v>
      </c>
      <c r="B47" s="18">
        <v>1.869</v>
      </c>
      <c r="C47" s="19">
        <f t="shared" si="1"/>
        <v>33.365864418999962</v>
      </c>
    </row>
    <row r="48" spans="1:3" x14ac:dyDescent="0.35">
      <c r="A48" s="7" t="s">
        <v>37</v>
      </c>
      <c r="B48" s="18">
        <v>1.8220000000000001</v>
      </c>
      <c r="C48" s="19">
        <f t="shared" si="1"/>
        <v>28.536741836000004</v>
      </c>
    </row>
    <row r="49" spans="1:3" x14ac:dyDescent="0.35">
      <c r="A49" s="7" t="s">
        <v>38</v>
      </c>
      <c r="B49" s="18">
        <v>1.893</v>
      </c>
      <c r="C49" s="19">
        <f t="shared" si="1"/>
        <v>35.972854771000044</v>
      </c>
    </row>
    <row r="50" spans="1:3" x14ac:dyDescent="0.35">
      <c r="A50" s="7" t="s">
        <v>39</v>
      </c>
      <c r="B50" s="18">
        <v>1.804</v>
      </c>
      <c r="C50" s="19">
        <f t="shared" si="1"/>
        <v>26.784142063999951</v>
      </c>
    </row>
    <row r="51" spans="1:3" x14ac:dyDescent="0.35">
      <c r="A51" s="7" t="s">
        <v>40</v>
      </c>
      <c r="B51" s="18">
        <v>1.8640000000000001</v>
      </c>
      <c r="C51" s="19">
        <f t="shared" si="1"/>
        <v>32.834744384000004</v>
      </c>
    </row>
    <row r="52" spans="1:3" x14ac:dyDescent="0.35">
      <c r="A52" s="7" t="s">
        <v>41</v>
      </c>
      <c r="B52" s="18">
        <v>1.905</v>
      </c>
      <c r="C52" s="19">
        <f t="shared" si="1"/>
        <v>37.312110474999969</v>
      </c>
    </row>
    <row r="53" spans="1:3" x14ac:dyDescent="0.35">
      <c r="A53" s="7" t="s">
        <v>42</v>
      </c>
      <c r="B53" s="18">
        <v>1.869</v>
      </c>
      <c r="C53" s="19">
        <f t="shared" si="1"/>
        <v>33.365864418999962</v>
      </c>
    </row>
    <row r="54" spans="1:3" x14ac:dyDescent="0.35">
      <c r="A54" s="7" t="s">
        <v>43</v>
      </c>
      <c r="B54" s="18">
        <v>1.8979999999999999</v>
      </c>
      <c r="C54" s="19">
        <f t="shared" si="1"/>
        <v>36.527980715999973</v>
      </c>
    </row>
    <row r="55" spans="1:3" x14ac:dyDescent="0.35">
      <c r="A55" s="7" t="s">
        <v>44</v>
      </c>
      <c r="B55" s="18">
        <v>1.6600000000000001</v>
      </c>
      <c r="C55" s="19">
        <f t="shared" ref="C55:C86" si="2">(82.779*B55*B55)-(202.79*B55)+(123.22)</f>
        <v>14.694412399999976</v>
      </c>
    </row>
    <row r="56" spans="1:3" x14ac:dyDescent="0.35">
      <c r="A56" s="7" t="s">
        <v>45</v>
      </c>
      <c r="B56" s="18">
        <v>1.637</v>
      </c>
      <c r="C56" s="19">
        <f t="shared" si="2"/>
        <v>13.081368051000027</v>
      </c>
    </row>
    <row r="57" spans="1:3" x14ac:dyDescent="0.35">
      <c r="A57" s="7" t="s">
        <v>46</v>
      </c>
      <c r="B57" s="18">
        <v>1.8149999999999999</v>
      </c>
      <c r="C57" s="19">
        <f t="shared" si="2"/>
        <v>27.848801274999943</v>
      </c>
    </row>
    <row r="58" spans="1:3" x14ac:dyDescent="0.35">
      <c r="A58" s="7" t="s">
        <v>47</v>
      </c>
      <c r="B58" s="18">
        <v>1.8340000000000001</v>
      </c>
      <c r="C58" s="19">
        <f t="shared" si="2"/>
        <v>29.734942124000014</v>
      </c>
    </row>
    <row r="59" spans="1:3" x14ac:dyDescent="0.35">
      <c r="A59" s="7" t="s">
        <v>48</v>
      </c>
      <c r="B59" s="18">
        <v>1.7870000000000001</v>
      </c>
      <c r="C59" s="19">
        <f t="shared" si="2"/>
        <v>25.17816245100002</v>
      </c>
    </row>
    <row r="60" spans="1:3" x14ac:dyDescent="0.35">
      <c r="A60" s="7" t="s">
        <v>49</v>
      </c>
      <c r="B60" s="18">
        <v>1.7410000000000001</v>
      </c>
      <c r="C60" s="19">
        <f t="shared" si="2"/>
        <v>21.072464099000001</v>
      </c>
    </row>
    <row r="61" spans="1:3" x14ac:dyDescent="0.35">
      <c r="A61" s="7" t="s">
        <v>50</v>
      </c>
      <c r="B61" s="18">
        <v>1.9650000000000001</v>
      </c>
      <c r="C61" s="19">
        <f t="shared" si="2"/>
        <v>44.36599427500002</v>
      </c>
    </row>
    <row r="62" spans="1:3" x14ac:dyDescent="0.35">
      <c r="A62" s="7" t="s">
        <v>51</v>
      </c>
      <c r="B62" s="18">
        <v>2.0489999999999999</v>
      </c>
      <c r="C62" s="19">
        <f t="shared" si="2"/>
        <v>55.242726379000004</v>
      </c>
    </row>
    <row r="63" spans="1:3" x14ac:dyDescent="0.35">
      <c r="A63" s="7" t="s">
        <v>52</v>
      </c>
      <c r="B63" s="18">
        <v>1.831</v>
      </c>
      <c r="C63" s="19">
        <f t="shared" si="2"/>
        <v>29.433157018999992</v>
      </c>
    </row>
    <row r="64" spans="1:3" x14ac:dyDescent="0.35">
      <c r="A64" s="7" t="s">
        <v>53</v>
      </c>
      <c r="B64" s="18">
        <v>1.901</v>
      </c>
      <c r="C64" s="19">
        <f t="shared" si="2"/>
        <v>36.863042979000028</v>
      </c>
    </row>
    <row r="65" spans="1:3" x14ac:dyDescent="0.35">
      <c r="A65" s="7" t="s">
        <v>54</v>
      </c>
      <c r="B65" s="18">
        <v>1.8220000000000001</v>
      </c>
      <c r="C65" s="19">
        <f t="shared" si="2"/>
        <v>28.536741836000004</v>
      </c>
    </row>
    <row r="66" spans="1:3" x14ac:dyDescent="0.35">
      <c r="A66" s="7" t="s">
        <v>55</v>
      </c>
      <c r="B66" s="18">
        <v>1.895</v>
      </c>
      <c r="C66" s="19">
        <f t="shared" si="2"/>
        <v>36.194408475000074</v>
      </c>
    </row>
    <row r="67" spans="1:3" x14ac:dyDescent="0.35">
      <c r="A67" s="7" t="s">
        <v>56</v>
      </c>
      <c r="B67" s="18">
        <v>1.889</v>
      </c>
      <c r="C67" s="19">
        <f t="shared" si="2"/>
        <v>35.531734059000001</v>
      </c>
    </row>
    <row r="68" spans="1:3" x14ac:dyDescent="0.35">
      <c r="A68" s="7" t="s">
        <v>57</v>
      </c>
      <c r="B68" s="18">
        <v>2.036</v>
      </c>
      <c r="C68" s="19">
        <f t="shared" si="2"/>
        <v>53.483017584000009</v>
      </c>
    </row>
    <row r="69" spans="1:3" x14ac:dyDescent="0.35">
      <c r="A69" s="7" t="s">
        <v>58</v>
      </c>
      <c r="B69" s="18">
        <v>1.84</v>
      </c>
      <c r="C69" s="19">
        <f t="shared" si="2"/>
        <v>30.342982400000011</v>
      </c>
    </row>
    <row r="70" spans="1:3" x14ac:dyDescent="0.35">
      <c r="A70" s="7" t="s">
        <v>59</v>
      </c>
      <c r="B70" s="18">
        <v>1.889</v>
      </c>
      <c r="C70" s="19">
        <f t="shared" si="2"/>
        <v>35.531734059000001</v>
      </c>
    </row>
    <row r="71" spans="1:3" x14ac:dyDescent="0.35">
      <c r="A71" s="7" t="s">
        <v>60</v>
      </c>
      <c r="B71" s="18">
        <v>1.766</v>
      </c>
      <c r="C71" s="19">
        <f t="shared" si="2"/>
        <v>23.26036292400002</v>
      </c>
    </row>
    <row r="72" spans="1:3" x14ac:dyDescent="0.35">
      <c r="A72" s="7" t="s">
        <v>61</v>
      </c>
      <c r="B72" s="18">
        <v>1.78</v>
      </c>
      <c r="C72" s="19">
        <f t="shared" si="2"/>
        <v>24.530783599999978</v>
      </c>
    </row>
    <row r="73" spans="1:3" x14ac:dyDescent="0.35">
      <c r="A73" s="7" t="s">
        <v>62</v>
      </c>
      <c r="B73" s="18">
        <v>1.7450000000000001</v>
      </c>
      <c r="C73" s="19">
        <f t="shared" si="2"/>
        <v>21.415574474999971</v>
      </c>
    </row>
    <row r="74" spans="1:3" x14ac:dyDescent="0.35">
      <c r="A74" s="7" t="s">
        <v>63</v>
      </c>
      <c r="B74" s="18">
        <v>1.7090000000000001</v>
      </c>
      <c r="C74" s="19">
        <f t="shared" si="2"/>
        <v>18.422942499000015</v>
      </c>
    </row>
    <row r="75" spans="1:3" x14ac:dyDescent="0.35">
      <c r="A75" s="7" t="s">
        <v>64</v>
      </c>
      <c r="B75" s="18">
        <v>1.4450000000000001</v>
      </c>
      <c r="C75" s="19">
        <f t="shared" si="2"/>
        <v>3.0330714750000425</v>
      </c>
    </row>
    <row r="76" spans="1:3" x14ac:dyDescent="0.35">
      <c r="A76" s="7" t="s">
        <v>65</v>
      </c>
      <c r="B76" s="18">
        <v>1.4419999999999999</v>
      </c>
      <c r="C76" s="19">
        <f t="shared" si="2"/>
        <v>2.9244925559999899</v>
      </c>
    </row>
    <row r="77" spans="1:3" x14ac:dyDescent="0.35">
      <c r="A77" s="7" t="s">
        <v>66</v>
      </c>
      <c r="B77" s="18">
        <v>1.6380000000000001</v>
      </c>
      <c r="C77" s="19">
        <f t="shared" si="2"/>
        <v>13.149679276000001</v>
      </c>
    </row>
    <row r="78" spans="1:3" x14ac:dyDescent="0.35">
      <c r="A78" s="7" t="s">
        <v>67</v>
      </c>
      <c r="B78" s="18">
        <v>1.649</v>
      </c>
      <c r="C78" s="19">
        <f t="shared" si="2"/>
        <v>13.912029578999977</v>
      </c>
    </row>
    <row r="79" spans="1:3" x14ac:dyDescent="0.35">
      <c r="A79" s="7" t="s">
        <v>68</v>
      </c>
      <c r="B79" s="18">
        <v>1.625</v>
      </c>
      <c r="C79" s="19">
        <f t="shared" si="2"/>
        <v>12.274546874999999</v>
      </c>
    </row>
    <row r="80" spans="1:3" x14ac:dyDescent="0.35">
      <c r="A80" s="7" t="s">
        <v>69</v>
      </c>
      <c r="B80" s="18">
        <v>1.631</v>
      </c>
      <c r="C80" s="19">
        <f t="shared" si="2"/>
        <v>12.674977418999987</v>
      </c>
    </row>
    <row r="81" spans="1:3" x14ac:dyDescent="0.35">
      <c r="A81" s="7" t="s">
        <v>70</v>
      </c>
      <c r="B81" s="18">
        <v>1.6500000000000001</v>
      </c>
      <c r="C81" s="19">
        <f t="shared" si="2"/>
        <v>13.982327500000025</v>
      </c>
    </row>
    <row r="82" spans="1:3" x14ac:dyDescent="0.35">
      <c r="A82" s="7" t="s">
        <v>71</v>
      </c>
      <c r="B82" s="18">
        <v>1.621</v>
      </c>
      <c r="C82" s="19">
        <f t="shared" si="2"/>
        <v>12.010904339000007</v>
      </c>
    </row>
    <row r="83" spans="1:3" x14ac:dyDescent="0.35">
      <c r="A83" s="7" t="s">
        <v>72</v>
      </c>
      <c r="B83" s="18">
        <v>1.5720000000000001</v>
      </c>
      <c r="C83" s="19">
        <f t="shared" si="2"/>
        <v>8.996260336000006</v>
      </c>
    </row>
    <row r="84" spans="1:3" x14ac:dyDescent="0.35">
      <c r="A84" s="7" t="s">
        <v>73</v>
      </c>
      <c r="B84" s="18">
        <v>1.5389999999999999</v>
      </c>
      <c r="C84" s="19">
        <f t="shared" si="2"/>
        <v>7.1899898590000078</v>
      </c>
    </row>
    <row r="85" spans="1:3" x14ac:dyDescent="0.35">
      <c r="A85" s="7" t="s">
        <v>74</v>
      </c>
      <c r="B85" s="18">
        <v>1.661</v>
      </c>
      <c r="C85" s="19">
        <f t="shared" si="2"/>
        <v>14.766531458999992</v>
      </c>
    </row>
    <row r="86" spans="1:3" x14ac:dyDescent="0.35">
      <c r="A86" s="11" t="s">
        <v>75</v>
      </c>
      <c r="B86" s="20">
        <v>1.615</v>
      </c>
      <c r="C86" s="21">
        <f t="shared" si="2"/>
        <v>11.620407274999991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9"/>
  <sheetViews>
    <sheetView workbookViewId="0">
      <selection activeCell="E29" sqref="E29"/>
    </sheetView>
  </sheetViews>
  <sheetFormatPr defaultRowHeight="14.5" x14ac:dyDescent="0.35"/>
  <cols>
    <col min="1" max="1" width="13.26953125" customWidth="1"/>
    <col min="2" max="2" width="11.54296875" customWidth="1"/>
  </cols>
  <sheetData>
    <row r="1" spans="1:10" x14ac:dyDescent="0.35">
      <c r="A1">
        <v>0.19900000000000001</v>
      </c>
      <c r="B1">
        <v>1.8759999999999999</v>
      </c>
      <c r="C1">
        <v>1.2410000000000001</v>
      </c>
      <c r="D1">
        <v>1.0780000000000001</v>
      </c>
      <c r="E1">
        <v>1.1160000000000001</v>
      </c>
      <c r="F1">
        <v>0.96699999999999997</v>
      </c>
      <c r="G1">
        <v>0.877</v>
      </c>
      <c r="H1">
        <v>1.022</v>
      </c>
      <c r="I1">
        <v>0.98</v>
      </c>
      <c r="J1">
        <v>1.3160000000000001</v>
      </c>
    </row>
    <row r="2" spans="1:10" x14ac:dyDescent="0.35">
      <c r="A2">
        <v>0.189</v>
      </c>
      <c r="B2">
        <v>1.865</v>
      </c>
      <c r="C2">
        <v>1.3380000000000001</v>
      </c>
      <c r="D2">
        <v>1.2949999999999999</v>
      </c>
      <c r="E2">
        <v>1.29</v>
      </c>
      <c r="F2">
        <v>0.90500000000000003</v>
      </c>
      <c r="G2">
        <v>1.236</v>
      </c>
      <c r="H2">
        <v>1.2510000000000001</v>
      </c>
      <c r="I2">
        <v>0.97699999999999998</v>
      </c>
      <c r="J2">
        <v>1.1910000000000001</v>
      </c>
    </row>
    <row r="3" spans="1:10" x14ac:dyDescent="0.35">
      <c r="A3">
        <v>0.84499999999999997</v>
      </c>
      <c r="B3">
        <v>1.9650000000000001</v>
      </c>
      <c r="C3">
        <v>1.167</v>
      </c>
      <c r="D3">
        <v>1.268</v>
      </c>
      <c r="E3">
        <v>1.1819999999999999</v>
      </c>
      <c r="F3">
        <v>1.0050000000000001</v>
      </c>
      <c r="G3">
        <v>1.252</v>
      </c>
      <c r="H3">
        <v>1.2690000000000001</v>
      </c>
      <c r="I3">
        <v>1.036</v>
      </c>
      <c r="J3">
        <v>1.1759999999999999</v>
      </c>
    </row>
    <row r="4" spans="1:10" x14ac:dyDescent="0.35">
      <c r="A4">
        <v>0.98</v>
      </c>
      <c r="B4">
        <v>1.2909999999999999</v>
      </c>
      <c r="C4">
        <v>1.6220000000000001</v>
      </c>
      <c r="D4">
        <v>1.1850000000000001</v>
      </c>
      <c r="E4">
        <v>1.321</v>
      </c>
      <c r="F4">
        <v>1.415</v>
      </c>
      <c r="G4">
        <v>1.0489999999999999</v>
      </c>
      <c r="H4">
        <v>1.2430000000000001</v>
      </c>
      <c r="I4">
        <v>1.071</v>
      </c>
      <c r="J4">
        <v>1.151</v>
      </c>
    </row>
    <row r="5" spans="1:10" x14ac:dyDescent="0.35">
      <c r="A5">
        <v>1.254</v>
      </c>
      <c r="B5">
        <v>1.2889999999999999</v>
      </c>
      <c r="C5">
        <v>1.5760000000000001</v>
      </c>
      <c r="D5">
        <v>1.157</v>
      </c>
      <c r="E5">
        <v>1.3120000000000001</v>
      </c>
      <c r="F5">
        <v>1.44</v>
      </c>
      <c r="G5">
        <v>0.97699999999999998</v>
      </c>
      <c r="H5">
        <v>1.2190000000000001</v>
      </c>
      <c r="I5">
        <v>1.1080000000000001</v>
      </c>
      <c r="J5">
        <v>1.3129999999999999</v>
      </c>
    </row>
    <row r="6" spans="1:10" x14ac:dyDescent="0.35">
      <c r="A6">
        <v>1.244</v>
      </c>
      <c r="B6">
        <v>1.2350000000000001</v>
      </c>
      <c r="C6">
        <v>1.5649999999999999</v>
      </c>
      <c r="D6">
        <v>1.2530000000000001</v>
      </c>
      <c r="E6">
        <v>1.2230000000000001</v>
      </c>
      <c r="F6">
        <v>1.0090000000000001</v>
      </c>
      <c r="G6">
        <v>1.0090000000000001</v>
      </c>
      <c r="H6">
        <v>1.381</v>
      </c>
      <c r="I6">
        <v>1.0740000000000001</v>
      </c>
    </row>
    <row r="7" spans="1:10" x14ac:dyDescent="0.35">
      <c r="A7">
        <v>1.4830000000000001</v>
      </c>
      <c r="B7">
        <v>1.206</v>
      </c>
      <c r="C7">
        <v>1.506</v>
      </c>
      <c r="D7">
        <v>1.3029999999999999</v>
      </c>
      <c r="E7">
        <v>1.1460000000000001</v>
      </c>
      <c r="F7">
        <v>0.91200000000000003</v>
      </c>
      <c r="G7">
        <v>1.0090000000000001</v>
      </c>
      <c r="H7">
        <v>1.2809999999999999</v>
      </c>
      <c r="I7">
        <v>1.0249999999999999</v>
      </c>
    </row>
    <row r="8" spans="1:10" x14ac:dyDescent="0.35">
      <c r="A8">
        <v>1393</v>
      </c>
      <c r="B8">
        <v>1.056</v>
      </c>
      <c r="C8">
        <v>1.073</v>
      </c>
      <c r="D8">
        <v>1.218</v>
      </c>
      <c r="E8">
        <v>1.131</v>
      </c>
      <c r="F8">
        <v>0.78400000000000003</v>
      </c>
      <c r="G8">
        <v>1.099</v>
      </c>
      <c r="H8">
        <v>1.234</v>
      </c>
      <c r="I8">
        <v>1.4119999999999999</v>
      </c>
    </row>
    <row r="11" spans="1:10" x14ac:dyDescent="0.35">
      <c r="A11" t="s">
        <v>0</v>
      </c>
    </row>
    <row r="12" spans="1:10" x14ac:dyDescent="0.35">
      <c r="B12" t="s">
        <v>7</v>
      </c>
      <c r="C12" t="s">
        <v>8</v>
      </c>
      <c r="D12" t="s">
        <v>9</v>
      </c>
    </row>
    <row r="13" spans="1:10" x14ac:dyDescent="0.35">
      <c r="A13" t="s">
        <v>1</v>
      </c>
      <c r="B13">
        <v>0.19900000000000001</v>
      </c>
      <c r="C13">
        <v>100</v>
      </c>
      <c r="D13">
        <f>(40.151*B13*B13)-(142.55*B13)+(126.37)</f>
        <v>99.592569750999999</v>
      </c>
    </row>
    <row r="14" spans="1:10" x14ac:dyDescent="0.35">
      <c r="A14" t="s">
        <v>2</v>
      </c>
      <c r="B14">
        <v>0.84499999999999997</v>
      </c>
      <c r="C14">
        <v>33.33</v>
      </c>
      <c r="D14">
        <f t="shared" ref="D14:D16" si="0">(40.151*B14*B14)-(142.55*B14)+(126.37)</f>
        <v>34.584067774999994</v>
      </c>
    </row>
    <row r="15" spans="1:10" x14ac:dyDescent="0.35">
      <c r="A15" t="s">
        <v>3</v>
      </c>
      <c r="B15">
        <v>1.254</v>
      </c>
      <c r="C15">
        <v>11.11</v>
      </c>
      <c r="D15">
        <f t="shared" si="0"/>
        <v>10.750389915999989</v>
      </c>
    </row>
    <row r="16" spans="1:10" x14ac:dyDescent="0.35">
      <c r="A16" t="s">
        <v>4</v>
      </c>
      <c r="B16">
        <v>1.4830000000000001</v>
      </c>
      <c r="C16">
        <v>3.7</v>
      </c>
      <c r="D16">
        <f t="shared" si="0"/>
        <v>3.2720026390000072</v>
      </c>
    </row>
    <row r="17" spans="1:11" x14ac:dyDescent="0.35">
      <c r="A17" t="s">
        <v>6</v>
      </c>
      <c r="B17">
        <v>1.9650000000000001</v>
      </c>
      <c r="C17">
        <v>0</v>
      </c>
      <c r="D17">
        <f>(40.151*B17*B17)-(142.55*B17)+(126.37)</f>
        <v>1.2912949749999996</v>
      </c>
    </row>
    <row r="23" spans="1:11" x14ac:dyDescent="0.35">
      <c r="A23" s="4" t="s">
        <v>10</v>
      </c>
      <c r="B23" s="16" t="s">
        <v>11</v>
      </c>
      <c r="C23" s="6" t="s">
        <v>9</v>
      </c>
    </row>
    <row r="24" spans="1:11" x14ac:dyDescent="0.35">
      <c r="A24" s="7" t="s">
        <v>12</v>
      </c>
      <c r="B24" s="18">
        <v>1.2909999999999999</v>
      </c>
      <c r="C24" s="19">
        <f t="shared" ref="C24:C55" si="1">(40.151*B24*B24)-(142.55*B24)+(126.37)</f>
        <v>9.2568588310000024</v>
      </c>
    </row>
    <row r="25" spans="1:11" x14ac:dyDescent="0.35">
      <c r="A25" s="7" t="s">
        <v>13</v>
      </c>
      <c r="B25" s="18">
        <v>1.2889999999999999</v>
      </c>
      <c r="C25" s="19">
        <f t="shared" si="1"/>
        <v>9.3347796710000068</v>
      </c>
    </row>
    <row r="26" spans="1:11" x14ac:dyDescent="0.35">
      <c r="A26" s="7" t="s">
        <v>14</v>
      </c>
      <c r="B26" s="18">
        <v>1.2350000000000001</v>
      </c>
      <c r="C26" s="19">
        <f t="shared" si="1"/>
        <v>11.56005897499999</v>
      </c>
    </row>
    <row r="27" spans="1:11" x14ac:dyDescent="0.35">
      <c r="A27" s="7" t="s">
        <v>15</v>
      </c>
      <c r="B27" s="18">
        <v>1.206</v>
      </c>
      <c r="C27" s="19">
        <f t="shared" si="1"/>
        <v>12.851759835999999</v>
      </c>
      <c r="H27" s="2"/>
      <c r="I27" s="2" t="s">
        <v>79</v>
      </c>
      <c r="J27" s="2"/>
      <c r="K27" s="2"/>
    </row>
    <row r="28" spans="1:11" x14ac:dyDescent="0.35">
      <c r="A28" s="7" t="s">
        <v>16</v>
      </c>
      <c r="B28" s="18">
        <v>1.056</v>
      </c>
      <c r="C28" s="19">
        <f t="shared" si="1"/>
        <v>20.611025536</v>
      </c>
    </row>
    <row r="29" spans="1:11" x14ac:dyDescent="0.35">
      <c r="A29" s="7" t="s">
        <v>17</v>
      </c>
      <c r="B29" s="18">
        <v>1.2410000000000001</v>
      </c>
      <c r="C29" s="19">
        <f t="shared" si="1"/>
        <v>11.301242230999989</v>
      </c>
    </row>
    <row r="30" spans="1:11" x14ac:dyDescent="0.35">
      <c r="A30" s="7" t="s">
        <v>18</v>
      </c>
      <c r="B30" s="18">
        <v>1.3380000000000001</v>
      </c>
      <c r="C30" s="19">
        <f t="shared" si="1"/>
        <v>7.5181868439999846</v>
      </c>
    </row>
    <row r="31" spans="1:11" x14ac:dyDescent="0.35">
      <c r="A31" s="7" t="s">
        <v>19</v>
      </c>
      <c r="B31" s="18">
        <v>1.167</v>
      </c>
      <c r="C31" s="19">
        <f t="shared" si="1"/>
        <v>14.69535523899998</v>
      </c>
    </row>
    <row r="32" spans="1:11" x14ac:dyDescent="0.35">
      <c r="A32" s="7" t="s">
        <v>20</v>
      </c>
      <c r="B32" s="18">
        <v>1.6220000000000001</v>
      </c>
      <c r="C32" s="19">
        <f t="shared" si="1"/>
        <v>0.78652348399998573</v>
      </c>
    </row>
    <row r="33" spans="1:3" x14ac:dyDescent="0.35">
      <c r="A33" s="7" t="s">
        <v>21</v>
      </c>
      <c r="B33" s="18">
        <v>1.5760000000000001</v>
      </c>
      <c r="C33" s="19">
        <f t="shared" si="1"/>
        <v>1.4372901760000047</v>
      </c>
    </row>
    <row r="34" spans="1:3" x14ac:dyDescent="0.35">
      <c r="A34" s="7" t="s">
        <v>77</v>
      </c>
      <c r="B34" s="18">
        <v>1.5649999999999999</v>
      </c>
      <c r="C34" s="19">
        <f t="shared" si="1"/>
        <v>1.618082974999993</v>
      </c>
    </row>
    <row r="35" spans="1:3" x14ac:dyDescent="0.35">
      <c r="A35" s="7" t="s">
        <v>78</v>
      </c>
      <c r="B35" s="18">
        <v>1.506</v>
      </c>
      <c r="C35" s="19">
        <f t="shared" si="1"/>
        <v>2.7536134359999949</v>
      </c>
    </row>
    <row r="36" spans="1:3" x14ac:dyDescent="0.35">
      <c r="A36" s="7" t="s">
        <v>22</v>
      </c>
      <c r="B36" s="18">
        <v>1.073</v>
      </c>
      <c r="C36" s="19">
        <f t="shared" si="1"/>
        <v>19.640860678999985</v>
      </c>
    </row>
    <row r="37" spans="1:3" x14ac:dyDescent="0.35">
      <c r="A37" s="7" t="s">
        <v>23</v>
      </c>
      <c r="B37" s="18">
        <v>1.0780000000000001</v>
      </c>
      <c r="C37" s="19">
        <f t="shared" si="1"/>
        <v>19.359934683999981</v>
      </c>
    </row>
    <row r="38" spans="1:3" x14ac:dyDescent="0.35">
      <c r="A38" s="7" t="s">
        <v>24</v>
      </c>
      <c r="B38" s="18">
        <v>1.2949999999999999</v>
      </c>
      <c r="C38" s="19">
        <f t="shared" si="1"/>
        <v>9.1019807750000012</v>
      </c>
    </row>
    <row r="39" spans="1:3" x14ac:dyDescent="0.35">
      <c r="A39" s="7" t="s">
        <v>25</v>
      </c>
      <c r="B39" s="18">
        <v>1.268</v>
      </c>
      <c r="C39" s="19">
        <f t="shared" si="1"/>
        <v>10.172341423999981</v>
      </c>
    </row>
    <row r="40" spans="1:3" x14ac:dyDescent="0.35">
      <c r="A40" s="7" t="s">
        <v>26</v>
      </c>
      <c r="B40" s="18">
        <v>1.1850000000000001</v>
      </c>
      <c r="C40" s="19">
        <f t="shared" si="1"/>
        <v>13.829287974999986</v>
      </c>
    </row>
    <row r="41" spans="1:3" x14ac:dyDescent="0.35">
      <c r="A41" s="7" t="s">
        <v>27</v>
      </c>
      <c r="B41" s="18">
        <v>1.157</v>
      </c>
      <c r="C41" s="19">
        <f t="shared" si="1"/>
        <v>15.187745999000015</v>
      </c>
    </row>
    <row r="42" spans="1:3" x14ac:dyDescent="0.35">
      <c r="A42" s="7" t="s">
        <v>28</v>
      </c>
      <c r="B42" s="18">
        <v>1.2530000000000001</v>
      </c>
      <c r="C42" s="19">
        <f t="shared" si="1"/>
        <v>10.792281358999986</v>
      </c>
    </row>
    <row r="43" spans="1:3" x14ac:dyDescent="0.35">
      <c r="A43" s="7" t="s">
        <v>29</v>
      </c>
      <c r="B43" s="18">
        <v>1.3029999999999999</v>
      </c>
      <c r="C43" s="19">
        <f t="shared" si="1"/>
        <v>8.7960791590000014</v>
      </c>
    </row>
    <row r="44" spans="1:3" x14ac:dyDescent="0.35">
      <c r="A44" s="7" t="s">
        <v>30</v>
      </c>
      <c r="B44" s="18">
        <v>1.218</v>
      </c>
      <c r="C44" s="19">
        <f t="shared" si="1"/>
        <v>12.309072124000011</v>
      </c>
    </row>
    <row r="45" spans="1:3" x14ac:dyDescent="0.35">
      <c r="A45" s="7" t="s">
        <v>31</v>
      </c>
      <c r="B45" s="18">
        <v>1.1160000000000001</v>
      </c>
      <c r="C45" s="19">
        <f t="shared" si="1"/>
        <v>17.290503855999987</v>
      </c>
    </row>
    <row r="46" spans="1:3" x14ac:dyDescent="0.35">
      <c r="A46" s="7" t="s">
        <v>32</v>
      </c>
      <c r="B46" s="18">
        <v>1.29</v>
      </c>
      <c r="C46" s="19">
        <f t="shared" si="1"/>
        <v>9.2957790999999901</v>
      </c>
    </row>
    <row r="47" spans="1:3" x14ac:dyDescent="0.35">
      <c r="A47" s="7" t="s">
        <v>33</v>
      </c>
      <c r="B47" s="18">
        <v>1.1819999999999999</v>
      </c>
      <c r="C47" s="19">
        <f t="shared" si="1"/>
        <v>13.971825724000013</v>
      </c>
    </row>
    <row r="48" spans="1:3" x14ac:dyDescent="0.35">
      <c r="A48" s="7" t="s">
        <v>34</v>
      </c>
      <c r="B48" s="18">
        <v>1.321</v>
      </c>
      <c r="C48" s="19">
        <f t="shared" si="1"/>
        <v>8.126591191000017</v>
      </c>
    </row>
    <row r="49" spans="1:3" x14ac:dyDescent="0.35">
      <c r="A49" s="7" t="s">
        <v>35</v>
      </c>
      <c r="B49" s="18">
        <v>1.3120000000000001</v>
      </c>
      <c r="C49" s="19">
        <f t="shared" si="1"/>
        <v>8.4580829439999832</v>
      </c>
    </row>
    <row r="50" spans="1:3" x14ac:dyDescent="0.35">
      <c r="A50" s="7" t="s">
        <v>36</v>
      </c>
      <c r="B50" s="18">
        <v>1.2230000000000001</v>
      </c>
      <c r="C50" s="19">
        <f t="shared" si="1"/>
        <v>12.086365078999989</v>
      </c>
    </row>
    <row r="51" spans="1:3" x14ac:dyDescent="0.35">
      <c r="A51" s="7" t="s">
        <v>37</v>
      </c>
      <c r="B51" s="18">
        <v>1.1460000000000001</v>
      </c>
      <c r="C51" s="19">
        <f t="shared" si="1"/>
        <v>15.738650715999995</v>
      </c>
    </row>
    <row r="52" spans="1:3" x14ac:dyDescent="0.35">
      <c r="A52" s="7" t="s">
        <v>38</v>
      </c>
      <c r="B52" s="18">
        <v>1.131</v>
      </c>
      <c r="C52" s="19">
        <f t="shared" si="1"/>
        <v>16.505543311000011</v>
      </c>
    </row>
    <row r="53" spans="1:3" x14ac:dyDescent="0.35">
      <c r="A53" s="7" t="s">
        <v>39</v>
      </c>
      <c r="B53" s="18">
        <v>0.96699999999999997</v>
      </c>
      <c r="C53" s="19">
        <f t="shared" si="1"/>
        <v>26.068908438999983</v>
      </c>
    </row>
    <row r="54" spans="1:3" x14ac:dyDescent="0.35">
      <c r="A54" s="7" t="s">
        <v>40</v>
      </c>
      <c r="B54" s="18">
        <v>0.90500000000000003</v>
      </c>
      <c r="C54" s="19">
        <f t="shared" si="1"/>
        <v>30.246922775000002</v>
      </c>
    </row>
    <row r="55" spans="1:3" x14ac:dyDescent="0.35">
      <c r="A55" s="7" t="s">
        <v>41</v>
      </c>
      <c r="B55" s="18">
        <v>1.0050000000000001</v>
      </c>
      <c r="C55" s="19">
        <f t="shared" si="1"/>
        <v>23.660763774999978</v>
      </c>
    </row>
    <row r="56" spans="1:3" x14ac:dyDescent="0.35">
      <c r="A56" s="7" t="s">
        <v>42</v>
      </c>
      <c r="B56" s="18">
        <v>1.415</v>
      </c>
      <c r="C56" s="19">
        <f t="shared" ref="C56:C87" si="2">(40.151*B56*B56)-(142.55*B56)+(126.37)</f>
        <v>5.0530859750000019</v>
      </c>
    </row>
    <row r="57" spans="1:3" x14ac:dyDescent="0.35">
      <c r="A57" s="7" t="s">
        <v>43</v>
      </c>
      <c r="B57" s="18">
        <v>1.44</v>
      </c>
      <c r="C57" s="19">
        <f t="shared" si="2"/>
        <v>4.3551135999999957</v>
      </c>
    </row>
    <row r="58" spans="1:3" x14ac:dyDescent="0.35">
      <c r="A58" s="7" t="s">
        <v>44</v>
      </c>
      <c r="B58" s="18">
        <v>1.0090000000000001</v>
      </c>
      <c r="C58" s="19">
        <f t="shared" si="2"/>
        <v>23.414020230999981</v>
      </c>
    </row>
    <row r="59" spans="1:3" x14ac:dyDescent="0.35">
      <c r="A59" s="7" t="s">
        <v>45</v>
      </c>
      <c r="B59" s="18">
        <v>0.91200000000000003</v>
      </c>
      <c r="C59" s="19">
        <f t="shared" si="2"/>
        <v>29.759753343999989</v>
      </c>
    </row>
    <row r="60" spans="1:3" x14ac:dyDescent="0.35">
      <c r="A60" s="7" t="s">
        <v>46</v>
      </c>
      <c r="B60" s="18">
        <v>0.78400000000000003</v>
      </c>
      <c r="C60" s="19">
        <f t="shared" si="2"/>
        <v>39.289853055999998</v>
      </c>
    </row>
    <row r="61" spans="1:3" x14ac:dyDescent="0.35">
      <c r="A61" s="7" t="s">
        <v>47</v>
      </c>
      <c r="B61" s="18">
        <v>0.877</v>
      </c>
      <c r="C61" s="19">
        <f t="shared" si="2"/>
        <v>32.234948478999996</v>
      </c>
    </row>
    <row r="62" spans="1:3" x14ac:dyDescent="0.35">
      <c r="A62" s="7" t="s">
        <v>48</v>
      </c>
      <c r="B62" s="18">
        <v>1.236</v>
      </c>
      <c r="C62" s="19">
        <f t="shared" si="2"/>
        <v>11.516722096000009</v>
      </c>
    </row>
    <row r="63" spans="1:3" x14ac:dyDescent="0.35">
      <c r="A63" s="7" t="s">
        <v>49</v>
      </c>
      <c r="B63" s="18">
        <v>1.252</v>
      </c>
      <c r="C63" s="19">
        <f t="shared" si="2"/>
        <v>10.83425310399997</v>
      </c>
    </row>
    <row r="64" spans="1:3" x14ac:dyDescent="0.35">
      <c r="A64" s="7" t="s">
        <v>50</v>
      </c>
      <c r="B64" s="18">
        <v>1.0489999999999999</v>
      </c>
      <c r="C64" s="19">
        <f t="shared" si="2"/>
        <v>21.017250550999989</v>
      </c>
    </row>
    <row r="65" spans="1:3" x14ac:dyDescent="0.35">
      <c r="A65" s="7" t="s">
        <v>51</v>
      </c>
      <c r="B65" s="18">
        <v>0.97699999999999998</v>
      </c>
      <c r="C65" s="19">
        <f t="shared" si="2"/>
        <v>25.423943878999992</v>
      </c>
    </row>
    <row r="66" spans="1:3" x14ac:dyDescent="0.35">
      <c r="A66" s="7" t="s">
        <v>52</v>
      </c>
      <c r="B66" s="18">
        <v>1.0090000000000001</v>
      </c>
      <c r="C66" s="19">
        <f t="shared" si="2"/>
        <v>23.414020230999981</v>
      </c>
    </row>
    <row r="67" spans="1:3" x14ac:dyDescent="0.35">
      <c r="A67" s="7" t="s">
        <v>53</v>
      </c>
      <c r="B67" s="18">
        <v>1.0090000000000001</v>
      </c>
      <c r="C67" s="19">
        <f t="shared" si="2"/>
        <v>23.414020230999981</v>
      </c>
    </row>
    <row r="68" spans="1:3" x14ac:dyDescent="0.35">
      <c r="A68" s="7" t="s">
        <v>54</v>
      </c>
      <c r="B68" s="18">
        <v>1.099</v>
      </c>
      <c r="C68" s="19">
        <f t="shared" si="2"/>
        <v>18.201967951</v>
      </c>
    </row>
    <row r="69" spans="1:3" x14ac:dyDescent="0.35">
      <c r="A69" s="7" t="s">
        <v>55</v>
      </c>
      <c r="B69" s="18">
        <v>1.022</v>
      </c>
      <c r="C69" s="19">
        <f t="shared" si="2"/>
        <v>22.620977084000003</v>
      </c>
    </row>
    <row r="70" spans="1:3" x14ac:dyDescent="0.35">
      <c r="A70" s="7" t="s">
        <v>56</v>
      </c>
      <c r="B70" s="18">
        <v>1.2510000000000001</v>
      </c>
      <c r="C70" s="19">
        <f t="shared" si="2"/>
        <v>10.876305150999997</v>
      </c>
    </row>
    <row r="71" spans="1:3" x14ac:dyDescent="0.35">
      <c r="A71" s="7" t="s">
        <v>57</v>
      </c>
      <c r="B71" s="18">
        <v>1.2690000000000001</v>
      </c>
      <c r="C71" s="19">
        <f t="shared" si="2"/>
        <v>10.131654510999994</v>
      </c>
    </row>
    <row r="72" spans="1:3" x14ac:dyDescent="0.35">
      <c r="A72" s="7" t="s">
        <v>58</v>
      </c>
      <c r="B72" s="18">
        <v>1.2430000000000001</v>
      </c>
      <c r="C72" s="19">
        <f t="shared" si="2"/>
        <v>11.215612398999994</v>
      </c>
    </row>
    <row r="73" spans="1:3" x14ac:dyDescent="0.35">
      <c r="A73" s="7" t="s">
        <v>59</v>
      </c>
      <c r="B73" s="18">
        <v>1.2190000000000001</v>
      </c>
      <c r="C73" s="19">
        <f t="shared" si="2"/>
        <v>12.264370110999977</v>
      </c>
    </row>
    <row r="74" spans="1:3" x14ac:dyDescent="0.35">
      <c r="A74" s="7" t="s">
        <v>60</v>
      </c>
      <c r="B74" s="18">
        <v>1.381</v>
      </c>
      <c r="C74" s="19">
        <f t="shared" si="2"/>
        <v>6.082871310999991</v>
      </c>
    </row>
    <row r="75" spans="1:3" x14ac:dyDescent="0.35">
      <c r="A75" s="7" t="s">
        <v>61</v>
      </c>
      <c r="B75" s="18">
        <v>1.2809999999999999</v>
      </c>
      <c r="C75" s="19">
        <f t="shared" si="2"/>
        <v>9.6496751109999934</v>
      </c>
    </row>
    <row r="76" spans="1:3" x14ac:dyDescent="0.35">
      <c r="A76" s="7" t="s">
        <v>62</v>
      </c>
      <c r="B76" s="18">
        <v>1.234</v>
      </c>
      <c r="C76" s="19">
        <f t="shared" si="2"/>
        <v>11.603476155999999</v>
      </c>
    </row>
    <row r="77" spans="1:3" x14ac:dyDescent="0.35">
      <c r="A77" s="7" t="s">
        <v>63</v>
      </c>
      <c r="B77" s="18">
        <v>0.98</v>
      </c>
      <c r="C77" s="19">
        <f t="shared" si="2"/>
        <v>25.232020399999982</v>
      </c>
    </row>
    <row r="78" spans="1:3" x14ac:dyDescent="0.35">
      <c r="A78" s="7" t="s">
        <v>64</v>
      </c>
      <c r="B78" s="18">
        <v>0.97699999999999998</v>
      </c>
      <c r="C78" s="19">
        <f t="shared" si="2"/>
        <v>25.423943878999992</v>
      </c>
    </row>
    <row r="79" spans="1:3" x14ac:dyDescent="0.35">
      <c r="A79" s="7" t="s">
        <v>65</v>
      </c>
      <c r="B79" s="18">
        <v>1.036</v>
      </c>
      <c r="C79" s="19">
        <f t="shared" si="2"/>
        <v>21.782107695999997</v>
      </c>
    </row>
    <row r="80" spans="1:3" x14ac:dyDescent="0.35">
      <c r="A80" s="7" t="s">
        <v>66</v>
      </c>
      <c r="B80" s="18">
        <v>1.071</v>
      </c>
      <c r="C80" s="19">
        <f t="shared" si="2"/>
        <v>19.753793191</v>
      </c>
    </row>
    <row r="81" spans="1:3" x14ac:dyDescent="0.35">
      <c r="A81" s="7" t="s">
        <v>67</v>
      </c>
      <c r="B81" s="18">
        <v>1.1080000000000001</v>
      </c>
      <c r="C81" s="19">
        <f t="shared" si="2"/>
        <v>17.716537263999982</v>
      </c>
    </row>
    <row r="82" spans="1:3" x14ac:dyDescent="0.35">
      <c r="A82" s="7" t="s">
        <v>68</v>
      </c>
      <c r="B82" s="18">
        <v>1.0740000000000001</v>
      </c>
      <c r="C82" s="19">
        <f t="shared" si="2"/>
        <v>19.584514876000014</v>
      </c>
    </row>
    <row r="83" spans="1:3" x14ac:dyDescent="0.35">
      <c r="A83" s="7" t="s">
        <v>69</v>
      </c>
      <c r="B83" s="18">
        <v>1.0249999999999999</v>
      </c>
      <c r="C83" s="19">
        <f t="shared" si="2"/>
        <v>22.439894374999994</v>
      </c>
    </row>
    <row r="84" spans="1:3" x14ac:dyDescent="0.35">
      <c r="A84" s="7" t="s">
        <v>70</v>
      </c>
      <c r="B84" s="18">
        <v>1.4119999999999999</v>
      </c>
      <c r="C84" s="19">
        <f t="shared" si="2"/>
        <v>5.140215344000012</v>
      </c>
    </row>
    <row r="85" spans="1:3" x14ac:dyDescent="0.35">
      <c r="A85" s="7" t="s">
        <v>71</v>
      </c>
      <c r="B85" s="18">
        <v>1.3160000000000001</v>
      </c>
      <c r="C85" s="19">
        <f t="shared" si="2"/>
        <v>8.3099502559999934</v>
      </c>
    </row>
    <row r="86" spans="1:3" x14ac:dyDescent="0.35">
      <c r="A86" s="7" t="s">
        <v>72</v>
      </c>
      <c r="B86" s="18">
        <v>1.1910000000000001</v>
      </c>
      <c r="C86" s="19">
        <f t="shared" si="2"/>
        <v>13.546380630999977</v>
      </c>
    </row>
    <row r="87" spans="1:3" x14ac:dyDescent="0.35">
      <c r="A87" s="7" t="s">
        <v>73</v>
      </c>
      <c r="B87" s="18">
        <v>1.1759999999999999</v>
      </c>
      <c r="C87" s="19">
        <f t="shared" si="2"/>
        <v>14.259069375999999</v>
      </c>
    </row>
    <row r="88" spans="1:3" x14ac:dyDescent="0.35">
      <c r="A88" s="7" t="s">
        <v>74</v>
      </c>
      <c r="B88" s="18">
        <v>1.151</v>
      </c>
      <c r="C88" s="19">
        <f t="shared" ref="C88:C89" si="3">(40.151*B88*B88)-(142.55*B88)+(126.37)</f>
        <v>15.487034950999998</v>
      </c>
    </row>
    <row r="89" spans="1:3" x14ac:dyDescent="0.35">
      <c r="A89" s="11" t="s">
        <v>75</v>
      </c>
      <c r="B89" s="20">
        <v>1.3129999999999999</v>
      </c>
      <c r="C89" s="21">
        <f t="shared" si="3"/>
        <v>8.4209293190000096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4"/>
  <sheetViews>
    <sheetView workbookViewId="0">
      <selection activeCell="D26" sqref="D26"/>
    </sheetView>
  </sheetViews>
  <sheetFormatPr defaultRowHeight="14.5" x14ac:dyDescent="0.35"/>
  <cols>
    <col min="1" max="1" width="15" customWidth="1"/>
    <col min="2" max="2" width="11.54296875" customWidth="1"/>
  </cols>
  <sheetData>
    <row r="1" spans="1:11" x14ac:dyDescent="0.35">
      <c r="A1">
        <v>2.1150000000000002</v>
      </c>
      <c r="B1">
        <v>2.1349999999999998</v>
      </c>
      <c r="C1">
        <v>0.104</v>
      </c>
      <c r="D1">
        <v>1.3840000000000001</v>
      </c>
      <c r="E1">
        <v>1.1340000000000001</v>
      </c>
      <c r="F1">
        <v>1.2350000000000001</v>
      </c>
      <c r="G1">
        <v>1.446</v>
      </c>
      <c r="H1">
        <v>0.253</v>
      </c>
      <c r="I1">
        <v>0.34800000000000003</v>
      </c>
      <c r="J1">
        <v>0.23</v>
      </c>
      <c r="K1">
        <v>0.215</v>
      </c>
    </row>
    <row r="2" spans="1:11" x14ac:dyDescent="0.35">
      <c r="A2">
        <v>1.046</v>
      </c>
      <c r="B2">
        <v>1.0880000000000001</v>
      </c>
      <c r="C2">
        <v>0.107</v>
      </c>
      <c r="D2">
        <v>1.0860000000000001</v>
      </c>
      <c r="E2">
        <v>1.2650000000000001</v>
      </c>
      <c r="F2">
        <v>1.5369999999999999</v>
      </c>
      <c r="G2">
        <v>1.4390000000000001</v>
      </c>
      <c r="H2">
        <v>0.32100000000000001</v>
      </c>
      <c r="I2">
        <v>0.28300000000000003</v>
      </c>
      <c r="J2">
        <v>0.21299999999999999</v>
      </c>
      <c r="K2">
        <v>0.41600000000000004</v>
      </c>
    </row>
    <row r="3" spans="1:11" x14ac:dyDescent="0.35">
      <c r="A3">
        <v>0.76</v>
      </c>
      <c r="B3">
        <v>0.78100000000000003</v>
      </c>
      <c r="C3">
        <v>0.81</v>
      </c>
      <c r="D3">
        <v>1.115</v>
      </c>
      <c r="E3">
        <v>2.2429999999999999</v>
      </c>
      <c r="F3">
        <v>1.609</v>
      </c>
      <c r="G3">
        <v>0.32</v>
      </c>
      <c r="H3">
        <v>0.39700000000000002</v>
      </c>
      <c r="I3">
        <v>0.34900000000000003</v>
      </c>
      <c r="J3">
        <v>0.253</v>
      </c>
      <c r="K3">
        <v>0.29399999999999998</v>
      </c>
    </row>
    <row r="4" spans="1:11" x14ac:dyDescent="0.35">
      <c r="A4">
        <v>0.52400000000000002</v>
      </c>
      <c r="B4">
        <v>0.54200000000000004</v>
      </c>
      <c r="C4">
        <v>1.1280000000000001</v>
      </c>
      <c r="D4">
        <v>0.98099999999999998</v>
      </c>
      <c r="E4">
        <v>1.86</v>
      </c>
      <c r="F4">
        <v>1.3380000000000001</v>
      </c>
      <c r="G4">
        <v>0.29499999999999998</v>
      </c>
      <c r="H4">
        <v>0.34300000000000003</v>
      </c>
      <c r="I4">
        <v>0.216</v>
      </c>
      <c r="J4">
        <v>0.39100000000000001</v>
      </c>
    </row>
    <row r="5" spans="1:11" x14ac:dyDescent="0.35">
      <c r="A5">
        <v>0.40300000000000002</v>
      </c>
      <c r="B5">
        <v>0.46600000000000003</v>
      </c>
      <c r="C5">
        <v>1.1320000000000001</v>
      </c>
      <c r="D5">
        <v>1.506</v>
      </c>
      <c r="E5">
        <v>1.2730000000000001</v>
      </c>
      <c r="F5">
        <v>1.5429999999999999</v>
      </c>
      <c r="G5">
        <v>0.28500000000000003</v>
      </c>
      <c r="H5">
        <v>0.33600000000000002</v>
      </c>
      <c r="I5">
        <v>0.33100000000000002</v>
      </c>
      <c r="J5">
        <v>0.27300000000000002</v>
      </c>
    </row>
    <row r="6" spans="1:11" x14ac:dyDescent="0.35">
      <c r="A6">
        <v>0.307</v>
      </c>
      <c r="B6">
        <v>0.39900000000000002</v>
      </c>
      <c r="C6">
        <v>1.325</v>
      </c>
      <c r="D6">
        <v>1.276</v>
      </c>
      <c r="E6">
        <v>2</v>
      </c>
      <c r="F6">
        <v>1.0389999999999999</v>
      </c>
      <c r="G6">
        <v>0.28100000000000003</v>
      </c>
      <c r="H6">
        <v>0.31</v>
      </c>
      <c r="I6">
        <v>0.29599999999999999</v>
      </c>
      <c r="J6">
        <v>0.309</v>
      </c>
    </row>
    <row r="7" spans="1:11" x14ac:dyDescent="0.35">
      <c r="A7">
        <v>0.46900000000000003</v>
      </c>
      <c r="B7">
        <v>0.53</v>
      </c>
      <c r="C7">
        <v>1.544</v>
      </c>
      <c r="D7">
        <v>1.127</v>
      </c>
      <c r="E7">
        <v>1.85</v>
      </c>
      <c r="F7">
        <v>1.45</v>
      </c>
      <c r="G7">
        <v>0.29699999999999999</v>
      </c>
      <c r="H7">
        <v>0.26200000000000001</v>
      </c>
      <c r="I7">
        <v>0.307</v>
      </c>
      <c r="J7">
        <v>0.28300000000000003</v>
      </c>
    </row>
    <row r="8" spans="1:11" x14ac:dyDescent="0.35">
      <c r="A8">
        <v>1.506</v>
      </c>
      <c r="B8">
        <v>1.5169999999999999</v>
      </c>
      <c r="C8">
        <v>0.76600000000000001</v>
      </c>
      <c r="D8">
        <v>1.222</v>
      </c>
      <c r="E8">
        <v>1.5330000000000001</v>
      </c>
      <c r="F8">
        <v>1.0469999999999999</v>
      </c>
      <c r="G8">
        <v>0.34</v>
      </c>
      <c r="H8">
        <v>0.35199999999999998</v>
      </c>
      <c r="I8">
        <v>0.40800000000000003</v>
      </c>
      <c r="J8">
        <v>0.42599999999999999</v>
      </c>
    </row>
    <row r="9" spans="1:11" x14ac:dyDescent="0.35">
      <c r="A9" t="s">
        <v>0</v>
      </c>
    </row>
    <row r="13" spans="1:11" x14ac:dyDescent="0.35">
      <c r="B13" t="s">
        <v>7</v>
      </c>
      <c r="C13" t="s">
        <v>80</v>
      </c>
      <c r="D13" t="s">
        <v>8</v>
      </c>
      <c r="E13" s="3" t="s">
        <v>9</v>
      </c>
    </row>
    <row r="14" spans="1:11" x14ac:dyDescent="0.35">
      <c r="A14" t="s">
        <v>81</v>
      </c>
      <c r="B14">
        <v>2.1150000000000002</v>
      </c>
      <c r="C14">
        <f>B14-B21</f>
        <v>2.0110000000000001</v>
      </c>
      <c r="D14">
        <v>1000</v>
      </c>
      <c r="E14">
        <f>(222.32*C14*C14)+(3.7793*C14)-(4.0181)</f>
        <v>902.67105302000016</v>
      </c>
      <c r="G14" s="3"/>
    </row>
    <row r="15" spans="1:11" x14ac:dyDescent="0.35">
      <c r="A15" t="s">
        <v>82</v>
      </c>
      <c r="B15">
        <v>1.506</v>
      </c>
      <c r="C15">
        <f>B15-B21</f>
        <v>1.4019999999999999</v>
      </c>
      <c r="D15">
        <v>500</v>
      </c>
      <c r="E15">
        <f t="shared" ref="E15:E20" si="0">(222.32*C15*C15)+(3.7793*C15)-(4.0181)</f>
        <v>438.27355987999994</v>
      </c>
    </row>
    <row r="16" spans="1:11" x14ac:dyDescent="0.35">
      <c r="A16" t="s">
        <v>83</v>
      </c>
      <c r="B16">
        <v>1.046</v>
      </c>
      <c r="C16">
        <f>B16-B21</f>
        <v>0.94200000000000006</v>
      </c>
      <c r="D16">
        <v>250</v>
      </c>
      <c r="E16">
        <f t="shared" si="0"/>
        <v>196.82076508000003</v>
      </c>
    </row>
    <row r="17" spans="1:12" x14ac:dyDescent="0.35">
      <c r="A17" t="s">
        <v>84</v>
      </c>
      <c r="B17">
        <v>0.76</v>
      </c>
      <c r="C17">
        <f>B17-B21</f>
        <v>0.65600000000000003</v>
      </c>
      <c r="D17">
        <v>125</v>
      </c>
      <c r="E17">
        <f t="shared" si="0"/>
        <v>94.133420319999999</v>
      </c>
    </row>
    <row r="18" spans="1:12" x14ac:dyDescent="0.35">
      <c r="A18" t="s">
        <v>85</v>
      </c>
      <c r="B18">
        <v>0.52400000000000002</v>
      </c>
      <c r="C18">
        <f>B18-B21</f>
        <v>0.42000000000000004</v>
      </c>
      <c r="D18">
        <v>62.5</v>
      </c>
      <c r="E18">
        <f t="shared" si="0"/>
        <v>36.786454000000006</v>
      </c>
    </row>
    <row r="19" spans="1:12" x14ac:dyDescent="0.35">
      <c r="A19" t="s">
        <v>86</v>
      </c>
      <c r="B19">
        <v>0.40300000000000002</v>
      </c>
      <c r="C19">
        <f>B19-B21</f>
        <v>0.29900000000000004</v>
      </c>
      <c r="D19">
        <v>31.2</v>
      </c>
      <c r="E19">
        <f t="shared" si="0"/>
        <v>16.987541020000002</v>
      </c>
    </row>
    <row r="20" spans="1:12" x14ac:dyDescent="0.35">
      <c r="A20" t="s">
        <v>87</v>
      </c>
      <c r="B20">
        <v>0.307</v>
      </c>
      <c r="C20">
        <f>B20-B21</f>
        <v>0.20300000000000001</v>
      </c>
      <c r="D20">
        <v>15.6</v>
      </c>
      <c r="E20">
        <f t="shared" si="0"/>
        <v>5.910682780000001</v>
      </c>
    </row>
    <row r="21" spans="1:12" x14ac:dyDescent="0.35">
      <c r="A21" t="s">
        <v>88</v>
      </c>
      <c r="B21">
        <v>0.104</v>
      </c>
      <c r="C21">
        <f>B21-B21</f>
        <v>0</v>
      </c>
      <c r="D21">
        <v>0</v>
      </c>
    </row>
    <row r="29" spans="1:12" x14ac:dyDescent="0.35">
      <c r="A29" s="4" t="s">
        <v>10</v>
      </c>
      <c r="B29" s="16" t="s">
        <v>11</v>
      </c>
      <c r="C29" s="16" t="s">
        <v>80</v>
      </c>
      <c r="D29" s="6" t="s">
        <v>9</v>
      </c>
    </row>
    <row r="30" spans="1:12" x14ac:dyDescent="0.35">
      <c r="A30" s="7" t="s">
        <v>89</v>
      </c>
      <c r="B30" s="18">
        <v>0.81</v>
      </c>
      <c r="C30" s="18">
        <f>B30-B21</f>
        <v>0.70600000000000007</v>
      </c>
      <c r="D30" s="19">
        <f t="shared" ref="D30:D61" si="1">(222.32*C30*C30)+(3.7793*C30)-(4.0181)</f>
        <v>109.46237732000002</v>
      </c>
      <c r="I30" s="2"/>
      <c r="J30" s="2" t="s">
        <v>76</v>
      </c>
      <c r="K30" s="2"/>
      <c r="L30" s="2"/>
    </row>
    <row r="31" spans="1:12" x14ac:dyDescent="0.35">
      <c r="A31" s="7" t="s">
        <v>14</v>
      </c>
      <c r="B31" s="18">
        <v>1.1280000000000001</v>
      </c>
      <c r="C31" s="18">
        <f>B31-B21</f>
        <v>1.024</v>
      </c>
      <c r="D31" s="19">
        <f t="shared" si="1"/>
        <v>232.97131952000001</v>
      </c>
    </row>
    <row r="32" spans="1:12" x14ac:dyDescent="0.35">
      <c r="A32" s="7" t="s">
        <v>16</v>
      </c>
      <c r="B32" s="18">
        <v>1.1320000000000001</v>
      </c>
      <c r="C32" s="18">
        <f>B32-B21</f>
        <v>1.028</v>
      </c>
      <c r="D32" s="19">
        <f t="shared" si="1"/>
        <v>234.81123928000002</v>
      </c>
    </row>
    <row r="33" spans="1:4" x14ac:dyDescent="0.35">
      <c r="A33" s="7" t="s">
        <v>18</v>
      </c>
      <c r="B33" s="18">
        <v>1.325</v>
      </c>
      <c r="C33" s="18">
        <f>B33-B21</f>
        <v>1.2209999999999999</v>
      </c>
      <c r="D33" s="19">
        <f t="shared" si="1"/>
        <v>332.04019641999992</v>
      </c>
    </row>
    <row r="34" spans="1:4" x14ac:dyDescent="0.35">
      <c r="A34" s="7" t="s">
        <v>20</v>
      </c>
      <c r="B34" s="18">
        <v>1.544</v>
      </c>
      <c r="C34" s="18">
        <f>B34-B21</f>
        <v>1.44</v>
      </c>
      <c r="D34" s="19">
        <f t="shared" si="1"/>
        <v>462.4268439999999</v>
      </c>
    </row>
    <row r="35" spans="1:4" x14ac:dyDescent="0.35">
      <c r="A35" s="7" t="s">
        <v>22</v>
      </c>
      <c r="B35" s="18">
        <v>0.76600000000000001</v>
      </c>
      <c r="C35" s="18">
        <f>B35-B21</f>
        <v>0.66200000000000003</v>
      </c>
      <c r="D35" s="19">
        <f t="shared" si="1"/>
        <v>95.914202679999988</v>
      </c>
    </row>
    <row r="36" spans="1:4" x14ac:dyDescent="0.35">
      <c r="A36" s="7" t="s">
        <v>24</v>
      </c>
      <c r="B36" s="18">
        <v>1.3840000000000001</v>
      </c>
      <c r="C36" s="18">
        <f>B36-B21</f>
        <v>1.28</v>
      </c>
      <c r="D36" s="19">
        <f t="shared" si="1"/>
        <v>365.06849199999999</v>
      </c>
    </row>
    <row r="37" spans="1:4" x14ac:dyDescent="0.35">
      <c r="A37" s="7" t="s">
        <v>26</v>
      </c>
      <c r="B37" s="18">
        <v>1.0860000000000001</v>
      </c>
      <c r="C37" s="18">
        <f>B37-B21</f>
        <v>0.9820000000000001</v>
      </c>
      <c r="D37" s="19">
        <f t="shared" si="1"/>
        <v>214.08168428000002</v>
      </c>
    </row>
    <row r="38" spans="1:4" x14ac:dyDescent="0.35">
      <c r="A38" s="7" t="s">
        <v>28</v>
      </c>
      <c r="B38" s="18">
        <v>1.115</v>
      </c>
      <c r="C38" s="18">
        <f>B38-B21</f>
        <v>1.0109999999999999</v>
      </c>
      <c r="D38" s="19">
        <f t="shared" si="1"/>
        <v>227.04071301999994</v>
      </c>
    </row>
    <row r="39" spans="1:4" x14ac:dyDescent="0.35">
      <c r="A39" s="7" t="s">
        <v>30</v>
      </c>
      <c r="B39" s="18">
        <v>0.98099999999999998</v>
      </c>
      <c r="C39" s="18">
        <f>B39-B21</f>
        <v>0.877</v>
      </c>
      <c r="D39" s="19">
        <f t="shared" si="1"/>
        <v>170.28910538</v>
      </c>
    </row>
    <row r="40" spans="1:4" x14ac:dyDescent="0.35">
      <c r="A40" s="7" t="s">
        <v>32</v>
      </c>
      <c r="B40" s="18">
        <v>1.506</v>
      </c>
      <c r="C40" s="18">
        <f>B40-B21</f>
        <v>1.4019999999999999</v>
      </c>
      <c r="D40" s="19">
        <f t="shared" si="1"/>
        <v>438.27355987999994</v>
      </c>
    </row>
    <row r="41" spans="1:4" x14ac:dyDescent="0.35">
      <c r="A41" s="7" t="s">
        <v>34</v>
      </c>
      <c r="B41" s="18">
        <v>1.276</v>
      </c>
      <c r="C41" s="18">
        <f>B41-B21</f>
        <v>1.1719999999999999</v>
      </c>
      <c r="D41" s="19">
        <f t="shared" si="1"/>
        <v>305.78643447999997</v>
      </c>
    </row>
    <row r="42" spans="1:4" x14ac:dyDescent="0.35">
      <c r="A42" s="7" t="s">
        <v>36</v>
      </c>
      <c r="B42" s="18">
        <v>1.127</v>
      </c>
      <c r="C42" s="18">
        <f>B42-B21</f>
        <v>1.0229999999999999</v>
      </c>
      <c r="D42" s="19">
        <f t="shared" si="1"/>
        <v>232.51245117999994</v>
      </c>
    </row>
    <row r="43" spans="1:4" x14ac:dyDescent="0.35">
      <c r="A43" s="7" t="s">
        <v>38</v>
      </c>
      <c r="B43" s="18">
        <v>1.222</v>
      </c>
      <c r="C43" s="18">
        <f>B43-B21</f>
        <v>1.1179999999999999</v>
      </c>
      <c r="D43" s="19">
        <f t="shared" si="1"/>
        <v>278.09026107999989</v>
      </c>
    </row>
    <row r="44" spans="1:4" x14ac:dyDescent="0.35">
      <c r="A44" s="7" t="s">
        <v>40</v>
      </c>
      <c r="B44" s="18">
        <v>1.1340000000000001</v>
      </c>
      <c r="C44" s="18">
        <f>B44-B21</f>
        <v>1.03</v>
      </c>
      <c r="D44" s="19">
        <f t="shared" si="1"/>
        <v>235.73386699999998</v>
      </c>
    </row>
    <row r="45" spans="1:4" x14ac:dyDescent="0.35">
      <c r="A45" s="7" t="s">
        <v>42</v>
      </c>
      <c r="B45" s="18">
        <v>1.2650000000000001</v>
      </c>
      <c r="C45" s="18">
        <f>B45-B21</f>
        <v>1.161</v>
      </c>
      <c r="D45" s="19">
        <f t="shared" si="1"/>
        <v>300.03946402000003</v>
      </c>
    </row>
    <row r="46" spans="1:4" x14ac:dyDescent="0.35">
      <c r="A46" s="7" t="s">
        <v>44</v>
      </c>
      <c r="B46" s="18">
        <v>2.2429999999999999</v>
      </c>
      <c r="C46" s="18">
        <f>B46-B21</f>
        <v>2.1389999999999998</v>
      </c>
      <c r="D46" s="19">
        <f t="shared" si="1"/>
        <v>1021.2511874199997</v>
      </c>
    </row>
    <row r="47" spans="1:4" x14ac:dyDescent="0.35">
      <c r="A47" s="7" t="s">
        <v>46</v>
      </c>
      <c r="B47" s="18">
        <v>1.86</v>
      </c>
      <c r="C47" s="18">
        <f>B47-B21</f>
        <v>1.756</v>
      </c>
      <c r="D47" s="19">
        <f t="shared" si="1"/>
        <v>688.15007432000004</v>
      </c>
    </row>
    <row r="48" spans="1:4" x14ac:dyDescent="0.35">
      <c r="A48" s="7" t="s">
        <v>48</v>
      </c>
      <c r="B48" s="18">
        <v>1.2730000000000001</v>
      </c>
      <c r="C48" s="18">
        <f>B48-B21</f>
        <v>1.169</v>
      </c>
      <c r="D48" s="19">
        <f t="shared" si="1"/>
        <v>304.21374322000003</v>
      </c>
    </row>
    <row r="49" spans="1:4" x14ac:dyDescent="0.35">
      <c r="A49" s="7" t="s">
        <v>50</v>
      </c>
      <c r="B49" s="18">
        <v>2</v>
      </c>
      <c r="C49" s="18">
        <f>B49-B21</f>
        <v>1.8959999999999999</v>
      </c>
      <c r="D49" s="19">
        <f t="shared" si="1"/>
        <v>802.34694591999994</v>
      </c>
    </row>
    <row r="50" spans="1:4" x14ac:dyDescent="0.35">
      <c r="A50" s="7" t="s">
        <v>52</v>
      </c>
      <c r="B50" s="18">
        <v>1.85</v>
      </c>
      <c r="C50" s="18">
        <f>B50-B21</f>
        <v>1.746</v>
      </c>
      <c r="D50" s="19">
        <f t="shared" si="1"/>
        <v>680.32663491999983</v>
      </c>
    </row>
    <row r="51" spans="1:4" x14ac:dyDescent="0.35">
      <c r="A51" s="7" t="s">
        <v>54</v>
      </c>
      <c r="B51" s="18">
        <v>1.5330000000000001</v>
      </c>
      <c r="C51" s="18">
        <f>B51-B21</f>
        <v>1.429</v>
      </c>
      <c r="D51" s="19">
        <f t="shared" si="1"/>
        <v>455.36907482000004</v>
      </c>
    </row>
    <row r="52" spans="1:4" x14ac:dyDescent="0.35">
      <c r="A52" s="7" t="s">
        <v>56</v>
      </c>
      <c r="B52" s="18">
        <v>1.2350000000000001</v>
      </c>
      <c r="C52" s="18">
        <f>B52-B21</f>
        <v>1.131</v>
      </c>
      <c r="D52" s="19">
        <f t="shared" si="1"/>
        <v>284.63936181999998</v>
      </c>
    </row>
    <row r="53" spans="1:4" x14ac:dyDescent="0.35">
      <c r="A53" s="7" t="s">
        <v>58</v>
      </c>
      <c r="B53" s="18">
        <v>1.5369999999999999</v>
      </c>
      <c r="C53" s="18">
        <f>B53-B21</f>
        <v>1.4329999999999998</v>
      </c>
      <c r="D53" s="19">
        <f t="shared" si="1"/>
        <v>457.92931137999989</v>
      </c>
    </row>
    <row r="54" spans="1:4" x14ac:dyDescent="0.35">
      <c r="A54" s="7" t="s">
        <v>60</v>
      </c>
      <c r="B54" s="18">
        <v>1.609</v>
      </c>
      <c r="C54" s="18">
        <f>B54-B21</f>
        <v>1.5049999999999999</v>
      </c>
      <c r="D54" s="19">
        <f t="shared" si="1"/>
        <v>505.23010449999987</v>
      </c>
    </row>
    <row r="55" spans="1:4" x14ac:dyDescent="0.35">
      <c r="A55" s="7" t="s">
        <v>62</v>
      </c>
      <c r="B55" s="18">
        <v>1.3380000000000001</v>
      </c>
      <c r="C55" s="18">
        <f>B55-B21</f>
        <v>1.234</v>
      </c>
      <c r="D55" s="19">
        <f t="shared" si="1"/>
        <v>339.18467011999996</v>
      </c>
    </row>
    <row r="56" spans="1:4" x14ac:dyDescent="0.35">
      <c r="A56" s="7" t="s">
        <v>64</v>
      </c>
      <c r="B56" s="18">
        <v>1.5429999999999999</v>
      </c>
      <c r="C56" s="18">
        <f>B56-B21</f>
        <v>1.4389999999999998</v>
      </c>
      <c r="D56" s="19">
        <f t="shared" si="1"/>
        <v>461.78300541999988</v>
      </c>
    </row>
    <row r="57" spans="1:4" x14ac:dyDescent="0.35">
      <c r="A57" s="7" t="s">
        <v>66</v>
      </c>
      <c r="B57" s="18">
        <v>1.0389999999999999</v>
      </c>
      <c r="C57" s="18">
        <f>B57-B21</f>
        <v>0.93499999999999994</v>
      </c>
      <c r="D57" s="19">
        <f t="shared" si="1"/>
        <v>193.87324749999996</v>
      </c>
    </row>
    <row r="58" spans="1:4" x14ac:dyDescent="0.35">
      <c r="A58" s="7" t="s">
        <v>68</v>
      </c>
      <c r="B58" s="18">
        <v>1.45</v>
      </c>
      <c r="C58" s="18">
        <f>B58-B21</f>
        <v>1.3459999999999999</v>
      </c>
      <c r="D58" s="19">
        <f t="shared" si="1"/>
        <v>403.84953891999987</v>
      </c>
    </row>
    <row r="59" spans="1:4" x14ac:dyDescent="0.35">
      <c r="A59" s="7" t="s">
        <v>70</v>
      </c>
      <c r="B59" s="18">
        <v>1.0469999999999999</v>
      </c>
      <c r="C59" s="18">
        <f>B59-B21</f>
        <v>0.94299999999999995</v>
      </c>
      <c r="D59" s="19">
        <f t="shared" si="1"/>
        <v>197.24361757999995</v>
      </c>
    </row>
    <row r="60" spans="1:4" x14ac:dyDescent="0.35">
      <c r="A60" s="7" t="s">
        <v>72</v>
      </c>
      <c r="B60" s="18">
        <v>1.446</v>
      </c>
      <c r="C60" s="18">
        <f>B60-B21</f>
        <v>1.3419999999999999</v>
      </c>
      <c r="D60" s="19">
        <f t="shared" si="1"/>
        <v>401.44403707999993</v>
      </c>
    </row>
    <row r="61" spans="1:4" x14ac:dyDescent="0.35">
      <c r="A61" s="7" t="s">
        <v>74</v>
      </c>
      <c r="B61" s="18">
        <v>1.4390000000000001</v>
      </c>
      <c r="C61" s="18">
        <f>B61-B21</f>
        <v>1.335</v>
      </c>
      <c r="D61" s="19">
        <f t="shared" si="1"/>
        <v>397.25152749999995</v>
      </c>
    </row>
    <row r="62" spans="1:4" x14ac:dyDescent="0.35">
      <c r="A62" s="7" t="s">
        <v>90</v>
      </c>
      <c r="B62" s="18">
        <v>0.32</v>
      </c>
      <c r="C62" s="18">
        <f>B62-B21</f>
        <v>0.21600000000000003</v>
      </c>
      <c r="D62" s="19">
        <f t="shared" ref="D62:D93" si="2">(222.32*C62*C62)+(3.7793*C62)-(4.0181)</f>
        <v>7.1707907200000038</v>
      </c>
    </row>
    <row r="63" spans="1:4" x14ac:dyDescent="0.35">
      <c r="A63" s="7" t="s">
        <v>14</v>
      </c>
      <c r="B63" s="18">
        <v>0.29499999999999998</v>
      </c>
      <c r="C63" s="18">
        <f>B63-B21</f>
        <v>0.191</v>
      </c>
      <c r="D63" s="19">
        <f t="shared" si="2"/>
        <v>4.8142022199999994</v>
      </c>
    </row>
    <row r="64" spans="1:4" x14ac:dyDescent="0.35">
      <c r="A64" s="7" t="s">
        <v>16</v>
      </c>
      <c r="B64" s="18">
        <v>0.28500000000000003</v>
      </c>
      <c r="C64" s="18">
        <f>B64-B21</f>
        <v>0.18100000000000005</v>
      </c>
      <c r="D64" s="19">
        <f t="shared" si="2"/>
        <v>3.9493788200000051</v>
      </c>
    </row>
    <row r="65" spans="1:4" x14ac:dyDescent="0.35">
      <c r="A65" s="7" t="s">
        <v>18</v>
      </c>
      <c r="B65" s="18">
        <v>0.28100000000000003</v>
      </c>
      <c r="C65" s="18">
        <f>B65-B21</f>
        <v>0.17700000000000005</v>
      </c>
      <c r="D65" s="19">
        <f t="shared" si="2"/>
        <v>3.6158993800000028</v>
      </c>
    </row>
    <row r="66" spans="1:4" x14ac:dyDescent="0.35">
      <c r="A66" s="7" t="s">
        <v>20</v>
      </c>
      <c r="B66" s="18">
        <v>0.29699999999999999</v>
      </c>
      <c r="C66" s="18">
        <f>B66-B21</f>
        <v>0.193</v>
      </c>
      <c r="D66" s="19">
        <f t="shared" si="2"/>
        <v>4.9925025800000009</v>
      </c>
    </row>
    <row r="67" spans="1:4" x14ac:dyDescent="0.35">
      <c r="A67" s="7" t="s">
        <v>77</v>
      </c>
      <c r="B67" s="18">
        <v>0.34</v>
      </c>
      <c r="C67" s="18">
        <f>B67-B21</f>
        <v>0.23600000000000004</v>
      </c>
      <c r="D67" s="19">
        <f t="shared" si="2"/>
        <v>9.2561495200000046</v>
      </c>
    </row>
    <row r="68" spans="1:4" x14ac:dyDescent="0.35">
      <c r="A68" s="7" t="s">
        <v>22</v>
      </c>
      <c r="B68" s="18">
        <v>0.253</v>
      </c>
      <c r="C68" s="18">
        <f>B68-B21</f>
        <v>0.14900000000000002</v>
      </c>
      <c r="D68" s="19">
        <f t="shared" si="2"/>
        <v>1.4807420200000019</v>
      </c>
    </row>
    <row r="69" spans="1:4" x14ac:dyDescent="0.35">
      <c r="A69" s="7" t="s">
        <v>24</v>
      </c>
      <c r="B69" s="18">
        <v>0.32100000000000001</v>
      </c>
      <c r="C69" s="18">
        <f>B69-B21</f>
        <v>0.21700000000000003</v>
      </c>
      <c r="D69" s="19">
        <f t="shared" si="2"/>
        <v>7.2708345800000034</v>
      </c>
    </row>
    <row r="70" spans="1:4" x14ac:dyDescent="0.35">
      <c r="A70" s="7" t="s">
        <v>26</v>
      </c>
      <c r="B70" s="18">
        <v>0.39700000000000002</v>
      </c>
      <c r="C70" s="18">
        <f>B70-B21</f>
        <v>0.29300000000000004</v>
      </c>
      <c r="D70" s="19">
        <f t="shared" si="2"/>
        <v>16.175184580000007</v>
      </c>
    </row>
    <row r="71" spans="1:4" x14ac:dyDescent="0.35">
      <c r="A71" s="7" t="s">
        <v>28</v>
      </c>
      <c r="B71" s="18">
        <v>0.34300000000000003</v>
      </c>
      <c r="C71" s="18">
        <f>B71-B21</f>
        <v>0.23900000000000005</v>
      </c>
      <c r="D71" s="19">
        <f t="shared" si="2"/>
        <v>9.5842934200000052</v>
      </c>
    </row>
    <row r="72" spans="1:4" x14ac:dyDescent="0.35">
      <c r="A72" s="7" t="s">
        <v>30</v>
      </c>
      <c r="B72" s="18">
        <v>0.33600000000000002</v>
      </c>
      <c r="C72" s="18">
        <f>B72-B21</f>
        <v>0.23200000000000004</v>
      </c>
      <c r="D72" s="19">
        <f t="shared" si="2"/>
        <v>8.8248492800000058</v>
      </c>
    </row>
    <row r="73" spans="1:4" x14ac:dyDescent="0.35">
      <c r="A73" s="7" t="s">
        <v>32</v>
      </c>
      <c r="B73" s="18">
        <v>0.31</v>
      </c>
      <c r="C73" s="18">
        <f>B73-B21</f>
        <v>0.20600000000000002</v>
      </c>
      <c r="D73" s="19">
        <f t="shared" si="2"/>
        <v>6.1948073200000016</v>
      </c>
    </row>
    <row r="74" spans="1:4" x14ac:dyDescent="0.35">
      <c r="A74" s="7" t="s">
        <v>34</v>
      </c>
      <c r="B74" s="18">
        <v>0.26200000000000001</v>
      </c>
      <c r="C74" s="18">
        <f>B74-B21</f>
        <v>0.15800000000000003</v>
      </c>
      <c r="D74" s="19">
        <f t="shared" si="2"/>
        <v>2.1290258800000021</v>
      </c>
    </row>
    <row r="75" spans="1:4" x14ac:dyDescent="0.35">
      <c r="A75" s="7" t="s">
        <v>36</v>
      </c>
      <c r="B75" s="18">
        <v>0.35199999999999998</v>
      </c>
      <c r="C75" s="18">
        <f>B75-B21</f>
        <v>0.248</v>
      </c>
      <c r="D75" s="19">
        <f t="shared" si="2"/>
        <v>10.592735680000001</v>
      </c>
    </row>
    <row r="76" spans="1:4" x14ac:dyDescent="0.35">
      <c r="A76" s="7" t="s">
        <v>38</v>
      </c>
      <c r="B76" s="18">
        <v>0.34800000000000003</v>
      </c>
      <c r="C76" s="18">
        <f>B76-B21</f>
        <v>0.24400000000000005</v>
      </c>
      <c r="D76" s="19">
        <f t="shared" si="2"/>
        <v>10.140092720000005</v>
      </c>
    </row>
    <row r="77" spans="1:4" x14ac:dyDescent="0.35">
      <c r="A77" s="7" t="s">
        <v>40</v>
      </c>
      <c r="B77" s="18">
        <v>0.28300000000000003</v>
      </c>
      <c r="C77" s="18">
        <f>B77-B21</f>
        <v>0.17900000000000005</v>
      </c>
      <c r="D77" s="19">
        <f t="shared" si="2"/>
        <v>3.7817498200000044</v>
      </c>
    </row>
    <row r="78" spans="1:4" x14ac:dyDescent="0.35">
      <c r="A78" s="7" t="s">
        <v>42</v>
      </c>
      <c r="B78" s="18">
        <v>0.34900000000000003</v>
      </c>
      <c r="C78" s="18">
        <f>B78-B21</f>
        <v>0.24500000000000005</v>
      </c>
      <c r="D78" s="19">
        <f t="shared" si="2"/>
        <v>10.252586500000007</v>
      </c>
    </row>
    <row r="79" spans="1:4" x14ac:dyDescent="0.35">
      <c r="A79" s="7" t="s">
        <v>44</v>
      </c>
      <c r="B79" s="18">
        <v>0.216</v>
      </c>
      <c r="C79" s="18">
        <f>B79-B21</f>
        <v>0.112</v>
      </c>
      <c r="D79" s="19">
        <f t="shared" si="2"/>
        <v>-0.80603631999999914</v>
      </c>
    </row>
    <row r="80" spans="1:4" x14ac:dyDescent="0.35">
      <c r="A80" s="7" t="s">
        <v>46</v>
      </c>
      <c r="B80" s="18">
        <v>0.33100000000000002</v>
      </c>
      <c r="C80" s="18">
        <f>B80-B21</f>
        <v>0.22700000000000004</v>
      </c>
      <c r="D80" s="19">
        <f t="shared" si="2"/>
        <v>8.2957283800000035</v>
      </c>
    </row>
    <row r="81" spans="1:4" x14ac:dyDescent="0.35">
      <c r="A81" s="7" t="s">
        <v>48</v>
      </c>
      <c r="B81" s="18">
        <v>0.29599999999999999</v>
      </c>
      <c r="C81" s="18">
        <f>B81-B21</f>
        <v>0.192</v>
      </c>
      <c r="D81" s="19">
        <f t="shared" si="2"/>
        <v>4.9031300800000013</v>
      </c>
    </row>
    <row r="82" spans="1:4" x14ac:dyDescent="0.35">
      <c r="A82" s="7" t="s">
        <v>50</v>
      </c>
      <c r="B82" s="18">
        <v>0.307</v>
      </c>
      <c r="C82" s="18">
        <f>B82-B21</f>
        <v>0.20300000000000001</v>
      </c>
      <c r="D82" s="19">
        <f t="shared" si="2"/>
        <v>5.910682780000001</v>
      </c>
    </row>
    <row r="83" spans="1:4" x14ac:dyDescent="0.35">
      <c r="A83" s="7" t="s">
        <v>52</v>
      </c>
      <c r="B83" s="18">
        <v>0.40800000000000003</v>
      </c>
      <c r="C83" s="18">
        <f>B83-B21</f>
        <v>0.30400000000000005</v>
      </c>
      <c r="D83" s="19">
        <f t="shared" si="2"/>
        <v>17.676732320000006</v>
      </c>
    </row>
    <row r="84" spans="1:4" x14ac:dyDescent="0.35">
      <c r="A84" s="7" t="s">
        <v>54</v>
      </c>
      <c r="B84" s="18">
        <v>0.23</v>
      </c>
      <c r="C84" s="18">
        <f>B84-B21</f>
        <v>0.126</v>
      </c>
      <c r="D84" s="19">
        <f t="shared" si="2"/>
        <v>-1.2355879999999431E-2</v>
      </c>
    </row>
    <row r="85" spans="1:4" x14ac:dyDescent="0.35">
      <c r="A85" s="7" t="s">
        <v>56</v>
      </c>
      <c r="B85" s="18">
        <v>0.21299999999999999</v>
      </c>
      <c r="C85" s="18">
        <f>B85-B21</f>
        <v>0.109</v>
      </c>
      <c r="D85" s="19">
        <f t="shared" si="2"/>
        <v>-0.96477237999999987</v>
      </c>
    </row>
    <row r="86" spans="1:4" x14ac:dyDescent="0.35">
      <c r="A86" s="7" t="s">
        <v>58</v>
      </c>
      <c r="B86" s="18">
        <v>0.253</v>
      </c>
      <c r="C86" s="18">
        <f>B86-B21</f>
        <v>0.14900000000000002</v>
      </c>
      <c r="D86" s="19">
        <f t="shared" si="2"/>
        <v>1.4807420200000019</v>
      </c>
    </row>
    <row r="87" spans="1:4" x14ac:dyDescent="0.35">
      <c r="A87" s="7" t="s">
        <v>60</v>
      </c>
      <c r="B87" s="18">
        <v>0.39100000000000001</v>
      </c>
      <c r="C87" s="18">
        <f>B87-B21</f>
        <v>0.28700000000000003</v>
      </c>
      <c r="D87" s="19">
        <f t="shared" si="2"/>
        <v>15.378835180000003</v>
      </c>
    </row>
    <row r="88" spans="1:4" x14ac:dyDescent="0.35">
      <c r="A88" s="7" t="s">
        <v>62</v>
      </c>
      <c r="B88" s="18">
        <v>0.27300000000000002</v>
      </c>
      <c r="C88" s="18">
        <f>B88-B21</f>
        <v>0.16900000000000004</v>
      </c>
      <c r="D88" s="19">
        <f t="shared" si="2"/>
        <v>2.9702832200000033</v>
      </c>
    </row>
    <row r="89" spans="1:4" x14ac:dyDescent="0.35">
      <c r="A89" s="7" t="s">
        <v>64</v>
      </c>
      <c r="B89" s="18">
        <v>0.309</v>
      </c>
      <c r="C89" s="18">
        <f>B89-B21</f>
        <v>0.20500000000000002</v>
      </c>
      <c r="D89" s="19">
        <f t="shared" si="2"/>
        <v>6.0996545000000024</v>
      </c>
    </row>
    <row r="90" spans="1:4" x14ac:dyDescent="0.35">
      <c r="A90" s="7" t="s">
        <v>66</v>
      </c>
      <c r="B90" s="18">
        <v>0.28300000000000003</v>
      </c>
      <c r="C90" s="18">
        <f>B90-B21</f>
        <v>0.17900000000000005</v>
      </c>
      <c r="D90" s="19">
        <f t="shared" si="2"/>
        <v>3.7817498200000044</v>
      </c>
    </row>
    <row r="91" spans="1:4" x14ac:dyDescent="0.35">
      <c r="A91" s="7" t="s">
        <v>68</v>
      </c>
      <c r="B91" s="18">
        <v>0.42599999999999999</v>
      </c>
      <c r="C91" s="18">
        <f>B91-B21</f>
        <v>0.32200000000000001</v>
      </c>
      <c r="D91" s="19">
        <f t="shared" si="2"/>
        <v>20.249861480000003</v>
      </c>
    </row>
    <row r="92" spans="1:4" x14ac:dyDescent="0.35">
      <c r="A92" s="7" t="s">
        <v>70</v>
      </c>
      <c r="B92" s="18">
        <v>0.215</v>
      </c>
      <c r="C92" s="18">
        <f>B92-B21</f>
        <v>0.111</v>
      </c>
      <c r="D92" s="19">
        <f t="shared" si="2"/>
        <v>-0.85939297999999953</v>
      </c>
    </row>
    <row r="93" spans="1:4" x14ac:dyDescent="0.35">
      <c r="A93" s="7" t="s">
        <v>72</v>
      </c>
      <c r="B93" s="18">
        <v>0.41600000000000004</v>
      </c>
      <c r="C93" s="18">
        <f>B93-B21</f>
        <v>0.31200000000000006</v>
      </c>
      <c r="D93" s="19">
        <f t="shared" si="2"/>
        <v>18.802559680000009</v>
      </c>
    </row>
    <row r="94" spans="1:4" x14ac:dyDescent="0.35">
      <c r="A94" s="11" t="s">
        <v>74</v>
      </c>
      <c r="B94" s="20">
        <v>0.29399999999999998</v>
      </c>
      <c r="C94" s="20">
        <f>B94-B21</f>
        <v>0.19</v>
      </c>
      <c r="D94" s="21">
        <f t="shared" ref="D94" si="3">(222.32*C94*C94)+(3.7793*C94)-(4.0181)</f>
        <v>4.7257190000000007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9"/>
  <sheetViews>
    <sheetView topLeftCell="A13" workbookViewId="0">
      <selection activeCell="F34" sqref="F34"/>
    </sheetView>
  </sheetViews>
  <sheetFormatPr defaultRowHeight="14.5" x14ac:dyDescent="0.35"/>
  <cols>
    <col min="1" max="1" width="13.1796875" customWidth="1"/>
    <col min="2" max="2" width="11.1796875" customWidth="1"/>
    <col min="3" max="3" width="11" customWidth="1"/>
  </cols>
  <sheetData>
    <row r="1" spans="1:9" x14ac:dyDescent="0.35">
      <c r="A1">
        <v>2.2869999999999999</v>
      </c>
      <c r="B1">
        <v>2.3850000000000002</v>
      </c>
      <c r="C1">
        <v>1.7290000000000001</v>
      </c>
      <c r="D1">
        <v>2.173</v>
      </c>
      <c r="E1">
        <v>1.4159999999999999</v>
      </c>
      <c r="F1">
        <v>0.51500000000000001</v>
      </c>
      <c r="G1">
        <v>1.208</v>
      </c>
      <c r="H1">
        <v>0.35699999999999998</v>
      </c>
      <c r="I1">
        <v>0.47700000000000004</v>
      </c>
    </row>
    <row r="2" spans="1:9" x14ac:dyDescent="0.35">
      <c r="A2">
        <v>1.4630000000000001</v>
      </c>
      <c r="B2">
        <v>1.5640000000000001</v>
      </c>
      <c r="C2">
        <v>1.9530000000000001</v>
      </c>
      <c r="D2">
        <v>1.9790000000000001</v>
      </c>
      <c r="E2">
        <v>2.27</v>
      </c>
      <c r="F2">
        <v>0.63800000000000001</v>
      </c>
      <c r="G2">
        <v>0.89200000000000002</v>
      </c>
      <c r="H2">
        <v>0.48099999999999998</v>
      </c>
      <c r="I2">
        <v>1.2110000000000001</v>
      </c>
    </row>
    <row r="3" spans="1:9" x14ac:dyDescent="0.35">
      <c r="A3">
        <v>0.87</v>
      </c>
      <c r="B3">
        <v>0.95700000000000007</v>
      </c>
      <c r="C3">
        <v>1.7550000000000001</v>
      </c>
      <c r="D3">
        <v>1.835</v>
      </c>
      <c r="E3">
        <v>1.349</v>
      </c>
      <c r="F3">
        <v>0.93400000000000005</v>
      </c>
      <c r="G3">
        <v>0.53900000000000003</v>
      </c>
      <c r="H3">
        <v>0.54500000000000004</v>
      </c>
      <c r="I3">
        <v>0.371</v>
      </c>
    </row>
    <row r="4" spans="1:9" x14ac:dyDescent="0.35">
      <c r="A4">
        <v>0.55800000000000005</v>
      </c>
      <c r="B4">
        <v>0.60699999999999998</v>
      </c>
      <c r="C4">
        <v>1.331</v>
      </c>
      <c r="D4">
        <v>1.9160000000000001</v>
      </c>
      <c r="E4">
        <v>0.876</v>
      </c>
      <c r="F4">
        <v>0.74199999999999999</v>
      </c>
      <c r="G4">
        <v>0.52800000000000002</v>
      </c>
      <c r="H4">
        <v>0.59299999999999997</v>
      </c>
    </row>
    <row r="5" spans="1:9" x14ac:dyDescent="0.35">
      <c r="A5">
        <v>0.34899999999999998</v>
      </c>
      <c r="B5">
        <v>0.38</v>
      </c>
      <c r="C5">
        <v>1.5760000000000001</v>
      </c>
      <c r="D5">
        <v>1.5589999999999999</v>
      </c>
      <c r="E5">
        <v>0.435</v>
      </c>
      <c r="F5">
        <v>1.3440000000000001</v>
      </c>
      <c r="G5">
        <v>0.63300000000000001</v>
      </c>
      <c r="H5">
        <v>0.48899999999999999</v>
      </c>
    </row>
    <row r="6" spans="1:9" x14ac:dyDescent="0.35">
      <c r="A6">
        <v>0.24</v>
      </c>
      <c r="B6">
        <v>0.41000000000000003</v>
      </c>
      <c r="C6">
        <v>2.41</v>
      </c>
      <c r="D6">
        <v>1.589</v>
      </c>
      <c r="E6">
        <v>0.52800000000000002</v>
      </c>
      <c r="F6">
        <v>0.48799999999999999</v>
      </c>
      <c r="G6">
        <v>0.307</v>
      </c>
      <c r="H6">
        <v>0.67200000000000004</v>
      </c>
    </row>
    <row r="7" spans="1:9" x14ac:dyDescent="0.35">
      <c r="A7">
        <v>0.191</v>
      </c>
      <c r="B7">
        <v>0.184</v>
      </c>
      <c r="C7">
        <v>2.335</v>
      </c>
      <c r="D7">
        <v>1.7110000000000001</v>
      </c>
      <c r="E7">
        <v>1.3880000000000001</v>
      </c>
      <c r="F7">
        <v>0.57300000000000006</v>
      </c>
      <c r="G7">
        <v>0.80800000000000005</v>
      </c>
      <c r="H7">
        <v>0.51600000000000001</v>
      </c>
    </row>
    <row r="8" spans="1:9" x14ac:dyDescent="0.35">
      <c r="A8">
        <v>0.109</v>
      </c>
      <c r="B8">
        <v>0.16200000000000001</v>
      </c>
      <c r="C8">
        <v>2.3330000000000002</v>
      </c>
      <c r="D8">
        <v>2.0249999999999999</v>
      </c>
      <c r="E8">
        <v>0.97299999999999998</v>
      </c>
      <c r="F8">
        <v>1.6719999999999999</v>
      </c>
      <c r="G8">
        <v>0.54300000000000004</v>
      </c>
      <c r="H8">
        <v>0.77700000000000002</v>
      </c>
    </row>
    <row r="12" spans="1:9" x14ac:dyDescent="0.35">
      <c r="A12" t="s">
        <v>0</v>
      </c>
    </row>
    <row r="14" spans="1:9" x14ac:dyDescent="0.35">
      <c r="B14" t="s">
        <v>7</v>
      </c>
      <c r="C14" t="s">
        <v>80</v>
      </c>
      <c r="D14" t="s">
        <v>8</v>
      </c>
      <c r="E14" t="s">
        <v>9</v>
      </c>
    </row>
    <row r="15" spans="1:9" x14ac:dyDescent="0.35">
      <c r="A15" t="s">
        <v>1</v>
      </c>
      <c r="B15">
        <v>2.2869999999999999</v>
      </c>
      <c r="C15">
        <f>B15-B22</f>
        <v>2.1779999999999999</v>
      </c>
      <c r="D15">
        <v>100</v>
      </c>
      <c r="E15">
        <f t="shared" ref="E15:E21" si="0">(10.021*B15*B15)+(21.877*B15)-(2.6435)</f>
        <v>99.802726749000001</v>
      </c>
    </row>
    <row r="16" spans="1:9" x14ac:dyDescent="0.35">
      <c r="A16" t="s">
        <v>2</v>
      </c>
      <c r="B16">
        <v>1.4630000000000001</v>
      </c>
      <c r="C16">
        <f>B16-B22</f>
        <v>1.3540000000000001</v>
      </c>
      <c r="D16">
        <v>50</v>
      </c>
      <c r="E16">
        <f t="shared" si="0"/>
        <v>50.811188749000003</v>
      </c>
    </row>
    <row r="17" spans="1:12" x14ac:dyDescent="0.35">
      <c r="A17" t="s">
        <v>3</v>
      </c>
      <c r="B17">
        <v>0.87</v>
      </c>
      <c r="C17">
        <f>B17-B22</f>
        <v>0.76100000000000001</v>
      </c>
      <c r="D17">
        <v>25</v>
      </c>
      <c r="E17">
        <f t="shared" si="0"/>
        <v>23.9743849</v>
      </c>
    </row>
    <row r="18" spans="1:12" x14ac:dyDescent="0.35">
      <c r="A18" t="s">
        <v>4</v>
      </c>
      <c r="B18">
        <v>0.55800000000000005</v>
      </c>
      <c r="C18">
        <f>B18-B22</f>
        <v>0.44900000000000007</v>
      </c>
      <c r="D18">
        <v>12.5</v>
      </c>
      <c r="E18">
        <f t="shared" si="0"/>
        <v>12.684044644000002</v>
      </c>
    </row>
    <row r="19" spans="1:12" x14ac:dyDescent="0.35">
      <c r="A19" t="s">
        <v>5</v>
      </c>
      <c r="B19">
        <v>0.34899999999999998</v>
      </c>
      <c r="C19">
        <f>B19-B22</f>
        <v>0.24</v>
      </c>
      <c r="D19">
        <v>6.25</v>
      </c>
      <c r="E19">
        <f t="shared" si="0"/>
        <v>6.2121408210000002</v>
      </c>
    </row>
    <row r="20" spans="1:12" x14ac:dyDescent="0.35">
      <c r="A20" t="s">
        <v>91</v>
      </c>
      <c r="B20">
        <v>0.24</v>
      </c>
      <c r="C20">
        <f>B20-B22</f>
        <v>0.13100000000000001</v>
      </c>
      <c r="D20">
        <v>3.12</v>
      </c>
      <c r="E20">
        <f t="shared" si="0"/>
        <v>3.1841895999999994</v>
      </c>
    </row>
    <row r="21" spans="1:12" x14ac:dyDescent="0.35">
      <c r="A21" t="s">
        <v>92</v>
      </c>
      <c r="B21">
        <v>0.191</v>
      </c>
      <c r="C21">
        <f>B21-B22</f>
        <v>8.2000000000000003E-2</v>
      </c>
      <c r="D21">
        <v>1.56</v>
      </c>
      <c r="E21">
        <f t="shared" si="0"/>
        <v>1.9005831010000001</v>
      </c>
    </row>
    <row r="22" spans="1:12" x14ac:dyDescent="0.35">
      <c r="A22" t="s">
        <v>6</v>
      </c>
      <c r="B22">
        <v>0.109</v>
      </c>
      <c r="C22">
        <f>B22-B22</f>
        <v>0</v>
      </c>
      <c r="D22">
        <v>0</v>
      </c>
      <c r="E22">
        <v>0</v>
      </c>
    </row>
    <row r="26" spans="1:12" x14ac:dyDescent="0.35">
      <c r="A26" s="4" t="s">
        <v>10</v>
      </c>
      <c r="B26" s="16" t="s">
        <v>11</v>
      </c>
      <c r="C26" s="16" t="s">
        <v>80</v>
      </c>
      <c r="D26" s="17" t="s">
        <v>9</v>
      </c>
    </row>
    <row r="27" spans="1:12" x14ac:dyDescent="0.35">
      <c r="A27" s="7" t="s">
        <v>89</v>
      </c>
      <c r="B27" s="18">
        <v>1.7290000000000001</v>
      </c>
      <c r="C27" s="18">
        <f>B27-B22</f>
        <v>1.62</v>
      </c>
      <c r="D27" s="19">
        <f t="shared" ref="D27:D58" si="1">(10.021*B27*B27)+(21.877*B27)-(2.6435)</f>
        <v>65.139021260999996</v>
      </c>
    </row>
    <row r="28" spans="1:12" x14ac:dyDescent="0.35">
      <c r="A28" s="7" t="s">
        <v>14</v>
      </c>
      <c r="B28" s="18">
        <v>1.9530000000000001</v>
      </c>
      <c r="C28" s="18">
        <f>B28-B22</f>
        <v>1.8440000000000001</v>
      </c>
      <c r="D28" s="19">
        <f t="shared" si="1"/>
        <v>78.304469389000005</v>
      </c>
      <c r="I28" s="2"/>
      <c r="J28" s="2" t="s">
        <v>79</v>
      </c>
      <c r="K28" s="2"/>
      <c r="L28" s="2"/>
    </row>
    <row r="29" spans="1:12" x14ac:dyDescent="0.35">
      <c r="A29" s="7" t="s">
        <v>24</v>
      </c>
      <c r="B29" s="18">
        <v>1.7550000000000001</v>
      </c>
      <c r="C29" s="18">
        <f>B29-B22</f>
        <v>1.6460000000000001</v>
      </c>
      <c r="D29" s="19">
        <f t="shared" si="1"/>
        <v>66.615565525000008</v>
      </c>
    </row>
    <row r="30" spans="1:12" x14ac:dyDescent="0.35">
      <c r="A30" s="7" t="s">
        <v>28</v>
      </c>
      <c r="B30" s="18">
        <v>1.331</v>
      </c>
      <c r="C30" s="18">
        <f>B30-B22</f>
        <v>1.222</v>
      </c>
      <c r="D30" s="19">
        <f t="shared" si="1"/>
        <v>44.227599780999995</v>
      </c>
    </row>
    <row r="31" spans="1:12" x14ac:dyDescent="0.35">
      <c r="A31" s="7" t="s">
        <v>30</v>
      </c>
      <c r="B31" s="18">
        <v>1.5760000000000001</v>
      </c>
      <c r="C31" s="18">
        <f>B31-B22</f>
        <v>1.4670000000000001</v>
      </c>
      <c r="D31" s="19">
        <f t="shared" si="1"/>
        <v>56.724571296000008</v>
      </c>
    </row>
    <row r="32" spans="1:12" x14ac:dyDescent="0.35">
      <c r="A32" s="7" t="s">
        <v>32</v>
      </c>
      <c r="B32" s="18">
        <v>2.41</v>
      </c>
      <c r="C32" s="18">
        <f>B32-B22</f>
        <v>2.3010000000000002</v>
      </c>
      <c r="D32" s="19">
        <f t="shared" si="1"/>
        <v>108.28304010000001</v>
      </c>
    </row>
    <row r="33" spans="1:4" x14ac:dyDescent="0.35">
      <c r="A33" s="7" t="s">
        <v>40</v>
      </c>
      <c r="B33" s="18">
        <v>2.335</v>
      </c>
      <c r="C33" s="18">
        <f>B33-B22</f>
        <v>2.226</v>
      </c>
      <c r="D33" s="19">
        <f t="shared" si="1"/>
        <v>103.076041725</v>
      </c>
    </row>
    <row r="34" spans="1:4" x14ac:dyDescent="0.35">
      <c r="A34" s="7" t="s">
        <v>52</v>
      </c>
      <c r="B34" s="18">
        <v>2.3330000000000002</v>
      </c>
      <c r="C34" s="18">
        <f>B34-B22</f>
        <v>2.2240000000000002</v>
      </c>
      <c r="D34" s="19">
        <f t="shared" si="1"/>
        <v>102.93873166900002</v>
      </c>
    </row>
    <row r="35" spans="1:4" x14ac:dyDescent="0.35">
      <c r="A35" s="7" t="s">
        <v>54</v>
      </c>
      <c r="B35" s="18">
        <v>2.173</v>
      </c>
      <c r="C35" s="18">
        <f>B35-B22</f>
        <v>2.0640000000000001</v>
      </c>
      <c r="D35" s="19">
        <f t="shared" si="1"/>
        <v>92.213671509000008</v>
      </c>
    </row>
    <row r="36" spans="1:4" x14ac:dyDescent="0.35">
      <c r="A36" s="7" t="s">
        <v>56</v>
      </c>
      <c r="B36" s="18">
        <v>1.9790000000000001</v>
      </c>
      <c r="C36" s="18">
        <f>B36-B22</f>
        <v>1.87</v>
      </c>
      <c r="D36" s="19">
        <f t="shared" si="1"/>
        <v>79.897738261000015</v>
      </c>
    </row>
    <row r="37" spans="1:4" x14ac:dyDescent="0.35">
      <c r="A37" s="7" t="s">
        <v>58</v>
      </c>
      <c r="B37" s="18">
        <v>1.835</v>
      </c>
      <c r="C37" s="18">
        <f>B37-B22</f>
        <v>1.726</v>
      </c>
      <c r="D37" s="19">
        <f t="shared" si="1"/>
        <v>71.243756724999997</v>
      </c>
    </row>
    <row r="38" spans="1:4" x14ac:dyDescent="0.35">
      <c r="A38" s="7" t="s">
        <v>60</v>
      </c>
      <c r="B38" s="18">
        <v>1.9160000000000001</v>
      </c>
      <c r="C38" s="18">
        <f>B38-B22</f>
        <v>1.8070000000000002</v>
      </c>
      <c r="D38" s="19">
        <f t="shared" si="1"/>
        <v>76.060484176000003</v>
      </c>
    </row>
    <row r="39" spans="1:4" x14ac:dyDescent="0.35">
      <c r="A39" s="7" t="s">
        <v>62</v>
      </c>
      <c r="B39" s="18">
        <v>1.5589999999999999</v>
      </c>
      <c r="C39" s="18">
        <f>B39-B22</f>
        <v>1.45</v>
      </c>
      <c r="D39" s="19">
        <f t="shared" si="1"/>
        <v>55.818593100999998</v>
      </c>
    </row>
    <row r="40" spans="1:4" x14ac:dyDescent="0.35">
      <c r="A40" s="7" t="s">
        <v>64</v>
      </c>
      <c r="B40" s="18">
        <v>1.589</v>
      </c>
      <c r="C40" s="18">
        <f>B40-B22</f>
        <v>1.48</v>
      </c>
      <c r="D40" s="19">
        <f t="shared" si="1"/>
        <v>57.421286340999998</v>
      </c>
    </row>
    <row r="41" spans="1:4" x14ac:dyDescent="0.35">
      <c r="A41" s="7" t="s">
        <v>66</v>
      </c>
      <c r="B41" s="18">
        <v>1.7110000000000001</v>
      </c>
      <c r="C41" s="18">
        <f>B41-B22</f>
        <v>1.6020000000000001</v>
      </c>
      <c r="D41" s="19">
        <f t="shared" si="1"/>
        <v>64.124734941</v>
      </c>
    </row>
    <row r="42" spans="1:4" x14ac:dyDescent="0.35">
      <c r="A42" s="7" t="s">
        <v>68</v>
      </c>
      <c r="B42" s="18">
        <v>2.0249999999999999</v>
      </c>
      <c r="C42" s="18">
        <f>B42-B22</f>
        <v>1.9159999999999999</v>
      </c>
      <c r="D42" s="19">
        <f t="shared" si="1"/>
        <v>82.749788124999995</v>
      </c>
    </row>
    <row r="43" spans="1:4" x14ac:dyDescent="0.35">
      <c r="A43" s="7" t="s">
        <v>70</v>
      </c>
      <c r="B43" s="18">
        <v>1.4159999999999999</v>
      </c>
      <c r="C43" s="18">
        <f>B43-B22</f>
        <v>1.3069999999999999</v>
      </c>
      <c r="D43" s="19">
        <f t="shared" si="1"/>
        <v>48.426998175999991</v>
      </c>
    </row>
    <row r="44" spans="1:4" x14ac:dyDescent="0.35">
      <c r="A44" s="7" t="s">
        <v>72</v>
      </c>
      <c r="B44" s="18">
        <v>2.27</v>
      </c>
      <c r="C44" s="18">
        <f>B44-B22</f>
        <v>2.161</v>
      </c>
      <c r="D44" s="19">
        <f t="shared" si="1"/>
        <v>98.654500900000002</v>
      </c>
    </row>
    <row r="45" spans="1:4" x14ac:dyDescent="0.35">
      <c r="A45" s="7" t="s">
        <v>74</v>
      </c>
      <c r="B45" s="18">
        <v>1.349</v>
      </c>
      <c r="C45" s="18">
        <f>B45-B22</f>
        <v>1.24</v>
      </c>
      <c r="D45" s="19">
        <f t="shared" si="1"/>
        <v>45.104798820999996</v>
      </c>
    </row>
    <row r="46" spans="1:4" x14ac:dyDescent="0.35">
      <c r="A46" s="7" t="s">
        <v>90</v>
      </c>
      <c r="B46" s="18">
        <v>0.876</v>
      </c>
      <c r="C46" s="18">
        <f>B46-B22</f>
        <v>0.76700000000000002</v>
      </c>
      <c r="D46" s="19">
        <f t="shared" si="1"/>
        <v>24.210626895999997</v>
      </c>
    </row>
    <row r="47" spans="1:4" x14ac:dyDescent="0.35">
      <c r="A47" s="7" t="s">
        <v>14</v>
      </c>
      <c r="B47" s="18">
        <v>0.435</v>
      </c>
      <c r="C47" s="18">
        <f>B47-B22</f>
        <v>0.32600000000000001</v>
      </c>
      <c r="D47" s="19">
        <f t="shared" si="1"/>
        <v>8.769218725</v>
      </c>
    </row>
    <row r="48" spans="1:4" x14ac:dyDescent="0.35">
      <c r="A48" s="7" t="s">
        <v>16</v>
      </c>
      <c r="B48" s="18">
        <v>0.52800000000000002</v>
      </c>
      <c r="C48" s="18">
        <f>B48-B22</f>
        <v>0.41900000000000004</v>
      </c>
      <c r="D48" s="19">
        <f t="shared" si="1"/>
        <v>11.701250463999999</v>
      </c>
    </row>
    <row r="49" spans="1:4" x14ac:dyDescent="0.35">
      <c r="A49" s="7" t="s">
        <v>18</v>
      </c>
      <c r="B49" s="18">
        <v>1.3880000000000001</v>
      </c>
      <c r="C49" s="18">
        <f>B49-B22</f>
        <v>1.2790000000000001</v>
      </c>
      <c r="D49" s="19">
        <f t="shared" si="1"/>
        <v>47.027673424</v>
      </c>
    </row>
    <row r="50" spans="1:4" x14ac:dyDescent="0.35">
      <c r="A50" s="7" t="s">
        <v>20</v>
      </c>
      <c r="B50" s="18">
        <v>0.97299999999999998</v>
      </c>
      <c r="C50" s="18">
        <f>B50-B22</f>
        <v>0.86399999999999999</v>
      </c>
      <c r="D50" s="19">
        <f t="shared" si="1"/>
        <v>28.129992308999999</v>
      </c>
    </row>
    <row r="51" spans="1:4" x14ac:dyDescent="0.35">
      <c r="A51" s="7" t="s">
        <v>77</v>
      </c>
      <c r="B51" s="18">
        <v>0.51500000000000001</v>
      </c>
      <c r="C51" s="18">
        <f>B51-B22</f>
        <v>0.40600000000000003</v>
      </c>
      <c r="D51" s="19">
        <f t="shared" si="1"/>
        <v>11.280974725</v>
      </c>
    </row>
    <row r="52" spans="1:4" x14ac:dyDescent="0.35">
      <c r="A52" s="7" t="s">
        <v>22</v>
      </c>
      <c r="B52" s="18">
        <v>0.63800000000000001</v>
      </c>
      <c r="C52" s="18">
        <f>B52-B22</f>
        <v>0.52900000000000003</v>
      </c>
      <c r="D52" s="19">
        <f t="shared" si="1"/>
        <v>15.393013924000002</v>
      </c>
    </row>
    <row r="53" spans="1:4" x14ac:dyDescent="0.35">
      <c r="A53" s="7" t="s">
        <v>24</v>
      </c>
      <c r="B53" s="18">
        <v>0.93400000000000005</v>
      </c>
      <c r="C53" s="18">
        <f>B53-B22</f>
        <v>0.82500000000000007</v>
      </c>
      <c r="D53" s="19">
        <f t="shared" si="1"/>
        <v>26.531497476000002</v>
      </c>
    </row>
    <row r="54" spans="1:4" x14ac:dyDescent="0.35">
      <c r="A54" s="7" t="s">
        <v>26</v>
      </c>
      <c r="B54" s="18">
        <v>0.74199999999999999</v>
      </c>
      <c r="C54" s="18">
        <f>B54-B22</f>
        <v>0.63300000000000001</v>
      </c>
      <c r="D54" s="19">
        <f t="shared" si="1"/>
        <v>19.106435844</v>
      </c>
    </row>
    <row r="55" spans="1:4" x14ac:dyDescent="0.35">
      <c r="A55" s="7" t="s">
        <v>28</v>
      </c>
      <c r="B55" s="18">
        <v>1.3440000000000001</v>
      </c>
      <c r="C55" s="18">
        <f>B55-B22</f>
        <v>1.2350000000000001</v>
      </c>
      <c r="D55" s="19">
        <f t="shared" si="1"/>
        <v>44.860481055999998</v>
      </c>
    </row>
    <row r="56" spans="1:4" x14ac:dyDescent="0.35">
      <c r="A56" s="7" t="s">
        <v>30</v>
      </c>
      <c r="B56" s="18">
        <v>0.48799999999999999</v>
      </c>
      <c r="C56" s="18">
        <f>B56-B22</f>
        <v>0.379</v>
      </c>
      <c r="D56" s="19">
        <f t="shared" si="1"/>
        <v>10.418917023999999</v>
      </c>
    </row>
    <row r="57" spans="1:4" x14ac:dyDescent="0.35">
      <c r="A57" s="7" t="s">
        <v>32</v>
      </c>
      <c r="B57" s="18">
        <v>0.57300000000000006</v>
      </c>
      <c r="C57" s="18">
        <f>B57-B22</f>
        <v>0.46400000000000008</v>
      </c>
      <c r="D57" s="19">
        <f t="shared" si="1"/>
        <v>13.182205909000002</v>
      </c>
    </row>
    <row r="58" spans="1:4" x14ac:dyDescent="0.35">
      <c r="A58" s="7" t="s">
        <v>34</v>
      </c>
      <c r="B58" s="18">
        <v>1.6719999999999999</v>
      </c>
      <c r="C58" s="18">
        <f>B58-B22</f>
        <v>1.5629999999999999</v>
      </c>
      <c r="D58" s="19">
        <f t="shared" si="1"/>
        <v>61.949391263999999</v>
      </c>
    </row>
    <row r="59" spans="1:4" x14ac:dyDescent="0.35">
      <c r="A59" s="7" t="s">
        <v>36</v>
      </c>
      <c r="B59" s="18">
        <v>1.208</v>
      </c>
      <c r="C59" s="18">
        <f>B59-B22</f>
        <v>1.099</v>
      </c>
      <c r="D59" s="19">
        <f t="shared" ref="D59:D77" si="2">(10.021*B59*B59)+(21.877*B59)-(2.6435)</f>
        <v>38.407200543999991</v>
      </c>
    </row>
    <row r="60" spans="1:4" x14ac:dyDescent="0.35">
      <c r="A60" s="7" t="s">
        <v>38</v>
      </c>
      <c r="B60" s="18">
        <v>0.89200000000000002</v>
      </c>
      <c r="C60" s="18">
        <f>B60-B22</f>
        <v>0.78300000000000003</v>
      </c>
      <c r="D60" s="19">
        <f t="shared" si="2"/>
        <v>24.844132944000002</v>
      </c>
    </row>
    <row r="61" spans="1:4" x14ac:dyDescent="0.35">
      <c r="A61" s="7" t="s">
        <v>40</v>
      </c>
      <c r="B61" s="18">
        <v>0.53900000000000003</v>
      </c>
      <c r="C61" s="18">
        <f>B61-B22</f>
        <v>0.43000000000000005</v>
      </c>
      <c r="D61" s="19">
        <f t="shared" si="2"/>
        <v>12.059513941000002</v>
      </c>
    </row>
    <row r="62" spans="1:4" x14ac:dyDescent="0.35">
      <c r="A62" s="7" t="s">
        <v>42</v>
      </c>
      <c r="B62" s="18">
        <v>0.52800000000000002</v>
      </c>
      <c r="C62" s="18">
        <f>B62-B22</f>
        <v>0.41900000000000004</v>
      </c>
      <c r="D62" s="19">
        <f t="shared" si="2"/>
        <v>11.701250463999999</v>
      </c>
    </row>
    <row r="63" spans="1:4" x14ac:dyDescent="0.35">
      <c r="A63" s="7" t="s">
        <v>44</v>
      </c>
      <c r="B63" s="18">
        <v>0.63300000000000001</v>
      </c>
      <c r="C63" s="18">
        <f>B63-B22</f>
        <v>0.52400000000000002</v>
      </c>
      <c r="D63" s="19">
        <f t="shared" si="2"/>
        <v>15.219945469000002</v>
      </c>
    </row>
    <row r="64" spans="1:4" x14ac:dyDescent="0.35">
      <c r="A64" s="7" t="s">
        <v>46</v>
      </c>
      <c r="B64" s="18">
        <v>0.307</v>
      </c>
      <c r="C64" s="18">
        <f>B64-B22</f>
        <v>0.19800000000000001</v>
      </c>
      <c r="D64" s="19">
        <f t="shared" si="2"/>
        <v>5.0172082289999995</v>
      </c>
    </row>
    <row r="65" spans="1:4" x14ac:dyDescent="0.35">
      <c r="A65" s="7" t="s">
        <v>48</v>
      </c>
      <c r="B65" s="18">
        <v>0.80800000000000005</v>
      </c>
      <c r="C65" s="18">
        <f>B65-B22</f>
        <v>0.69900000000000007</v>
      </c>
      <c r="D65" s="19">
        <f t="shared" si="2"/>
        <v>21.575466144</v>
      </c>
    </row>
    <row r="66" spans="1:4" x14ac:dyDescent="0.35">
      <c r="A66" s="7" t="s">
        <v>50</v>
      </c>
      <c r="B66" s="18">
        <v>0.54300000000000004</v>
      </c>
      <c r="C66" s="18">
        <f>B66-B22</f>
        <v>0.43400000000000005</v>
      </c>
      <c r="D66" s="19">
        <f t="shared" si="2"/>
        <v>12.190392829</v>
      </c>
    </row>
    <row r="67" spans="1:4" x14ac:dyDescent="0.35">
      <c r="A67" s="7" t="s">
        <v>52</v>
      </c>
      <c r="B67" s="18">
        <v>0.35699999999999998</v>
      </c>
      <c r="C67" s="18">
        <f>B67-B22</f>
        <v>0.248</v>
      </c>
      <c r="D67" s="19">
        <f t="shared" si="2"/>
        <v>6.4437554289999994</v>
      </c>
    </row>
    <row r="68" spans="1:4" x14ac:dyDescent="0.35">
      <c r="A68" s="7" t="s">
        <v>54</v>
      </c>
      <c r="B68" s="18">
        <v>0.48099999999999998</v>
      </c>
      <c r="C68" s="18">
        <f>B68-B22</f>
        <v>0.372</v>
      </c>
      <c r="D68" s="19">
        <f t="shared" si="2"/>
        <v>10.197805580999999</v>
      </c>
    </row>
    <row r="69" spans="1:4" x14ac:dyDescent="0.35">
      <c r="A69" s="7" t="s">
        <v>58</v>
      </c>
      <c r="B69" s="18">
        <v>0.54500000000000004</v>
      </c>
      <c r="C69" s="18">
        <f>B69-B22</f>
        <v>0.43600000000000005</v>
      </c>
      <c r="D69" s="19">
        <f t="shared" si="2"/>
        <v>12.255952525000001</v>
      </c>
    </row>
    <row r="70" spans="1:4" x14ac:dyDescent="0.35">
      <c r="A70" s="7" t="s">
        <v>60</v>
      </c>
      <c r="B70" s="18">
        <v>0.59299999999999997</v>
      </c>
      <c r="C70" s="18">
        <f>B70-B22</f>
        <v>0.48399999999999999</v>
      </c>
      <c r="D70" s="19">
        <f t="shared" si="2"/>
        <v>13.853435629</v>
      </c>
    </row>
    <row r="71" spans="1:4" x14ac:dyDescent="0.35">
      <c r="A71" s="7" t="s">
        <v>62</v>
      </c>
      <c r="B71" s="18">
        <v>0.48899999999999999</v>
      </c>
      <c r="C71" s="18">
        <f>B71-B22</f>
        <v>0.38</v>
      </c>
      <c r="D71" s="19">
        <f t="shared" si="2"/>
        <v>10.450584541</v>
      </c>
    </row>
    <row r="72" spans="1:4" x14ac:dyDescent="0.35">
      <c r="A72" s="7" t="s">
        <v>64</v>
      </c>
      <c r="B72" s="18">
        <v>0.67200000000000004</v>
      </c>
      <c r="C72" s="18">
        <f>B72-B22</f>
        <v>0.56300000000000006</v>
      </c>
      <c r="D72" s="19">
        <f t="shared" si="2"/>
        <v>16.583167264</v>
      </c>
    </row>
    <row r="73" spans="1:4" x14ac:dyDescent="0.35">
      <c r="A73" s="7" t="s">
        <v>66</v>
      </c>
      <c r="B73" s="18">
        <v>0.51600000000000001</v>
      </c>
      <c r="C73" s="18">
        <f>B73-B22</f>
        <v>0.40700000000000003</v>
      </c>
      <c r="D73" s="19">
        <f t="shared" si="2"/>
        <v>11.313183376000001</v>
      </c>
    </row>
    <row r="74" spans="1:4" x14ac:dyDescent="0.35">
      <c r="A74" s="7" t="s">
        <v>68</v>
      </c>
      <c r="B74" s="18">
        <v>0.77700000000000002</v>
      </c>
      <c r="C74" s="18">
        <f>B74-B22</f>
        <v>0.66800000000000004</v>
      </c>
      <c r="D74" s="19">
        <f t="shared" si="2"/>
        <v>20.404897308999999</v>
      </c>
    </row>
    <row r="75" spans="1:4" x14ac:dyDescent="0.35">
      <c r="A75" s="7" t="s">
        <v>70</v>
      </c>
      <c r="B75" s="18">
        <v>0.47700000000000004</v>
      </c>
      <c r="C75" s="18">
        <f>B75-B22</f>
        <v>0.36800000000000005</v>
      </c>
      <c r="D75" s="19">
        <f t="shared" si="2"/>
        <v>10.071897109</v>
      </c>
    </row>
    <row r="76" spans="1:4" x14ac:dyDescent="0.35">
      <c r="A76" s="7" t="s">
        <v>72</v>
      </c>
      <c r="B76" s="18">
        <v>1.2110000000000001</v>
      </c>
      <c r="C76" s="18">
        <f>B76-B22</f>
        <v>1.1020000000000001</v>
      </c>
      <c r="D76" s="19">
        <f t="shared" si="2"/>
        <v>38.545553941000001</v>
      </c>
    </row>
    <row r="77" spans="1:4" x14ac:dyDescent="0.35">
      <c r="A77" s="11" t="s">
        <v>74</v>
      </c>
      <c r="B77" s="20">
        <v>0.371</v>
      </c>
      <c r="C77" s="20">
        <f>B77-B22</f>
        <v>0.26200000000000001</v>
      </c>
      <c r="D77" s="21">
        <f t="shared" si="2"/>
        <v>6.8521674610000005</v>
      </c>
    </row>
    <row r="79" spans="1:4" x14ac:dyDescent="0.35">
      <c r="A79" t="s">
        <v>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topLeftCell="A16" workbookViewId="0">
      <selection activeCell="A47" sqref="A47"/>
    </sheetView>
  </sheetViews>
  <sheetFormatPr defaultRowHeight="14.5" x14ac:dyDescent="0.35"/>
  <cols>
    <col min="1" max="1" width="12.26953125" customWidth="1"/>
    <col min="2" max="2" width="16.453125" customWidth="1"/>
    <col min="3" max="3" width="15.7265625" customWidth="1"/>
    <col min="5" max="5" width="11.54296875" customWidth="1"/>
    <col min="6" max="6" width="15" customWidth="1"/>
  </cols>
  <sheetData>
    <row r="1" spans="1:11" x14ac:dyDescent="0.35">
      <c r="A1" s="4" t="s">
        <v>94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3"/>
      <c r="H1" s="3"/>
      <c r="I1" s="3"/>
      <c r="J1" s="3"/>
      <c r="K1" s="3"/>
    </row>
    <row r="2" spans="1:11" x14ac:dyDescent="0.35">
      <c r="A2" s="7" t="s">
        <v>12</v>
      </c>
      <c r="B2" s="8">
        <v>0.76</v>
      </c>
      <c r="C2" s="8">
        <v>3.34</v>
      </c>
      <c r="D2" s="9">
        <f t="shared" ref="D2:D31" si="0">(C2/(B2*1000))*100</f>
        <v>0.43947368421052629</v>
      </c>
      <c r="E2" s="8">
        <v>1006</v>
      </c>
      <c r="F2" s="10"/>
      <c r="G2" s="3"/>
      <c r="H2" s="3"/>
      <c r="I2" t="s">
        <v>100</v>
      </c>
    </row>
    <row r="3" spans="1:11" x14ac:dyDescent="0.35">
      <c r="A3" s="7" t="s">
        <v>14</v>
      </c>
      <c r="B3" s="8">
        <v>0.79</v>
      </c>
      <c r="C3" s="8">
        <v>4.0199999999999996</v>
      </c>
      <c r="D3" s="9">
        <f t="shared" si="0"/>
        <v>0.50886075949367082</v>
      </c>
      <c r="E3" s="8">
        <v>1092</v>
      </c>
      <c r="F3" s="10"/>
      <c r="G3" s="3"/>
      <c r="H3" s="3"/>
      <c r="I3" t="s">
        <v>101</v>
      </c>
    </row>
    <row r="4" spans="1:11" x14ac:dyDescent="0.35">
      <c r="A4" s="7" t="s">
        <v>16</v>
      </c>
      <c r="B4" s="8">
        <v>0.99</v>
      </c>
      <c r="C4" s="8">
        <v>4.62</v>
      </c>
      <c r="D4" s="9">
        <f t="shared" si="0"/>
        <v>0.46666666666666673</v>
      </c>
      <c r="E4" s="8">
        <v>1509</v>
      </c>
      <c r="F4" s="10"/>
      <c r="G4" s="3"/>
      <c r="H4" s="3"/>
    </row>
    <row r="5" spans="1:11" x14ac:dyDescent="0.35">
      <c r="A5" s="7" t="s">
        <v>18</v>
      </c>
      <c r="B5" s="8">
        <v>1.01</v>
      </c>
      <c r="C5" s="8">
        <v>4.74</v>
      </c>
      <c r="D5" s="9">
        <f t="shared" si="0"/>
        <v>0.46930693069306928</v>
      </c>
      <c r="E5" s="8">
        <v>843</v>
      </c>
      <c r="F5" s="10"/>
      <c r="G5" s="3"/>
      <c r="H5" s="3"/>
      <c r="I5" s="3"/>
      <c r="J5" s="3"/>
      <c r="K5" s="3"/>
    </row>
    <row r="6" spans="1:11" x14ac:dyDescent="0.35">
      <c r="A6" s="7" t="s">
        <v>20</v>
      </c>
      <c r="B6" s="8">
        <v>1.1000000000000001</v>
      </c>
      <c r="C6" s="8">
        <v>6.44</v>
      </c>
      <c r="D6" s="9">
        <f t="shared" si="0"/>
        <v>0.58545454545454556</v>
      </c>
      <c r="E6" s="8">
        <v>1721</v>
      </c>
      <c r="F6" s="10" t="s">
        <v>102</v>
      </c>
      <c r="G6" s="3"/>
      <c r="H6" s="3"/>
      <c r="I6" s="3"/>
      <c r="J6" s="3"/>
      <c r="K6" s="3"/>
    </row>
    <row r="7" spans="1:11" x14ac:dyDescent="0.35">
      <c r="A7" s="7" t="s">
        <v>77</v>
      </c>
      <c r="B7" s="8">
        <v>1.31</v>
      </c>
      <c r="C7" s="8">
        <v>12.04</v>
      </c>
      <c r="D7" s="9">
        <f t="shared" si="0"/>
        <v>0.91908396946564874</v>
      </c>
      <c r="E7" s="8">
        <v>1280</v>
      </c>
      <c r="F7" s="10" t="s">
        <v>103</v>
      </c>
      <c r="G7" s="3"/>
      <c r="H7" s="3"/>
      <c r="I7" s="3"/>
      <c r="J7" s="3"/>
      <c r="K7" s="3"/>
    </row>
    <row r="8" spans="1:11" x14ac:dyDescent="0.35">
      <c r="A8" s="7" t="s">
        <v>22</v>
      </c>
      <c r="B8" s="8">
        <v>1.2</v>
      </c>
      <c r="C8" s="8">
        <v>5.32</v>
      </c>
      <c r="D8" s="9">
        <f t="shared" si="0"/>
        <v>0.44333333333333336</v>
      </c>
      <c r="E8" s="8">
        <v>1142</v>
      </c>
      <c r="F8" s="10"/>
      <c r="G8" s="3"/>
      <c r="H8" s="3"/>
      <c r="I8" s="3"/>
      <c r="J8" s="3"/>
      <c r="K8" s="3"/>
    </row>
    <row r="9" spans="1:11" x14ac:dyDescent="0.35">
      <c r="A9" s="7" t="s">
        <v>24</v>
      </c>
      <c r="B9" s="8">
        <v>1.2</v>
      </c>
      <c r="C9" s="8">
        <v>13.53</v>
      </c>
      <c r="D9" s="9">
        <f t="shared" si="0"/>
        <v>1.1274999999999999</v>
      </c>
      <c r="E9" s="8">
        <v>1561</v>
      </c>
      <c r="F9" s="10" t="s">
        <v>103</v>
      </c>
      <c r="G9" s="3"/>
      <c r="H9" s="3"/>
      <c r="I9" s="3"/>
      <c r="J9" s="3"/>
      <c r="K9" s="3"/>
    </row>
    <row r="10" spans="1:11" x14ac:dyDescent="0.35">
      <c r="A10" s="7" t="s">
        <v>26</v>
      </c>
      <c r="B10" s="8">
        <v>1.34</v>
      </c>
      <c r="C10" s="8">
        <v>3.29</v>
      </c>
      <c r="D10" s="9">
        <f t="shared" si="0"/>
        <v>0.2455223880597015</v>
      </c>
      <c r="E10" s="8">
        <v>1414</v>
      </c>
      <c r="F10" s="10"/>
      <c r="G10" s="3"/>
      <c r="H10" s="3"/>
      <c r="I10" s="3"/>
      <c r="J10" s="3"/>
      <c r="K10" s="3"/>
    </row>
    <row r="11" spans="1:11" x14ac:dyDescent="0.35">
      <c r="A11" s="7" t="s">
        <v>28</v>
      </c>
      <c r="B11" s="8">
        <v>1.1000000000000001</v>
      </c>
      <c r="C11" s="8">
        <v>5.83</v>
      </c>
      <c r="D11" s="9">
        <f t="shared" si="0"/>
        <v>0.53</v>
      </c>
      <c r="E11" s="8">
        <v>1031</v>
      </c>
      <c r="F11" s="10" t="s">
        <v>102</v>
      </c>
      <c r="G11" s="3"/>
      <c r="H11" s="3"/>
      <c r="I11" s="3"/>
      <c r="J11" s="3"/>
      <c r="K11" s="3"/>
    </row>
    <row r="12" spans="1:11" x14ac:dyDescent="0.35">
      <c r="A12" s="7" t="s">
        <v>30</v>
      </c>
      <c r="B12" s="8">
        <v>1.07</v>
      </c>
      <c r="C12" s="8">
        <v>3.89</v>
      </c>
      <c r="D12" s="9">
        <f t="shared" si="0"/>
        <v>0.36355140186915891</v>
      </c>
      <c r="E12" s="8">
        <v>849</v>
      </c>
      <c r="F12" s="10"/>
      <c r="G12" s="3"/>
      <c r="H12" s="3"/>
      <c r="I12" s="3"/>
      <c r="J12" s="3"/>
      <c r="K12" s="3"/>
    </row>
    <row r="13" spans="1:11" x14ac:dyDescent="0.35">
      <c r="A13" s="7" t="s">
        <v>32</v>
      </c>
      <c r="B13" s="8">
        <v>1.36</v>
      </c>
      <c r="C13" s="8">
        <v>7.31</v>
      </c>
      <c r="D13" s="9">
        <f t="shared" si="0"/>
        <v>0.53749999999999998</v>
      </c>
      <c r="E13" s="8">
        <v>1222</v>
      </c>
      <c r="F13" s="10" t="s">
        <v>102</v>
      </c>
      <c r="G13" s="3"/>
      <c r="H13" s="3"/>
      <c r="I13" s="3"/>
      <c r="J13" s="3"/>
      <c r="K13" s="3"/>
    </row>
    <row r="14" spans="1:11" x14ac:dyDescent="0.35">
      <c r="A14" s="7" t="s">
        <v>34</v>
      </c>
      <c r="B14" s="8">
        <v>1.1599999999999999</v>
      </c>
      <c r="C14" s="8">
        <v>16.09</v>
      </c>
      <c r="D14" s="9">
        <f t="shared" si="0"/>
        <v>1.3870689655172412</v>
      </c>
      <c r="E14" s="8">
        <v>896</v>
      </c>
      <c r="F14" s="10" t="s">
        <v>103</v>
      </c>
      <c r="G14" s="3"/>
      <c r="H14" s="3"/>
      <c r="I14" s="3"/>
      <c r="J14" s="3"/>
      <c r="K14" s="3"/>
    </row>
    <row r="15" spans="1:11" x14ac:dyDescent="0.35">
      <c r="A15" s="7" t="s">
        <v>36</v>
      </c>
      <c r="B15" s="8">
        <v>1.02</v>
      </c>
      <c r="C15" s="8">
        <v>20.62</v>
      </c>
      <c r="D15" s="9">
        <f t="shared" si="0"/>
        <v>2.0215686274509803</v>
      </c>
      <c r="E15" s="8">
        <v>1271</v>
      </c>
      <c r="F15" s="10" t="s">
        <v>103</v>
      </c>
      <c r="G15" s="3"/>
      <c r="H15" s="3"/>
      <c r="I15" s="3"/>
      <c r="J15" s="3"/>
      <c r="K15" s="3"/>
    </row>
    <row r="16" spans="1:11" x14ac:dyDescent="0.35">
      <c r="A16" s="7" t="s">
        <v>38</v>
      </c>
      <c r="B16" s="8">
        <v>1.0900000000000001</v>
      </c>
      <c r="C16" s="8">
        <v>11.57</v>
      </c>
      <c r="D16" s="9">
        <f t="shared" si="0"/>
        <v>1.061467889908257</v>
      </c>
      <c r="E16" s="8">
        <v>1498</v>
      </c>
      <c r="F16" s="10" t="s">
        <v>103</v>
      </c>
      <c r="G16" s="3"/>
      <c r="H16" s="3"/>
      <c r="I16" s="3"/>
      <c r="J16" s="3"/>
      <c r="K16" s="3"/>
    </row>
    <row r="17" spans="1:11" x14ac:dyDescent="0.35">
      <c r="A17" s="7" t="s">
        <v>40</v>
      </c>
      <c r="B17" s="8">
        <v>0.97</v>
      </c>
      <c r="C17" s="8">
        <v>6.26</v>
      </c>
      <c r="D17" s="9">
        <f t="shared" si="0"/>
        <v>0.64536082474226797</v>
      </c>
      <c r="E17" s="8">
        <v>1233</v>
      </c>
      <c r="F17" s="10"/>
      <c r="G17" s="3"/>
      <c r="H17" s="3"/>
      <c r="I17" s="3"/>
      <c r="J17" s="3"/>
      <c r="K17" s="3"/>
    </row>
    <row r="18" spans="1:11" x14ac:dyDescent="0.35">
      <c r="A18" s="7" t="s">
        <v>42</v>
      </c>
      <c r="B18" s="8">
        <v>1.29</v>
      </c>
      <c r="C18" s="8">
        <v>5.91</v>
      </c>
      <c r="D18" s="9">
        <f t="shared" si="0"/>
        <v>0.45813953488372094</v>
      </c>
      <c r="E18" s="8">
        <v>1209</v>
      </c>
      <c r="F18" s="10"/>
      <c r="G18" s="3"/>
      <c r="H18" s="3"/>
      <c r="I18" s="3"/>
      <c r="J18" s="3"/>
      <c r="K18" s="3"/>
    </row>
    <row r="19" spans="1:11" x14ac:dyDescent="0.35">
      <c r="A19" s="7" t="s">
        <v>44</v>
      </c>
      <c r="B19" s="8">
        <v>1.38</v>
      </c>
      <c r="C19" s="8">
        <v>11.97</v>
      </c>
      <c r="D19" s="9">
        <f t="shared" si="0"/>
        <v>0.86739130434782608</v>
      </c>
      <c r="E19" s="8">
        <v>1044</v>
      </c>
      <c r="F19" s="10" t="s">
        <v>103</v>
      </c>
      <c r="G19" s="3"/>
      <c r="H19" s="3"/>
      <c r="I19" s="3"/>
      <c r="J19" s="3"/>
      <c r="K19" s="3"/>
    </row>
    <row r="20" spans="1:11" x14ac:dyDescent="0.35">
      <c r="A20" s="7" t="s">
        <v>46</v>
      </c>
      <c r="B20" s="8">
        <v>1.04</v>
      </c>
      <c r="C20" s="8">
        <v>5.18</v>
      </c>
      <c r="D20" s="9">
        <f t="shared" si="0"/>
        <v>0.49807692307692303</v>
      </c>
      <c r="E20" s="8">
        <v>997</v>
      </c>
      <c r="F20" s="10" t="s">
        <v>103</v>
      </c>
      <c r="G20" s="3"/>
      <c r="H20" s="3"/>
      <c r="I20" s="3"/>
      <c r="J20" s="3"/>
      <c r="K20" s="3"/>
    </row>
    <row r="21" spans="1:11" x14ac:dyDescent="0.35">
      <c r="A21" s="7" t="s">
        <v>48</v>
      </c>
      <c r="B21" s="8">
        <v>0.74</v>
      </c>
      <c r="C21" s="8">
        <v>6.68</v>
      </c>
      <c r="D21" s="9">
        <f t="shared" si="0"/>
        <v>0.90270270270270259</v>
      </c>
      <c r="E21" s="8">
        <v>584</v>
      </c>
      <c r="F21" s="10" t="s">
        <v>103</v>
      </c>
      <c r="G21" s="3"/>
      <c r="H21" s="3"/>
      <c r="I21" s="3"/>
      <c r="J21" s="3"/>
      <c r="K21" s="3"/>
    </row>
    <row r="22" spans="1:11" x14ac:dyDescent="0.35">
      <c r="A22" s="7" t="s">
        <v>50</v>
      </c>
      <c r="B22" s="8">
        <v>0.81</v>
      </c>
      <c r="C22" s="8">
        <v>4.25</v>
      </c>
      <c r="D22" s="9">
        <f t="shared" si="0"/>
        <v>0.52469135802469136</v>
      </c>
      <c r="E22" s="8">
        <v>1083</v>
      </c>
      <c r="F22" s="10"/>
      <c r="G22" s="3"/>
      <c r="H22" s="3"/>
      <c r="I22" s="3"/>
      <c r="J22" s="3"/>
      <c r="K22" s="3"/>
    </row>
    <row r="23" spans="1:11" x14ac:dyDescent="0.35">
      <c r="A23" s="7" t="s">
        <v>52</v>
      </c>
      <c r="B23" s="8">
        <v>0.97</v>
      </c>
      <c r="C23" s="8">
        <v>4.45</v>
      </c>
      <c r="D23" s="9">
        <f t="shared" si="0"/>
        <v>0.45876288659793818</v>
      </c>
      <c r="E23" s="8">
        <v>1313</v>
      </c>
      <c r="F23" s="10"/>
      <c r="G23" s="3"/>
      <c r="H23" s="3"/>
      <c r="I23" s="3"/>
      <c r="J23" s="3"/>
      <c r="K23" s="3"/>
    </row>
    <row r="24" spans="1:11" x14ac:dyDescent="0.35">
      <c r="A24" s="7" t="s">
        <v>54</v>
      </c>
      <c r="B24" s="8">
        <v>1.0900000000000001</v>
      </c>
      <c r="C24" s="8">
        <v>4.16</v>
      </c>
      <c r="D24" s="9">
        <f t="shared" si="0"/>
        <v>0.38165137614678901</v>
      </c>
      <c r="E24" s="8">
        <v>995</v>
      </c>
      <c r="F24" s="10"/>
      <c r="G24" s="3"/>
      <c r="H24" s="3"/>
      <c r="I24" s="3"/>
      <c r="J24" s="3"/>
      <c r="K24" s="3"/>
    </row>
    <row r="25" spans="1:11" x14ac:dyDescent="0.35">
      <c r="A25" s="7" t="s">
        <v>58</v>
      </c>
      <c r="B25" s="8">
        <v>1.32</v>
      </c>
      <c r="C25" s="8">
        <v>3.81</v>
      </c>
      <c r="D25" s="9">
        <f t="shared" si="0"/>
        <v>0.28863636363636364</v>
      </c>
      <c r="E25" s="8">
        <v>1440</v>
      </c>
      <c r="F25" s="10" t="s">
        <v>102</v>
      </c>
      <c r="G25" s="3"/>
      <c r="H25" s="3"/>
      <c r="I25" s="3"/>
      <c r="J25" s="3"/>
      <c r="K25" s="3"/>
    </row>
    <row r="26" spans="1:11" x14ac:dyDescent="0.35">
      <c r="A26" s="7" t="s">
        <v>62</v>
      </c>
      <c r="B26" s="8">
        <v>1.26</v>
      </c>
      <c r="C26" s="8">
        <v>3.36</v>
      </c>
      <c r="D26" s="9">
        <f t="shared" si="0"/>
        <v>0.26666666666666666</v>
      </c>
      <c r="E26" s="8">
        <v>1316</v>
      </c>
      <c r="F26" s="10"/>
      <c r="G26" s="3"/>
      <c r="H26" s="3"/>
      <c r="I26" s="3"/>
      <c r="J26" s="3"/>
      <c r="K26" s="3"/>
    </row>
    <row r="27" spans="1:11" x14ac:dyDescent="0.35">
      <c r="A27" s="7" t="s">
        <v>64</v>
      </c>
      <c r="B27" s="8">
        <v>0.28999999999999998</v>
      </c>
      <c r="C27" s="8">
        <v>5.08</v>
      </c>
      <c r="D27" s="9">
        <f t="shared" si="0"/>
        <v>1.7517241379310347</v>
      </c>
      <c r="E27" s="8">
        <v>898</v>
      </c>
      <c r="F27" s="10" t="s">
        <v>102</v>
      </c>
      <c r="G27" s="3"/>
      <c r="H27" s="3"/>
      <c r="I27" s="3"/>
      <c r="J27" s="3"/>
      <c r="K27" s="3"/>
    </row>
    <row r="28" spans="1:11" x14ac:dyDescent="0.35">
      <c r="A28" s="7" t="s">
        <v>66</v>
      </c>
      <c r="B28" s="8">
        <v>1.26</v>
      </c>
      <c r="C28" s="8">
        <v>5.59</v>
      </c>
      <c r="D28" s="9">
        <f t="shared" si="0"/>
        <v>0.44365079365079363</v>
      </c>
      <c r="E28" s="8">
        <v>766</v>
      </c>
      <c r="F28" s="10" t="s">
        <v>102</v>
      </c>
      <c r="G28" s="3"/>
      <c r="H28" s="3"/>
      <c r="I28" s="3"/>
      <c r="J28" s="3"/>
      <c r="K28" s="3"/>
    </row>
    <row r="29" spans="1:11" x14ac:dyDescent="0.35">
      <c r="A29" s="7" t="s">
        <v>68</v>
      </c>
      <c r="B29" s="8">
        <v>1.1399999999999999</v>
      </c>
      <c r="C29" s="8">
        <v>5.47</v>
      </c>
      <c r="D29" s="9">
        <f t="shared" si="0"/>
        <v>0.47982456140350871</v>
      </c>
      <c r="E29" s="8">
        <v>1359</v>
      </c>
      <c r="F29" s="10" t="s">
        <v>102</v>
      </c>
      <c r="G29" s="3"/>
      <c r="H29" s="3"/>
      <c r="I29" s="3"/>
      <c r="J29" s="3"/>
      <c r="K29" s="3"/>
    </row>
    <row r="30" spans="1:11" x14ac:dyDescent="0.35">
      <c r="A30" s="7" t="s">
        <v>70</v>
      </c>
      <c r="B30" s="8">
        <v>0.99</v>
      </c>
      <c r="C30" s="8">
        <v>12.67</v>
      </c>
      <c r="D30" s="9">
        <f t="shared" si="0"/>
        <v>1.2797979797979797</v>
      </c>
      <c r="E30" s="8">
        <v>842</v>
      </c>
      <c r="F30" s="10" t="s">
        <v>103</v>
      </c>
      <c r="G30" s="3"/>
      <c r="H30" s="3"/>
      <c r="I30" s="3"/>
      <c r="J30" s="3"/>
      <c r="K30" s="3"/>
    </row>
    <row r="31" spans="1:11" x14ac:dyDescent="0.35">
      <c r="A31" s="11" t="s">
        <v>72</v>
      </c>
      <c r="B31" s="12">
        <v>1.04</v>
      </c>
      <c r="C31" s="12">
        <v>6.21</v>
      </c>
      <c r="D31" s="13">
        <f t="shared" si="0"/>
        <v>0.5971153846153846</v>
      </c>
      <c r="E31" s="12">
        <v>1056</v>
      </c>
      <c r="F31" s="14" t="s">
        <v>102</v>
      </c>
      <c r="G31" s="3"/>
      <c r="H31" s="3"/>
      <c r="I31" s="3"/>
      <c r="J31" s="3"/>
      <c r="K31" s="3"/>
    </row>
    <row r="32" spans="1:1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 x14ac:dyDescent="0.35">
      <c r="B33" s="3"/>
      <c r="C33" s="3"/>
      <c r="D33" s="15"/>
      <c r="E33" s="3"/>
      <c r="F33" s="3"/>
      <c r="G33" s="3"/>
      <c r="H33" s="3"/>
      <c r="I33" s="3"/>
      <c r="J33" s="3"/>
      <c r="K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testosterone(o)</vt:lpstr>
      <vt:lpstr>testosterone(k)</vt:lpstr>
      <vt:lpstr>estradiol(o)</vt:lpstr>
      <vt:lpstr>estradiol(k)</vt:lpstr>
      <vt:lpstr>progesterone(o)</vt:lpstr>
      <vt:lpstr>progesterone(k)</vt:lpstr>
      <vt:lpstr>ınhibin A</vt:lpstr>
      <vt:lpstr>aromatase</vt:lpstr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2020-07-02T14:35:25Z</dcterms:created>
  <dcterms:modified xsi:type="dcterms:W3CDTF">2020-07-06T06:53:28Z</dcterms:modified>
</cp:coreProperties>
</file>