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nfo\Desktop\"/>
    </mc:Choice>
  </mc:AlternateContent>
  <bookViews>
    <workbookView xWindow="0" yWindow="0" windowWidth="20808" windowHeight="7776"/>
  </bookViews>
  <sheets>
    <sheet name="TNF-A" sheetId="1" r:id="rId1"/>
    <sheet name="IL-6" sheetId="2" r:id="rId2"/>
    <sheet name="LPS" sheetId="3" r:id="rId3"/>
    <sheet name="INS" sheetId="4" r:id="rId4"/>
    <sheet name="Colorimetric" sheetId="5" r:id="rId5"/>
    <sheet name="Materyal-metod"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6" i="4" l="1"/>
  <c r="D35" i="4"/>
  <c r="E35" i="4" s="1"/>
  <c r="D36" i="4"/>
  <c r="E36" i="4" s="1"/>
  <c r="D37" i="4"/>
  <c r="E37" i="4" s="1"/>
  <c r="D38" i="4"/>
  <c r="E38" i="4" s="1"/>
  <c r="D39" i="4"/>
  <c r="E39" i="4" s="1"/>
  <c r="D40" i="4"/>
  <c r="E40" i="4" s="1"/>
  <c r="D41" i="4"/>
  <c r="E41" i="4" s="1"/>
  <c r="D42" i="4"/>
  <c r="E42" i="4" s="1"/>
  <c r="D43" i="4"/>
  <c r="E43" i="4" s="1"/>
  <c r="D44" i="4"/>
  <c r="E44" i="4" s="1"/>
  <c r="D45" i="4"/>
  <c r="E45" i="4" s="1"/>
  <c r="D46" i="4"/>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E84" i="4" s="1"/>
  <c r="D85" i="4"/>
  <c r="E85" i="4" s="1"/>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100" i="4"/>
  <c r="E100" i="4" s="1"/>
  <c r="D101" i="4"/>
  <c r="E101" i="4" s="1"/>
  <c r="D102" i="4"/>
  <c r="E102" i="4" s="1"/>
  <c r="D103" i="4"/>
  <c r="E103" i="4" s="1"/>
  <c r="D104" i="4"/>
  <c r="E104" i="4" s="1"/>
  <c r="D105" i="4"/>
  <c r="E105" i="4" s="1"/>
  <c r="D106" i="4"/>
  <c r="E106" i="4" s="1"/>
  <c r="D107" i="4"/>
  <c r="E107" i="4" s="1"/>
  <c r="D108" i="4"/>
  <c r="E108" i="4" s="1"/>
  <c r="D109" i="4"/>
  <c r="E109" i="4" s="1"/>
  <c r="D110" i="4"/>
  <c r="E110" i="4" s="1"/>
  <c r="D111" i="4"/>
  <c r="E111" i="4" s="1"/>
  <c r="D112" i="4"/>
  <c r="E112" i="4" s="1"/>
  <c r="D113" i="4"/>
  <c r="E113" i="4" s="1"/>
  <c r="D114" i="4"/>
  <c r="E114" i="4" s="1"/>
  <c r="D115" i="4"/>
  <c r="E115" i="4" s="1"/>
  <c r="D116" i="4"/>
  <c r="E116" i="4" s="1"/>
  <c r="D117" i="4"/>
  <c r="E117" i="4" s="1"/>
  <c r="D34" i="4"/>
  <c r="E34" i="4" s="1"/>
  <c r="C24" i="4"/>
  <c r="E24" i="4" s="1"/>
  <c r="C23" i="4"/>
  <c r="E23" i="4" s="1"/>
  <c r="C22" i="4"/>
  <c r="E22" i="4" s="1"/>
  <c r="C21" i="4"/>
  <c r="E21" i="4" s="1"/>
  <c r="C20" i="4"/>
  <c r="E20" i="4" s="1"/>
  <c r="C19" i="4"/>
  <c r="E19" i="4" s="1"/>
  <c r="C18" i="4"/>
  <c r="E18" i="4" s="1"/>
  <c r="C17" i="4"/>
  <c r="E17" i="4" s="1"/>
  <c r="E54" i="3" l="1"/>
  <c r="E96" i="3"/>
  <c r="D34" i="3"/>
  <c r="E34" i="3" s="1"/>
  <c r="D35" i="3"/>
  <c r="E35" i="3" s="1"/>
  <c r="D36" i="3"/>
  <c r="E36" i="3" s="1"/>
  <c r="D37" i="3"/>
  <c r="E37" i="3" s="1"/>
  <c r="D38" i="3"/>
  <c r="E38" i="3" s="1"/>
  <c r="D39" i="3"/>
  <c r="E39" i="3" s="1"/>
  <c r="D40" i="3"/>
  <c r="E40" i="3" s="1"/>
  <c r="D41" i="3"/>
  <c r="E41" i="3" s="1"/>
  <c r="D42" i="3"/>
  <c r="E42" i="3" s="1"/>
  <c r="D43" i="3"/>
  <c r="E43" i="3" s="1"/>
  <c r="D44" i="3"/>
  <c r="E44" i="3" s="1"/>
  <c r="D45" i="3"/>
  <c r="E45" i="3" s="1"/>
  <c r="D46" i="3"/>
  <c r="E46" i="3" s="1"/>
  <c r="D47" i="3"/>
  <c r="E47" i="3" s="1"/>
  <c r="D48" i="3"/>
  <c r="E48" i="3" s="1"/>
  <c r="D49" i="3"/>
  <c r="E49" i="3" s="1"/>
  <c r="D50" i="3"/>
  <c r="E50" i="3" s="1"/>
  <c r="D51" i="3"/>
  <c r="E51" i="3" s="1"/>
  <c r="D52" i="3"/>
  <c r="E52" i="3" s="1"/>
  <c r="D53" i="3"/>
  <c r="E53" i="3" s="1"/>
  <c r="D54" i="3"/>
  <c r="D55" i="3"/>
  <c r="E55" i="3" s="1"/>
  <c r="D56" i="3"/>
  <c r="E56" i="3" s="1"/>
  <c r="D57" i="3"/>
  <c r="E57" i="3" s="1"/>
  <c r="D58" i="3"/>
  <c r="E58" i="3" s="1"/>
  <c r="D59" i="3"/>
  <c r="E59" i="3" s="1"/>
  <c r="D60" i="3"/>
  <c r="E60" i="3" s="1"/>
  <c r="D61" i="3"/>
  <c r="E61" i="3" s="1"/>
  <c r="D62" i="3"/>
  <c r="E62" i="3" s="1"/>
  <c r="D63" i="3"/>
  <c r="E63" i="3" s="1"/>
  <c r="D64" i="3"/>
  <c r="E64" i="3" s="1"/>
  <c r="D65" i="3"/>
  <c r="E65" i="3" s="1"/>
  <c r="D66" i="3"/>
  <c r="E66" i="3" s="1"/>
  <c r="D67" i="3"/>
  <c r="E67" i="3" s="1"/>
  <c r="D68" i="3"/>
  <c r="E68" i="3" s="1"/>
  <c r="D69" i="3"/>
  <c r="E69" i="3" s="1"/>
  <c r="D70" i="3"/>
  <c r="E70" i="3" s="1"/>
  <c r="D71" i="3"/>
  <c r="E71" i="3" s="1"/>
  <c r="D72" i="3"/>
  <c r="E72" i="3" s="1"/>
  <c r="D73" i="3"/>
  <c r="E73" i="3" s="1"/>
  <c r="D74" i="3"/>
  <c r="E74" i="3" s="1"/>
  <c r="D75" i="3"/>
  <c r="E75" i="3" s="1"/>
  <c r="D76" i="3"/>
  <c r="E76" i="3" s="1"/>
  <c r="D77" i="3"/>
  <c r="E77" i="3" s="1"/>
  <c r="D78" i="3"/>
  <c r="E78" i="3" s="1"/>
  <c r="D79" i="3"/>
  <c r="E79" i="3" s="1"/>
  <c r="D80" i="3"/>
  <c r="E80" i="3" s="1"/>
  <c r="D81" i="3"/>
  <c r="E81" i="3" s="1"/>
  <c r="D82" i="3"/>
  <c r="E82" i="3" s="1"/>
  <c r="D83" i="3"/>
  <c r="E83" i="3" s="1"/>
  <c r="D84" i="3"/>
  <c r="E84" i="3" s="1"/>
  <c r="D85" i="3"/>
  <c r="E85" i="3" s="1"/>
  <c r="D86" i="3"/>
  <c r="E86" i="3" s="1"/>
  <c r="D87" i="3"/>
  <c r="E87" i="3" s="1"/>
  <c r="D88" i="3"/>
  <c r="E88" i="3" s="1"/>
  <c r="D89" i="3"/>
  <c r="E89" i="3" s="1"/>
  <c r="D90" i="3"/>
  <c r="E90" i="3" s="1"/>
  <c r="D91" i="3"/>
  <c r="E91" i="3" s="1"/>
  <c r="D92" i="3"/>
  <c r="E92" i="3" s="1"/>
  <c r="D93" i="3"/>
  <c r="E93" i="3" s="1"/>
  <c r="D94" i="3"/>
  <c r="E94" i="3" s="1"/>
  <c r="D95" i="3"/>
  <c r="E95" i="3" s="1"/>
  <c r="D96" i="3"/>
  <c r="D97" i="3"/>
  <c r="E97" i="3" s="1"/>
  <c r="D98" i="3"/>
  <c r="E98" i="3" s="1"/>
  <c r="D99" i="3"/>
  <c r="E99" i="3" s="1"/>
  <c r="D100" i="3"/>
  <c r="E100" i="3" s="1"/>
  <c r="D101" i="3"/>
  <c r="E101" i="3" s="1"/>
  <c r="D102" i="3"/>
  <c r="E102" i="3" s="1"/>
  <c r="D103" i="3"/>
  <c r="E103" i="3" s="1"/>
  <c r="D104" i="3"/>
  <c r="E104" i="3" s="1"/>
  <c r="D105" i="3"/>
  <c r="E105" i="3" s="1"/>
  <c r="D106" i="3"/>
  <c r="E106" i="3" s="1"/>
  <c r="D107" i="3"/>
  <c r="E107" i="3" s="1"/>
  <c r="D108" i="3"/>
  <c r="E108" i="3" s="1"/>
  <c r="D109" i="3"/>
  <c r="E109" i="3" s="1"/>
  <c r="D110" i="3"/>
  <c r="E110" i="3" s="1"/>
  <c r="D111" i="3"/>
  <c r="E111" i="3" s="1"/>
  <c r="D112" i="3"/>
  <c r="E112" i="3" s="1"/>
  <c r="D113" i="3"/>
  <c r="E113" i="3" s="1"/>
  <c r="D114" i="3"/>
  <c r="E114" i="3" s="1"/>
  <c r="D115" i="3"/>
  <c r="E115" i="3" s="1"/>
  <c r="D116" i="3"/>
  <c r="E116" i="3" s="1"/>
  <c r="D33" i="3"/>
  <c r="E33" i="3" s="1"/>
  <c r="C22" i="3" l="1"/>
  <c r="E22" i="3" s="1"/>
  <c r="C21" i="3"/>
  <c r="E21" i="3" s="1"/>
  <c r="C20" i="3"/>
  <c r="E20" i="3" s="1"/>
  <c r="C19" i="3"/>
  <c r="E19" i="3" s="1"/>
  <c r="C18" i="3"/>
  <c r="E18" i="3" s="1"/>
  <c r="C17" i="3"/>
  <c r="E17" i="3" s="1"/>
  <c r="E73" i="2"/>
  <c r="E89" i="2"/>
  <c r="E97" i="2"/>
  <c r="D35" i="2"/>
  <c r="E35" i="2" s="1"/>
  <c r="D36" i="2"/>
  <c r="E36" i="2" s="1"/>
  <c r="D37" i="2"/>
  <c r="E37" i="2" s="1"/>
  <c r="D38" i="2"/>
  <c r="E38" i="2" s="1"/>
  <c r="D39" i="2"/>
  <c r="E39" i="2" s="1"/>
  <c r="D40" i="2"/>
  <c r="E40" i="2" s="1"/>
  <c r="D41" i="2"/>
  <c r="E41" i="2" s="1"/>
  <c r="D42" i="2"/>
  <c r="E42" i="2" s="1"/>
  <c r="D43" i="2"/>
  <c r="E43" i="2" s="1"/>
  <c r="D44" i="2"/>
  <c r="E44" i="2" s="1"/>
  <c r="D45" i="2"/>
  <c r="E45" i="2" s="1"/>
  <c r="D46" i="2"/>
  <c r="E46" i="2" s="1"/>
  <c r="D47" i="2"/>
  <c r="E47" i="2" s="1"/>
  <c r="D48" i="2"/>
  <c r="E48" i="2" s="1"/>
  <c r="D49" i="2"/>
  <c r="E49" i="2" s="1"/>
  <c r="D50" i="2"/>
  <c r="E50" i="2" s="1"/>
  <c r="D51" i="2"/>
  <c r="E51" i="2" s="1"/>
  <c r="D52" i="2"/>
  <c r="E52" i="2" s="1"/>
  <c r="D53" i="2"/>
  <c r="E53" i="2" s="1"/>
  <c r="D54" i="2"/>
  <c r="E54" i="2" s="1"/>
  <c r="D55" i="2"/>
  <c r="E55" i="2" s="1"/>
  <c r="D56" i="2"/>
  <c r="E56" i="2" s="1"/>
  <c r="D57" i="2"/>
  <c r="E57" i="2" s="1"/>
  <c r="D58" i="2"/>
  <c r="E58" i="2" s="1"/>
  <c r="D59" i="2"/>
  <c r="E59" i="2" s="1"/>
  <c r="D60" i="2"/>
  <c r="E60" i="2" s="1"/>
  <c r="D61" i="2"/>
  <c r="E61" i="2" s="1"/>
  <c r="D62" i="2"/>
  <c r="E62" i="2" s="1"/>
  <c r="D63" i="2"/>
  <c r="E63" i="2" s="1"/>
  <c r="D64" i="2"/>
  <c r="E64" i="2" s="1"/>
  <c r="D65" i="2"/>
  <c r="E65" i="2" s="1"/>
  <c r="D66" i="2"/>
  <c r="E66" i="2" s="1"/>
  <c r="D67" i="2"/>
  <c r="E67" i="2" s="1"/>
  <c r="D68" i="2"/>
  <c r="E68" i="2" s="1"/>
  <c r="D69" i="2"/>
  <c r="E69" i="2" s="1"/>
  <c r="D70" i="2"/>
  <c r="E70" i="2" s="1"/>
  <c r="D71" i="2"/>
  <c r="E71" i="2" s="1"/>
  <c r="D72" i="2"/>
  <c r="E72" i="2" s="1"/>
  <c r="D73" i="2"/>
  <c r="D74" i="2"/>
  <c r="E74" i="2" s="1"/>
  <c r="D75" i="2"/>
  <c r="E75" i="2" s="1"/>
  <c r="D76" i="2"/>
  <c r="E76" i="2" s="1"/>
  <c r="D77" i="2"/>
  <c r="E77" i="2" s="1"/>
  <c r="D78" i="2"/>
  <c r="E78" i="2" s="1"/>
  <c r="D79" i="2"/>
  <c r="E79" i="2" s="1"/>
  <c r="D80" i="2"/>
  <c r="E80" i="2" s="1"/>
  <c r="D81" i="2"/>
  <c r="E81" i="2" s="1"/>
  <c r="D82" i="2"/>
  <c r="E82" i="2" s="1"/>
  <c r="D83" i="2"/>
  <c r="E83" i="2" s="1"/>
  <c r="D84" i="2"/>
  <c r="E84" i="2" s="1"/>
  <c r="D85" i="2"/>
  <c r="E85" i="2" s="1"/>
  <c r="D86" i="2"/>
  <c r="E86" i="2" s="1"/>
  <c r="D87" i="2"/>
  <c r="E87" i="2" s="1"/>
  <c r="D88" i="2"/>
  <c r="E88" i="2" s="1"/>
  <c r="D89" i="2"/>
  <c r="D90" i="2"/>
  <c r="E90" i="2" s="1"/>
  <c r="D91" i="2"/>
  <c r="E91" i="2" s="1"/>
  <c r="D92" i="2"/>
  <c r="E92" i="2" s="1"/>
  <c r="D93" i="2"/>
  <c r="E93" i="2" s="1"/>
  <c r="D94" i="2"/>
  <c r="E94" i="2" s="1"/>
  <c r="D95" i="2"/>
  <c r="E95" i="2" s="1"/>
  <c r="D96" i="2"/>
  <c r="E96" i="2" s="1"/>
  <c r="D97" i="2"/>
  <c r="D98" i="2"/>
  <c r="E98" i="2" s="1"/>
  <c r="D99" i="2"/>
  <c r="E99" i="2" s="1"/>
  <c r="D100" i="2"/>
  <c r="E100" i="2" s="1"/>
  <c r="D101" i="2"/>
  <c r="E101" i="2" s="1"/>
  <c r="D102" i="2"/>
  <c r="E102" i="2" s="1"/>
  <c r="D103" i="2"/>
  <c r="E103" i="2" s="1"/>
  <c r="D104" i="2"/>
  <c r="E104" i="2" s="1"/>
  <c r="D105" i="2"/>
  <c r="E105" i="2" s="1"/>
  <c r="D106" i="2"/>
  <c r="E106" i="2" s="1"/>
  <c r="D107" i="2"/>
  <c r="E107" i="2" s="1"/>
  <c r="D108" i="2"/>
  <c r="E108" i="2" s="1"/>
  <c r="D109" i="2"/>
  <c r="E109" i="2" s="1"/>
  <c r="D110" i="2"/>
  <c r="E110" i="2" s="1"/>
  <c r="D111" i="2"/>
  <c r="E111" i="2" s="1"/>
  <c r="D112" i="2"/>
  <c r="E112" i="2" s="1"/>
  <c r="D113" i="2"/>
  <c r="E113" i="2" s="1"/>
  <c r="D114" i="2"/>
  <c r="E114" i="2" s="1"/>
  <c r="D115" i="2"/>
  <c r="E115" i="2" s="1"/>
  <c r="D116" i="2"/>
  <c r="E116" i="2" s="1"/>
  <c r="D117" i="2"/>
  <c r="E117" i="2" s="1"/>
  <c r="D34" i="2"/>
  <c r="E34" i="2" s="1"/>
  <c r="C21" i="2"/>
  <c r="E21" i="2" s="1"/>
  <c r="C20" i="2"/>
  <c r="E20" i="2" s="1"/>
  <c r="C19" i="2"/>
  <c r="E19" i="2" s="1"/>
  <c r="C18" i="2"/>
  <c r="E18" i="2" s="1"/>
  <c r="C17" i="2"/>
  <c r="E17" i="2" s="1"/>
  <c r="C16" i="2"/>
  <c r="E16" i="2" s="1"/>
  <c r="E48" i="1"/>
  <c r="E54" i="1"/>
  <c r="E55" i="1"/>
  <c r="E71" i="1"/>
  <c r="E72" i="1"/>
  <c r="E78" i="1"/>
  <c r="E94" i="1"/>
  <c r="E95" i="1"/>
  <c r="E96" i="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D49" i="1"/>
  <c r="E49" i="1" s="1"/>
  <c r="D50" i="1"/>
  <c r="E50" i="1" s="1"/>
  <c r="D51" i="1"/>
  <c r="E51" i="1" s="1"/>
  <c r="D52" i="1"/>
  <c r="E52" i="1" s="1"/>
  <c r="D53" i="1"/>
  <c r="E53" i="1" s="1"/>
  <c r="D54" i="1"/>
  <c r="D55" i="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D72" i="1"/>
  <c r="D73" i="1"/>
  <c r="E73" i="1" s="1"/>
  <c r="D74" i="1"/>
  <c r="E74" i="1" s="1"/>
  <c r="D75" i="1"/>
  <c r="E75" i="1" s="1"/>
  <c r="D76" i="1"/>
  <c r="E76" i="1" s="1"/>
  <c r="D77" i="1"/>
  <c r="E77" i="1" s="1"/>
  <c r="D78" i="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D95" i="1"/>
  <c r="D96" i="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33" i="1"/>
  <c r="E33" i="1" s="1"/>
  <c r="E17" i="1"/>
  <c r="C22" i="1"/>
  <c r="E22" i="1" s="1"/>
  <c r="C21" i="1"/>
  <c r="E21" i="1" s="1"/>
  <c r="C20" i="1"/>
  <c r="E20" i="1" s="1"/>
  <c r="C19" i="1"/>
  <c r="E19" i="1" s="1"/>
  <c r="C18" i="1"/>
  <c r="E18" i="1" s="1"/>
  <c r="C17" i="1"/>
</calcChain>
</file>

<file path=xl/sharedStrings.xml><?xml version="1.0" encoding="utf-8"?>
<sst xmlns="http://schemas.openxmlformats.org/spreadsheetml/2006/main" count="625" uniqueCount="203">
  <si>
    <t xml:space="preserve"> </t>
  </si>
  <si>
    <t>abs</t>
  </si>
  <si>
    <t>abs-blank</t>
  </si>
  <si>
    <t>expected</t>
  </si>
  <si>
    <t>result</t>
  </si>
  <si>
    <t>std1</t>
  </si>
  <si>
    <t>std2</t>
  </si>
  <si>
    <t>std3</t>
  </si>
  <si>
    <t>std4</t>
  </si>
  <si>
    <t>std5</t>
  </si>
  <si>
    <t>blank</t>
  </si>
  <si>
    <t>concentratıon (ng/L)</t>
  </si>
  <si>
    <t>Numune</t>
  </si>
  <si>
    <t>absorbans</t>
  </si>
  <si>
    <t>result(ng/L)</t>
  </si>
  <si>
    <t>Ö-110</t>
  </si>
  <si>
    <t>Ö-111</t>
  </si>
  <si>
    <t>Ö-112</t>
  </si>
  <si>
    <t>Ö-113</t>
  </si>
  <si>
    <t>Ö-120</t>
  </si>
  <si>
    <t>Ö-121</t>
  </si>
  <si>
    <t>Ö-122</t>
  </si>
  <si>
    <t>Ö-210</t>
  </si>
  <si>
    <t>Ö-211</t>
  </si>
  <si>
    <t>Ö-212</t>
  </si>
  <si>
    <t>Ö-213</t>
  </si>
  <si>
    <t>Ö-220</t>
  </si>
  <si>
    <t>Ö-221</t>
  </si>
  <si>
    <t>Ö-222</t>
  </si>
  <si>
    <t>Ö-310</t>
  </si>
  <si>
    <t>Ö-311</t>
  </si>
  <si>
    <t>Ö-312</t>
  </si>
  <si>
    <t>Ö-313</t>
  </si>
  <si>
    <t>Ö-320</t>
  </si>
  <si>
    <t>Ö-321</t>
  </si>
  <si>
    <t>Ö-322</t>
  </si>
  <si>
    <t>Ö-410</t>
  </si>
  <si>
    <t>Ö-411</t>
  </si>
  <si>
    <t>Ö-412</t>
  </si>
  <si>
    <t>Ö-413</t>
  </si>
  <si>
    <t>Ö-420</t>
  </si>
  <si>
    <t>Ö-421</t>
  </si>
  <si>
    <t>Ö-422</t>
  </si>
  <si>
    <t>Ö-510</t>
  </si>
  <si>
    <t>Ö-511</t>
  </si>
  <si>
    <t>Ö-512</t>
  </si>
  <si>
    <t>Ö-513</t>
  </si>
  <si>
    <t>Ö-520</t>
  </si>
  <si>
    <t>Ö-521</t>
  </si>
  <si>
    <t>Ö-522</t>
  </si>
  <si>
    <t>Ö-610</t>
  </si>
  <si>
    <t>Ö-611</t>
  </si>
  <si>
    <t>Ö-612</t>
  </si>
  <si>
    <t>Ö-613</t>
  </si>
  <si>
    <t>Ö-620</t>
  </si>
  <si>
    <t>Ö-621</t>
  </si>
  <si>
    <t>Ö-622</t>
  </si>
  <si>
    <t>S-110</t>
  </si>
  <si>
    <t>S-111</t>
  </si>
  <si>
    <t>S-112</t>
  </si>
  <si>
    <t>S-113</t>
  </si>
  <si>
    <t>S-120</t>
  </si>
  <si>
    <t>S-121</t>
  </si>
  <si>
    <t>S-122</t>
  </si>
  <si>
    <t>S-210</t>
  </si>
  <si>
    <t>S-211</t>
  </si>
  <si>
    <t>S-212</t>
  </si>
  <si>
    <t>S-213</t>
  </si>
  <si>
    <t>S-220</t>
  </si>
  <si>
    <t>S-221</t>
  </si>
  <si>
    <t>S-222</t>
  </si>
  <si>
    <t>S-310</t>
  </si>
  <si>
    <t>S-311</t>
  </si>
  <si>
    <t>S-312</t>
  </si>
  <si>
    <t>S-313</t>
  </si>
  <si>
    <t>S-320</t>
  </si>
  <si>
    <t>S-321</t>
  </si>
  <si>
    <t>S-322</t>
  </si>
  <si>
    <t>S-410</t>
  </si>
  <si>
    <t>S-411</t>
  </si>
  <si>
    <t>S-412</t>
  </si>
  <si>
    <t>S-413</t>
  </si>
  <si>
    <t>S-420</t>
  </si>
  <si>
    <t>S-421</t>
  </si>
  <si>
    <t>S-422</t>
  </si>
  <si>
    <t>S-510</t>
  </si>
  <si>
    <t>S-511</t>
  </si>
  <si>
    <t>S-512</t>
  </si>
  <si>
    <t>S-513</t>
  </si>
  <si>
    <t>S-520</t>
  </si>
  <si>
    <t>S-521</t>
  </si>
  <si>
    <t>S-522</t>
  </si>
  <si>
    <t>S-610</t>
  </si>
  <si>
    <t>S-611</t>
  </si>
  <si>
    <t>S-612</t>
  </si>
  <si>
    <t>S-613</t>
  </si>
  <si>
    <t>S-620</t>
  </si>
  <si>
    <t>S-621</t>
  </si>
  <si>
    <t>S-622</t>
  </si>
  <si>
    <t>result(EU/L)</t>
  </si>
  <si>
    <t>concentration (EU/L)</t>
  </si>
  <si>
    <t>std6</t>
  </si>
  <si>
    <t>std7</t>
  </si>
  <si>
    <t>concentration ng/ml)</t>
  </si>
  <si>
    <t>Numune Adı</t>
  </si>
  <si>
    <t>CHOL (mg/dl)</t>
  </si>
  <si>
    <t>GLU (mg/dl)</t>
  </si>
  <si>
    <t>HDL (mg/dl)</t>
  </si>
  <si>
    <t>LDL (mg/dl)</t>
  </si>
  <si>
    <t>TG (mg/dl)</t>
  </si>
  <si>
    <t>KİT ADI</t>
  </si>
  <si>
    <t>TÜR</t>
  </si>
  <si>
    <t>MARKA</t>
  </si>
  <si>
    <t>CAT. NO</t>
  </si>
  <si>
    <t>Yöntem</t>
  </si>
  <si>
    <t>Kullanılan Cihaz</t>
  </si>
  <si>
    <t>Tumor necrosis factor-alfa</t>
  </si>
  <si>
    <t>Rat</t>
  </si>
  <si>
    <t>BT-lab</t>
  </si>
  <si>
    <t>E0764Ra</t>
  </si>
  <si>
    <t>ELİSA</t>
  </si>
  <si>
    <t>Mıcroplate reader: BIO-TEK EL X 800-Aotu strıp washer:BIO TEK EL X 50</t>
  </si>
  <si>
    <t>Interleukin-6</t>
  </si>
  <si>
    <t>E0135Ra</t>
  </si>
  <si>
    <t>Numune Türü</t>
  </si>
  <si>
    <t>Serum</t>
  </si>
  <si>
    <t>Lipopolysaccharides (LPS)</t>
  </si>
  <si>
    <t>E0756Ra</t>
  </si>
  <si>
    <t>Elabscience</t>
  </si>
  <si>
    <t>E-EL-R2466</t>
  </si>
  <si>
    <t>Insulin</t>
  </si>
  <si>
    <t>CHOL: Total Cholesterol</t>
  </si>
  <si>
    <t>Universal</t>
  </si>
  <si>
    <t>Otto Scientific</t>
  </si>
  <si>
    <t>OttoBC135</t>
  </si>
  <si>
    <t>Kolorimetrik</t>
  </si>
  <si>
    <t>MINDRAY-BS400</t>
  </si>
  <si>
    <t>GLU: Glucose</t>
  </si>
  <si>
    <t>OttoBC142</t>
  </si>
  <si>
    <t>LDL: LDL Cholesterol</t>
  </si>
  <si>
    <t>OttoBC145</t>
  </si>
  <si>
    <t>HDL: HDL Cholesterol</t>
  </si>
  <si>
    <t>OttoBC144</t>
  </si>
  <si>
    <t>TG: Triglycerides</t>
  </si>
  <si>
    <t>OttoBC155</t>
  </si>
  <si>
    <t>TNF-Alfa Assay Principle</t>
  </si>
  <si>
    <t>This kit is an Enzyme-Linked Immunosorbent Assay (ELISA). The plate has been pre-coated with Rat TNFA antibody. TNFA present in the sample is added and binds to antibodies coated on the wells.</t>
  </si>
  <si>
    <t>And then biotinylated Rat TNFA Antibody is added and binds to TNFA in the sample. Then Streptavidin-HRP is added and binds to the Biotinylated TNFA antibody.</t>
  </si>
  <si>
    <t>After incubation unbound Streptavidin-HRP is washed away during a washing step. Substrate solution is then added and color develops in proportion to the amount of Rat TNFA.</t>
  </si>
  <si>
    <t xml:space="preserve"> The reaction is terminated by addition of acidic stop solution and absorbance is measured at 450 nm. </t>
  </si>
  <si>
    <t>IL-6 Assay Principle</t>
  </si>
  <si>
    <t>This kit is an Enzyme-Linked Immunosorbent Assay (ELISA). The plate has been pre-coated with Rat IL-6 antibody. IL-6 present in the sample is added and binds to antibodies coated on the wells.</t>
  </si>
  <si>
    <t>And then biotinylated Rat IL-6 Antibody is added and binds to IL-6 in the sample. Then Streptavidin-HRP is added and binds to the Biotinylated IL-6 antibody.</t>
  </si>
  <si>
    <t>After incubation unbound Streptavidin-HRP is washed away during a washing step. Substrate solution is then added and color develops in proportion to the amount of Rat IL-6.</t>
  </si>
  <si>
    <t>This kit is an Enzyme-Linked Immunosorbent Assay (ELISA). The plate has been pre-coated with Rat LPS antibody. LPS  present in the sample is added and binds to antibodies coated on the wells.</t>
  </si>
  <si>
    <t>And then biotinylated Rat LPS Antibody is added and binds to LPS in the sample. Then Streptavidin-HRP is added and binds to the Biotinylated LPS antibody.</t>
  </si>
  <si>
    <t>After incubation unbound Streptavidin-HRP is washed away during a washing step. Substrate solution is then added and color develops in proportion to the amount of Rat LPS.</t>
  </si>
  <si>
    <t>The enzyme-substrate reaction is terminated by the addition of stop solution and the color turns yellow. The optical density (OD) is measured spectrophotometrically at a wavelength of 450 nm ± 2 nm.</t>
  </si>
  <si>
    <t>LPS Assay Principle</t>
  </si>
  <si>
    <t>Rat INS Test Principle</t>
  </si>
  <si>
    <t>This ELISA kit uses the Sandwich-ELISA principle. The micro ELISA plate provided in this kit has been pre-coated with an antibody specific to Rat INS.</t>
  </si>
  <si>
    <t>Samples (or Standards) are added to the micro ELISA plate wells and combined with the specific antibody. Then a biotinylated detection antibody specific for Rat INS and Avidin-Horseradish Peroxidase (HRP) conjugate are added successively to each micro plate well and incubated.</t>
  </si>
  <si>
    <t>Free components are washed away. The substrate solution is added to each well. Only those wells that contain Rat INS, biotinylated detection antibody and Avidin-HRP conjugate will appear blue in color</t>
  </si>
  <si>
    <t>The OD value is proportional to the concentration of Rat INS. You can calculate the concentration of Rat INS in the samples by comparing the OD of the samples to the standard curve.</t>
  </si>
  <si>
    <r>
      <rPr>
        <b/>
        <sz val="12"/>
        <color theme="1"/>
        <rFont val="Times New Roman"/>
        <family val="1"/>
        <charset val="162"/>
      </rPr>
      <t xml:space="preserve">Cholesterol Total </t>
    </r>
    <r>
      <rPr>
        <sz val="12"/>
        <color theme="1"/>
        <rFont val="Times New Roman"/>
        <family val="1"/>
        <charset val="162"/>
      </rPr>
      <t xml:space="preserve">      mg/dl</t>
    </r>
  </si>
  <si>
    <t>Cholesterol ester + H2O Cholesterol + fatty acids</t>
  </si>
  <si>
    <t>Cholesterol esters are ceaved by the action of choesterol esterase to yield free</t>
  </si>
  <si>
    <t>choesterol and fatty acids Cholesterol oxidase Cholesterol + O2 Cholesten-3-on + H2O2</t>
  </si>
  <si>
    <t>Peroxidase</t>
  </si>
  <si>
    <t>2H2O2 + Phenol + 4-Aminoantipyrine Quinoneimine dye + 4 H2O</t>
  </si>
  <si>
    <t xml:space="preserve">Cholesterol is converted by oxygen with the aid of cholesterol oxidase to A4- Cholestenone and hydrogen peroxide. </t>
  </si>
  <si>
    <t xml:space="preserve">Hydrogen peroxide created forms a red dyestuff by reacting with 4-aminoantipyrine and phenol under the catalytic action of peroxidase. </t>
  </si>
  <si>
    <t>The color intensity is directly proportional to the concentration of cholesterol and can be determined photometrically.</t>
  </si>
  <si>
    <r>
      <rPr>
        <b/>
        <sz val="12"/>
        <color theme="1"/>
        <rFont val="Times New Roman"/>
        <family val="1"/>
        <charset val="162"/>
      </rPr>
      <t>Glucose</t>
    </r>
    <r>
      <rPr>
        <sz val="12"/>
        <color theme="1"/>
        <rFont val="Times New Roman"/>
        <family val="1"/>
        <charset val="162"/>
      </rPr>
      <t xml:space="preserve">       mg/dl</t>
    </r>
  </si>
  <si>
    <t>Enzymatic colorimetric test on basis of Trinder – Reaction:</t>
  </si>
  <si>
    <t>Glucose oxidase Glucose + O2 Gluconic acid + H2O2</t>
  </si>
  <si>
    <t>2H2O2 + Phenol + 4–Aminoantipyrine Red Quinoneimine + 4H2O</t>
  </si>
  <si>
    <r>
      <rPr>
        <b/>
        <sz val="12"/>
        <color theme="1"/>
        <rFont val="Times New Roman"/>
        <family val="1"/>
        <charset val="162"/>
      </rPr>
      <t xml:space="preserve">HDL Cholesterol  </t>
    </r>
    <r>
      <rPr>
        <sz val="12"/>
        <color theme="1"/>
        <rFont val="Times New Roman"/>
        <family val="1"/>
        <charset val="162"/>
      </rPr>
      <t xml:space="preserve">           mg/dl</t>
    </r>
  </si>
  <si>
    <t>Enzymatic colorimetric test</t>
  </si>
  <si>
    <t>• Sample and addition of R1</t>
  </si>
  <si>
    <t>• Addition of R2 and start of reaction</t>
  </si>
  <si>
    <t>In the first step LDL, VLDL and Chylomicrons are eliminated and transformed to</t>
  </si>
  <si>
    <t>non reactive compounds and specific condition for the reaction. By the second</t>
  </si>
  <si>
    <t>reagent only the HDL-Cholesterol is subject to color reaction</t>
  </si>
  <si>
    <t>Cholesterol Esterase</t>
  </si>
  <si>
    <t>Cholesterol ester + H2O Cholesterol + fatty acid</t>
  </si>
  <si>
    <t>Cholesterol Oxidase</t>
  </si>
  <si>
    <t>Cholesterol + O2 Cholesten-3-on + H2O2</t>
  </si>
  <si>
    <t>H2O2 + phenol + 4-aminoantipyrine quinoneimine dye+4 H2O</t>
  </si>
  <si>
    <r>
      <rPr>
        <b/>
        <sz val="12"/>
        <color theme="1"/>
        <rFont val="Times New Roman"/>
        <family val="1"/>
        <charset val="162"/>
      </rPr>
      <t xml:space="preserve">LDL Cholesterol </t>
    </r>
    <r>
      <rPr>
        <sz val="12"/>
        <color theme="1"/>
        <rFont val="Times New Roman"/>
        <family val="1"/>
        <charset val="162"/>
      </rPr>
      <t xml:space="preserve">       mg/dl</t>
    </r>
  </si>
  <si>
    <t>İlk adımda, HDL, VLDL ve Şilomikronlar elimine edilir ve reaksiyon için özel koşulda reaktif olmayan bileşiklere dönüştürülür. İkinci reaktif sadece LDL-kolesterol renk reaksiyonudur.</t>
  </si>
  <si>
    <t>Kolesterol esteraz</t>
  </si>
  <si>
    <t>Kolesterol ester + H2O kolesterol + yağ asidi</t>
  </si>
  <si>
    <t>Kolesterol Oksidaz</t>
  </si>
  <si>
    <t>Kolesterol + O2 kolesten-3-on + H2O2</t>
  </si>
  <si>
    <t>peroksidaz</t>
  </si>
  <si>
    <t>H2O2 + fenol + 4- aminoantipirin kinon boyası +4 H2O</t>
  </si>
  <si>
    <r>
      <rPr>
        <b/>
        <sz val="12"/>
        <color theme="1"/>
        <rFont val="Times New Roman"/>
        <family val="1"/>
        <charset val="162"/>
      </rPr>
      <t xml:space="preserve">Triglycerides </t>
    </r>
    <r>
      <rPr>
        <sz val="12"/>
        <color theme="1"/>
        <rFont val="Times New Roman"/>
        <family val="1"/>
        <charset val="162"/>
      </rPr>
      <t xml:space="preserve">      mg/dl</t>
    </r>
  </si>
  <si>
    <t>Triglycerides in the sample originates, by means of the coupled reactions described below, acoloured complex that can be measured by spectrophotometry.</t>
  </si>
  <si>
    <t>Triglycerides + H2O lipase Glycerol + Fatty acids</t>
  </si>
  <si>
    <t>Glycerol + ATP glycerol kinase Glycerol – 3 – P + ADP</t>
  </si>
  <si>
    <t>Glycerol – 3 –P + O2 G-3-P-oxidase Dihidroxyacetone – P +H2O2</t>
  </si>
  <si>
    <t>2 H2O2 + 4 – Aminoantipyrine + 4 – Chlorophenol G-3-P-oxidas Quinoneimine + 4 H2O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</si>
</sst>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00"/>
  </numFmts>
  <fonts count="6"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1"/>
      <color rgb="FF000000"/>
      <name val="Times New Roman"/>
      <family val="1"/>
      <charset val="162"/>
    </font>
    <font>
      <sz val="12"/>
      <color theme="1"/>
      <name val="Times New Roman"/>
      <family val="1"/>
      <charset val="162"/>
    </font>
    <font>
      <b/>
      <sz val="12"/>
      <color theme="1"/>
      <name val="Times New Roman"/>
      <family val="1"/>
      <charset val="162"/>
    </font>
  </fonts>
  <fills count="10">
    <fill>
      <patternFill patternType="none"/>
    </fill>
    <fill>
      <patternFill patternType="gray125"/>
    </fill>
    <fill>
      <patternFill patternType="solid">
        <fgColor theme="9"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39994506668294322"/>
        <bgColor indexed="64"/>
      </patternFill>
    </fill>
  </fills>
  <borders count="3">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s>
  <cellStyleXfs count="1">
    <xf numFmtId="0" fontId="0" fillId="0" borderId="0"/>
  </cellStyleXfs>
  <cellXfs count="23">
    <xf numFmtId="0" fontId="0" fillId="0" borderId="0" xfId="0"/>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2" fillId="4" borderId="1" xfId="0" applyFont="1" applyFill="1" applyBorder="1" applyAlignment="1">
      <alignment horizontal="center"/>
    </xf>
    <xf numFmtId="0" fontId="2" fillId="3" borderId="1" xfId="0" applyFont="1" applyFill="1" applyBorder="1" applyAlignment="1">
      <alignment horizontal="center"/>
    </xf>
    <xf numFmtId="0" fontId="1" fillId="5" borderId="1" xfId="0" applyFont="1" applyFill="1" applyBorder="1" applyAlignment="1">
      <alignment horizontal="center"/>
    </xf>
    <xf numFmtId="2" fontId="2" fillId="5" borderId="1" xfId="0" applyNumberFormat="1" applyFont="1" applyFill="1" applyBorder="1" applyAlignment="1">
      <alignment horizontal="center"/>
    </xf>
    <xf numFmtId="0" fontId="2" fillId="0" borderId="0" xfId="0" applyFont="1"/>
    <xf numFmtId="0" fontId="2" fillId="6" borderId="1" xfId="0" applyFont="1" applyFill="1" applyBorder="1" applyAlignment="1">
      <alignment horizontal="center"/>
    </xf>
    <xf numFmtId="0" fontId="2" fillId="5" borderId="1" xfId="0" applyFont="1" applyFill="1" applyBorder="1" applyAlignment="1">
      <alignment horizontal="center"/>
    </xf>
    <xf numFmtId="0" fontId="0" fillId="0" borderId="0" xfId="0"/>
    <xf numFmtId="0" fontId="0" fillId="0" borderId="0" xfId="0"/>
    <xf numFmtId="0" fontId="0" fillId="7" borderId="1" xfId="0" applyFill="1" applyBorder="1" applyAlignment="1">
      <alignment horizontal="center"/>
    </xf>
    <xf numFmtId="0" fontId="0" fillId="0" borderId="0" xfId="0"/>
    <xf numFmtId="168" fontId="0" fillId="0" borderId="1" xfId="0" applyNumberFormat="1" applyBorder="1" applyAlignment="1">
      <alignment horizontal="center"/>
    </xf>
    <xf numFmtId="0" fontId="2" fillId="8" borderId="1" xfId="0" applyFont="1" applyFill="1" applyBorder="1" applyAlignment="1">
      <alignment horizontal="center"/>
    </xf>
    <xf numFmtId="0" fontId="1" fillId="5" borderId="2" xfId="0" applyFont="1" applyFill="1" applyBorder="1" applyAlignment="1">
      <alignment horizontal="center"/>
    </xf>
    <xf numFmtId="0" fontId="2" fillId="8" borderId="2" xfId="0" applyFont="1" applyFill="1" applyBorder="1" applyAlignment="1">
      <alignment horizontal="center"/>
    </xf>
    <xf numFmtId="0" fontId="2" fillId="9" borderId="2" xfId="0" applyFont="1" applyFill="1" applyBorder="1" applyAlignment="1">
      <alignment horizontal="center"/>
    </xf>
    <xf numFmtId="0" fontId="2" fillId="7" borderId="2" xfId="0" applyFont="1" applyFill="1" applyBorder="1" applyAlignment="1">
      <alignment horizontal="center"/>
    </xf>
    <xf numFmtId="0" fontId="3" fillId="0" borderId="0" xfId="0" applyFont="1" applyAlignment="1">
      <alignment vertic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TNF-A</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2566994750656167"/>
                  <c:y val="0.1523611111111111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'TNF-A'!$C$17:$C$22</c:f>
              <c:numCache>
                <c:formatCode>General</c:formatCode>
                <c:ptCount val="6"/>
                <c:pt idx="0">
                  <c:v>2.3620000000000001</c:v>
                </c:pt>
                <c:pt idx="1">
                  <c:v>1.4379999999999999</c:v>
                </c:pt>
                <c:pt idx="2">
                  <c:v>0.83500000000000008</c:v>
                </c:pt>
                <c:pt idx="3">
                  <c:v>0.45900000000000007</c:v>
                </c:pt>
                <c:pt idx="4">
                  <c:v>0.24100000000000002</c:v>
                </c:pt>
                <c:pt idx="5">
                  <c:v>0</c:v>
                </c:pt>
              </c:numCache>
            </c:numRef>
          </c:xVal>
          <c:yVal>
            <c:numRef>
              <c:f>'TNF-A'!$D$17:$D$22</c:f>
              <c:numCache>
                <c:formatCode>General</c:formatCode>
                <c:ptCount val="6"/>
                <c:pt idx="0">
                  <c:v>640</c:v>
                </c:pt>
                <c:pt idx="1">
                  <c:v>320</c:v>
                </c:pt>
                <c:pt idx="2">
                  <c:v>160</c:v>
                </c:pt>
                <c:pt idx="3">
                  <c:v>80</c:v>
                </c:pt>
                <c:pt idx="4">
                  <c:v>40</c:v>
                </c:pt>
                <c:pt idx="5">
                  <c:v>0</c:v>
                </c:pt>
              </c:numCache>
            </c:numRef>
          </c:yVal>
          <c:smooth val="0"/>
          <c:extLst>
            <c:ext xmlns:c16="http://schemas.microsoft.com/office/drawing/2014/chart" uri="{C3380CC4-5D6E-409C-BE32-E72D297353CC}">
              <c16:uniqueId val="{00000000-E895-411F-A827-EB5396152D90}"/>
            </c:ext>
          </c:extLst>
        </c:ser>
        <c:dLbls>
          <c:showLegendKey val="0"/>
          <c:showVal val="0"/>
          <c:showCatName val="0"/>
          <c:showSerName val="0"/>
          <c:showPercent val="0"/>
          <c:showBubbleSize val="0"/>
        </c:dLbls>
        <c:axId val="463023832"/>
        <c:axId val="463025144"/>
      </c:scatterChart>
      <c:valAx>
        <c:axId val="463023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3025144"/>
        <c:crosses val="autoZero"/>
        <c:crossBetween val="midCat"/>
      </c:valAx>
      <c:valAx>
        <c:axId val="463025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3023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IL-6</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961482939632544"/>
                  <c:y val="0.1343172207640711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'IL-6'!$C$16:$C$21</c:f>
              <c:numCache>
                <c:formatCode>General</c:formatCode>
                <c:ptCount val="6"/>
                <c:pt idx="0">
                  <c:v>2.4779999999999998</c:v>
                </c:pt>
                <c:pt idx="1">
                  <c:v>1.4929999999999999</c:v>
                </c:pt>
                <c:pt idx="2">
                  <c:v>0.87000000000000011</c:v>
                </c:pt>
                <c:pt idx="3">
                  <c:v>0.41199999999999998</c:v>
                </c:pt>
                <c:pt idx="4">
                  <c:v>0.182</c:v>
                </c:pt>
                <c:pt idx="5">
                  <c:v>0</c:v>
                </c:pt>
              </c:numCache>
            </c:numRef>
          </c:xVal>
          <c:yVal>
            <c:numRef>
              <c:f>'IL-6'!$D$16:$D$21</c:f>
              <c:numCache>
                <c:formatCode>General</c:formatCode>
                <c:ptCount val="6"/>
                <c:pt idx="0">
                  <c:v>24</c:v>
                </c:pt>
                <c:pt idx="1">
                  <c:v>12</c:v>
                </c:pt>
                <c:pt idx="2">
                  <c:v>6</c:v>
                </c:pt>
                <c:pt idx="3">
                  <c:v>3</c:v>
                </c:pt>
                <c:pt idx="4">
                  <c:v>1.5</c:v>
                </c:pt>
                <c:pt idx="5">
                  <c:v>0</c:v>
                </c:pt>
              </c:numCache>
            </c:numRef>
          </c:yVal>
          <c:smooth val="0"/>
          <c:extLst>
            <c:ext xmlns:c16="http://schemas.microsoft.com/office/drawing/2014/chart" uri="{C3380CC4-5D6E-409C-BE32-E72D297353CC}">
              <c16:uniqueId val="{00000000-5220-403A-AB78-80A329BDAFA7}"/>
            </c:ext>
          </c:extLst>
        </c:ser>
        <c:dLbls>
          <c:showLegendKey val="0"/>
          <c:showVal val="0"/>
          <c:showCatName val="0"/>
          <c:showSerName val="0"/>
          <c:showPercent val="0"/>
          <c:showBubbleSize val="0"/>
        </c:dLbls>
        <c:axId val="374823544"/>
        <c:axId val="374817312"/>
      </c:scatterChart>
      <c:valAx>
        <c:axId val="374823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74817312"/>
        <c:crosses val="autoZero"/>
        <c:crossBetween val="midCat"/>
      </c:valAx>
      <c:valAx>
        <c:axId val="37481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74823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LPS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8954943132108488"/>
                  <c:y val="0.1153240740740740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LPS!$C$17:$C$22</c:f>
              <c:numCache>
                <c:formatCode>General</c:formatCode>
                <c:ptCount val="6"/>
                <c:pt idx="0">
                  <c:v>2.3199999999999998</c:v>
                </c:pt>
                <c:pt idx="1">
                  <c:v>1.2689999999999999</c:v>
                </c:pt>
                <c:pt idx="2">
                  <c:v>0.73099999999999998</c:v>
                </c:pt>
                <c:pt idx="3">
                  <c:v>0.39100000000000001</c:v>
                </c:pt>
                <c:pt idx="4">
                  <c:v>0.16400000000000003</c:v>
                </c:pt>
                <c:pt idx="5">
                  <c:v>0</c:v>
                </c:pt>
              </c:numCache>
            </c:numRef>
          </c:xVal>
          <c:yVal>
            <c:numRef>
              <c:f>LPS!$D$17:$D$22</c:f>
              <c:numCache>
                <c:formatCode>General</c:formatCode>
                <c:ptCount val="6"/>
                <c:pt idx="0">
                  <c:v>320</c:v>
                </c:pt>
                <c:pt idx="1">
                  <c:v>160</c:v>
                </c:pt>
                <c:pt idx="2">
                  <c:v>80</c:v>
                </c:pt>
                <c:pt idx="3">
                  <c:v>40</c:v>
                </c:pt>
                <c:pt idx="4">
                  <c:v>20</c:v>
                </c:pt>
                <c:pt idx="5">
                  <c:v>0</c:v>
                </c:pt>
              </c:numCache>
            </c:numRef>
          </c:yVal>
          <c:smooth val="0"/>
          <c:extLst>
            <c:ext xmlns:c16="http://schemas.microsoft.com/office/drawing/2014/chart" uri="{C3380CC4-5D6E-409C-BE32-E72D297353CC}">
              <c16:uniqueId val="{00000000-570E-437E-A1A1-398A308C01B7}"/>
            </c:ext>
          </c:extLst>
        </c:ser>
        <c:dLbls>
          <c:showLegendKey val="0"/>
          <c:showVal val="0"/>
          <c:showCatName val="0"/>
          <c:showSerName val="0"/>
          <c:showPercent val="0"/>
          <c:showBubbleSize val="0"/>
        </c:dLbls>
        <c:axId val="524650616"/>
        <c:axId val="524644384"/>
      </c:scatterChart>
      <c:valAx>
        <c:axId val="524650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24644384"/>
        <c:crosses val="autoZero"/>
        <c:crossBetween val="midCat"/>
      </c:valAx>
      <c:valAx>
        <c:axId val="52464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24650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1983333333333336"/>
                  <c:y val="0.1547630504520268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INS!$C$17:$C$24</c:f>
              <c:numCache>
                <c:formatCode>General</c:formatCode>
                <c:ptCount val="8"/>
                <c:pt idx="0">
                  <c:v>2.4620000000000002</c:v>
                </c:pt>
                <c:pt idx="1">
                  <c:v>1.5509999999999999</c:v>
                </c:pt>
                <c:pt idx="2" formatCode="0.000">
                  <c:v>0.78299999999999992</c:v>
                </c:pt>
                <c:pt idx="3" formatCode="0.000">
                  <c:v>0.48599999999999999</c:v>
                </c:pt>
                <c:pt idx="4">
                  <c:v>0.21200000000000002</c:v>
                </c:pt>
                <c:pt idx="5" formatCode="0.000">
                  <c:v>0.13</c:v>
                </c:pt>
                <c:pt idx="6" formatCode="0.000">
                  <c:v>4.7999999999999994E-2</c:v>
                </c:pt>
                <c:pt idx="7">
                  <c:v>0</c:v>
                </c:pt>
              </c:numCache>
            </c:numRef>
          </c:xVal>
          <c:yVal>
            <c:numRef>
              <c:f>INS!$D$17:$D$24</c:f>
              <c:numCache>
                <c:formatCode>General</c:formatCode>
                <c:ptCount val="8"/>
                <c:pt idx="0">
                  <c:v>20</c:v>
                </c:pt>
                <c:pt idx="1">
                  <c:v>10</c:v>
                </c:pt>
                <c:pt idx="2">
                  <c:v>5</c:v>
                </c:pt>
                <c:pt idx="3">
                  <c:v>2.5</c:v>
                </c:pt>
                <c:pt idx="4">
                  <c:v>1.25</c:v>
                </c:pt>
                <c:pt idx="5">
                  <c:v>0.63</c:v>
                </c:pt>
                <c:pt idx="6">
                  <c:v>0.31</c:v>
                </c:pt>
                <c:pt idx="7">
                  <c:v>0</c:v>
                </c:pt>
              </c:numCache>
            </c:numRef>
          </c:yVal>
          <c:smooth val="0"/>
          <c:extLst>
            <c:ext xmlns:c16="http://schemas.microsoft.com/office/drawing/2014/chart" uri="{C3380CC4-5D6E-409C-BE32-E72D297353CC}">
              <c16:uniqueId val="{00000000-4ACB-44F7-A741-B45C537E4761}"/>
            </c:ext>
          </c:extLst>
        </c:ser>
        <c:dLbls>
          <c:showLegendKey val="0"/>
          <c:showVal val="0"/>
          <c:showCatName val="0"/>
          <c:showSerName val="0"/>
          <c:showPercent val="0"/>
          <c:showBubbleSize val="0"/>
        </c:dLbls>
        <c:axId val="465516816"/>
        <c:axId val="465515504"/>
      </c:scatterChart>
      <c:valAx>
        <c:axId val="465516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5515504"/>
        <c:crosses val="autoZero"/>
        <c:crossBetween val="midCat"/>
      </c:valAx>
      <c:valAx>
        <c:axId val="46551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65516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327660</xdr:colOff>
      <xdr:row>10</xdr:row>
      <xdr:rowOff>171450</xdr:rowOff>
    </xdr:from>
    <xdr:to>
      <xdr:col>14</xdr:col>
      <xdr:colOff>22860</xdr:colOff>
      <xdr:row>25</xdr:row>
      <xdr:rowOff>171450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198120</xdr:colOff>
      <xdr:row>11</xdr:row>
      <xdr:rowOff>19050</xdr:rowOff>
    </xdr:from>
    <xdr:to>
      <xdr:col>14</xdr:col>
      <xdr:colOff>502920</xdr:colOff>
      <xdr:row>26</xdr:row>
      <xdr:rowOff>19050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213360</xdr:colOff>
      <xdr:row>11</xdr:row>
      <xdr:rowOff>179070</xdr:rowOff>
    </xdr:from>
    <xdr:to>
      <xdr:col>13</xdr:col>
      <xdr:colOff>518160</xdr:colOff>
      <xdr:row>26</xdr:row>
      <xdr:rowOff>179070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388620</xdr:colOff>
      <xdr:row>12</xdr:row>
      <xdr:rowOff>19050</xdr:rowOff>
    </xdr:from>
    <xdr:to>
      <xdr:col>15</xdr:col>
      <xdr:colOff>83820</xdr:colOff>
      <xdr:row>27</xdr:row>
      <xdr:rowOff>19050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6</xdr:col>
      <xdr:colOff>1912620</xdr:colOff>
      <xdr:row>52</xdr:row>
      <xdr:rowOff>47347</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171700"/>
          <a:ext cx="10058400" cy="7545427"/>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16"/>
  <sheetViews>
    <sheetView tabSelected="1" workbookViewId="0">
      <selection activeCell="Q4" sqref="Q4"/>
    </sheetView>
  </sheetViews>
  <sheetFormatPr defaultRowHeight="14.4" x14ac:dyDescent="0.3"/>
  <cols>
    <col min="1" max="1" width="19" customWidth="1"/>
    <col min="2" max="2" width="11.77734375" customWidth="1"/>
    <col min="3" max="3" width="11.109375" customWidth="1"/>
    <col min="4" max="4" width="10.6640625" customWidth="1"/>
    <col min="5" max="5" width="19.44140625" customWidth="1"/>
  </cols>
  <sheetData>
    <row r="2" spans="1:12" x14ac:dyDescent="0.3">
      <c r="A2" s="4">
        <v>2.448</v>
      </c>
      <c r="B2" s="2">
        <v>0.80400000000000005</v>
      </c>
      <c r="C2" s="2">
        <v>0.86599999999999999</v>
      </c>
      <c r="D2" s="2">
        <v>0.79100000000000004</v>
      </c>
      <c r="E2" s="2">
        <v>0.64900000000000002</v>
      </c>
      <c r="F2" s="2">
        <v>0.85</v>
      </c>
      <c r="G2" s="2">
        <v>0.55700000000000005</v>
      </c>
      <c r="H2" s="2">
        <v>0.56700000000000006</v>
      </c>
      <c r="I2" s="2">
        <v>0.54800000000000004</v>
      </c>
      <c r="J2" s="2">
        <v>0.68600000000000005</v>
      </c>
      <c r="K2" s="2">
        <v>0.66800000000000004</v>
      </c>
      <c r="L2" s="2">
        <v>0.74199999999999999</v>
      </c>
    </row>
    <row r="3" spans="1:12" x14ac:dyDescent="0.3">
      <c r="A3" s="4">
        <v>1.524</v>
      </c>
      <c r="B3" s="2">
        <v>0.82100000000000006</v>
      </c>
      <c r="C3" s="2">
        <v>0.85699999999999998</v>
      </c>
      <c r="D3" s="2">
        <v>0.80900000000000005</v>
      </c>
      <c r="E3" s="2">
        <v>0.60499999999999998</v>
      </c>
      <c r="F3" s="2">
        <v>0.71</v>
      </c>
      <c r="G3" s="2">
        <v>0.54800000000000004</v>
      </c>
      <c r="H3" s="2">
        <v>0.437</v>
      </c>
      <c r="I3" s="2">
        <v>0.53700000000000003</v>
      </c>
      <c r="J3" s="2">
        <v>0.55800000000000005</v>
      </c>
      <c r="K3" s="2">
        <v>0.60499999999999998</v>
      </c>
      <c r="L3" s="2">
        <v>0.72399999999999998</v>
      </c>
    </row>
    <row r="4" spans="1:12" x14ac:dyDescent="0.3">
      <c r="A4" s="4">
        <v>0.92100000000000004</v>
      </c>
      <c r="B4" s="2">
        <v>0.79600000000000004</v>
      </c>
      <c r="C4" s="2">
        <v>0.86</v>
      </c>
      <c r="D4" s="2">
        <v>0.755</v>
      </c>
      <c r="E4" s="2">
        <v>0.65100000000000002</v>
      </c>
      <c r="F4" s="2">
        <v>0.755</v>
      </c>
      <c r="G4" s="2">
        <v>0.55200000000000005</v>
      </c>
      <c r="H4" s="2">
        <v>0.55500000000000005</v>
      </c>
      <c r="I4" s="2">
        <v>0.51600000000000001</v>
      </c>
      <c r="J4" s="2">
        <v>0.55200000000000005</v>
      </c>
      <c r="K4" s="2">
        <v>0.72099999999999997</v>
      </c>
    </row>
    <row r="5" spans="1:12" x14ac:dyDescent="0.3">
      <c r="A5" s="4">
        <v>0.54500000000000004</v>
      </c>
      <c r="B5" s="2">
        <v>0.76900000000000002</v>
      </c>
      <c r="C5" s="2">
        <v>0.78600000000000003</v>
      </c>
      <c r="D5" s="2">
        <v>0.78800000000000003</v>
      </c>
      <c r="E5" s="2">
        <v>0.67500000000000004</v>
      </c>
      <c r="F5" s="2">
        <v>0.72399999999999998</v>
      </c>
      <c r="G5" s="2">
        <v>0.58699999999999997</v>
      </c>
      <c r="H5" s="2">
        <v>0.68100000000000005</v>
      </c>
      <c r="I5" s="2">
        <v>0.54800000000000004</v>
      </c>
      <c r="J5" s="2">
        <v>0.53800000000000003</v>
      </c>
      <c r="K5" s="2">
        <v>0.83399999999999996</v>
      </c>
    </row>
    <row r="6" spans="1:12" x14ac:dyDescent="0.3">
      <c r="A6" s="4">
        <v>0.32700000000000001</v>
      </c>
      <c r="B6" s="2">
        <v>0.69700000000000006</v>
      </c>
      <c r="C6" s="2">
        <v>0.85399999999999998</v>
      </c>
      <c r="D6" s="2">
        <v>0.755</v>
      </c>
      <c r="E6" s="2">
        <v>0.68500000000000005</v>
      </c>
      <c r="F6" s="2">
        <v>0.76700000000000002</v>
      </c>
      <c r="G6" s="2">
        <v>0.437</v>
      </c>
      <c r="H6" s="2">
        <v>0.56800000000000006</v>
      </c>
      <c r="I6" s="2">
        <v>0.65200000000000002</v>
      </c>
      <c r="J6" s="2">
        <v>0.61599999999999999</v>
      </c>
      <c r="K6" s="2">
        <v>0.59</v>
      </c>
    </row>
    <row r="7" spans="1:12" x14ac:dyDescent="0.3">
      <c r="A7" s="5">
        <v>8.5999999999999993E-2</v>
      </c>
      <c r="B7" s="2">
        <v>0.79300000000000004</v>
      </c>
      <c r="C7" s="2">
        <v>0.79900000000000004</v>
      </c>
      <c r="D7" s="2">
        <v>0.77400000000000002</v>
      </c>
      <c r="E7" s="2">
        <v>0.70399999999999996</v>
      </c>
      <c r="F7" s="2">
        <v>0.76900000000000002</v>
      </c>
      <c r="G7" s="2">
        <v>0.54500000000000004</v>
      </c>
      <c r="H7" s="2">
        <v>0.45300000000000001</v>
      </c>
      <c r="I7" s="2">
        <v>0.55700000000000005</v>
      </c>
      <c r="J7" s="2">
        <v>0.61399999999999999</v>
      </c>
      <c r="K7" s="2">
        <v>0.85599999999999998</v>
      </c>
    </row>
    <row r="8" spans="1:12" x14ac:dyDescent="0.3">
      <c r="A8" s="2">
        <v>1.218</v>
      </c>
      <c r="B8" s="2">
        <v>0.78900000000000003</v>
      </c>
      <c r="C8" s="2">
        <v>0.85099999999999998</v>
      </c>
      <c r="D8" s="2">
        <v>0.77600000000000002</v>
      </c>
      <c r="E8" s="2">
        <v>0.753</v>
      </c>
      <c r="F8" s="2">
        <v>0.79100000000000004</v>
      </c>
      <c r="G8" s="2">
        <v>0.59899999999999998</v>
      </c>
      <c r="H8" s="2">
        <v>0.57200000000000006</v>
      </c>
      <c r="I8" s="2">
        <v>0.60799999999999998</v>
      </c>
      <c r="J8" s="2">
        <v>0.59599999999999997</v>
      </c>
      <c r="K8" s="2">
        <v>0.80200000000000005</v>
      </c>
    </row>
    <row r="9" spans="1:12" x14ac:dyDescent="0.3">
      <c r="A9" s="2">
        <v>1.335</v>
      </c>
      <c r="B9" s="2">
        <v>0.88</v>
      </c>
      <c r="C9" s="2">
        <v>0.82300000000000006</v>
      </c>
      <c r="D9" s="2">
        <v>0.77100000000000002</v>
      </c>
      <c r="E9" s="2">
        <v>0.69700000000000006</v>
      </c>
      <c r="F9" s="2">
        <v>0.68400000000000005</v>
      </c>
      <c r="G9" s="2">
        <v>0.504</v>
      </c>
      <c r="H9" s="2">
        <v>0.504</v>
      </c>
      <c r="I9" s="2">
        <v>0.435</v>
      </c>
      <c r="J9" s="2">
        <v>0.44600000000000001</v>
      </c>
      <c r="K9" s="2">
        <v>0.69500000000000006</v>
      </c>
    </row>
    <row r="12" spans="1:12" x14ac:dyDescent="0.3">
      <c r="A12" t="s">
        <v>0</v>
      </c>
    </row>
    <row r="16" spans="1:12" x14ac:dyDescent="0.3">
      <c r="B16" s="6" t="s">
        <v>1</v>
      </c>
      <c r="C16" s="6" t="s">
        <v>2</v>
      </c>
      <c r="D16" s="6" t="s">
        <v>3</v>
      </c>
      <c r="E16" s="6" t="s">
        <v>4</v>
      </c>
    </row>
    <row r="17" spans="1:11" x14ac:dyDescent="0.3">
      <c r="A17" t="s">
        <v>5</v>
      </c>
      <c r="B17" s="4">
        <v>2.448</v>
      </c>
      <c r="C17" s="1">
        <f>B17-B22</f>
        <v>2.3620000000000001</v>
      </c>
      <c r="D17" s="1">
        <v>640</v>
      </c>
      <c r="E17" s="7">
        <f>(52.184*C17*C17)+(147.29*C17)+(0.7948)</f>
        <v>639.83061209599998</v>
      </c>
    </row>
    <row r="18" spans="1:11" x14ac:dyDescent="0.3">
      <c r="A18" t="s">
        <v>6</v>
      </c>
      <c r="B18" s="4">
        <v>1.524</v>
      </c>
      <c r="C18" s="1">
        <f>B18-B22</f>
        <v>1.4379999999999999</v>
      </c>
      <c r="D18" s="1">
        <v>320</v>
      </c>
      <c r="E18" s="7">
        <f t="shared" ref="E18:E81" si="0">(52.184*C18*C18)+(147.29*C18)+(0.7948)</f>
        <v>320.506191296</v>
      </c>
    </row>
    <row r="19" spans="1:11" x14ac:dyDescent="0.3">
      <c r="A19" t="s">
        <v>7</v>
      </c>
      <c r="B19" s="4">
        <v>0.92100000000000004</v>
      </c>
      <c r="C19" s="1">
        <f>B19-B22</f>
        <v>0.83500000000000008</v>
      </c>
      <c r="D19" s="1">
        <v>160</v>
      </c>
      <c r="E19" s="7">
        <f t="shared" si="0"/>
        <v>160.16593940000001</v>
      </c>
    </row>
    <row r="20" spans="1:11" x14ac:dyDescent="0.3">
      <c r="A20" t="s">
        <v>8</v>
      </c>
      <c r="B20" s="4">
        <v>0.54500000000000004</v>
      </c>
      <c r="C20" s="1">
        <f>B20-B22</f>
        <v>0.45900000000000007</v>
      </c>
      <c r="D20" s="1">
        <v>80</v>
      </c>
      <c r="E20" s="7">
        <f t="shared" si="0"/>
        <v>79.395087304</v>
      </c>
    </row>
    <row r="21" spans="1:11" x14ac:dyDescent="0.3">
      <c r="A21" t="s">
        <v>9</v>
      </c>
      <c r="B21" s="4">
        <v>0.32700000000000001</v>
      </c>
      <c r="C21" s="1">
        <f>B21-B22</f>
        <v>0.24100000000000002</v>
      </c>
      <c r="D21" s="1">
        <v>40</v>
      </c>
      <c r="E21" s="7">
        <f t="shared" si="0"/>
        <v>39.322588904</v>
      </c>
    </row>
    <row r="22" spans="1:11" x14ac:dyDescent="0.3">
      <c r="A22" t="s">
        <v>10</v>
      </c>
      <c r="B22" s="5">
        <v>8.5999999999999993E-2</v>
      </c>
      <c r="C22" s="1">
        <f>B22-B22</f>
        <v>0</v>
      </c>
      <c r="D22" s="1">
        <v>0</v>
      </c>
      <c r="E22" s="7">
        <f t="shared" si="0"/>
        <v>0.79479999999999995</v>
      </c>
    </row>
    <row r="27" spans="1:11" x14ac:dyDescent="0.3">
      <c r="J27" s="8" t="s">
        <v>11</v>
      </c>
      <c r="K27" s="8"/>
    </row>
    <row r="32" spans="1:11" x14ac:dyDescent="0.3">
      <c r="A32" s="9" t="s">
        <v>12</v>
      </c>
      <c r="B32" s="2" t="s">
        <v>13</v>
      </c>
      <c r="C32" s="3" t="s">
        <v>10</v>
      </c>
      <c r="D32" s="1" t="s">
        <v>2</v>
      </c>
      <c r="E32" s="10" t="s">
        <v>14</v>
      </c>
    </row>
    <row r="33" spans="1:5" x14ac:dyDescent="0.3">
      <c r="A33" s="9" t="s">
        <v>15</v>
      </c>
      <c r="B33" s="2">
        <v>1.218</v>
      </c>
      <c r="C33" s="5">
        <v>8.5999999999999993E-2</v>
      </c>
      <c r="D33" s="1">
        <f>(B33-C33)</f>
        <v>1.1319999999999999</v>
      </c>
      <c r="E33" s="7">
        <f>(52.184*D33*D33)+(147.29*D33)+(0.7948)</f>
        <v>234.39691001599996</v>
      </c>
    </row>
    <row r="34" spans="1:5" x14ac:dyDescent="0.3">
      <c r="A34" s="9" t="s">
        <v>16</v>
      </c>
      <c r="B34" s="2">
        <v>1.335</v>
      </c>
      <c r="C34" s="5">
        <v>8.5999999999999993E-2</v>
      </c>
      <c r="D34" s="1">
        <f>(B34-C34)</f>
        <v>1.2489999999999999</v>
      </c>
      <c r="E34" s="7">
        <f>(52.184*D34*D34)+(147.29*D34)+(0.7948)</f>
        <v>266.16710218399999</v>
      </c>
    </row>
    <row r="35" spans="1:5" x14ac:dyDescent="0.3">
      <c r="A35" s="9" t="s">
        <v>17</v>
      </c>
      <c r="B35" s="2">
        <v>0.80400000000000005</v>
      </c>
      <c r="C35" s="5">
        <v>8.5999999999999993E-2</v>
      </c>
      <c r="D35" s="1">
        <f>(B35-C35)</f>
        <v>0.71800000000000008</v>
      </c>
      <c r="E35" s="7">
        <f>(52.184*D35*D35)+(147.29*D35)+(0.7948)</f>
        <v>133.45112441600003</v>
      </c>
    </row>
    <row r="36" spans="1:5" x14ac:dyDescent="0.3">
      <c r="A36" s="9" t="s">
        <v>18</v>
      </c>
      <c r="B36" s="2">
        <v>0.82100000000000006</v>
      </c>
      <c r="C36" s="5">
        <v>8.5999999999999993E-2</v>
      </c>
      <c r="D36" s="1">
        <f>(B36-C36)</f>
        <v>0.7350000000000001</v>
      </c>
      <c r="E36" s="7">
        <f>(52.184*D36*D36)+(147.29*D36)+(0.7948)</f>
        <v>137.24405140000002</v>
      </c>
    </row>
    <row r="37" spans="1:5" x14ac:dyDescent="0.3">
      <c r="A37" s="9" t="s">
        <v>19</v>
      </c>
      <c r="B37" s="2">
        <v>0.79600000000000004</v>
      </c>
      <c r="C37" s="5">
        <v>8.5999999999999993E-2</v>
      </c>
      <c r="D37" s="1">
        <f>(B37-C37)</f>
        <v>0.71000000000000008</v>
      </c>
      <c r="E37" s="7">
        <f>(52.184*D37*D37)+(147.29*D37)+(0.7948)</f>
        <v>131.67665440000002</v>
      </c>
    </row>
    <row r="38" spans="1:5" x14ac:dyDescent="0.3">
      <c r="A38" s="9" t="s">
        <v>20</v>
      </c>
      <c r="B38" s="2">
        <v>0.76900000000000002</v>
      </c>
      <c r="C38" s="5">
        <v>8.5999999999999993E-2</v>
      </c>
      <c r="D38" s="1">
        <f>(B38-C38)</f>
        <v>0.68300000000000005</v>
      </c>
      <c r="E38" s="7">
        <f>(52.184*D38*D38)+(147.29*D38)+(0.7948)</f>
        <v>125.73713197599999</v>
      </c>
    </row>
    <row r="39" spans="1:5" x14ac:dyDescent="0.3">
      <c r="A39" s="9" t="s">
        <v>21</v>
      </c>
      <c r="B39" s="2">
        <v>0.69700000000000006</v>
      </c>
      <c r="C39" s="5">
        <v>8.5999999999999993E-2</v>
      </c>
      <c r="D39" s="1">
        <f>(B39-C39)</f>
        <v>0.6110000000000001</v>
      </c>
      <c r="E39" s="7">
        <f>(52.184*D39*D39)+(147.29*D39)+(0.7948)</f>
        <v>110.270373064</v>
      </c>
    </row>
    <row r="40" spans="1:5" x14ac:dyDescent="0.3">
      <c r="A40" s="9" t="s">
        <v>22</v>
      </c>
      <c r="B40" s="2">
        <v>0.79300000000000004</v>
      </c>
      <c r="C40" s="5">
        <v>8.5999999999999993E-2</v>
      </c>
      <c r="D40" s="1">
        <f>(B40-C40)</f>
        <v>0.70700000000000007</v>
      </c>
      <c r="E40" s="7">
        <f>(52.184*D40*D40)+(147.29*D40)+(0.7948)</f>
        <v>131.01295021600004</v>
      </c>
    </row>
    <row r="41" spans="1:5" x14ac:dyDescent="0.3">
      <c r="A41" s="9" t="s">
        <v>23</v>
      </c>
      <c r="B41" s="2">
        <v>0.78900000000000003</v>
      </c>
      <c r="C41" s="5">
        <v>8.5999999999999993E-2</v>
      </c>
      <c r="D41" s="1">
        <f>(B41-C41)</f>
        <v>0.70300000000000007</v>
      </c>
      <c r="E41" s="7">
        <f>(52.184*D41*D41)+(147.29*D41)+(0.7948)</f>
        <v>130.12947245600003</v>
      </c>
    </row>
    <row r="42" spans="1:5" x14ac:dyDescent="0.3">
      <c r="A42" s="9" t="s">
        <v>24</v>
      </c>
      <c r="B42" s="2">
        <v>0.88</v>
      </c>
      <c r="C42" s="5">
        <v>8.5999999999999993E-2</v>
      </c>
      <c r="D42" s="1">
        <f>(B42-C42)</f>
        <v>0.79400000000000004</v>
      </c>
      <c r="E42" s="7">
        <f>(52.184*D42*D42)+(147.29*D42)+(0.7948)</f>
        <v>150.64173222400001</v>
      </c>
    </row>
    <row r="43" spans="1:5" x14ac:dyDescent="0.3">
      <c r="A43" s="9" t="s">
        <v>25</v>
      </c>
      <c r="B43" s="2">
        <v>0.86599999999999999</v>
      </c>
      <c r="C43" s="5">
        <v>8.5999999999999993E-2</v>
      </c>
      <c r="D43" s="1">
        <f>(B43-C43)</f>
        <v>0.78</v>
      </c>
      <c r="E43" s="7">
        <f>(52.184*D43*D43)+(147.29*D43)+(0.7948)</f>
        <v>147.42974560000002</v>
      </c>
    </row>
    <row r="44" spans="1:5" x14ac:dyDescent="0.3">
      <c r="A44" s="9" t="s">
        <v>26</v>
      </c>
      <c r="B44" s="2">
        <v>0.85699999999999998</v>
      </c>
      <c r="C44" s="5">
        <v>8.5999999999999993E-2</v>
      </c>
      <c r="D44" s="1">
        <f>(B44-C44)</f>
        <v>0.77100000000000002</v>
      </c>
      <c r="E44" s="7">
        <f>(52.184*D44*D44)+(147.29*D44)+(0.7948)</f>
        <v>145.37569914400001</v>
      </c>
    </row>
    <row r="45" spans="1:5" x14ac:dyDescent="0.3">
      <c r="A45" s="9" t="s">
        <v>27</v>
      </c>
      <c r="B45" s="2">
        <v>0.86</v>
      </c>
      <c r="C45" s="5">
        <v>8.5999999999999993E-2</v>
      </c>
      <c r="D45" s="1">
        <f>(B45-C45)</f>
        <v>0.77400000000000002</v>
      </c>
      <c r="E45" s="7">
        <f>(52.184*D45*D45)+(147.29*D45)+(0.7948)</f>
        <v>146.05944198400002</v>
      </c>
    </row>
    <row r="46" spans="1:5" x14ac:dyDescent="0.3">
      <c r="A46" s="9" t="s">
        <v>28</v>
      </c>
      <c r="B46" s="2">
        <v>0.78600000000000003</v>
      </c>
      <c r="C46" s="5">
        <v>8.5999999999999993E-2</v>
      </c>
      <c r="D46" s="1">
        <f>(B46-C46)</f>
        <v>0.70000000000000007</v>
      </c>
      <c r="E46" s="7">
        <f>(52.184*D46*D46)+(147.29*D46)+(0.7948)</f>
        <v>129.46796000000003</v>
      </c>
    </row>
    <row r="47" spans="1:5" x14ac:dyDescent="0.3">
      <c r="A47" s="9" t="s">
        <v>29</v>
      </c>
      <c r="B47" s="2">
        <v>0.85399999999999998</v>
      </c>
      <c r="C47" s="5">
        <v>8.5999999999999993E-2</v>
      </c>
      <c r="D47" s="1">
        <f>(B47-C47)</f>
        <v>0.76800000000000002</v>
      </c>
      <c r="E47" s="7">
        <f>(52.184*D47*D47)+(147.29*D47)+(0.7948)</f>
        <v>144.69289561600002</v>
      </c>
    </row>
    <row r="48" spans="1:5" x14ac:dyDescent="0.3">
      <c r="A48" s="9" t="s">
        <v>30</v>
      </c>
      <c r="B48" s="2">
        <v>0.79900000000000004</v>
      </c>
      <c r="C48" s="5">
        <v>8.5999999999999993E-2</v>
      </c>
      <c r="D48" s="1">
        <f>(B48-C48)</f>
        <v>0.71300000000000008</v>
      </c>
      <c r="E48" s="7">
        <f>(52.184*D48*D48)+(147.29*D48)+(0.7948)</f>
        <v>132.34129789600001</v>
      </c>
    </row>
    <row r="49" spans="1:5" x14ac:dyDescent="0.3">
      <c r="A49" s="9" t="s">
        <v>31</v>
      </c>
      <c r="B49" s="2">
        <v>0.85099999999999998</v>
      </c>
      <c r="C49" s="5">
        <v>8.5999999999999993E-2</v>
      </c>
      <c r="D49" s="1">
        <f>(B49-C49)</f>
        <v>0.76500000000000001</v>
      </c>
      <c r="E49" s="7">
        <f>(52.184*D49*D49)+(147.29*D49)+(0.7948)</f>
        <v>144.01103140000001</v>
      </c>
    </row>
    <row r="50" spans="1:5" x14ac:dyDescent="0.3">
      <c r="A50" s="9" t="s">
        <v>32</v>
      </c>
      <c r="B50" s="2">
        <v>0.82300000000000006</v>
      </c>
      <c r="C50" s="5">
        <v>8.5999999999999993E-2</v>
      </c>
      <c r="D50" s="1">
        <f>(B50-C50)</f>
        <v>0.7370000000000001</v>
      </c>
      <c r="E50" s="7">
        <f>(52.184*D50*D50)+(147.29*D50)+(0.7948)</f>
        <v>137.69226109600004</v>
      </c>
    </row>
    <row r="51" spans="1:5" x14ac:dyDescent="0.3">
      <c r="A51" s="9" t="s">
        <v>33</v>
      </c>
      <c r="B51" s="2">
        <v>0.79100000000000004</v>
      </c>
      <c r="C51" s="5">
        <v>8.5999999999999993E-2</v>
      </c>
      <c r="D51" s="1">
        <f>(B51-C51)</f>
        <v>0.70500000000000007</v>
      </c>
      <c r="E51" s="7">
        <f>(52.184*D51*D51)+(147.29*D51)+(0.7948)</f>
        <v>130.57100260000001</v>
      </c>
    </row>
    <row r="52" spans="1:5" x14ac:dyDescent="0.3">
      <c r="A52" s="9" t="s">
        <v>34</v>
      </c>
      <c r="B52" s="2">
        <v>0.80900000000000005</v>
      </c>
      <c r="C52" s="5">
        <v>8.5999999999999993E-2</v>
      </c>
      <c r="D52" s="1">
        <f>(B52-C52)</f>
        <v>0.72300000000000009</v>
      </c>
      <c r="E52" s="7">
        <f>(52.184*D52*D52)+(147.29*D52)+(0.7948)</f>
        <v>134.56356013600004</v>
      </c>
    </row>
    <row r="53" spans="1:5" x14ac:dyDescent="0.3">
      <c r="A53" s="9" t="s">
        <v>35</v>
      </c>
      <c r="B53" s="2">
        <v>0.755</v>
      </c>
      <c r="C53" s="5">
        <v>8.5999999999999993E-2</v>
      </c>
      <c r="D53" s="1">
        <f>(B53-C53)</f>
        <v>0.66900000000000004</v>
      </c>
      <c r="E53" s="7">
        <f>(52.184*D53*D53)+(147.29*D53)+(0.7948)</f>
        <v>122.687333224</v>
      </c>
    </row>
    <row r="54" spans="1:5" x14ac:dyDescent="0.3">
      <c r="A54" s="9" t="s">
        <v>36</v>
      </c>
      <c r="B54" s="2">
        <v>0.78800000000000003</v>
      </c>
      <c r="C54" s="5">
        <v>8.5999999999999993E-2</v>
      </c>
      <c r="D54" s="1">
        <f>(B54-C54)</f>
        <v>0.70200000000000007</v>
      </c>
      <c r="E54" s="7">
        <f>(52.184*D54*D54)+(147.29*D54)+(0.7948)</f>
        <v>129.90886393600002</v>
      </c>
    </row>
    <row r="55" spans="1:5" x14ac:dyDescent="0.3">
      <c r="A55" s="9" t="s">
        <v>37</v>
      </c>
      <c r="B55" s="2">
        <v>0.755</v>
      </c>
      <c r="C55" s="5">
        <v>8.5999999999999993E-2</v>
      </c>
      <c r="D55" s="1">
        <f>(B55-C55)</f>
        <v>0.66900000000000004</v>
      </c>
      <c r="E55" s="7">
        <f>(52.184*D55*D55)+(147.29*D55)+(0.7948)</f>
        <v>122.687333224</v>
      </c>
    </row>
    <row r="56" spans="1:5" x14ac:dyDescent="0.3">
      <c r="A56" s="9" t="s">
        <v>38</v>
      </c>
      <c r="B56" s="2">
        <v>0.77400000000000002</v>
      </c>
      <c r="C56" s="5">
        <v>8.5999999999999993E-2</v>
      </c>
      <c r="D56" s="1">
        <f>(B56-C56)</f>
        <v>0.68800000000000006</v>
      </c>
      <c r="E56" s="7">
        <f>(52.184*D56*D56)+(147.29*D56)+(0.7948)</f>
        <v>126.831303296</v>
      </c>
    </row>
    <row r="57" spans="1:5" x14ac:dyDescent="0.3">
      <c r="A57" s="9" t="s">
        <v>39</v>
      </c>
      <c r="B57" s="2">
        <v>0.77600000000000002</v>
      </c>
      <c r="C57" s="5">
        <v>8.5999999999999993E-2</v>
      </c>
      <c r="D57" s="1">
        <f>(B57-C57)</f>
        <v>0.69000000000000006</v>
      </c>
      <c r="E57" s="7">
        <f>(52.184*D57*D57)+(147.29*D57)+(0.7948)</f>
        <v>127.2697024</v>
      </c>
    </row>
    <row r="58" spans="1:5" x14ac:dyDescent="0.3">
      <c r="A58" s="9" t="s">
        <v>40</v>
      </c>
      <c r="B58" s="2">
        <v>0.77100000000000002</v>
      </c>
      <c r="C58" s="5">
        <v>8.5999999999999993E-2</v>
      </c>
      <c r="D58" s="1">
        <f>(B58-C58)</f>
        <v>0.68500000000000005</v>
      </c>
      <c r="E58" s="7">
        <f>(52.184*D58*D58)+(147.29*D58)+(0.7948)</f>
        <v>126.1744874</v>
      </c>
    </row>
    <row r="59" spans="1:5" x14ac:dyDescent="0.3">
      <c r="A59" s="9" t="s">
        <v>41</v>
      </c>
      <c r="B59" s="2">
        <v>0.64900000000000002</v>
      </c>
      <c r="C59" s="5">
        <v>8.5999999999999993E-2</v>
      </c>
      <c r="D59" s="1">
        <f>(B59-C59)</f>
        <v>0.56300000000000006</v>
      </c>
      <c r="E59" s="7">
        <f>(52.184*D59*D59)+(147.29*D59)+(0.7948)</f>
        <v>100.259780296</v>
      </c>
    </row>
    <row r="60" spans="1:5" x14ac:dyDescent="0.3">
      <c r="A60" s="9" t="s">
        <v>42</v>
      </c>
      <c r="B60" s="2">
        <v>0.60499999999999998</v>
      </c>
      <c r="C60" s="5">
        <v>8.5999999999999993E-2</v>
      </c>
      <c r="D60" s="1">
        <f>(B60-C60)</f>
        <v>0.51900000000000002</v>
      </c>
      <c r="E60" s="7">
        <f>(52.184*D60*D60)+(147.29*D60)+(0.7948)</f>
        <v>91.294644423999998</v>
      </c>
    </row>
    <row r="61" spans="1:5" x14ac:dyDescent="0.3">
      <c r="A61" s="9" t="s">
        <v>43</v>
      </c>
      <c r="B61" s="2">
        <v>0.65100000000000002</v>
      </c>
      <c r="C61" s="5">
        <v>8.5999999999999993E-2</v>
      </c>
      <c r="D61" s="1">
        <f>(B61-C61)</f>
        <v>0.56500000000000006</v>
      </c>
      <c r="E61" s="7">
        <f>(52.184*D61*D61)+(147.29*D61)+(0.7948)</f>
        <v>100.6720874</v>
      </c>
    </row>
    <row r="62" spans="1:5" x14ac:dyDescent="0.3">
      <c r="A62" s="9" t="s">
        <v>44</v>
      </c>
      <c r="B62" s="2">
        <v>0.67500000000000004</v>
      </c>
      <c r="C62" s="5">
        <v>8.5999999999999993E-2</v>
      </c>
      <c r="D62" s="1">
        <f>(B62-C62)</f>
        <v>0.58900000000000008</v>
      </c>
      <c r="E62" s="7">
        <f>(52.184*D62*D62)+(147.29*D62)+(0.7948)</f>
        <v>105.652335464</v>
      </c>
    </row>
    <row r="63" spans="1:5" x14ac:dyDescent="0.3">
      <c r="A63" s="9" t="s">
        <v>45</v>
      </c>
      <c r="B63" s="2">
        <v>0.68500000000000005</v>
      </c>
      <c r="C63" s="5">
        <v>8.5999999999999993E-2</v>
      </c>
      <c r="D63" s="1">
        <f>(B63-C63)</f>
        <v>0.59900000000000009</v>
      </c>
      <c r="E63" s="7">
        <f>(52.184*D63*D63)+(147.29*D63)+(0.7948)</f>
        <v>107.74518138400002</v>
      </c>
    </row>
    <row r="64" spans="1:5" x14ac:dyDescent="0.3">
      <c r="A64" s="9" t="s">
        <v>46</v>
      </c>
      <c r="B64" s="2">
        <v>0.70399999999999996</v>
      </c>
      <c r="C64" s="5">
        <v>8.5999999999999993E-2</v>
      </c>
      <c r="D64" s="1">
        <f>(B64-C64)</f>
        <v>0.61799999999999999</v>
      </c>
      <c r="E64" s="7">
        <f>(52.184*D64*D64)+(147.29*D64)+(0.7948)</f>
        <v>111.75034201599998</v>
      </c>
    </row>
    <row r="65" spans="1:5" x14ac:dyDescent="0.3">
      <c r="A65" s="9" t="s">
        <v>47</v>
      </c>
      <c r="B65" s="2">
        <v>0.753</v>
      </c>
      <c r="C65" s="5">
        <v>8.5999999999999993E-2</v>
      </c>
      <c r="D65" s="1">
        <f>(B65-C65)</f>
        <v>0.66700000000000004</v>
      </c>
      <c r="E65" s="7">
        <f>(52.184*D65*D65)+(147.29*D65)+(0.7948)</f>
        <v>122.25331757599999</v>
      </c>
    </row>
    <row r="66" spans="1:5" x14ac:dyDescent="0.3">
      <c r="A66" s="9" t="s">
        <v>48</v>
      </c>
      <c r="B66" s="2">
        <v>0.69700000000000006</v>
      </c>
      <c r="C66" s="5">
        <v>8.5999999999999993E-2</v>
      </c>
      <c r="D66" s="1">
        <f>(B66-C66)</f>
        <v>0.6110000000000001</v>
      </c>
      <c r="E66" s="7">
        <f>(52.184*D66*D66)+(147.29*D66)+(0.7948)</f>
        <v>110.270373064</v>
      </c>
    </row>
    <row r="67" spans="1:5" x14ac:dyDescent="0.3">
      <c r="A67" s="9" t="s">
        <v>49</v>
      </c>
      <c r="B67" s="2">
        <v>0.85</v>
      </c>
      <c r="C67" s="5">
        <v>8.5999999999999993E-2</v>
      </c>
      <c r="D67" s="1">
        <f>(B67-C67)</f>
        <v>0.76400000000000001</v>
      </c>
      <c r="E67" s="7">
        <f>(52.184*D67*D67)+(147.29*D67)+(0.7948)</f>
        <v>143.783952064</v>
      </c>
    </row>
    <row r="68" spans="1:5" x14ac:dyDescent="0.3">
      <c r="A68" s="9" t="s">
        <v>50</v>
      </c>
      <c r="B68" s="2">
        <v>0.71</v>
      </c>
      <c r="C68" s="5">
        <v>8.5999999999999993E-2</v>
      </c>
      <c r="D68" s="1">
        <f>(B68-C68)</f>
        <v>0.624</v>
      </c>
      <c r="E68" s="7">
        <f>(52.184*D68*D68)+(147.29*D68)+(0.7948)</f>
        <v>113.02295718399999</v>
      </c>
    </row>
    <row r="69" spans="1:5" x14ac:dyDescent="0.3">
      <c r="A69" s="9" t="s">
        <v>51</v>
      </c>
      <c r="B69" s="2">
        <v>0.755</v>
      </c>
      <c r="C69" s="5">
        <v>8.5999999999999993E-2</v>
      </c>
      <c r="D69" s="1">
        <f>(B69-C69)</f>
        <v>0.66900000000000004</v>
      </c>
      <c r="E69" s="7">
        <f>(52.184*D69*D69)+(147.29*D69)+(0.7948)</f>
        <v>122.687333224</v>
      </c>
    </row>
    <row r="70" spans="1:5" x14ac:dyDescent="0.3">
      <c r="A70" s="9" t="s">
        <v>52</v>
      </c>
      <c r="B70" s="2">
        <v>0.72399999999999998</v>
      </c>
      <c r="C70" s="5">
        <v>8.5999999999999993E-2</v>
      </c>
      <c r="D70" s="1">
        <f>(B70-C70)</f>
        <v>0.63800000000000001</v>
      </c>
      <c r="E70" s="7">
        <f>(52.184*D70*D70)+(147.29*D70)+(0.7948)</f>
        <v>116.00700409599999</v>
      </c>
    </row>
    <row r="71" spans="1:5" x14ac:dyDescent="0.3">
      <c r="A71" s="9" t="s">
        <v>53</v>
      </c>
      <c r="B71" s="2">
        <v>0.76700000000000002</v>
      </c>
      <c r="C71" s="5">
        <v>8.5999999999999993E-2</v>
      </c>
      <c r="D71" s="1">
        <f>(B71-C71)</f>
        <v>0.68100000000000005</v>
      </c>
      <c r="E71" s="7">
        <f>(52.184*D71*D71)+(147.29*D71)+(0.7948)</f>
        <v>125.30019402399999</v>
      </c>
    </row>
    <row r="72" spans="1:5" x14ac:dyDescent="0.3">
      <c r="A72" s="9" t="s">
        <v>54</v>
      </c>
      <c r="B72" s="2">
        <v>0.76900000000000002</v>
      </c>
      <c r="C72" s="5">
        <v>8.5999999999999993E-2</v>
      </c>
      <c r="D72" s="1">
        <f>(B72-C72)</f>
        <v>0.68300000000000005</v>
      </c>
      <c r="E72" s="7">
        <f>(52.184*D72*D72)+(147.29*D72)+(0.7948)</f>
        <v>125.73713197599999</v>
      </c>
    </row>
    <row r="73" spans="1:5" x14ac:dyDescent="0.3">
      <c r="A73" s="9" t="s">
        <v>55</v>
      </c>
      <c r="B73" s="2">
        <v>0.79100000000000004</v>
      </c>
      <c r="C73" s="5">
        <v>8.5999999999999993E-2</v>
      </c>
      <c r="D73" s="1">
        <f>(B73-C73)</f>
        <v>0.70500000000000007</v>
      </c>
      <c r="E73" s="7">
        <f>(52.184*D73*D73)+(147.29*D73)+(0.7948)</f>
        <v>130.57100260000001</v>
      </c>
    </row>
    <row r="74" spans="1:5" x14ac:dyDescent="0.3">
      <c r="A74" s="9" t="s">
        <v>56</v>
      </c>
      <c r="B74" s="2">
        <v>0.68400000000000005</v>
      </c>
      <c r="C74" s="5">
        <v>8.5999999999999993E-2</v>
      </c>
      <c r="D74" s="1">
        <f>(B74-C74)</f>
        <v>0.59800000000000009</v>
      </c>
      <c r="E74" s="7">
        <f>(52.184*D74*D74)+(147.29*D74)+(0.7948)</f>
        <v>107.53542713600001</v>
      </c>
    </row>
    <row r="75" spans="1:5" x14ac:dyDescent="0.3">
      <c r="A75" s="9" t="s">
        <v>57</v>
      </c>
      <c r="B75" s="2">
        <v>0.55700000000000005</v>
      </c>
      <c r="C75" s="5">
        <v>8.5999999999999993E-2</v>
      </c>
      <c r="D75" s="1">
        <f>(B75-C75)</f>
        <v>0.47100000000000009</v>
      </c>
      <c r="E75" s="7">
        <f>(52.184*D75*D75)+(147.29*D75)+(0.7948)</f>
        <v>81.744940744000004</v>
      </c>
    </row>
    <row r="76" spans="1:5" x14ac:dyDescent="0.3">
      <c r="A76" s="9" t="s">
        <v>58</v>
      </c>
      <c r="B76" s="2">
        <v>0.54800000000000004</v>
      </c>
      <c r="C76" s="5">
        <v>8.5999999999999993E-2</v>
      </c>
      <c r="D76" s="1">
        <f>(B76-C76)</f>
        <v>0.46200000000000008</v>
      </c>
      <c r="E76" s="7">
        <f>(52.184*D76*D76)+(147.29*D76)+(0.7948)</f>
        <v>79.981141696000009</v>
      </c>
    </row>
    <row r="77" spans="1:5" x14ac:dyDescent="0.3">
      <c r="A77" s="9" t="s">
        <v>59</v>
      </c>
      <c r="B77" s="2">
        <v>0.55200000000000005</v>
      </c>
      <c r="C77" s="5">
        <v>8.5999999999999993E-2</v>
      </c>
      <c r="D77" s="1">
        <f>(B77-C77)</f>
        <v>0.46600000000000008</v>
      </c>
      <c r="E77" s="7">
        <f>(52.184*D77*D77)+(147.29*D77)+(0.7948)</f>
        <v>80.764008704000005</v>
      </c>
    </row>
    <row r="78" spans="1:5" x14ac:dyDescent="0.3">
      <c r="A78" s="9" t="s">
        <v>60</v>
      </c>
      <c r="B78" s="2">
        <v>0.58699999999999997</v>
      </c>
      <c r="C78" s="5">
        <v>8.5999999999999993E-2</v>
      </c>
      <c r="D78" s="1">
        <f>(B78-C78)</f>
        <v>0.501</v>
      </c>
      <c r="E78" s="7">
        <f>(52.184*D78*D78)+(147.29*D78)+(0.7948)</f>
        <v>87.68532618399999</v>
      </c>
    </row>
    <row r="79" spans="1:5" x14ac:dyDescent="0.3">
      <c r="A79" s="9" t="s">
        <v>61</v>
      </c>
      <c r="B79" s="2">
        <v>0.437</v>
      </c>
      <c r="C79" s="5">
        <v>8.5999999999999993E-2</v>
      </c>
      <c r="D79" s="1">
        <f>(B79-C79)</f>
        <v>0.35099999999999998</v>
      </c>
      <c r="E79" s="7">
        <f>(52.184*D79*D79)+(147.29*D79)+(0.7948)</f>
        <v>58.922710983999998</v>
      </c>
    </row>
    <row r="80" spans="1:5" x14ac:dyDescent="0.3">
      <c r="A80" s="9" t="s">
        <v>62</v>
      </c>
      <c r="B80" s="2">
        <v>0.54500000000000004</v>
      </c>
      <c r="C80" s="5">
        <v>8.5999999999999993E-2</v>
      </c>
      <c r="D80" s="1">
        <f>(B80-C80)</f>
        <v>0.45900000000000007</v>
      </c>
      <c r="E80" s="7">
        <f>(52.184*D80*D80)+(147.29*D80)+(0.7948)</f>
        <v>79.395087304</v>
      </c>
    </row>
    <row r="81" spans="1:5" x14ac:dyDescent="0.3">
      <c r="A81" s="9" t="s">
        <v>63</v>
      </c>
      <c r="B81" s="2">
        <v>0.59899999999999998</v>
      </c>
      <c r="C81" s="5">
        <v>8.5999999999999993E-2</v>
      </c>
      <c r="D81" s="1">
        <f>(B81-C81)</f>
        <v>0.51300000000000001</v>
      </c>
      <c r="E81" s="7">
        <f>(52.184*D81*D81)+(147.29*D81)+(0.7948)</f>
        <v>90.087781096000001</v>
      </c>
    </row>
    <row r="82" spans="1:5" x14ac:dyDescent="0.3">
      <c r="A82" s="9" t="s">
        <v>64</v>
      </c>
      <c r="B82" s="2">
        <v>0.504</v>
      </c>
      <c r="C82" s="5">
        <v>8.5999999999999993E-2</v>
      </c>
      <c r="D82" s="1">
        <f>(B82-C82)</f>
        <v>0.41800000000000004</v>
      </c>
      <c r="E82" s="7">
        <f>(52.184*D82*D82)+(147.29*D82)+(0.7948)</f>
        <v>71.479817216000001</v>
      </c>
    </row>
    <row r="83" spans="1:5" x14ac:dyDescent="0.3">
      <c r="A83" s="9" t="s">
        <v>65</v>
      </c>
      <c r="B83" s="2">
        <v>0.56700000000000006</v>
      </c>
      <c r="C83" s="5">
        <v>8.5999999999999993E-2</v>
      </c>
      <c r="D83" s="1">
        <f>(B83-C83)</f>
        <v>0.48100000000000009</v>
      </c>
      <c r="E83" s="7">
        <f>(52.184*D83*D83)+(147.29*D83)+(0.7948)</f>
        <v>83.714632424000015</v>
      </c>
    </row>
    <row r="84" spans="1:5" x14ac:dyDescent="0.3">
      <c r="A84" s="9" t="s">
        <v>66</v>
      </c>
      <c r="B84" s="2">
        <v>0.437</v>
      </c>
      <c r="C84" s="5">
        <v>8.5999999999999993E-2</v>
      </c>
      <c r="D84" s="1">
        <f>(B84-C84)</f>
        <v>0.35099999999999998</v>
      </c>
      <c r="E84" s="7">
        <f>(52.184*D84*D84)+(147.29*D84)+(0.7948)</f>
        <v>58.922710983999998</v>
      </c>
    </row>
    <row r="85" spans="1:5" x14ac:dyDescent="0.3">
      <c r="A85" s="9" t="s">
        <v>67</v>
      </c>
      <c r="B85" s="2">
        <v>0.55500000000000005</v>
      </c>
      <c r="C85" s="5">
        <v>8.5999999999999993E-2</v>
      </c>
      <c r="D85" s="1">
        <f>(B85-C85)</f>
        <v>0.46900000000000008</v>
      </c>
      <c r="E85" s="7">
        <f>(52.184*D85*D85)+(147.29*D85)+(0.7948)</f>
        <v>81.352254824000013</v>
      </c>
    </row>
    <row r="86" spans="1:5" x14ac:dyDescent="0.3">
      <c r="A86" s="9" t="s">
        <v>68</v>
      </c>
      <c r="B86" s="2">
        <v>0.68100000000000005</v>
      </c>
      <c r="C86" s="5">
        <v>8.5999999999999993E-2</v>
      </c>
      <c r="D86" s="1">
        <f>(B86-C86)</f>
        <v>0.59500000000000008</v>
      </c>
      <c r="E86" s="7">
        <f>(52.184*D86*D86)+(147.29*D86)+(0.7948)</f>
        <v>106.90679060000001</v>
      </c>
    </row>
    <row r="87" spans="1:5" x14ac:dyDescent="0.3">
      <c r="A87" s="9" t="s">
        <v>69</v>
      </c>
      <c r="B87" s="2">
        <v>0.56800000000000006</v>
      </c>
      <c r="C87" s="5">
        <v>8.5999999999999993E-2</v>
      </c>
      <c r="D87" s="1">
        <f>(B87-C87)</f>
        <v>0.4820000000000001</v>
      </c>
      <c r="E87" s="7">
        <f>(52.184*D87*D87)+(147.29*D87)+(0.7948)</f>
        <v>83.912175616000013</v>
      </c>
    </row>
    <row r="88" spans="1:5" x14ac:dyDescent="0.3">
      <c r="A88" s="9" t="s">
        <v>70</v>
      </c>
      <c r="B88" s="2">
        <v>0.45300000000000001</v>
      </c>
      <c r="C88" s="5">
        <v>8.5999999999999993E-2</v>
      </c>
      <c r="D88" s="1">
        <f>(B88-C88)</f>
        <v>0.36699999999999999</v>
      </c>
      <c r="E88" s="7">
        <f>(52.184*D88*D88)+(147.29*D88)+(0.7948)</f>
        <v>61.878840775999997</v>
      </c>
    </row>
    <row r="89" spans="1:5" x14ac:dyDescent="0.3">
      <c r="A89" s="9" t="s">
        <v>71</v>
      </c>
      <c r="B89" s="2">
        <v>0.57200000000000006</v>
      </c>
      <c r="C89" s="5">
        <v>8.5999999999999993E-2</v>
      </c>
      <c r="D89" s="1">
        <f>(B89-C89)</f>
        <v>0.4860000000000001</v>
      </c>
      <c r="E89" s="7">
        <f>(52.184*D89*D89)+(147.29*D89)+(0.7948)</f>
        <v>84.703392063999999</v>
      </c>
    </row>
    <row r="90" spans="1:5" x14ac:dyDescent="0.3">
      <c r="A90" s="9" t="s">
        <v>72</v>
      </c>
      <c r="B90" s="2">
        <v>0.504</v>
      </c>
      <c r="C90" s="5">
        <v>8.5999999999999993E-2</v>
      </c>
      <c r="D90" s="1">
        <f>(B90-C90)</f>
        <v>0.41800000000000004</v>
      </c>
      <c r="E90" s="7">
        <f>(52.184*D90*D90)+(147.29*D90)+(0.7948)</f>
        <v>71.479817216000001</v>
      </c>
    </row>
    <row r="91" spans="1:5" x14ac:dyDescent="0.3">
      <c r="A91" s="9" t="s">
        <v>73</v>
      </c>
      <c r="B91" s="2">
        <v>0.54800000000000004</v>
      </c>
      <c r="C91" s="5">
        <v>8.5999999999999993E-2</v>
      </c>
      <c r="D91" s="1">
        <f>(B91-C91)</f>
        <v>0.46200000000000008</v>
      </c>
      <c r="E91" s="7">
        <f>(52.184*D91*D91)+(147.29*D91)+(0.7948)</f>
        <v>79.981141696000009</v>
      </c>
    </row>
    <row r="92" spans="1:5" x14ac:dyDescent="0.3">
      <c r="A92" s="9" t="s">
        <v>74</v>
      </c>
      <c r="B92" s="2">
        <v>0.53700000000000003</v>
      </c>
      <c r="C92" s="5">
        <v>8.5999999999999993E-2</v>
      </c>
      <c r="D92" s="1">
        <f>(B92-C92)</f>
        <v>0.45100000000000007</v>
      </c>
      <c r="E92" s="7">
        <f>(52.184*D92*D92)+(147.29*D92)+(0.7948)</f>
        <v>77.836867784000006</v>
      </c>
    </row>
    <row r="93" spans="1:5" x14ac:dyDescent="0.3">
      <c r="A93" s="9" t="s">
        <v>75</v>
      </c>
      <c r="B93" s="2">
        <v>0.51600000000000001</v>
      </c>
      <c r="C93" s="5">
        <v>8.5999999999999993E-2</v>
      </c>
      <c r="D93" s="1">
        <f>(B93-C93)</f>
        <v>0.43000000000000005</v>
      </c>
      <c r="E93" s="7">
        <f>(52.184*D93*D93)+(147.29*D93)+(0.7948)</f>
        <v>73.778321599999998</v>
      </c>
    </row>
    <row r="94" spans="1:5" x14ac:dyDescent="0.3">
      <c r="A94" s="9" t="s">
        <v>76</v>
      </c>
      <c r="B94" s="2">
        <v>0.54800000000000004</v>
      </c>
      <c r="C94" s="5">
        <v>8.5999999999999993E-2</v>
      </c>
      <c r="D94" s="1">
        <f>(B94-C94)</f>
        <v>0.46200000000000008</v>
      </c>
      <c r="E94" s="7">
        <f>(52.184*D94*D94)+(147.29*D94)+(0.7948)</f>
        <v>79.981141696000009</v>
      </c>
    </row>
    <row r="95" spans="1:5" x14ac:dyDescent="0.3">
      <c r="A95" s="9" t="s">
        <v>77</v>
      </c>
      <c r="B95" s="2">
        <v>0.65200000000000002</v>
      </c>
      <c r="C95" s="5">
        <v>8.5999999999999993E-2</v>
      </c>
      <c r="D95" s="1">
        <f>(B95-C95)</f>
        <v>0.56600000000000006</v>
      </c>
      <c r="E95" s="7">
        <f>(52.184*D95*D95)+(147.29*D95)+(0.7948)</f>
        <v>100.87839750400001</v>
      </c>
    </row>
    <row r="96" spans="1:5" x14ac:dyDescent="0.3">
      <c r="A96" s="9" t="s">
        <v>78</v>
      </c>
      <c r="B96" s="2">
        <v>0.55700000000000005</v>
      </c>
      <c r="C96" s="5">
        <v>8.5999999999999993E-2</v>
      </c>
      <c r="D96" s="1">
        <f>(B96-C96)</f>
        <v>0.47100000000000009</v>
      </c>
      <c r="E96" s="7">
        <f>(52.184*D96*D96)+(147.29*D96)+(0.7948)</f>
        <v>81.744940744000004</v>
      </c>
    </row>
    <row r="97" spans="1:5" x14ac:dyDescent="0.3">
      <c r="A97" s="9" t="s">
        <v>79</v>
      </c>
      <c r="B97" s="2">
        <v>0.60799999999999998</v>
      </c>
      <c r="C97" s="5">
        <v>8.5999999999999993E-2</v>
      </c>
      <c r="D97" s="1">
        <f>(B97-C97)</f>
        <v>0.52200000000000002</v>
      </c>
      <c r="E97" s="7">
        <f>(52.184*D97*D97)+(147.29*D97)+(0.7948)</f>
        <v>91.899485055999989</v>
      </c>
    </row>
    <row r="98" spans="1:5" x14ac:dyDescent="0.3">
      <c r="A98" s="9" t="s">
        <v>80</v>
      </c>
      <c r="B98" s="2">
        <v>0.435</v>
      </c>
      <c r="C98" s="5">
        <v>8.5999999999999993E-2</v>
      </c>
      <c r="D98" s="1">
        <f>(B98-C98)</f>
        <v>0.34899999999999998</v>
      </c>
      <c r="E98" s="7">
        <f>(52.184*D98*D98)+(147.29*D98)+(0.7948)</f>
        <v>58.555073383999989</v>
      </c>
    </row>
    <row r="99" spans="1:5" x14ac:dyDescent="0.3">
      <c r="A99" s="9" t="s">
        <v>81</v>
      </c>
      <c r="B99" s="2">
        <v>0.68600000000000005</v>
      </c>
      <c r="C99" s="5">
        <v>8.5999999999999993E-2</v>
      </c>
      <c r="D99" s="1">
        <f>(B99-C99)</f>
        <v>0.60000000000000009</v>
      </c>
      <c r="E99" s="7">
        <f>(52.184*D99*D99)+(147.29*D99)+(0.7948)</f>
        <v>107.95504000000001</v>
      </c>
    </row>
    <row r="100" spans="1:5" x14ac:dyDescent="0.3">
      <c r="A100" s="9" t="s">
        <v>82</v>
      </c>
      <c r="B100" s="2">
        <v>0.55800000000000005</v>
      </c>
      <c r="C100" s="5">
        <v>8.5999999999999993E-2</v>
      </c>
      <c r="D100" s="1">
        <f>(B100-C100)</f>
        <v>0.47200000000000009</v>
      </c>
      <c r="E100" s="7">
        <f>(52.184*D100*D100)+(147.29*D100)+(0.7948)</f>
        <v>81.941440256000007</v>
      </c>
    </row>
    <row r="101" spans="1:5" x14ac:dyDescent="0.3">
      <c r="A101" s="9" t="s">
        <v>83</v>
      </c>
      <c r="B101" s="2">
        <v>0.55200000000000005</v>
      </c>
      <c r="C101" s="5">
        <v>8.5999999999999993E-2</v>
      </c>
      <c r="D101" s="1">
        <f>(B101-C101)</f>
        <v>0.46600000000000008</v>
      </c>
      <c r="E101" s="7">
        <f>(52.184*D101*D101)+(147.29*D101)+(0.7948)</f>
        <v>80.764008704000005</v>
      </c>
    </row>
    <row r="102" spans="1:5" x14ac:dyDescent="0.3">
      <c r="A102" s="9" t="s">
        <v>84</v>
      </c>
      <c r="B102" s="2">
        <v>0.53800000000000003</v>
      </c>
      <c r="C102" s="5">
        <v>8.5999999999999993E-2</v>
      </c>
      <c r="D102" s="1">
        <f>(B102-C102)</f>
        <v>0.45200000000000007</v>
      </c>
      <c r="E102" s="7">
        <f>(52.184*D102*D102)+(147.29*D102)+(0.7948)</f>
        <v>78.03127993599999</v>
      </c>
    </row>
    <row r="103" spans="1:5" x14ac:dyDescent="0.3">
      <c r="A103" s="9" t="s">
        <v>85</v>
      </c>
      <c r="B103" s="2">
        <v>0.61599999999999999</v>
      </c>
      <c r="C103" s="5">
        <v>8.5999999999999993E-2</v>
      </c>
      <c r="D103" s="1">
        <f>(B103-C103)</f>
        <v>0.53</v>
      </c>
      <c r="E103" s="7">
        <f>(52.184*D103*D103)+(147.29*D103)+(0.7948)</f>
        <v>93.516985599999998</v>
      </c>
    </row>
    <row r="104" spans="1:5" x14ac:dyDescent="0.3">
      <c r="A104" s="9" t="s">
        <v>86</v>
      </c>
      <c r="B104" s="2">
        <v>0.61399999999999999</v>
      </c>
      <c r="C104" s="5">
        <v>8.5999999999999993E-2</v>
      </c>
      <c r="D104" s="1">
        <f>(B104-C104)</f>
        <v>0.52800000000000002</v>
      </c>
      <c r="E104" s="7">
        <f>(52.184*D104*D104)+(147.29*D104)+(0.7948)</f>
        <v>93.111984256</v>
      </c>
    </row>
    <row r="105" spans="1:5" x14ac:dyDescent="0.3">
      <c r="A105" s="9" t="s">
        <v>87</v>
      </c>
      <c r="B105" s="2">
        <v>0.59599999999999997</v>
      </c>
      <c r="C105" s="5">
        <v>8.5999999999999993E-2</v>
      </c>
      <c r="D105" s="1">
        <f>(B105-C105)</f>
        <v>0.51</v>
      </c>
      <c r="E105" s="7">
        <f>(52.184*D105*D105)+(147.29*D105)+(0.7948)</f>
        <v>89.485758399999995</v>
      </c>
    </row>
    <row r="106" spans="1:5" x14ac:dyDescent="0.3">
      <c r="A106" s="9" t="s">
        <v>88</v>
      </c>
      <c r="B106" s="2">
        <v>0.44600000000000001</v>
      </c>
      <c r="C106" s="5">
        <v>8.5999999999999993E-2</v>
      </c>
      <c r="D106" s="1">
        <f>(B106-C106)</f>
        <v>0.36</v>
      </c>
      <c r="E106" s="7">
        <f>(52.184*D106*D106)+(147.29*D106)+(0.7948)</f>
        <v>60.582246399999995</v>
      </c>
    </row>
    <row r="107" spans="1:5" x14ac:dyDescent="0.3">
      <c r="A107" s="9" t="s">
        <v>89</v>
      </c>
      <c r="B107" s="2">
        <v>0.66800000000000004</v>
      </c>
      <c r="C107" s="5">
        <v>8.5999999999999993E-2</v>
      </c>
      <c r="D107" s="1">
        <f>(B107-C107)</f>
        <v>0.58200000000000007</v>
      </c>
      <c r="E107" s="7">
        <f>(52.184*D107*D107)+(147.29*D107)+(0.7948)</f>
        <v>104.193553216</v>
      </c>
    </row>
    <row r="108" spans="1:5" x14ac:dyDescent="0.3">
      <c r="A108" s="9" t="s">
        <v>90</v>
      </c>
      <c r="B108" s="2">
        <v>0.60499999999999998</v>
      </c>
      <c r="C108" s="5">
        <v>8.5999999999999993E-2</v>
      </c>
      <c r="D108" s="1">
        <f>(B108-C108)</f>
        <v>0.51900000000000002</v>
      </c>
      <c r="E108" s="7">
        <f>(52.184*D108*D108)+(147.29*D108)+(0.7948)</f>
        <v>91.294644423999998</v>
      </c>
    </row>
    <row r="109" spans="1:5" x14ac:dyDescent="0.3">
      <c r="A109" s="9" t="s">
        <v>91</v>
      </c>
      <c r="B109" s="2">
        <v>0.72099999999999997</v>
      </c>
      <c r="C109" s="5">
        <v>8.5999999999999993E-2</v>
      </c>
      <c r="D109" s="1">
        <f>(B109-C109)</f>
        <v>0.63500000000000001</v>
      </c>
      <c r="E109" s="7">
        <f>(52.184*D109*D109)+(147.29*D109)+(0.7948)</f>
        <v>115.3658434</v>
      </c>
    </row>
    <row r="110" spans="1:5" x14ac:dyDescent="0.3">
      <c r="A110" s="9" t="s">
        <v>92</v>
      </c>
      <c r="B110" s="2">
        <v>0.83399999999999996</v>
      </c>
      <c r="C110" s="5">
        <v>8.5999999999999993E-2</v>
      </c>
      <c r="D110" s="1">
        <f>(B110-C110)</f>
        <v>0.748</v>
      </c>
      <c r="E110" s="7">
        <f>(52.184*D110*D110)+(147.29*D110)+(0.7948)</f>
        <v>140.164876736</v>
      </c>
    </row>
    <row r="111" spans="1:5" x14ac:dyDescent="0.3">
      <c r="A111" s="9" t="s">
        <v>93</v>
      </c>
      <c r="B111" s="2">
        <v>0.59</v>
      </c>
      <c r="C111" s="5">
        <v>8.5999999999999993E-2</v>
      </c>
      <c r="D111" s="1">
        <f>(B111-C111)</f>
        <v>0.504</v>
      </c>
      <c r="E111" s="7">
        <f>(52.184*D111*D111)+(147.29*D111)+(0.7948)</f>
        <v>88.284530943999997</v>
      </c>
    </row>
    <row r="112" spans="1:5" x14ac:dyDescent="0.3">
      <c r="A112" s="9" t="s">
        <v>94</v>
      </c>
      <c r="B112" s="2">
        <v>0.85599999999999998</v>
      </c>
      <c r="C112" s="5">
        <v>8.5999999999999993E-2</v>
      </c>
      <c r="D112" s="1">
        <f>(B112-C112)</f>
        <v>0.77</v>
      </c>
      <c r="E112" s="7">
        <f>(52.184*D112*D112)+(147.29*D112)+(0.7948)</f>
        <v>145.14799360000001</v>
      </c>
    </row>
    <row r="113" spans="1:5" x14ac:dyDescent="0.3">
      <c r="A113" s="9" t="s">
        <v>95</v>
      </c>
      <c r="B113" s="2">
        <v>0.80200000000000005</v>
      </c>
      <c r="C113" s="5">
        <v>8.5999999999999993E-2</v>
      </c>
      <c r="D113" s="1">
        <f>(B113-C113)</f>
        <v>0.71600000000000008</v>
      </c>
      <c r="E113" s="7">
        <f>(52.184*D113*D113)+(147.29*D113)+(0.7948)</f>
        <v>133.00688070400003</v>
      </c>
    </row>
    <row r="114" spans="1:5" x14ac:dyDescent="0.3">
      <c r="A114" s="9" t="s">
        <v>96</v>
      </c>
      <c r="B114" s="2">
        <v>0.69500000000000006</v>
      </c>
      <c r="C114" s="5">
        <v>8.5999999999999993E-2</v>
      </c>
      <c r="D114" s="1">
        <f>(B114-C114)</f>
        <v>0.6090000000000001</v>
      </c>
      <c r="E114" s="7">
        <f>(52.184*D114*D114)+(147.29*D114)+(0.7948)</f>
        <v>109.848464104</v>
      </c>
    </row>
    <row r="115" spans="1:5" x14ac:dyDescent="0.3">
      <c r="A115" s="9" t="s">
        <v>97</v>
      </c>
      <c r="B115" s="2">
        <v>0.74199999999999999</v>
      </c>
      <c r="C115" s="5">
        <v>8.5999999999999993E-2</v>
      </c>
      <c r="D115" s="1">
        <f>(B115-C115)</f>
        <v>0.65600000000000003</v>
      </c>
      <c r="E115" s="7">
        <f>(52.184*D115*D115)+(147.29*D115)+(0.7948)</f>
        <v>119.873693824</v>
      </c>
    </row>
    <row r="116" spans="1:5" x14ac:dyDescent="0.3">
      <c r="A116" s="9" t="s">
        <v>98</v>
      </c>
      <c r="B116" s="2">
        <v>0.72399999999999998</v>
      </c>
      <c r="C116" s="5">
        <v>8.5999999999999993E-2</v>
      </c>
      <c r="D116" s="1">
        <f>(B116-C116)</f>
        <v>0.63800000000000001</v>
      </c>
      <c r="E116" s="7">
        <f>(52.184*D116*D116)+(147.29*D116)+(0.7948)</f>
        <v>116.00700409599999</v>
      </c>
    </row>
  </sheetData>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17"/>
  <sheetViews>
    <sheetView workbookViewId="0">
      <selection activeCell="O5" sqref="O5"/>
    </sheetView>
  </sheetViews>
  <sheetFormatPr defaultRowHeight="14.4" x14ac:dyDescent="0.3"/>
  <cols>
    <col min="1" max="1" width="19.77734375" customWidth="1"/>
    <col min="2" max="2" width="11.44140625" customWidth="1"/>
    <col min="3" max="3" width="12.21875" customWidth="1"/>
    <col min="4" max="4" width="11.5546875" customWidth="1"/>
    <col min="5" max="5" width="19.77734375" customWidth="1"/>
  </cols>
  <sheetData>
    <row r="2" spans="1:12" x14ac:dyDescent="0.3">
      <c r="A2" s="4">
        <v>2.5579999999999998</v>
      </c>
      <c r="B2" s="2">
        <v>1.266</v>
      </c>
      <c r="C2" s="2">
        <v>1.5170000000000001</v>
      </c>
      <c r="D2" s="2">
        <v>1.3940000000000001</v>
      </c>
      <c r="E2" s="2">
        <v>1.2610000000000001</v>
      </c>
      <c r="F2" s="2">
        <v>1.337</v>
      </c>
      <c r="G2" s="2">
        <v>0.86499999999999999</v>
      </c>
      <c r="H2" s="2">
        <v>0.66800000000000004</v>
      </c>
      <c r="I2" s="2">
        <v>1.145</v>
      </c>
      <c r="J2" s="2">
        <v>1.0980000000000001</v>
      </c>
      <c r="K2" s="2">
        <v>1.1020000000000001</v>
      </c>
      <c r="L2" s="2">
        <v>0.79300000000000004</v>
      </c>
    </row>
    <row r="3" spans="1:12" x14ac:dyDescent="0.3">
      <c r="A3" s="4">
        <v>1.573</v>
      </c>
      <c r="B3" s="2">
        <v>1.26</v>
      </c>
      <c r="C3" s="2">
        <v>1.22</v>
      </c>
      <c r="D3" s="2">
        <v>1.393</v>
      </c>
      <c r="E3" s="2">
        <v>1.032</v>
      </c>
      <c r="F3" s="2">
        <v>1.427</v>
      </c>
      <c r="G3" s="2">
        <v>1.2570000000000001</v>
      </c>
      <c r="H3" s="2">
        <v>0.76200000000000001</v>
      </c>
      <c r="I3" s="2">
        <v>1.143</v>
      </c>
      <c r="J3" s="2">
        <v>1.3029999999999999</v>
      </c>
      <c r="K3" s="2">
        <v>1.264</v>
      </c>
      <c r="L3" s="2">
        <v>1.0680000000000001</v>
      </c>
    </row>
    <row r="4" spans="1:12" x14ac:dyDescent="0.3">
      <c r="A4" s="4">
        <v>0.95000000000000007</v>
      </c>
      <c r="B4" s="2">
        <v>1.3440000000000001</v>
      </c>
      <c r="C4" s="2">
        <v>1.3</v>
      </c>
      <c r="D4" s="2">
        <v>1.258</v>
      </c>
      <c r="E4" s="2">
        <v>1.17</v>
      </c>
      <c r="F4" s="2">
        <v>1.357</v>
      </c>
      <c r="G4" s="2">
        <v>0.87</v>
      </c>
      <c r="H4" s="2">
        <v>1.0589999999999999</v>
      </c>
      <c r="I4" s="2">
        <v>0.94000000000000006</v>
      </c>
      <c r="J4" s="2">
        <v>1.07</v>
      </c>
      <c r="K4" s="2">
        <v>1.204</v>
      </c>
    </row>
    <row r="5" spans="1:12" x14ac:dyDescent="0.3">
      <c r="A5" s="4">
        <v>0.49199999999999999</v>
      </c>
      <c r="B5" s="2">
        <v>1.361</v>
      </c>
      <c r="C5" s="2">
        <v>1.2330000000000001</v>
      </c>
      <c r="D5" s="2">
        <v>1.534</v>
      </c>
      <c r="E5" s="2">
        <v>1.1180000000000001</v>
      </c>
      <c r="F5" s="2">
        <v>1.3640000000000001</v>
      </c>
      <c r="G5" s="2">
        <v>0.79500000000000004</v>
      </c>
      <c r="H5" s="2">
        <v>1.262</v>
      </c>
      <c r="I5" s="2">
        <v>0.91400000000000003</v>
      </c>
      <c r="J5" s="2">
        <v>1.081</v>
      </c>
      <c r="K5" s="2">
        <v>1.216</v>
      </c>
    </row>
    <row r="6" spans="1:12" x14ac:dyDescent="0.3">
      <c r="A6" s="4">
        <v>0.26200000000000001</v>
      </c>
      <c r="B6" s="2">
        <v>1.762</v>
      </c>
      <c r="C6" s="2">
        <v>1.242</v>
      </c>
      <c r="D6" s="2">
        <v>1.663</v>
      </c>
      <c r="E6" s="2">
        <v>1.1619999999999999</v>
      </c>
      <c r="F6" s="2">
        <v>1.4370000000000001</v>
      </c>
      <c r="G6" s="2">
        <v>0.79100000000000004</v>
      </c>
      <c r="H6" s="2">
        <v>1.2330000000000001</v>
      </c>
      <c r="I6" s="2">
        <v>0.95900000000000007</v>
      </c>
      <c r="J6" s="2">
        <v>1.2949999999999999</v>
      </c>
      <c r="K6" s="2">
        <v>1.238</v>
      </c>
    </row>
    <row r="7" spans="1:12" x14ac:dyDescent="0.3">
      <c r="A7" s="5">
        <v>0.08</v>
      </c>
      <c r="B7" s="2">
        <v>1.5649999999999999</v>
      </c>
      <c r="C7" s="2">
        <v>1.2050000000000001</v>
      </c>
      <c r="D7" s="2">
        <v>1.538</v>
      </c>
      <c r="E7" s="2">
        <v>1.494</v>
      </c>
      <c r="F7" s="2">
        <v>1.264</v>
      </c>
      <c r="G7" s="2">
        <v>0.9</v>
      </c>
      <c r="H7" s="2">
        <v>1.4119999999999999</v>
      </c>
      <c r="I7" s="2">
        <v>1.2730000000000001</v>
      </c>
      <c r="J7" s="2">
        <v>1.43</v>
      </c>
      <c r="K7" s="2">
        <v>1.401</v>
      </c>
    </row>
    <row r="8" spans="1:12" x14ac:dyDescent="0.3">
      <c r="A8" s="2">
        <v>1.6879999999999999</v>
      </c>
      <c r="B8" s="2">
        <v>1.5740000000000001</v>
      </c>
      <c r="C8" s="2">
        <v>1.4970000000000001</v>
      </c>
      <c r="D8" s="2">
        <v>1.798</v>
      </c>
      <c r="E8" s="2">
        <v>1.577</v>
      </c>
      <c r="F8" s="2">
        <v>1.4510000000000001</v>
      </c>
      <c r="G8" s="2">
        <v>1.512</v>
      </c>
      <c r="H8" s="2">
        <v>1.7050000000000001</v>
      </c>
      <c r="I8" s="2">
        <v>1.304</v>
      </c>
      <c r="J8" s="2">
        <v>2.411</v>
      </c>
      <c r="K8" s="2">
        <v>1.3800000000000001</v>
      </c>
    </row>
    <row r="9" spans="1:12" x14ac:dyDescent="0.3">
      <c r="A9" s="2">
        <v>1.861</v>
      </c>
      <c r="B9" s="2">
        <v>1.7450000000000001</v>
      </c>
      <c r="C9" s="2">
        <v>1.246</v>
      </c>
      <c r="D9" s="2">
        <v>1.8160000000000001</v>
      </c>
      <c r="E9" s="2">
        <v>1.849</v>
      </c>
      <c r="F9" s="2">
        <v>1.286</v>
      </c>
      <c r="G9" s="2">
        <v>1.891</v>
      </c>
      <c r="H9" s="2">
        <v>1.9419999999999999</v>
      </c>
      <c r="I9" s="2">
        <v>0.94300000000000006</v>
      </c>
      <c r="J9" s="2">
        <v>1.6600000000000001</v>
      </c>
      <c r="K9" s="2">
        <v>0.88200000000000001</v>
      </c>
    </row>
    <row r="15" spans="1:12" x14ac:dyDescent="0.3">
      <c r="A15" s="11"/>
      <c r="B15" s="6" t="s">
        <v>1</v>
      </c>
      <c r="C15" s="6" t="s">
        <v>2</v>
      </c>
      <c r="D15" s="6" t="s">
        <v>3</v>
      </c>
      <c r="E15" s="6" t="s">
        <v>4</v>
      </c>
    </row>
    <row r="16" spans="1:12" x14ac:dyDescent="0.3">
      <c r="A16" s="11" t="s">
        <v>5</v>
      </c>
      <c r="B16" s="4">
        <v>2.5579999999999998</v>
      </c>
      <c r="C16" s="1">
        <f>B16-B21</f>
        <v>2.4779999999999998</v>
      </c>
      <c r="D16" s="1">
        <v>24</v>
      </c>
      <c r="E16" s="7">
        <f>(1.7185*C16*C16)+(5.3082*C16)+(0.2696)</f>
        <v>23.975741353999997</v>
      </c>
    </row>
    <row r="17" spans="1:13" x14ac:dyDescent="0.3">
      <c r="A17" s="11" t="s">
        <v>6</v>
      </c>
      <c r="B17" s="4">
        <v>1.573</v>
      </c>
      <c r="C17" s="1">
        <f>B17-B21</f>
        <v>1.4929999999999999</v>
      </c>
      <c r="D17" s="1">
        <v>12</v>
      </c>
      <c r="E17" s="7">
        <f t="shared" ref="E17:E80" si="0">(1.7185*C17*C17)+(5.3082*C17)+(0.2696)</f>
        <v>12.025363306500001</v>
      </c>
    </row>
    <row r="18" spans="1:13" x14ac:dyDescent="0.3">
      <c r="A18" s="11" t="s">
        <v>7</v>
      </c>
      <c r="B18" s="4">
        <v>0.95000000000000007</v>
      </c>
      <c r="C18" s="1">
        <f>B18-B21</f>
        <v>0.87000000000000011</v>
      </c>
      <c r="D18" s="1">
        <v>6</v>
      </c>
      <c r="E18" s="7">
        <f t="shared" si="0"/>
        <v>6.1884666500000005</v>
      </c>
    </row>
    <row r="19" spans="1:13" x14ac:dyDescent="0.3">
      <c r="A19" s="11" t="s">
        <v>8</v>
      </c>
      <c r="B19" s="4">
        <v>0.49199999999999999</v>
      </c>
      <c r="C19" s="1">
        <f>B19-B21</f>
        <v>0.41199999999999998</v>
      </c>
      <c r="D19" s="1">
        <v>3</v>
      </c>
      <c r="E19" s="7">
        <f t="shared" si="0"/>
        <v>2.748283464</v>
      </c>
    </row>
    <row r="20" spans="1:13" x14ac:dyDescent="0.3">
      <c r="A20" s="11" t="s">
        <v>9</v>
      </c>
      <c r="B20" s="4">
        <v>0.26200000000000001</v>
      </c>
      <c r="C20" s="1">
        <f>B20-B21</f>
        <v>0.182</v>
      </c>
      <c r="D20" s="1">
        <v>1.5</v>
      </c>
      <c r="E20" s="7">
        <f t="shared" si="0"/>
        <v>1.2926159940000002</v>
      </c>
    </row>
    <row r="21" spans="1:13" x14ac:dyDescent="0.3">
      <c r="A21" s="11" t="s">
        <v>10</v>
      </c>
      <c r="B21" s="5">
        <v>0.08</v>
      </c>
      <c r="C21" s="1">
        <f>B21-B21</f>
        <v>0</v>
      </c>
      <c r="D21" s="1">
        <v>0</v>
      </c>
      <c r="E21" s="7">
        <f t="shared" si="0"/>
        <v>0.26960000000000001</v>
      </c>
    </row>
    <row r="27" spans="1:13" x14ac:dyDescent="0.3">
      <c r="I27" s="11"/>
      <c r="K27" s="8" t="s">
        <v>11</v>
      </c>
      <c r="L27" s="8"/>
      <c r="M27" s="11"/>
    </row>
    <row r="33" spans="1:5" x14ac:dyDescent="0.3">
      <c r="A33" s="9" t="s">
        <v>12</v>
      </c>
      <c r="B33" s="2" t="s">
        <v>13</v>
      </c>
      <c r="C33" s="3" t="s">
        <v>10</v>
      </c>
      <c r="D33" s="1" t="s">
        <v>2</v>
      </c>
      <c r="E33" s="10" t="s">
        <v>14</v>
      </c>
    </row>
    <row r="34" spans="1:5" x14ac:dyDescent="0.3">
      <c r="A34" s="9" t="s">
        <v>15</v>
      </c>
      <c r="B34" s="2">
        <v>1.6879999999999999</v>
      </c>
      <c r="C34" s="5">
        <v>0.08</v>
      </c>
      <c r="D34" s="1">
        <f>(B34-C34)</f>
        <v>1.6079999999999999</v>
      </c>
      <c r="E34" s="7">
        <f>(1.7185*D34*D34)+(5.3082*D34)+(0.2696)</f>
        <v>13.248649183999998</v>
      </c>
    </row>
    <row r="35" spans="1:5" x14ac:dyDescent="0.3">
      <c r="A35" s="9" t="s">
        <v>16</v>
      </c>
      <c r="B35" s="2">
        <v>1.861</v>
      </c>
      <c r="C35" s="5">
        <v>0.08</v>
      </c>
      <c r="D35" s="1">
        <f>(B35-C35)</f>
        <v>1.7809999999999999</v>
      </c>
      <c r="E35" s="7">
        <f>(1.7185*D35*D35)+(5.3082*D35)+(0.2696)</f>
        <v>15.174519178499999</v>
      </c>
    </row>
    <row r="36" spans="1:5" x14ac:dyDescent="0.3">
      <c r="A36" s="9" t="s">
        <v>17</v>
      </c>
      <c r="B36" s="2">
        <v>1.266</v>
      </c>
      <c r="C36" s="5">
        <v>0.08</v>
      </c>
      <c r="D36" s="1">
        <f>(B36-C36)</f>
        <v>1.1859999999999999</v>
      </c>
      <c r="E36" s="7">
        <f>(1.7185*D36*D36)+(5.3082*D36)+(0.2696)</f>
        <v>8.9823604259999996</v>
      </c>
    </row>
    <row r="37" spans="1:5" x14ac:dyDescent="0.3">
      <c r="A37" s="9" t="s">
        <v>18</v>
      </c>
      <c r="B37" s="2">
        <v>1.26</v>
      </c>
      <c r="C37" s="5">
        <v>0.08</v>
      </c>
      <c r="D37" s="1">
        <f>(B37-C37)</f>
        <v>1.18</v>
      </c>
      <c r="E37" s="7">
        <f>(1.7185*D37*D37)+(5.3082*D37)+(0.2696)</f>
        <v>8.9261154000000005</v>
      </c>
    </row>
    <row r="38" spans="1:5" x14ac:dyDescent="0.3">
      <c r="A38" s="9" t="s">
        <v>19</v>
      </c>
      <c r="B38" s="2">
        <v>1.3440000000000001</v>
      </c>
      <c r="C38" s="5">
        <v>0.08</v>
      </c>
      <c r="D38" s="1">
        <f>(B38-C38)</f>
        <v>1.264</v>
      </c>
      <c r="E38" s="7">
        <f>(1.7185*D38*D38)+(5.3082*D38)+(0.2696)</f>
        <v>9.7248053760000008</v>
      </c>
    </row>
    <row r="39" spans="1:5" x14ac:dyDescent="0.3">
      <c r="A39" s="9" t="s">
        <v>20</v>
      </c>
      <c r="B39" s="2">
        <v>1.361</v>
      </c>
      <c r="C39" s="5">
        <v>0.08</v>
      </c>
      <c r="D39" s="1">
        <f>(B39-C39)</f>
        <v>1.2809999999999999</v>
      </c>
      <c r="E39" s="7">
        <f>(1.7185*D39*D39)+(5.3082*D39)+(0.2696)</f>
        <v>9.8893956784999997</v>
      </c>
    </row>
    <row r="40" spans="1:5" x14ac:dyDescent="0.3">
      <c r="A40" s="9" t="s">
        <v>21</v>
      </c>
      <c r="B40" s="2">
        <v>1.762</v>
      </c>
      <c r="C40" s="5">
        <v>0.08</v>
      </c>
      <c r="D40" s="1">
        <f>(B40-C40)</f>
        <v>1.6819999999999999</v>
      </c>
      <c r="E40" s="7">
        <f>(1.7185*D40*D40)+(5.3082*D40)+(0.2696)</f>
        <v>14.059841993999999</v>
      </c>
    </row>
    <row r="41" spans="1:5" x14ac:dyDescent="0.3">
      <c r="A41" s="9" t="s">
        <v>22</v>
      </c>
      <c r="B41" s="2">
        <v>1.5649999999999999</v>
      </c>
      <c r="C41" s="5">
        <v>0.08</v>
      </c>
      <c r="D41" s="1">
        <f>(B41-C41)</f>
        <v>1.4849999999999999</v>
      </c>
      <c r="E41" s="7">
        <f>(1.7185*D41*D41)+(5.3082*D41)+(0.2696)</f>
        <v>11.9419561625</v>
      </c>
    </row>
    <row r="42" spans="1:5" x14ac:dyDescent="0.3">
      <c r="A42" s="9" t="s">
        <v>23</v>
      </c>
      <c r="B42" s="2">
        <v>1.5740000000000001</v>
      </c>
      <c r="C42" s="5">
        <v>0.08</v>
      </c>
      <c r="D42" s="1">
        <f>(B42-C42)</f>
        <v>1.494</v>
      </c>
      <c r="E42" s="7">
        <f>(1.7185*D42*D42)+(5.3082*D42)+(0.2696)</f>
        <v>12.035804666000001</v>
      </c>
    </row>
    <row r="43" spans="1:5" x14ac:dyDescent="0.3">
      <c r="A43" s="9" t="s">
        <v>24</v>
      </c>
      <c r="B43" s="2">
        <v>1.7450000000000001</v>
      </c>
      <c r="C43" s="5">
        <v>0.08</v>
      </c>
      <c r="D43" s="1">
        <f>(B43-C43)</f>
        <v>1.665</v>
      </c>
      <c r="E43" s="7">
        <f>(1.7185*D43*D43)+(5.3082*D43)+(0.2696)</f>
        <v>13.8718216625</v>
      </c>
    </row>
    <row r="44" spans="1:5" x14ac:dyDescent="0.3">
      <c r="A44" s="9" t="s">
        <v>25</v>
      </c>
      <c r="B44" s="2">
        <v>1.5170000000000001</v>
      </c>
      <c r="C44" s="5">
        <v>0.08</v>
      </c>
      <c r="D44" s="1">
        <f>(B44-C44)</f>
        <v>1.4370000000000001</v>
      </c>
      <c r="E44" s="7">
        <f>(1.7185*D44*D44)+(5.3082*D44)+(0.2696)</f>
        <v>11.446132626500003</v>
      </c>
    </row>
    <row r="45" spans="1:5" x14ac:dyDescent="0.3">
      <c r="A45" s="9" t="s">
        <v>26</v>
      </c>
      <c r="B45" s="2">
        <v>1.22</v>
      </c>
      <c r="C45" s="5">
        <v>0.08</v>
      </c>
      <c r="D45" s="1">
        <f>(B45-C45)</f>
        <v>1.1399999999999999</v>
      </c>
      <c r="E45" s="7">
        <f>(1.7185*D45*D45)+(5.3082*D45)+(0.2696)</f>
        <v>8.5543106000000009</v>
      </c>
    </row>
    <row r="46" spans="1:5" x14ac:dyDescent="0.3">
      <c r="A46" s="9" t="s">
        <v>27</v>
      </c>
      <c r="B46" s="2">
        <v>1.3</v>
      </c>
      <c r="C46" s="5">
        <v>0.08</v>
      </c>
      <c r="D46" s="1">
        <f>(B46-C46)</f>
        <v>1.22</v>
      </c>
      <c r="E46" s="7">
        <f>(1.7185*D46*D46)+(5.3082*D46)+(0.2696)</f>
        <v>9.303419400000001</v>
      </c>
    </row>
    <row r="47" spans="1:5" x14ac:dyDescent="0.3">
      <c r="A47" s="9" t="s">
        <v>28</v>
      </c>
      <c r="B47" s="2">
        <v>1.2330000000000001</v>
      </c>
      <c r="C47" s="5">
        <v>0.08</v>
      </c>
      <c r="D47" s="1">
        <f>(B47-C47)</f>
        <v>1.153</v>
      </c>
      <c r="E47" s="7">
        <f>(1.7185*D47*D47)+(5.3082*D47)+(0.2696)</f>
        <v>8.6745439665000017</v>
      </c>
    </row>
    <row r="48" spans="1:5" x14ac:dyDescent="0.3">
      <c r="A48" s="9" t="s">
        <v>29</v>
      </c>
      <c r="B48" s="2">
        <v>1.242</v>
      </c>
      <c r="C48" s="5">
        <v>0.08</v>
      </c>
      <c r="D48" s="1">
        <f>(B48-C48)</f>
        <v>1.1619999999999999</v>
      </c>
      <c r="E48" s="7">
        <f>(1.7185*D48*D48)+(5.3082*D48)+(0.2696)</f>
        <v>8.7581227139999989</v>
      </c>
    </row>
    <row r="49" spans="1:5" x14ac:dyDescent="0.3">
      <c r="A49" s="9" t="s">
        <v>30</v>
      </c>
      <c r="B49" s="2">
        <v>1.2050000000000001</v>
      </c>
      <c r="C49" s="5">
        <v>0.08</v>
      </c>
      <c r="D49" s="1">
        <f>(B49-C49)</f>
        <v>1.125</v>
      </c>
      <c r="E49" s="7">
        <f>(1.7185*D49*D49)+(5.3082*D49)+(0.2696)</f>
        <v>8.4163015625000011</v>
      </c>
    </row>
    <row r="50" spans="1:5" x14ac:dyDescent="0.3">
      <c r="A50" s="9" t="s">
        <v>31</v>
      </c>
      <c r="B50" s="2">
        <v>1.4970000000000001</v>
      </c>
      <c r="C50" s="5">
        <v>0.08</v>
      </c>
      <c r="D50" s="1">
        <f>(B50-C50)</f>
        <v>1.417</v>
      </c>
      <c r="E50" s="7">
        <f>(1.7185*D50*D50)+(5.3082*D50)+(0.2696)</f>
        <v>11.241876646500002</v>
      </c>
    </row>
    <row r="51" spans="1:5" x14ac:dyDescent="0.3">
      <c r="A51" s="9" t="s">
        <v>32</v>
      </c>
      <c r="B51" s="2">
        <v>1.246</v>
      </c>
      <c r="C51" s="5">
        <v>0.08</v>
      </c>
      <c r="D51" s="1">
        <f>(B51-C51)</f>
        <v>1.1659999999999999</v>
      </c>
      <c r="E51" s="7">
        <f>(1.7185*D51*D51)+(5.3082*D51)+(0.2696)</f>
        <v>8.7953581859999996</v>
      </c>
    </row>
    <row r="52" spans="1:5" x14ac:dyDescent="0.3">
      <c r="A52" s="9" t="s">
        <v>33</v>
      </c>
      <c r="B52" s="2">
        <v>1.3940000000000001</v>
      </c>
      <c r="C52" s="5">
        <v>0.08</v>
      </c>
      <c r="D52" s="1">
        <f>(B52-C52)</f>
        <v>1.3140000000000001</v>
      </c>
      <c r="E52" s="7">
        <f>(1.7185*D52*D52)+(5.3082*D52)+(0.2696)</f>
        <v>10.211730026000001</v>
      </c>
    </row>
    <row r="53" spans="1:5" x14ac:dyDescent="0.3">
      <c r="A53" s="9" t="s">
        <v>34</v>
      </c>
      <c r="B53" s="2">
        <v>1.393</v>
      </c>
      <c r="C53" s="5">
        <v>0.08</v>
      </c>
      <c r="D53" s="1">
        <f>(B53-C53)</f>
        <v>1.3129999999999999</v>
      </c>
      <c r="E53" s="7">
        <f>(1.7185*D53*D53)+(5.3082*D53)+(0.2696)</f>
        <v>10.201907326500001</v>
      </c>
    </row>
    <row r="54" spans="1:5" x14ac:dyDescent="0.3">
      <c r="A54" s="9" t="s">
        <v>35</v>
      </c>
      <c r="B54" s="2">
        <v>1.258</v>
      </c>
      <c r="C54" s="5">
        <v>0.08</v>
      </c>
      <c r="D54" s="1">
        <f>(B54-C54)</f>
        <v>1.1779999999999999</v>
      </c>
      <c r="E54" s="7">
        <f>(1.7185*D54*D54)+(5.3082*D54)+(0.2696)</f>
        <v>8.9073945539999997</v>
      </c>
    </row>
    <row r="55" spans="1:5" x14ac:dyDescent="0.3">
      <c r="A55" s="9" t="s">
        <v>36</v>
      </c>
      <c r="B55" s="2">
        <v>1.534</v>
      </c>
      <c r="C55" s="5">
        <v>0.08</v>
      </c>
      <c r="D55" s="1">
        <f>(B55-C55)</f>
        <v>1.454</v>
      </c>
      <c r="E55" s="7">
        <f>(1.7185*D55*D55)+(5.3082*D55)+(0.2696)</f>
        <v>11.620831146</v>
      </c>
    </row>
    <row r="56" spans="1:5" x14ac:dyDescent="0.3">
      <c r="A56" s="9" t="s">
        <v>37</v>
      </c>
      <c r="B56" s="2">
        <v>1.663</v>
      </c>
      <c r="C56" s="5">
        <v>0.08</v>
      </c>
      <c r="D56" s="1">
        <f>(B56-C56)</f>
        <v>1.583</v>
      </c>
      <c r="E56" s="7">
        <f>(1.7185*D56*D56)+(5.3082*D56)+(0.2696)</f>
        <v>12.978850846499999</v>
      </c>
    </row>
    <row r="57" spans="1:5" x14ac:dyDescent="0.3">
      <c r="A57" s="9" t="s">
        <v>38</v>
      </c>
      <c r="B57" s="2">
        <v>1.538</v>
      </c>
      <c r="C57" s="5">
        <v>0.08</v>
      </c>
      <c r="D57" s="1">
        <f>(B57-C57)</f>
        <v>1.458</v>
      </c>
      <c r="E57" s="7">
        <f>(1.7185*D57*D57)+(5.3082*D57)+(0.2696)</f>
        <v>11.662081034</v>
      </c>
    </row>
    <row r="58" spans="1:5" x14ac:dyDescent="0.3">
      <c r="A58" s="9" t="s">
        <v>39</v>
      </c>
      <c r="B58" s="2">
        <v>1.798</v>
      </c>
      <c r="C58" s="5">
        <v>0.08</v>
      </c>
      <c r="D58" s="1">
        <f>(B58-C58)</f>
        <v>1.718</v>
      </c>
      <c r="E58" s="7">
        <f>(1.7185*D58*D58)+(5.3082*D58)+(0.2696)</f>
        <v>14.461281594000001</v>
      </c>
    </row>
    <row r="59" spans="1:5" x14ac:dyDescent="0.3">
      <c r="A59" s="9" t="s">
        <v>40</v>
      </c>
      <c r="B59" s="2">
        <v>1.8160000000000001</v>
      </c>
      <c r="C59" s="5">
        <v>0.08</v>
      </c>
      <c r="D59" s="1">
        <f>(B59-C59)</f>
        <v>1.736</v>
      </c>
      <c r="E59" s="7">
        <f>(1.7185*D59*D59)+(5.3082*D59)+(0.2696)</f>
        <v>14.663671776000001</v>
      </c>
    </row>
    <row r="60" spans="1:5" x14ac:dyDescent="0.3">
      <c r="A60" s="9" t="s">
        <v>41</v>
      </c>
      <c r="B60" s="2">
        <v>1.2610000000000001</v>
      </c>
      <c r="C60" s="5">
        <v>0.08</v>
      </c>
      <c r="D60" s="1">
        <f>(B60-C60)</f>
        <v>1.181</v>
      </c>
      <c r="E60" s="7">
        <f>(1.7185*D60*D60)+(5.3082*D60)+(0.2696)</f>
        <v>8.9354809785000011</v>
      </c>
    </row>
    <row r="61" spans="1:5" x14ac:dyDescent="0.3">
      <c r="A61" s="9" t="s">
        <v>42</v>
      </c>
      <c r="B61" s="2">
        <v>1.032</v>
      </c>
      <c r="C61" s="5">
        <v>0.08</v>
      </c>
      <c r="D61" s="1">
        <f>(B61-C61)</f>
        <v>0.95200000000000007</v>
      </c>
      <c r="E61" s="7">
        <f>(1.7185*D61*D61)+(5.3082*D61)+(0.2696)</f>
        <v>6.8804898240000005</v>
      </c>
    </row>
    <row r="62" spans="1:5" x14ac:dyDescent="0.3">
      <c r="A62" s="9" t="s">
        <v>43</v>
      </c>
      <c r="B62" s="2">
        <v>1.17</v>
      </c>
      <c r="C62" s="5">
        <v>0.08</v>
      </c>
      <c r="D62" s="1">
        <f>(B62-C62)</f>
        <v>1.0899999999999999</v>
      </c>
      <c r="E62" s="7">
        <f>(1.7185*D62*D62)+(5.3082*D62)+(0.2696)</f>
        <v>8.097287849999999</v>
      </c>
    </row>
    <row r="63" spans="1:5" x14ac:dyDescent="0.3">
      <c r="A63" s="9" t="s">
        <v>44</v>
      </c>
      <c r="B63" s="2">
        <v>1.1180000000000001</v>
      </c>
      <c r="C63" s="5">
        <v>0.08</v>
      </c>
      <c r="D63" s="1">
        <f>(B63-C63)</f>
        <v>1.038</v>
      </c>
      <c r="E63" s="7">
        <f>(1.7185*D63*D63)+(5.3082*D63)+(0.2696)</f>
        <v>7.6310991140000004</v>
      </c>
    </row>
    <row r="64" spans="1:5" x14ac:dyDescent="0.3">
      <c r="A64" s="9" t="s">
        <v>45</v>
      </c>
      <c r="B64" s="2">
        <v>1.1619999999999999</v>
      </c>
      <c r="C64" s="5">
        <v>0.08</v>
      </c>
      <c r="D64" s="1">
        <f>(B64-C64)</f>
        <v>1.0819999999999999</v>
      </c>
      <c r="E64" s="7">
        <f>(1.7185*D64*D64)+(5.3082*D64)+(0.2696)</f>
        <v>8.0249615939999988</v>
      </c>
    </row>
    <row r="65" spans="1:5" x14ac:dyDescent="0.3">
      <c r="A65" s="9" t="s">
        <v>46</v>
      </c>
      <c r="B65" s="2">
        <v>1.494</v>
      </c>
      <c r="C65" s="5">
        <v>0.08</v>
      </c>
      <c r="D65" s="1">
        <f>(B65-C65)</f>
        <v>1.4139999999999999</v>
      </c>
      <c r="E65" s="7">
        <f>(1.7185*D65*D65)+(5.3082*D65)+(0.2696)</f>
        <v>11.211356825999999</v>
      </c>
    </row>
    <row r="66" spans="1:5" x14ac:dyDescent="0.3">
      <c r="A66" s="9" t="s">
        <v>47</v>
      </c>
      <c r="B66" s="2">
        <v>1.577</v>
      </c>
      <c r="C66" s="5">
        <v>0.08</v>
      </c>
      <c r="D66" s="1">
        <f>(B66-C66)</f>
        <v>1.4969999999999999</v>
      </c>
      <c r="E66" s="7">
        <f>(1.7185*D66*D66)+(5.3082*D66)+(0.2696)</f>
        <v>12.067149366500001</v>
      </c>
    </row>
    <row r="67" spans="1:5" x14ac:dyDescent="0.3">
      <c r="A67" s="9" t="s">
        <v>48</v>
      </c>
      <c r="B67" s="2">
        <v>1.849</v>
      </c>
      <c r="C67" s="5">
        <v>0.08</v>
      </c>
      <c r="D67" s="1">
        <f>(B67-C67)</f>
        <v>1.7689999999999999</v>
      </c>
      <c r="E67" s="7">
        <f>(1.7185*D67*D67)+(5.3082*D67)+(0.2696)</f>
        <v>15.0376126785</v>
      </c>
    </row>
    <row r="68" spans="1:5" x14ac:dyDescent="0.3">
      <c r="A68" s="9" t="s">
        <v>49</v>
      </c>
      <c r="B68" s="2">
        <v>1.337</v>
      </c>
      <c r="C68" s="5">
        <v>0.08</v>
      </c>
      <c r="D68" s="1">
        <f>(B68-C68)</f>
        <v>1.2569999999999999</v>
      </c>
      <c r="E68" s="7">
        <f>(1.7185*D68*D68)+(5.3082*D68)+(0.2696)</f>
        <v>9.6573216065</v>
      </c>
    </row>
    <row r="69" spans="1:5" x14ac:dyDescent="0.3">
      <c r="A69" s="9" t="s">
        <v>50</v>
      </c>
      <c r="B69" s="2">
        <v>1.427</v>
      </c>
      <c r="C69" s="5">
        <v>0.08</v>
      </c>
      <c r="D69" s="1">
        <f>(B69-C69)</f>
        <v>1.347</v>
      </c>
      <c r="E69" s="7">
        <f>(1.7185*D69*D69)+(5.3082*D69)+(0.2696)</f>
        <v>10.537807266500002</v>
      </c>
    </row>
    <row r="70" spans="1:5" x14ac:dyDescent="0.3">
      <c r="A70" s="9" t="s">
        <v>51</v>
      </c>
      <c r="B70" s="2">
        <v>1.357</v>
      </c>
      <c r="C70" s="5">
        <v>0.08</v>
      </c>
      <c r="D70" s="1">
        <f>(B70-C70)</f>
        <v>1.2769999999999999</v>
      </c>
      <c r="E70" s="7">
        <f>(1.7185*D70*D70)+(5.3082*D70)+(0.2696)</f>
        <v>9.8505791864999992</v>
      </c>
    </row>
    <row r="71" spans="1:5" x14ac:dyDescent="0.3">
      <c r="A71" s="9" t="s">
        <v>52</v>
      </c>
      <c r="B71" s="2">
        <v>1.3640000000000001</v>
      </c>
      <c r="C71" s="5">
        <v>0.08</v>
      </c>
      <c r="D71" s="1">
        <f>(B71-C71)</f>
        <v>1.284</v>
      </c>
      <c r="E71" s="7">
        <f>(1.7185*D71*D71)+(5.3082*D71)+(0.2696)</f>
        <v>9.9185441360000013</v>
      </c>
    </row>
    <row r="72" spans="1:5" x14ac:dyDescent="0.3">
      <c r="A72" s="9" t="s">
        <v>53</v>
      </c>
      <c r="B72" s="2">
        <v>1.4370000000000001</v>
      </c>
      <c r="C72" s="5">
        <v>0.08</v>
      </c>
      <c r="D72" s="1">
        <f>(B72-C72)</f>
        <v>1.357</v>
      </c>
      <c r="E72" s="7">
        <f>(1.7185*D72*D72)+(5.3082*D72)+(0.2696)</f>
        <v>10.637357506500001</v>
      </c>
    </row>
    <row r="73" spans="1:5" x14ac:dyDescent="0.3">
      <c r="A73" s="9" t="s">
        <v>54</v>
      </c>
      <c r="B73" s="2">
        <v>1.264</v>
      </c>
      <c r="C73" s="5">
        <v>0.08</v>
      </c>
      <c r="D73" s="1">
        <f>(B73-C73)</f>
        <v>1.1839999999999999</v>
      </c>
      <c r="E73" s="7">
        <f>(1.7185*D73*D73)+(5.3082*D73)+(0.2696)</f>
        <v>8.9635983360000004</v>
      </c>
    </row>
    <row r="74" spans="1:5" x14ac:dyDescent="0.3">
      <c r="A74" s="9" t="s">
        <v>55</v>
      </c>
      <c r="B74" s="2">
        <v>1.4510000000000001</v>
      </c>
      <c r="C74" s="5">
        <v>0.08</v>
      </c>
      <c r="D74" s="1">
        <f>(B74-C74)</f>
        <v>1.371</v>
      </c>
      <c r="E74" s="7">
        <f>(1.7185*D74*D74)+(5.3082*D74)+(0.2696)</f>
        <v>10.7773052585</v>
      </c>
    </row>
    <row r="75" spans="1:5" x14ac:dyDescent="0.3">
      <c r="A75" s="9" t="s">
        <v>56</v>
      </c>
      <c r="B75" s="2">
        <v>1.286</v>
      </c>
      <c r="C75" s="5">
        <v>0.08</v>
      </c>
      <c r="D75" s="1">
        <f>(B75-C75)</f>
        <v>1.206</v>
      </c>
      <c r="E75" s="7">
        <f>(1.7185*D75*D75)+(5.3082*D75)+(0.2696)</f>
        <v>9.1707374660000003</v>
      </c>
    </row>
    <row r="76" spans="1:5" x14ac:dyDescent="0.3">
      <c r="A76" s="9" t="s">
        <v>57</v>
      </c>
      <c r="B76" s="2">
        <v>0.86499999999999999</v>
      </c>
      <c r="C76" s="5">
        <v>0.08</v>
      </c>
      <c r="D76" s="1">
        <f>(B76-C76)</f>
        <v>0.78500000000000003</v>
      </c>
      <c r="E76" s="7">
        <f>(1.7185*D76*D76)+(5.3082*D76)+(0.2696)</f>
        <v>5.4955196625000005</v>
      </c>
    </row>
    <row r="77" spans="1:5" x14ac:dyDescent="0.3">
      <c r="A77" s="9" t="s">
        <v>58</v>
      </c>
      <c r="B77" s="2">
        <v>1.2570000000000001</v>
      </c>
      <c r="C77" s="5">
        <v>0.08</v>
      </c>
      <c r="D77" s="1">
        <f>(B77-C77)</f>
        <v>1.177</v>
      </c>
      <c r="E77" s="7">
        <f>(1.7185*D77*D77)+(5.3082*D77)+(0.2696)</f>
        <v>8.8980392865000013</v>
      </c>
    </row>
    <row r="78" spans="1:5" x14ac:dyDescent="0.3">
      <c r="A78" s="9" t="s">
        <v>59</v>
      </c>
      <c r="B78" s="2">
        <v>0.87</v>
      </c>
      <c r="C78" s="5">
        <v>0.08</v>
      </c>
      <c r="D78" s="1">
        <f>(B78-C78)</f>
        <v>0.79</v>
      </c>
      <c r="E78" s="7">
        <f>(1.7185*D78*D78)+(5.3082*D78)+(0.2696)</f>
        <v>5.5355938500000006</v>
      </c>
    </row>
    <row r="79" spans="1:5" x14ac:dyDescent="0.3">
      <c r="A79" s="9" t="s">
        <v>60</v>
      </c>
      <c r="B79" s="2">
        <v>0.79500000000000004</v>
      </c>
      <c r="C79" s="5">
        <v>0.08</v>
      </c>
      <c r="D79" s="1">
        <f>(B79-C79)</f>
        <v>0.71500000000000008</v>
      </c>
      <c r="E79" s="7">
        <f>(1.7185*D79*D79)+(5.3082*D79)+(0.2696)</f>
        <v>4.9435031624999999</v>
      </c>
    </row>
    <row r="80" spans="1:5" x14ac:dyDescent="0.3">
      <c r="A80" s="9" t="s">
        <v>61</v>
      </c>
      <c r="B80" s="2">
        <v>0.79100000000000004</v>
      </c>
      <c r="C80" s="5">
        <v>0.08</v>
      </c>
      <c r="D80" s="1">
        <f>(B80-C80)</f>
        <v>0.71100000000000008</v>
      </c>
      <c r="E80" s="7">
        <f>(1.7185*D80*D80)+(5.3082*D80)+(0.2696)</f>
        <v>4.9124680385000001</v>
      </c>
    </row>
    <row r="81" spans="1:5" x14ac:dyDescent="0.3">
      <c r="A81" s="9" t="s">
        <v>62</v>
      </c>
      <c r="B81" s="2">
        <v>0.9</v>
      </c>
      <c r="C81" s="5">
        <v>0.08</v>
      </c>
      <c r="D81" s="1">
        <f>(B81-C81)</f>
        <v>0.82000000000000006</v>
      </c>
      <c r="E81" s="7">
        <f>(1.7185*D81*D81)+(5.3082*D81)+(0.2696)</f>
        <v>5.7778434000000001</v>
      </c>
    </row>
    <row r="82" spans="1:5" x14ac:dyDescent="0.3">
      <c r="A82" s="9" t="s">
        <v>63</v>
      </c>
      <c r="B82" s="2">
        <v>1.512</v>
      </c>
      <c r="C82" s="5">
        <v>0.08</v>
      </c>
      <c r="D82" s="1">
        <f>(B82-C82)</f>
        <v>1.4319999999999999</v>
      </c>
      <c r="E82" s="7">
        <f>(1.7185*D82*D82)+(5.3082*D82)+(0.2696)</f>
        <v>11.394939744</v>
      </c>
    </row>
    <row r="83" spans="1:5" x14ac:dyDescent="0.3">
      <c r="A83" s="9" t="s">
        <v>64</v>
      </c>
      <c r="B83" s="2">
        <v>1.891</v>
      </c>
      <c r="C83" s="5">
        <v>0.08</v>
      </c>
      <c r="D83" s="1">
        <f>(B83-C83)</f>
        <v>1.8109999999999999</v>
      </c>
      <c r="E83" s="7">
        <f>(1.7185*D83*D83)+(5.3082*D83)+(0.2696)</f>
        <v>15.518950738499999</v>
      </c>
    </row>
    <row r="84" spans="1:5" x14ac:dyDescent="0.3">
      <c r="A84" s="9" t="s">
        <v>65</v>
      </c>
      <c r="B84" s="2">
        <v>0.66800000000000004</v>
      </c>
      <c r="C84" s="5">
        <v>0.08</v>
      </c>
      <c r="D84" s="1">
        <f>(B84-C84)</f>
        <v>0.58800000000000008</v>
      </c>
      <c r="E84" s="7">
        <f>(1.7185*D84*D84)+(5.3082*D84)+(0.2696)</f>
        <v>3.9849826640000008</v>
      </c>
    </row>
    <row r="85" spans="1:5" x14ac:dyDescent="0.3">
      <c r="A85" s="9" t="s">
        <v>66</v>
      </c>
      <c r="B85" s="2">
        <v>0.76200000000000001</v>
      </c>
      <c r="C85" s="5">
        <v>0.08</v>
      </c>
      <c r="D85" s="1">
        <f>(B85-C85)</f>
        <v>0.68200000000000005</v>
      </c>
      <c r="E85" s="7">
        <f>(1.7185*D85*D85)+(5.3082*D85)+(0.2696)</f>
        <v>4.6891079940000004</v>
      </c>
    </row>
    <row r="86" spans="1:5" x14ac:dyDescent="0.3">
      <c r="A86" s="9" t="s">
        <v>67</v>
      </c>
      <c r="B86" s="2">
        <v>1.0589999999999999</v>
      </c>
      <c r="C86" s="5">
        <v>0.08</v>
      </c>
      <c r="D86" s="1">
        <f>(B86-C86)</f>
        <v>0.97899999999999998</v>
      </c>
      <c r="E86" s="7">
        <f>(1.7185*D86*D86)+(5.3082*D86)+(0.2696)</f>
        <v>7.1134086585</v>
      </c>
    </row>
    <row r="87" spans="1:5" x14ac:dyDescent="0.3">
      <c r="A87" s="9" t="s">
        <v>68</v>
      </c>
      <c r="B87" s="2">
        <v>1.262</v>
      </c>
      <c r="C87" s="5">
        <v>0.08</v>
      </c>
      <c r="D87" s="1">
        <f>(B87-C87)</f>
        <v>1.1819999999999999</v>
      </c>
      <c r="E87" s="7">
        <f>(1.7185*D87*D87)+(5.3082*D87)+(0.2696)</f>
        <v>8.9448499940000001</v>
      </c>
    </row>
    <row r="88" spans="1:5" x14ac:dyDescent="0.3">
      <c r="A88" s="9" t="s">
        <v>69</v>
      </c>
      <c r="B88" s="2">
        <v>1.2330000000000001</v>
      </c>
      <c r="C88" s="5">
        <v>0.08</v>
      </c>
      <c r="D88" s="1">
        <f>(B88-C88)</f>
        <v>1.153</v>
      </c>
      <c r="E88" s="7">
        <f>(1.7185*D88*D88)+(5.3082*D88)+(0.2696)</f>
        <v>8.6745439665000017</v>
      </c>
    </row>
    <row r="89" spans="1:5" x14ac:dyDescent="0.3">
      <c r="A89" s="9" t="s">
        <v>70</v>
      </c>
      <c r="B89" s="2">
        <v>1.4119999999999999</v>
      </c>
      <c r="C89" s="5">
        <v>0.08</v>
      </c>
      <c r="D89" s="1">
        <f>(B89-C89)</f>
        <v>1.3319999999999999</v>
      </c>
      <c r="E89" s="7">
        <f>(1.7185*D89*D89)+(5.3082*D89)+(0.2696)</f>
        <v>10.389126343999999</v>
      </c>
    </row>
    <row r="90" spans="1:5" x14ac:dyDescent="0.3">
      <c r="A90" s="9" t="s">
        <v>71</v>
      </c>
      <c r="B90" s="2">
        <v>1.7050000000000001</v>
      </c>
      <c r="C90" s="5">
        <v>0.08</v>
      </c>
      <c r="D90" s="1">
        <f>(B90-C90)</f>
        <v>1.625</v>
      </c>
      <c r="E90" s="7">
        <f>(1.7185*D90*D90)+(5.3082*D90)+(0.2696)</f>
        <v>13.4333390625</v>
      </c>
    </row>
    <row r="91" spans="1:5" x14ac:dyDescent="0.3">
      <c r="A91" s="9" t="s">
        <v>72</v>
      </c>
      <c r="B91" s="2">
        <v>1.9419999999999999</v>
      </c>
      <c r="C91" s="5">
        <v>0.08</v>
      </c>
      <c r="D91" s="1">
        <f>(B91-C91)</f>
        <v>1.8619999999999999</v>
      </c>
      <c r="E91" s="7">
        <f>(1.7185*D91*D91)+(5.3082*D91)+(0.2696)</f>
        <v>16.111583513999999</v>
      </c>
    </row>
    <row r="92" spans="1:5" x14ac:dyDescent="0.3">
      <c r="A92" s="9" t="s">
        <v>73</v>
      </c>
      <c r="B92" s="2">
        <v>1.145</v>
      </c>
      <c r="C92" s="5">
        <v>0.08</v>
      </c>
      <c r="D92" s="1">
        <f>(B92-C92)</f>
        <v>1.0649999999999999</v>
      </c>
      <c r="E92" s="7">
        <f>(1.7185*D92*D92)+(5.3082*D92)+(0.2696)</f>
        <v>7.8719986624999994</v>
      </c>
    </row>
    <row r="93" spans="1:5" x14ac:dyDescent="0.3">
      <c r="A93" s="9" t="s">
        <v>74</v>
      </c>
      <c r="B93" s="2">
        <v>1.143</v>
      </c>
      <c r="C93" s="5">
        <v>0.08</v>
      </c>
      <c r="D93" s="1">
        <f>(B93-C93)</f>
        <v>1.0629999999999999</v>
      </c>
      <c r="E93" s="7">
        <f>(1.7185*D93*D93)+(5.3082*D93)+(0.2696)</f>
        <v>7.8540683264999993</v>
      </c>
    </row>
    <row r="94" spans="1:5" x14ac:dyDescent="0.3">
      <c r="A94" s="9" t="s">
        <v>75</v>
      </c>
      <c r="B94" s="2">
        <v>0.94000000000000006</v>
      </c>
      <c r="C94" s="5">
        <v>0.08</v>
      </c>
      <c r="D94" s="1">
        <f>(B94-C94)</f>
        <v>0.8600000000000001</v>
      </c>
      <c r="E94" s="7">
        <f>(1.7185*D94*D94)+(5.3082*D94)+(0.2696)</f>
        <v>6.1056546000000003</v>
      </c>
    </row>
    <row r="95" spans="1:5" x14ac:dyDescent="0.3">
      <c r="A95" s="9" t="s">
        <v>76</v>
      </c>
      <c r="B95" s="2">
        <v>0.91400000000000003</v>
      </c>
      <c r="C95" s="5">
        <v>0.08</v>
      </c>
      <c r="D95" s="1">
        <f>(B95-C95)</f>
        <v>0.83400000000000007</v>
      </c>
      <c r="E95" s="7">
        <f>(1.7185*D95*D95)+(5.3082*D95)+(0.2696)</f>
        <v>5.8919517860000008</v>
      </c>
    </row>
    <row r="96" spans="1:5" x14ac:dyDescent="0.3">
      <c r="A96" s="9" t="s">
        <v>77</v>
      </c>
      <c r="B96" s="2">
        <v>0.95900000000000007</v>
      </c>
      <c r="C96" s="5">
        <v>0.08</v>
      </c>
      <c r="D96" s="1">
        <f>(B96-C96)</f>
        <v>0.87900000000000011</v>
      </c>
      <c r="E96" s="7">
        <f>(1.7185*D96*D96)+(5.3082*D96)+(0.2696)</f>
        <v>6.263291358500001</v>
      </c>
    </row>
    <row r="97" spans="1:5" x14ac:dyDescent="0.3">
      <c r="A97" s="9" t="s">
        <v>78</v>
      </c>
      <c r="B97" s="2">
        <v>1.2730000000000001</v>
      </c>
      <c r="C97" s="5">
        <v>0.08</v>
      </c>
      <c r="D97" s="1">
        <f>(B97-C97)</f>
        <v>1.1930000000000001</v>
      </c>
      <c r="E97" s="7">
        <f>(1.7185*D97*D97)+(5.3082*D97)+(0.2696)</f>
        <v>9.0481360065000018</v>
      </c>
    </row>
    <row r="98" spans="1:5" x14ac:dyDescent="0.3">
      <c r="A98" s="9" t="s">
        <v>79</v>
      </c>
      <c r="B98" s="2">
        <v>1.304</v>
      </c>
      <c r="C98" s="5">
        <v>0.08</v>
      </c>
      <c r="D98" s="1">
        <f>(B98-C98)</f>
        <v>1.224</v>
      </c>
      <c r="E98" s="7">
        <f>(1.7185*D98*D98)+(5.3082*D98)+(0.2696)</f>
        <v>9.3414522560000002</v>
      </c>
    </row>
    <row r="99" spans="1:5" x14ac:dyDescent="0.3">
      <c r="A99" s="9" t="s">
        <v>80</v>
      </c>
      <c r="B99" s="2">
        <v>0.94300000000000006</v>
      </c>
      <c r="C99" s="5">
        <v>0.08</v>
      </c>
      <c r="D99" s="1">
        <f>(B99-C99)</f>
        <v>0.8630000000000001</v>
      </c>
      <c r="E99" s="7">
        <f>(1.7185*D99*D99)+(5.3082*D99)+(0.2696)</f>
        <v>6.1304621265000003</v>
      </c>
    </row>
    <row r="100" spans="1:5" x14ac:dyDescent="0.3">
      <c r="A100" s="9" t="s">
        <v>81</v>
      </c>
      <c r="B100" s="2">
        <v>1.0980000000000001</v>
      </c>
      <c r="C100" s="5">
        <v>0.08</v>
      </c>
      <c r="D100" s="1">
        <f>(B100-C100)</f>
        <v>1.018</v>
      </c>
      <c r="E100" s="7">
        <f>(1.7185*D100*D100)+(5.3082*D100)+(0.2696)</f>
        <v>7.4542703939999999</v>
      </c>
    </row>
    <row r="101" spans="1:5" x14ac:dyDescent="0.3">
      <c r="A101" s="9" t="s">
        <v>82</v>
      </c>
      <c r="B101" s="2">
        <v>1.3029999999999999</v>
      </c>
      <c r="C101" s="5">
        <v>0.08</v>
      </c>
      <c r="D101" s="1">
        <f>(B101-C101)</f>
        <v>1.2229999999999999</v>
      </c>
      <c r="E101" s="7">
        <f>(1.7185*D101*D101)+(5.3082*D101)+(0.2696)</f>
        <v>9.3319388864999997</v>
      </c>
    </row>
    <row r="102" spans="1:5" x14ac:dyDescent="0.3">
      <c r="A102" s="9" t="s">
        <v>83</v>
      </c>
      <c r="B102" s="2">
        <v>1.07</v>
      </c>
      <c r="C102" s="5">
        <v>0.08</v>
      </c>
      <c r="D102" s="1">
        <f>(B102-C102)</f>
        <v>0.9900000000000001</v>
      </c>
      <c r="E102" s="7">
        <f>(1.7185*D102*D102)+(5.3082*D102)+(0.2696)</f>
        <v>7.2090198499999998</v>
      </c>
    </row>
    <row r="103" spans="1:5" x14ac:dyDescent="0.3">
      <c r="A103" s="9" t="s">
        <v>84</v>
      </c>
      <c r="B103" s="2">
        <v>1.081</v>
      </c>
      <c r="C103" s="5">
        <v>0.08</v>
      </c>
      <c r="D103" s="1">
        <f>(B103-C103)</f>
        <v>1.0009999999999999</v>
      </c>
      <c r="E103" s="7">
        <f>(1.7185*D103*D103)+(5.3082*D103)+(0.2696)</f>
        <v>7.3050469184999987</v>
      </c>
    </row>
    <row r="104" spans="1:5" x14ac:dyDescent="0.3">
      <c r="A104" s="9" t="s">
        <v>85</v>
      </c>
      <c r="B104" s="2">
        <v>1.2949999999999999</v>
      </c>
      <c r="C104" s="5">
        <v>0.08</v>
      </c>
      <c r="D104" s="1">
        <f>(B104-C104)</f>
        <v>1.2149999999999999</v>
      </c>
      <c r="E104" s="7">
        <f>(1.7185*D104*D104)+(5.3082*D104)+(0.2696)</f>
        <v>9.2559556624999999</v>
      </c>
    </row>
    <row r="105" spans="1:5" x14ac:dyDescent="0.3">
      <c r="A105" s="9" t="s">
        <v>86</v>
      </c>
      <c r="B105" s="2">
        <v>1.43</v>
      </c>
      <c r="C105" s="5">
        <v>0.08</v>
      </c>
      <c r="D105" s="1">
        <f>(B105-C105)</f>
        <v>1.3499999999999999</v>
      </c>
      <c r="E105" s="7">
        <f>(1.7185*D105*D105)+(5.3082*D105)+(0.2696)</f>
        <v>10.56763625</v>
      </c>
    </row>
    <row r="106" spans="1:5" x14ac:dyDescent="0.3">
      <c r="A106" s="9" t="s">
        <v>87</v>
      </c>
      <c r="B106" s="2">
        <v>2.411</v>
      </c>
      <c r="C106" s="5">
        <v>0.08</v>
      </c>
      <c r="D106" s="1">
        <f>(B106-C106)</f>
        <v>2.331</v>
      </c>
      <c r="E106" s="7">
        <f>(1.7185*D106*D106)+(5.3082*D106)+(0.2696)</f>
        <v>21.980588778500003</v>
      </c>
    </row>
    <row r="107" spans="1:5" x14ac:dyDescent="0.3">
      <c r="A107" s="9" t="s">
        <v>88</v>
      </c>
      <c r="B107" s="2">
        <v>1.6600000000000001</v>
      </c>
      <c r="C107" s="5">
        <v>0.08</v>
      </c>
      <c r="D107" s="1">
        <f>(B107-C107)</f>
        <v>1.58</v>
      </c>
      <c r="E107" s="7">
        <f>(1.7185*D107*D107)+(5.3082*D107)+(0.2696)</f>
        <v>12.946619400000003</v>
      </c>
    </row>
    <row r="108" spans="1:5" x14ac:dyDescent="0.3">
      <c r="A108" s="9" t="s">
        <v>89</v>
      </c>
      <c r="B108" s="2">
        <v>1.1020000000000001</v>
      </c>
      <c r="C108" s="5">
        <v>0.08</v>
      </c>
      <c r="D108" s="1">
        <f>(B108-C108)</f>
        <v>1.022</v>
      </c>
      <c r="E108" s="7">
        <f>(1.7185*D108*D108)+(5.3082*D108)+(0.2696)</f>
        <v>7.4895261539999991</v>
      </c>
    </row>
    <row r="109" spans="1:5" x14ac:dyDescent="0.3">
      <c r="A109" s="9" t="s">
        <v>90</v>
      </c>
      <c r="B109" s="2">
        <v>1.264</v>
      </c>
      <c r="C109" s="5">
        <v>0.08</v>
      </c>
      <c r="D109" s="1">
        <f>(B109-C109)</f>
        <v>1.1839999999999999</v>
      </c>
      <c r="E109" s="7">
        <f>(1.7185*D109*D109)+(5.3082*D109)+(0.2696)</f>
        <v>8.9635983360000004</v>
      </c>
    </row>
    <row r="110" spans="1:5" x14ac:dyDescent="0.3">
      <c r="A110" s="9" t="s">
        <v>91</v>
      </c>
      <c r="B110" s="2">
        <v>1.204</v>
      </c>
      <c r="C110" s="5">
        <v>0.08</v>
      </c>
      <c r="D110" s="1">
        <f>(B110-C110)</f>
        <v>1.1239999999999999</v>
      </c>
      <c r="E110" s="7">
        <f>(1.7185*D110*D110)+(5.3082*D110)+(0.2696)</f>
        <v>8.4071284559999988</v>
      </c>
    </row>
    <row r="111" spans="1:5" x14ac:dyDescent="0.3">
      <c r="A111" s="9" t="s">
        <v>92</v>
      </c>
      <c r="B111" s="2">
        <v>1.216</v>
      </c>
      <c r="C111" s="5">
        <v>0.08</v>
      </c>
      <c r="D111" s="1">
        <f>(B111-C111)</f>
        <v>1.1359999999999999</v>
      </c>
      <c r="E111" s="7">
        <f>(1.7185*D111*D111)+(5.3082*D111)+(0.2696)</f>
        <v>8.5174325760000009</v>
      </c>
    </row>
    <row r="112" spans="1:5" x14ac:dyDescent="0.3">
      <c r="A112" s="9" t="s">
        <v>93</v>
      </c>
      <c r="B112" s="2">
        <v>1.238</v>
      </c>
      <c r="C112" s="5">
        <v>0.08</v>
      </c>
      <c r="D112" s="1">
        <f>(B112-C112)</f>
        <v>1.1579999999999999</v>
      </c>
      <c r="E112" s="7">
        <f>(1.7185*D112*D112)+(5.3082*D112)+(0.2696)</f>
        <v>8.7209422339999989</v>
      </c>
    </row>
    <row r="113" spans="1:5" x14ac:dyDescent="0.3">
      <c r="A113" s="9" t="s">
        <v>94</v>
      </c>
      <c r="B113" s="2">
        <v>1.401</v>
      </c>
      <c r="C113" s="5">
        <v>0.08</v>
      </c>
      <c r="D113" s="1">
        <f>(B113-C113)</f>
        <v>1.321</v>
      </c>
      <c r="E113" s="7">
        <f>(1.7185*D113*D113)+(5.3082*D113)+(0.2696)</f>
        <v>10.280585158499999</v>
      </c>
    </row>
    <row r="114" spans="1:5" x14ac:dyDescent="0.3">
      <c r="A114" s="9" t="s">
        <v>95</v>
      </c>
      <c r="B114" s="2">
        <v>1.3800000000000001</v>
      </c>
      <c r="C114" s="5">
        <v>0.08</v>
      </c>
      <c r="D114" s="1">
        <f>(B114-C114)</f>
        <v>1.3</v>
      </c>
      <c r="E114" s="7">
        <f>(1.7185*D114*D114)+(5.3082*D114)+(0.2696)</f>
        <v>10.074525000000001</v>
      </c>
    </row>
    <row r="115" spans="1:5" x14ac:dyDescent="0.3">
      <c r="A115" s="9" t="s">
        <v>96</v>
      </c>
      <c r="B115" s="2">
        <v>0.88200000000000001</v>
      </c>
      <c r="C115" s="5">
        <v>0.08</v>
      </c>
      <c r="D115" s="1">
        <f>(B115-C115)</f>
        <v>0.80200000000000005</v>
      </c>
      <c r="E115" s="7">
        <f>(1.7185*D115*D115)+(5.3082*D115)+(0.2696)</f>
        <v>5.632122474</v>
      </c>
    </row>
    <row r="116" spans="1:5" x14ac:dyDescent="0.3">
      <c r="A116" s="9" t="s">
        <v>97</v>
      </c>
      <c r="B116" s="2">
        <v>0.79300000000000004</v>
      </c>
      <c r="C116" s="5">
        <v>0.08</v>
      </c>
      <c r="D116" s="1">
        <f>(B116-C116)</f>
        <v>0.71300000000000008</v>
      </c>
      <c r="E116" s="7">
        <f>(1.7185*D116*D116)+(5.3082*D116)+(0.2696)</f>
        <v>4.9279787265000001</v>
      </c>
    </row>
    <row r="117" spans="1:5" x14ac:dyDescent="0.3">
      <c r="A117" s="9" t="s">
        <v>98</v>
      </c>
      <c r="B117" s="2">
        <v>1.0680000000000001</v>
      </c>
      <c r="C117" s="5">
        <v>0.08</v>
      </c>
      <c r="D117" s="1">
        <f>(B117-C117)</f>
        <v>0.9880000000000001</v>
      </c>
      <c r="E117" s="7">
        <f>(1.7185*D117*D117)+(5.3082*D117)+(0.2696)</f>
        <v>7.191605064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16"/>
  <sheetViews>
    <sheetView workbookViewId="0">
      <selection activeCell="P8" sqref="P8"/>
    </sheetView>
  </sheetViews>
  <sheetFormatPr defaultRowHeight="14.4" x14ac:dyDescent="0.3"/>
  <cols>
    <col min="1" max="1" width="19.109375" customWidth="1"/>
    <col min="2" max="2" width="11.21875" customWidth="1"/>
    <col min="3" max="3" width="11.5546875" customWidth="1"/>
    <col min="4" max="4" width="12" customWidth="1"/>
    <col min="5" max="5" width="20.21875" customWidth="1"/>
  </cols>
  <sheetData>
    <row r="2" spans="1:12" x14ac:dyDescent="0.3">
      <c r="A2" s="4">
        <v>2.4279999999999999</v>
      </c>
      <c r="B2" s="2">
        <v>1.462</v>
      </c>
      <c r="C2" s="2">
        <v>1.36</v>
      </c>
      <c r="D2" s="2">
        <v>1.25</v>
      </c>
      <c r="E2" s="2">
        <v>1.476</v>
      </c>
      <c r="F2" s="2">
        <v>1.1910000000000001</v>
      </c>
      <c r="G2" s="2">
        <v>0.46900000000000003</v>
      </c>
      <c r="H2" s="2">
        <v>0.58399999999999996</v>
      </c>
      <c r="I2" s="2">
        <v>0.75800000000000001</v>
      </c>
      <c r="J2" s="2">
        <v>0.69900000000000007</v>
      </c>
      <c r="K2" s="2">
        <v>0.79600000000000004</v>
      </c>
      <c r="L2" s="2">
        <v>0.64300000000000002</v>
      </c>
    </row>
    <row r="3" spans="1:12" x14ac:dyDescent="0.3">
      <c r="A3" s="4">
        <v>1.377</v>
      </c>
      <c r="B3" s="2">
        <v>1.3560000000000001</v>
      </c>
      <c r="C3" s="2">
        <v>1.2690000000000001</v>
      </c>
      <c r="D3" s="2">
        <v>1.226</v>
      </c>
      <c r="E3" s="2">
        <v>1.204</v>
      </c>
      <c r="F3" s="2">
        <v>1.3520000000000001</v>
      </c>
      <c r="G3" s="2">
        <v>1.111</v>
      </c>
      <c r="H3" s="2">
        <v>0.71099999999999997</v>
      </c>
      <c r="I3" s="2">
        <v>0.85699999999999998</v>
      </c>
      <c r="J3" s="2">
        <v>0.871</v>
      </c>
      <c r="K3" s="2">
        <v>1.0329999999999999</v>
      </c>
      <c r="L3" s="2">
        <v>0.88200000000000001</v>
      </c>
    </row>
    <row r="4" spans="1:12" x14ac:dyDescent="0.3">
      <c r="A4" s="4">
        <v>0.83899999999999997</v>
      </c>
      <c r="B4" s="2">
        <v>1.3380000000000001</v>
      </c>
      <c r="C4" s="2">
        <v>1.2710000000000001</v>
      </c>
      <c r="D4" s="2">
        <v>1.36</v>
      </c>
      <c r="E4" s="2">
        <v>1.419</v>
      </c>
      <c r="F4" s="2">
        <v>1.28</v>
      </c>
      <c r="G4" s="2">
        <v>0.80300000000000005</v>
      </c>
      <c r="H4" s="2">
        <v>0.78</v>
      </c>
      <c r="I4" s="2">
        <v>0.77</v>
      </c>
      <c r="J4" s="2">
        <v>0.72299999999999998</v>
      </c>
      <c r="K4" s="2">
        <v>0.83599999999999997</v>
      </c>
      <c r="L4" s="2">
        <v>0.125</v>
      </c>
    </row>
    <row r="5" spans="1:12" x14ac:dyDescent="0.3">
      <c r="A5" s="4">
        <v>0.499</v>
      </c>
      <c r="B5" s="2">
        <v>1.238</v>
      </c>
      <c r="C5" s="2">
        <v>1.1320000000000001</v>
      </c>
      <c r="D5" s="2">
        <v>1.335</v>
      </c>
      <c r="E5" s="2">
        <v>1.329</v>
      </c>
      <c r="F5" s="2">
        <v>1.1839999999999999</v>
      </c>
      <c r="G5" s="2">
        <v>0.72</v>
      </c>
      <c r="H5" s="2">
        <v>1.2110000000000001</v>
      </c>
      <c r="I5" s="2">
        <v>0.70000000000000007</v>
      </c>
      <c r="J5" s="2">
        <v>0.67200000000000004</v>
      </c>
      <c r="K5" s="2">
        <v>0.871</v>
      </c>
      <c r="L5" s="2">
        <v>0.121</v>
      </c>
    </row>
    <row r="6" spans="1:12" x14ac:dyDescent="0.3">
      <c r="A6" s="4">
        <v>0.27200000000000002</v>
      </c>
      <c r="B6" s="2">
        <v>1.089</v>
      </c>
      <c r="C6" s="2">
        <v>1.1400000000000001</v>
      </c>
      <c r="D6" s="2">
        <v>1.2210000000000001</v>
      </c>
      <c r="E6" s="2">
        <v>1.8560000000000001</v>
      </c>
      <c r="F6" s="2">
        <v>1.34</v>
      </c>
      <c r="G6" s="2">
        <v>0.75900000000000001</v>
      </c>
      <c r="H6" s="2">
        <v>0.82600000000000007</v>
      </c>
      <c r="I6" s="2">
        <v>0.85799999999999998</v>
      </c>
      <c r="J6" s="2">
        <v>0.81500000000000006</v>
      </c>
      <c r="K6" s="2">
        <v>1.3080000000000001</v>
      </c>
      <c r="L6" s="2">
        <v>0.13400000000000001</v>
      </c>
    </row>
    <row r="7" spans="1:12" x14ac:dyDescent="0.3">
      <c r="A7" s="5">
        <v>0.108</v>
      </c>
      <c r="B7" s="2">
        <v>1.4139999999999999</v>
      </c>
      <c r="C7" s="2">
        <v>1.24</v>
      </c>
      <c r="D7" s="2">
        <v>1.29</v>
      </c>
      <c r="E7" s="2">
        <v>1.391</v>
      </c>
      <c r="F7" s="2">
        <v>1.3840000000000001</v>
      </c>
      <c r="G7" s="2">
        <v>0.67800000000000005</v>
      </c>
      <c r="H7" s="2">
        <v>0.65600000000000003</v>
      </c>
      <c r="I7" s="2">
        <v>0.81400000000000006</v>
      </c>
      <c r="J7" s="2">
        <v>0.72599999999999998</v>
      </c>
      <c r="K7" s="2">
        <v>1.349</v>
      </c>
      <c r="L7" s="2">
        <v>0.108</v>
      </c>
    </row>
    <row r="8" spans="1:12" x14ac:dyDescent="0.3">
      <c r="A8" s="2">
        <v>1.254</v>
      </c>
      <c r="B8" s="2">
        <v>1.0649999999999999</v>
      </c>
      <c r="C8" s="2">
        <v>1.345</v>
      </c>
      <c r="D8" s="2">
        <v>1.415</v>
      </c>
      <c r="E8" s="2">
        <v>1.43</v>
      </c>
      <c r="F8" s="2">
        <v>1.444</v>
      </c>
      <c r="G8" s="2">
        <v>1.23</v>
      </c>
      <c r="H8" s="2">
        <v>1.1520000000000001</v>
      </c>
      <c r="I8" s="2">
        <v>1.2170000000000001</v>
      </c>
      <c r="J8" s="2">
        <v>1.123</v>
      </c>
      <c r="K8" s="2">
        <v>1.4419999999999999</v>
      </c>
      <c r="L8" s="2">
        <v>0.10100000000000001</v>
      </c>
    </row>
    <row r="9" spans="1:12" x14ac:dyDescent="0.3">
      <c r="A9" s="2">
        <v>1.1200000000000001</v>
      </c>
      <c r="B9" s="2">
        <v>1.175</v>
      </c>
      <c r="C9" s="2">
        <v>1.3169999999999999</v>
      </c>
      <c r="D9" s="2">
        <v>1.163</v>
      </c>
      <c r="E9" s="2">
        <v>1.244</v>
      </c>
      <c r="F9" s="2">
        <v>1.167</v>
      </c>
      <c r="G9" s="2">
        <v>0.70000000000000007</v>
      </c>
      <c r="H9" s="2">
        <v>0.625</v>
      </c>
      <c r="I9" s="2">
        <v>0.69700000000000006</v>
      </c>
      <c r="J9" s="2">
        <v>0.65400000000000003</v>
      </c>
      <c r="K9" s="2">
        <v>1.044</v>
      </c>
      <c r="L9" s="2">
        <v>8.8999999999999996E-2</v>
      </c>
    </row>
    <row r="16" spans="1:12" x14ac:dyDescent="0.3">
      <c r="A16" s="12"/>
      <c r="B16" s="6" t="s">
        <v>1</v>
      </c>
      <c r="C16" s="6" t="s">
        <v>2</v>
      </c>
      <c r="D16" s="6" t="s">
        <v>3</v>
      </c>
      <c r="E16" s="6" t="s">
        <v>4</v>
      </c>
    </row>
    <row r="17" spans="1:11" x14ac:dyDescent="0.3">
      <c r="A17" s="12" t="s">
        <v>5</v>
      </c>
      <c r="B17" s="4">
        <v>2.4279999999999999</v>
      </c>
      <c r="C17" s="1">
        <f>B17-B22</f>
        <v>2.3199999999999998</v>
      </c>
      <c r="D17" s="1">
        <v>320</v>
      </c>
      <c r="E17" s="7">
        <f>(14.586*C17*C17)+(104.61*C17)-(0.394)</f>
        <v>320.80888639999995</v>
      </c>
    </row>
    <row r="18" spans="1:11" x14ac:dyDescent="0.3">
      <c r="A18" s="12" t="s">
        <v>6</v>
      </c>
      <c r="B18" s="4">
        <v>1.377</v>
      </c>
      <c r="C18" s="1">
        <f>B18-B22</f>
        <v>1.2689999999999999</v>
      </c>
      <c r="D18" s="1">
        <v>160</v>
      </c>
      <c r="E18" s="7">
        <f t="shared" ref="E18:E81" si="0">(14.586*C18*C18)+(104.61*C18)-(0.394)</f>
        <v>155.84481554600001</v>
      </c>
    </row>
    <row r="19" spans="1:11" x14ac:dyDescent="0.3">
      <c r="A19" s="12" t="s">
        <v>7</v>
      </c>
      <c r="B19" s="4">
        <v>0.83899999999999997</v>
      </c>
      <c r="C19" s="1">
        <f>B19-B22</f>
        <v>0.73099999999999998</v>
      </c>
      <c r="D19" s="1">
        <v>80</v>
      </c>
      <c r="E19" s="7">
        <f t="shared" si="0"/>
        <v>83.870099545999992</v>
      </c>
    </row>
    <row r="20" spans="1:11" x14ac:dyDescent="0.3">
      <c r="A20" s="12" t="s">
        <v>8</v>
      </c>
      <c r="B20" s="4">
        <v>0.499</v>
      </c>
      <c r="C20" s="1">
        <f>B20-B22</f>
        <v>0.39100000000000001</v>
      </c>
      <c r="D20" s="1">
        <v>40</v>
      </c>
      <c r="E20" s="7">
        <f t="shared" si="0"/>
        <v>42.738432266000004</v>
      </c>
    </row>
    <row r="21" spans="1:11" x14ac:dyDescent="0.3">
      <c r="A21" s="12" t="s">
        <v>9</v>
      </c>
      <c r="B21" s="4">
        <v>0.27200000000000002</v>
      </c>
      <c r="C21" s="1">
        <f>B21-B22</f>
        <v>0.16400000000000003</v>
      </c>
      <c r="D21" s="1">
        <v>20</v>
      </c>
      <c r="E21" s="7">
        <f t="shared" si="0"/>
        <v>17.154345056000007</v>
      </c>
    </row>
    <row r="22" spans="1:11" x14ac:dyDescent="0.3">
      <c r="A22" s="12" t="s">
        <v>10</v>
      </c>
      <c r="B22" s="5">
        <v>0.108</v>
      </c>
      <c r="C22" s="1">
        <f>B22-B22</f>
        <v>0</v>
      </c>
      <c r="D22" s="1">
        <v>0</v>
      </c>
      <c r="E22" s="7">
        <f t="shared" si="0"/>
        <v>-0.39400000000000002</v>
      </c>
    </row>
    <row r="28" spans="1:11" x14ac:dyDescent="0.3">
      <c r="H28" s="8"/>
      <c r="J28" s="8" t="s">
        <v>100</v>
      </c>
      <c r="K28" s="8"/>
    </row>
    <row r="32" spans="1:11" x14ac:dyDescent="0.3">
      <c r="A32" s="9" t="s">
        <v>12</v>
      </c>
      <c r="B32" s="2" t="s">
        <v>13</v>
      </c>
      <c r="C32" s="3" t="s">
        <v>10</v>
      </c>
      <c r="D32" s="1" t="s">
        <v>2</v>
      </c>
      <c r="E32" s="10" t="s">
        <v>99</v>
      </c>
    </row>
    <row r="33" spans="1:5" x14ac:dyDescent="0.3">
      <c r="A33" s="9" t="s">
        <v>15</v>
      </c>
      <c r="B33" s="2">
        <v>1.254</v>
      </c>
      <c r="C33" s="5">
        <v>0.108</v>
      </c>
      <c r="D33" s="1">
        <f>(B33-C33)</f>
        <v>1.1459999999999999</v>
      </c>
      <c r="E33" s="7">
        <f>(14.586*D33*D33)+(104.61*D33)-(0.394)</f>
        <v>138.64508717599998</v>
      </c>
    </row>
    <row r="34" spans="1:5" x14ac:dyDescent="0.3">
      <c r="A34" s="9" t="s">
        <v>16</v>
      </c>
      <c r="B34" s="2">
        <v>1.1200000000000001</v>
      </c>
      <c r="C34" s="5">
        <v>0.108</v>
      </c>
      <c r="D34" s="1">
        <f>(B34-C34)</f>
        <v>1.012</v>
      </c>
      <c r="E34" s="7">
        <f>(14.586*D34*D34)+(104.61*D34)-(0.394)</f>
        <v>120.409484384</v>
      </c>
    </row>
    <row r="35" spans="1:5" x14ac:dyDescent="0.3">
      <c r="A35" s="9" t="s">
        <v>17</v>
      </c>
      <c r="B35" s="2">
        <v>1.462</v>
      </c>
      <c r="C35" s="5">
        <v>0.108</v>
      </c>
      <c r="D35" s="1">
        <f>(B35-C35)</f>
        <v>1.3539999999999999</v>
      </c>
      <c r="E35" s="7">
        <f>(14.586*D35*D35)+(104.61*D35)-(0.394)</f>
        <v>167.98868717599996</v>
      </c>
    </row>
    <row r="36" spans="1:5" x14ac:dyDescent="0.3">
      <c r="A36" s="9" t="s">
        <v>18</v>
      </c>
      <c r="B36" s="2">
        <v>1.3560000000000001</v>
      </c>
      <c r="C36" s="5">
        <v>0.108</v>
      </c>
      <c r="D36" s="1">
        <f>(B36-C36)</f>
        <v>1.248</v>
      </c>
      <c r="E36" s="7">
        <f>(14.586*D36*D36)+(104.61*D36)-(0.394)</f>
        <v>152.87703334399998</v>
      </c>
    </row>
    <row r="37" spans="1:5" x14ac:dyDescent="0.3">
      <c r="A37" s="9" t="s">
        <v>19</v>
      </c>
      <c r="B37" s="2">
        <v>1.3380000000000001</v>
      </c>
      <c r="C37" s="5">
        <v>0.108</v>
      </c>
      <c r="D37" s="1">
        <f>(B37-C37)</f>
        <v>1.23</v>
      </c>
      <c r="E37" s="7">
        <f>(14.586*D37*D37)+(104.61*D37)-(0.394)</f>
        <v>150.3434594</v>
      </c>
    </row>
    <row r="38" spans="1:5" x14ac:dyDescent="0.3">
      <c r="A38" s="9" t="s">
        <v>20</v>
      </c>
      <c r="B38" s="2">
        <v>1.238</v>
      </c>
      <c r="C38" s="5">
        <v>0.108</v>
      </c>
      <c r="D38" s="1">
        <f>(B38-C38)</f>
        <v>1.1299999999999999</v>
      </c>
      <c r="E38" s="7">
        <f>(14.586*D38*D38)+(104.61*D38)-(0.394)</f>
        <v>136.44016339999999</v>
      </c>
    </row>
    <row r="39" spans="1:5" x14ac:dyDescent="0.3">
      <c r="A39" s="9" t="s">
        <v>21</v>
      </c>
      <c r="B39" s="2">
        <v>1.089</v>
      </c>
      <c r="C39" s="5">
        <v>0.108</v>
      </c>
      <c r="D39" s="1">
        <f>(B39-C39)</f>
        <v>0.98099999999999998</v>
      </c>
      <c r="E39" s="7">
        <f>(14.586*D39*D39)+(104.61*D39)-(0.394)</f>
        <v>116.26540754599999</v>
      </c>
    </row>
    <row r="40" spans="1:5" x14ac:dyDescent="0.3">
      <c r="A40" s="9" t="s">
        <v>22</v>
      </c>
      <c r="B40" s="2">
        <v>1.4139999999999999</v>
      </c>
      <c r="C40" s="5">
        <v>0.108</v>
      </c>
      <c r="D40" s="1">
        <f>(B40-C40)</f>
        <v>1.3059999999999998</v>
      </c>
      <c r="E40" s="7">
        <f>(14.586*D40*D40)+(104.61*D40)-(0.394)</f>
        <v>161.10506669599997</v>
      </c>
    </row>
    <row r="41" spans="1:5" x14ac:dyDescent="0.3">
      <c r="A41" s="9" t="s">
        <v>23</v>
      </c>
      <c r="B41" s="2">
        <v>1.0649999999999999</v>
      </c>
      <c r="C41" s="5">
        <v>0.108</v>
      </c>
      <c r="D41" s="1">
        <f>(B41-C41)</f>
        <v>0.95699999999999996</v>
      </c>
      <c r="E41" s="7">
        <f>(14.586*D41*D41)+(104.61*D41)-(0.394)</f>
        <v>113.07634351399999</v>
      </c>
    </row>
    <row r="42" spans="1:5" x14ac:dyDescent="0.3">
      <c r="A42" s="9" t="s">
        <v>24</v>
      </c>
      <c r="B42" s="2">
        <v>1.175</v>
      </c>
      <c r="C42" s="5">
        <v>0.108</v>
      </c>
      <c r="D42" s="1">
        <f>(B42-C42)</f>
        <v>1.0669999999999999</v>
      </c>
      <c r="E42" s="7">
        <f>(14.586*D42*D42)+(104.61*D42)-(0.394)</f>
        <v>127.83087055399997</v>
      </c>
    </row>
    <row r="43" spans="1:5" x14ac:dyDescent="0.3">
      <c r="A43" s="9" t="s">
        <v>25</v>
      </c>
      <c r="B43" s="2">
        <v>1.36</v>
      </c>
      <c r="C43" s="5">
        <v>0.108</v>
      </c>
      <c r="D43" s="1">
        <f>(B43-C43)</f>
        <v>1.252</v>
      </c>
      <c r="E43" s="7">
        <f>(14.586*D43*D43)+(104.61*D43)-(0.394)</f>
        <v>153.44133334399999</v>
      </c>
    </row>
    <row r="44" spans="1:5" x14ac:dyDescent="0.3">
      <c r="A44" s="9" t="s">
        <v>26</v>
      </c>
      <c r="B44" s="2">
        <v>1.2690000000000001</v>
      </c>
      <c r="C44" s="5">
        <v>0.108</v>
      </c>
      <c r="D44" s="1">
        <f>(B44-C44)</f>
        <v>1.161</v>
      </c>
      <c r="E44" s="7">
        <f>(14.586*D44*D44)+(104.61*D44)-(0.394)</f>
        <v>140.71898570600001</v>
      </c>
    </row>
    <row r="45" spans="1:5" x14ac:dyDescent="0.3">
      <c r="A45" s="9" t="s">
        <v>27</v>
      </c>
      <c r="B45" s="2">
        <v>1.2710000000000001</v>
      </c>
      <c r="C45" s="5">
        <v>0.108</v>
      </c>
      <c r="D45" s="1">
        <f>(B45-C45)</f>
        <v>1.163</v>
      </c>
      <c r="E45" s="7">
        <f>(14.586*D45*D45)+(104.61*D45)-(0.394)</f>
        <v>140.99600143399999</v>
      </c>
    </row>
    <row r="46" spans="1:5" x14ac:dyDescent="0.3">
      <c r="A46" s="9" t="s">
        <v>28</v>
      </c>
      <c r="B46" s="2">
        <v>1.1320000000000001</v>
      </c>
      <c r="C46" s="5">
        <v>0.108</v>
      </c>
      <c r="D46" s="1">
        <f>(B46-C46)</f>
        <v>1.024</v>
      </c>
      <c r="E46" s="7">
        <f>(14.586*D46*D46)+(104.61*D46)-(0.394)</f>
        <v>122.021169536</v>
      </c>
    </row>
    <row r="47" spans="1:5" x14ac:dyDescent="0.3">
      <c r="A47" s="9" t="s">
        <v>29</v>
      </c>
      <c r="B47" s="2">
        <v>1.1400000000000001</v>
      </c>
      <c r="C47" s="5">
        <v>0.108</v>
      </c>
      <c r="D47" s="1">
        <f>(B47-C47)</f>
        <v>1.032</v>
      </c>
      <c r="E47" s="7">
        <f>(14.586*D47*D47)+(104.61*D47)-(0.394)</f>
        <v>123.09796006399999</v>
      </c>
    </row>
    <row r="48" spans="1:5" x14ac:dyDescent="0.3">
      <c r="A48" s="9" t="s">
        <v>30</v>
      </c>
      <c r="B48" s="2">
        <v>1.24</v>
      </c>
      <c r="C48" s="5">
        <v>0.108</v>
      </c>
      <c r="D48" s="1">
        <f>(B48-C48)</f>
        <v>1.1319999999999999</v>
      </c>
      <c r="E48" s="7">
        <f>(14.586*D48*D48)+(104.61*D48)-(0.394)</f>
        <v>136.71537046399999</v>
      </c>
    </row>
    <row r="49" spans="1:5" x14ac:dyDescent="0.3">
      <c r="A49" s="9" t="s">
        <v>31</v>
      </c>
      <c r="B49" s="2">
        <v>1.345</v>
      </c>
      <c r="C49" s="5">
        <v>0.108</v>
      </c>
      <c r="D49" s="1">
        <f>(B49-C49)</f>
        <v>1.2369999999999999</v>
      </c>
      <c r="E49" s="7">
        <f>(14.586*D49*D49)+(104.61*D49)-(0.394)</f>
        <v>151.32761503399999</v>
      </c>
    </row>
    <row r="50" spans="1:5" x14ac:dyDescent="0.3">
      <c r="A50" s="9" t="s">
        <v>32</v>
      </c>
      <c r="B50" s="2">
        <v>1.3169999999999999</v>
      </c>
      <c r="C50" s="5">
        <v>0.108</v>
      </c>
      <c r="D50" s="1">
        <f>(B50-C50)</f>
        <v>1.2089999999999999</v>
      </c>
      <c r="E50" s="7">
        <f>(14.586*D50*D50)+(104.61*D50)-(0.394)</f>
        <v>147.39956906599997</v>
      </c>
    </row>
    <row r="51" spans="1:5" x14ac:dyDescent="0.3">
      <c r="A51" s="9" t="s">
        <v>33</v>
      </c>
      <c r="B51" s="2">
        <v>1.25</v>
      </c>
      <c r="C51" s="5">
        <v>0.108</v>
      </c>
      <c r="D51" s="1">
        <f>(B51-C51)</f>
        <v>1.1419999999999999</v>
      </c>
      <c r="E51" s="7">
        <f>(14.586*D51*D51)+(104.61*D51)-(0.394)</f>
        <v>138.09315610399997</v>
      </c>
    </row>
    <row r="52" spans="1:5" x14ac:dyDescent="0.3">
      <c r="A52" s="9" t="s">
        <v>34</v>
      </c>
      <c r="B52" s="2">
        <v>1.226</v>
      </c>
      <c r="C52" s="5">
        <v>0.108</v>
      </c>
      <c r="D52" s="1">
        <f>(B52-C52)</f>
        <v>1.1179999999999999</v>
      </c>
      <c r="E52" s="7">
        <f>(14.586*D52*D52)+(104.61*D52)-(0.394)</f>
        <v>134.79137146399998</v>
      </c>
    </row>
    <row r="53" spans="1:5" x14ac:dyDescent="0.3">
      <c r="A53" s="9" t="s">
        <v>35</v>
      </c>
      <c r="B53" s="2">
        <v>1.36</v>
      </c>
      <c r="C53" s="5">
        <v>0.108</v>
      </c>
      <c r="D53" s="1">
        <f>(B53-C53)</f>
        <v>1.252</v>
      </c>
      <c r="E53" s="7">
        <f>(14.586*D53*D53)+(104.61*D53)-(0.394)</f>
        <v>153.44133334399999</v>
      </c>
    </row>
    <row r="54" spans="1:5" x14ac:dyDescent="0.3">
      <c r="A54" s="9" t="s">
        <v>36</v>
      </c>
      <c r="B54" s="2">
        <v>1.335</v>
      </c>
      <c r="C54" s="5">
        <v>0.108</v>
      </c>
      <c r="D54" s="1">
        <f>(B54-C54)</f>
        <v>1.2269999999999999</v>
      </c>
      <c r="E54" s="7">
        <f>(14.586*D54*D54)+(104.61*D54)-(0.394)</f>
        <v>149.92211599399997</v>
      </c>
    </row>
    <row r="55" spans="1:5" x14ac:dyDescent="0.3">
      <c r="A55" s="9" t="s">
        <v>37</v>
      </c>
      <c r="B55" s="2">
        <v>1.2210000000000001</v>
      </c>
      <c r="C55" s="5">
        <v>0.108</v>
      </c>
      <c r="D55" s="1">
        <f>(B55-C55)</f>
        <v>1.113</v>
      </c>
      <c r="E55" s="7">
        <f>(14.586*D55*D55)+(104.61*D55)-(0.394)</f>
        <v>134.10561463400001</v>
      </c>
    </row>
    <row r="56" spans="1:5" x14ac:dyDescent="0.3">
      <c r="A56" s="9" t="s">
        <v>38</v>
      </c>
      <c r="B56" s="2">
        <v>1.29</v>
      </c>
      <c r="C56" s="5">
        <v>0.108</v>
      </c>
      <c r="D56" s="1">
        <f>(B56-C56)</f>
        <v>1.1819999999999999</v>
      </c>
      <c r="E56" s="7">
        <f>(14.586*D56*D56)+(104.61*D56)-(0.394)</f>
        <v>143.63347066399999</v>
      </c>
    </row>
    <row r="57" spans="1:5" x14ac:dyDescent="0.3">
      <c r="A57" s="9" t="s">
        <v>39</v>
      </c>
      <c r="B57" s="2">
        <v>1.415</v>
      </c>
      <c r="C57" s="5">
        <v>0.108</v>
      </c>
      <c r="D57" s="1">
        <f>(B57-C57)</f>
        <v>1.3069999999999999</v>
      </c>
      <c r="E57" s="7">
        <f>(14.586*D57*D57)+(104.61*D57)-(0.394)</f>
        <v>161.24778991399998</v>
      </c>
    </row>
    <row r="58" spans="1:5" x14ac:dyDescent="0.3">
      <c r="A58" s="9" t="s">
        <v>40</v>
      </c>
      <c r="B58" s="2">
        <v>1.163</v>
      </c>
      <c r="C58" s="5">
        <v>0.108</v>
      </c>
      <c r="D58" s="1">
        <f>(B58-C58)</f>
        <v>1.0549999999999999</v>
      </c>
      <c r="E58" s="7">
        <f>(14.586*D58*D58)+(104.61*D58)-(0.394)</f>
        <v>126.20413264999999</v>
      </c>
    </row>
    <row r="59" spans="1:5" x14ac:dyDescent="0.3">
      <c r="A59" s="9" t="s">
        <v>41</v>
      </c>
      <c r="B59" s="2">
        <v>1.476</v>
      </c>
      <c r="C59" s="5">
        <v>0.108</v>
      </c>
      <c r="D59" s="1">
        <f>(B59-C59)</f>
        <v>1.3679999999999999</v>
      </c>
      <c r="E59" s="7">
        <f>(14.586*D59*D59)+(104.61*D59)-(0.394)</f>
        <v>170.00907046399996</v>
      </c>
    </row>
    <row r="60" spans="1:5" x14ac:dyDescent="0.3">
      <c r="A60" s="9" t="s">
        <v>42</v>
      </c>
      <c r="B60" s="2">
        <v>1.204</v>
      </c>
      <c r="C60" s="5">
        <v>0.108</v>
      </c>
      <c r="D60" s="1">
        <f>(B60-C60)</f>
        <v>1.0959999999999999</v>
      </c>
      <c r="E60" s="7">
        <f>(14.586*D60*D60)+(104.61*D60)-(0.394)</f>
        <v>131.77949657599999</v>
      </c>
    </row>
    <row r="61" spans="1:5" x14ac:dyDescent="0.3">
      <c r="A61" s="9" t="s">
        <v>43</v>
      </c>
      <c r="B61" s="2">
        <v>1.419</v>
      </c>
      <c r="C61" s="5">
        <v>0.108</v>
      </c>
      <c r="D61" s="1">
        <f>(B61-C61)</f>
        <v>1.3109999999999999</v>
      </c>
      <c r="E61" s="7">
        <f>(14.586*D61*D61)+(104.61*D61)-(0.394)</f>
        <v>161.81897450599999</v>
      </c>
    </row>
    <row r="62" spans="1:5" x14ac:dyDescent="0.3">
      <c r="A62" s="9" t="s">
        <v>44</v>
      </c>
      <c r="B62" s="2">
        <v>1.329</v>
      </c>
      <c r="C62" s="5">
        <v>0.108</v>
      </c>
      <c r="D62" s="1">
        <f>(B62-C62)</f>
        <v>1.2209999999999999</v>
      </c>
      <c r="E62" s="7">
        <f>(14.586*D62*D62)+(104.61*D62)-(0.394)</f>
        <v>149.08021682599997</v>
      </c>
    </row>
    <row r="63" spans="1:5" x14ac:dyDescent="0.3">
      <c r="A63" s="9" t="s">
        <v>45</v>
      </c>
      <c r="B63" s="2">
        <v>1.8560000000000001</v>
      </c>
      <c r="C63" s="5">
        <v>0.108</v>
      </c>
      <c r="D63" s="1">
        <f>(B63-C63)</f>
        <v>1.748</v>
      </c>
      <c r="E63" s="7">
        <f>(14.586*D63*D63)+(104.61*D63)-(0.394)</f>
        <v>227.03186134399999</v>
      </c>
    </row>
    <row r="64" spans="1:5" x14ac:dyDescent="0.3">
      <c r="A64" s="9" t="s">
        <v>46</v>
      </c>
      <c r="B64" s="2">
        <v>1.391</v>
      </c>
      <c r="C64" s="5">
        <v>0.108</v>
      </c>
      <c r="D64" s="1">
        <f>(B64-C64)</f>
        <v>1.2829999999999999</v>
      </c>
      <c r="E64" s="7">
        <f>(14.586*D64*D64)+(104.61*D64)-(0.394)</f>
        <v>157.83048415399998</v>
      </c>
    </row>
    <row r="65" spans="1:5" x14ac:dyDescent="0.3">
      <c r="A65" s="9" t="s">
        <v>47</v>
      </c>
      <c r="B65" s="2">
        <v>1.43</v>
      </c>
      <c r="C65" s="5">
        <v>0.108</v>
      </c>
      <c r="D65" s="1">
        <f>(B65-C65)</f>
        <v>1.3219999999999998</v>
      </c>
      <c r="E65" s="7">
        <f>(14.586*D65*D65)+(104.61*D65)-(0.394)</f>
        <v>163.39213882399997</v>
      </c>
    </row>
    <row r="66" spans="1:5" x14ac:dyDescent="0.3">
      <c r="A66" s="9" t="s">
        <v>48</v>
      </c>
      <c r="B66" s="2">
        <v>1.244</v>
      </c>
      <c r="C66" s="5">
        <v>0.108</v>
      </c>
      <c r="D66" s="1">
        <f>(B66-C66)</f>
        <v>1.1359999999999999</v>
      </c>
      <c r="E66" s="7">
        <f>(14.586*D66*D66)+(104.61*D66)-(0.394)</f>
        <v>137.26613465599999</v>
      </c>
    </row>
    <row r="67" spans="1:5" x14ac:dyDescent="0.3">
      <c r="A67" s="9" t="s">
        <v>49</v>
      </c>
      <c r="B67" s="2">
        <v>1.1910000000000001</v>
      </c>
      <c r="C67" s="5">
        <v>0.108</v>
      </c>
      <c r="D67" s="1">
        <f>(B67-C67)</f>
        <v>1.083</v>
      </c>
      <c r="E67" s="7">
        <f>(14.586*D67*D67)+(104.61*D67)-(0.394)</f>
        <v>130.00638895399999</v>
      </c>
    </row>
    <row r="68" spans="1:5" x14ac:dyDescent="0.3">
      <c r="A68" s="9" t="s">
        <v>50</v>
      </c>
      <c r="B68" s="2">
        <v>1.3520000000000001</v>
      </c>
      <c r="C68" s="5">
        <v>0.108</v>
      </c>
      <c r="D68" s="1">
        <f>(B68-C68)</f>
        <v>1.244</v>
      </c>
      <c r="E68" s="7">
        <f>(14.586*D68*D68)+(104.61*D68)-(0.394)</f>
        <v>152.313200096</v>
      </c>
    </row>
    <row r="69" spans="1:5" x14ac:dyDescent="0.3">
      <c r="A69" s="9" t="s">
        <v>51</v>
      </c>
      <c r="B69" s="2">
        <v>1.28</v>
      </c>
      <c r="C69" s="5">
        <v>0.108</v>
      </c>
      <c r="D69" s="1">
        <f>(B69-C69)</f>
        <v>1.1719999999999999</v>
      </c>
      <c r="E69" s="7">
        <f>(14.586*D69*D69)+(104.61*D69)-(0.394)</f>
        <v>142.24401622399998</v>
      </c>
    </row>
    <row r="70" spans="1:5" x14ac:dyDescent="0.3">
      <c r="A70" s="9" t="s">
        <v>52</v>
      </c>
      <c r="B70" s="2">
        <v>1.1839999999999999</v>
      </c>
      <c r="C70" s="5">
        <v>0.108</v>
      </c>
      <c r="D70" s="1">
        <f>(B70-C70)</f>
        <v>1.0759999999999998</v>
      </c>
      <c r="E70" s="7">
        <f>(14.586*D70*D70)+(104.61*D70)-(0.394)</f>
        <v>129.05368073599999</v>
      </c>
    </row>
    <row r="71" spans="1:5" x14ac:dyDescent="0.3">
      <c r="A71" s="9" t="s">
        <v>53</v>
      </c>
      <c r="B71" s="2">
        <v>1.34</v>
      </c>
      <c r="C71" s="5">
        <v>0.108</v>
      </c>
      <c r="D71" s="1">
        <f>(B71-C71)</f>
        <v>1.232</v>
      </c>
      <c r="E71" s="7">
        <f>(14.586*D71*D71)+(104.61*D71)-(0.394)</f>
        <v>150.62450086399997</v>
      </c>
    </row>
    <row r="72" spans="1:5" x14ac:dyDescent="0.3">
      <c r="A72" s="9" t="s">
        <v>54</v>
      </c>
      <c r="B72" s="2">
        <v>1.3840000000000001</v>
      </c>
      <c r="C72" s="5">
        <v>0.108</v>
      </c>
      <c r="D72" s="1">
        <f>(B72-C72)</f>
        <v>1.276</v>
      </c>
      <c r="E72" s="7">
        <f>(14.586*D72*D72)+(104.61*D72)-(0.394)</f>
        <v>156.83693513599999</v>
      </c>
    </row>
    <row r="73" spans="1:5" x14ac:dyDescent="0.3">
      <c r="A73" s="9" t="s">
        <v>55</v>
      </c>
      <c r="B73" s="2">
        <v>1.444</v>
      </c>
      <c r="C73" s="5">
        <v>0.108</v>
      </c>
      <c r="D73" s="1">
        <f>(B73-C73)</f>
        <v>1.3359999999999999</v>
      </c>
      <c r="E73" s="7">
        <f>(14.586*D73*D73)+(104.61*D73)-(0.394)</f>
        <v>165.39945305599997</v>
      </c>
    </row>
    <row r="74" spans="1:5" x14ac:dyDescent="0.3">
      <c r="A74" s="9" t="s">
        <v>56</v>
      </c>
      <c r="B74" s="2">
        <v>1.167</v>
      </c>
      <c r="C74" s="5">
        <v>0.108</v>
      </c>
      <c r="D74" s="1">
        <f>(B74-C74)</f>
        <v>1.0589999999999999</v>
      </c>
      <c r="E74" s="7">
        <f>(14.586*D74*D74)+(104.61*D74)-(0.394)</f>
        <v>126.74591186599999</v>
      </c>
    </row>
    <row r="75" spans="1:5" x14ac:dyDescent="0.3">
      <c r="A75" s="9" t="s">
        <v>57</v>
      </c>
      <c r="B75" s="2">
        <v>0.46900000000000003</v>
      </c>
      <c r="C75" s="5">
        <v>0.108</v>
      </c>
      <c r="D75" s="1">
        <f>(B75-C75)</f>
        <v>0.36100000000000004</v>
      </c>
      <c r="E75" s="7">
        <f>(14.586*D75*D75)+(104.61*D75)-(0.394)</f>
        <v>39.271072106000005</v>
      </c>
    </row>
    <row r="76" spans="1:5" x14ac:dyDescent="0.3">
      <c r="A76" s="9" t="s">
        <v>58</v>
      </c>
      <c r="B76" s="2">
        <v>1.111</v>
      </c>
      <c r="C76" s="5">
        <v>0.108</v>
      </c>
      <c r="D76" s="1">
        <f>(B76-C76)</f>
        <v>1.0029999999999999</v>
      </c>
      <c r="E76" s="7">
        <f>(14.586*D76*D76)+(104.61*D76)-(0.394)</f>
        <v>119.20347727399997</v>
      </c>
    </row>
    <row r="77" spans="1:5" x14ac:dyDescent="0.3">
      <c r="A77" s="9" t="s">
        <v>59</v>
      </c>
      <c r="B77" s="2">
        <v>0.80300000000000005</v>
      </c>
      <c r="C77" s="5">
        <v>0.108</v>
      </c>
      <c r="D77" s="1">
        <f>(B77-C77)</f>
        <v>0.69500000000000006</v>
      </c>
      <c r="E77" s="7">
        <f>(14.586*D77*D77)+(104.61*D77)-(0.394)</f>
        <v>79.35535265</v>
      </c>
    </row>
    <row r="78" spans="1:5" x14ac:dyDescent="0.3">
      <c r="A78" s="9" t="s">
        <v>60</v>
      </c>
      <c r="B78" s="2">
        <v>0.72</v>
      </c>
      <c r="C78" s="5">
        <v>0.108</v>
      </c>
      <c r="D78" s="1">
        <f>(B78-C78)</f>
        <v>0.61199999999999999</v>
      </c>
      <c r="E78" s="7">
        <f>(14.586*D78*D78)+(104.61*D78)-(0.394)</f>
        <v>69.090418783999993</v>
      </c>
    </row>
    <row r="79" spans="1:5" x14ac:dyDescent="0.3">
      <c r="A79" s="9" t="s">
        <v>61</v>
      </c>
      <c r="B79" s="2">
        <v>0.75900000000000001</v>
      </c>
      <c r="C79" s="5">
        <v>0.108</v>
      </c>
      <c r="D79" s="1">
        <f>(B79-C79)</f>
        <v>0.65100000000000002</v>
      </c>
      <c r="E79" s="7">
        <f>(14.586*D79*D79)+(104.61*D79)-(0.394)</f>
        <v>73.888671385999999</v>
      </c>
    </row>
    <row r="80" spans="1:5" x14ac:dyDescent="0.3">
      <c r="A80" s="9" t="s">
        <v>62</v>
      </c>
      <c r="B80" s="2">
        <v>0.67800000000000005</v>
      </c>
      <c r="C80" s="5">
        <v>0.108</v>
      </c>
      <c r="D80" s="1">
        <f>(B80-C80)</f>
        <v>0.57000000000000006</v>
      </c>
      <c r="E80" s="7">
        <f>(14.586*D80*D80)+(104.61*D80)-(0.394)</f>
        <v>63.972691400000009</v>
      </c>
    </row>
    <row r="81" spans="1:5" x14ac:dyDescent="0.3">
      <c r="A81" s="9" t="s">
        <v>63</v>
      </c>
      <c r="B81" s="2">
        <v>1.23</v>
      </c>
      <c r="C81" s="5">
        <v>0.108</v>
      </c>
      <c r="D81" s="1">
        <f>(B81-C81)</f>
        <v>1.1219999999999999</v>
      </c>
      <c r="E81" s="7">
        <f>(14.586*D81*D81)+(104.61*D81)-(0.394)</f>
        <v>135.34050202399999</v>
      </c>
    </row>
    <row r="82" spans="1:5" x14ac:dyDescent="0.3">
      <c r="A82" s="9" t="s">
        <v>64</v>
      </c>
      <c r="B82" s="2">
        <v>0.70000000000000007</v>
      </c>
      <c r="C82" s="5">
        <v>0.108</v>
      </c>
      <c r="D82" s="1">
        <f>(B82-C82)</f>
        <v>0.59200000000000008</v>
      </c>
      <c r="E82" s="7">
        <f>(14.586*D82*D82)+(104.61*D82)-(0.394)</f>
        <v>66.646987904000014</v>
      </c>
    </row>
    <row r="83" spans="1:5" x14ac:dyDescent="0.3">
      <c r="A83" s="9" t="s">
        <v>65</v>
      </c>
      <c r="B83" s="2">
        <v>0.58399999999999996</v>
      </c>
      <c r="C83" s="5">
        <v>0.108</v>
      </c>
      <c r="D83" s="1">
        <f>(B83-C83)</f>
        <v>0.47599999999999998</v>
      </c>
      <c r="E83" s="7">
        <f>(14.586*D83*D83)+(104.61*D83)-(0.394)</f>
        <v>52.705197536</v>
      </c>
    </row>
    <row r="84" spans="1:5" x14ac:dyDescent="0.3">
      <c r="A84" s="9" t="s">
        <v>66</v>
      </c>
      <c r="B84" s="2">
        <v>0.71099999999999997</v>
      </c>
      <c r="C84" s="5">
        <v>0.108</v>
      </c>
      <c r="D84" s="1">
        <f>(B84-C84)</f>
        <v>0.60299999999999998</v>
      </c>
      <c r="E84" s="7">
        <f>(14.586*D84*D84)+(104.61*D84)-(0.394)</f>
        <v>67.989430873999993</v>
      </c>
    </row>
    <row r="85" spans="1:5" x14ac:dyDescent="0.3">
      <c r="A85" s="9" t="s">
        <v>67</v>
      </c>
      <c r="B85" s="2">
        <v>0.78</v>
      </c>
      <c r="C85" s="5">
        <v>0.108</v>
      </c>
      <c r="D85" s="1">
        <f>(B85-C85)</f>
        <v>0.67200000000000004</v>
      </c>
      <c r="E85" s="7">
        <f>(14.586*D85*D85)+(104.61*D85)-(0.394)</f>
        <v>76.490724224000004</v>
      </c>
    </row>
    <row r="86" spans="1:5" x14ac:dyDescent="0.3">
      <c r="A86" s="9" t="s">
        <v>68</v>
      </c>
      <c r="B86" s="2">
        <v>1.2110000000000001</v>
      </c>
      <c r="C86" s="5">
        <v>0.108</v>
      </c>
      <c r="D86" s="1">
        <f>(B86-C86)</f>
        <v>1.103</v>
      </c>
      <c r="E86" s="7">
        <f>(14.586*D86*D86)+(104.61*D86)-(0.394)</f>
        <v>132.736288874</v>
      </c>
    </row>
    <row r="87" spans="1:5" x14ac:dyDescent="0.3">
      <c r="A87" s="9" t="s">
        <v>69</v>
      </c>
      <c r="B87" s="2">
        <v>0.82600000000000007</v>
      </c>
      <c r="C87" s="5">
        <v>0.108</v>
      </c>
      <c r="D87" s="1">
        <f>(B87-C87)</f>
        <v>0.71800000000000008</v>
      </c>
      <c r="E87" s="7">
        <f>(14.586*D87*D87)+(104.61*D87)-(0.394)</f>
        <v>82.235413063999999</v>
      </c>
    </row>
    <row r="88" spans="1:5" x14ac:dyDescent="0.3">
      <c r="A88" s="9" t="s">
        <v>70</v>
      </c>
      <c r="B88" s="2">
        <v>0.65600000000000003</v>
      </c>
      <c r="C88" s="5">
        <v>0.108</v>
      </c>
      <c r="D88" s="1">
        <f>(B88-C88)</f>
        <v>0.54800000000000004</v>
      </c>
      <c r="E88" s="7">
        <f>(14.586*D88*D88)+(104.61*D88)-(0.394)</f>
        <v>61.312514144000005</v>
      </c>
    </row>
    <row r="89" spans="1:5" x14ac:dyDescent="0.3">
      <c r="A89" s="9" t="s">
        <v>71</v>
      </c>
      <c r="B89" s="2">
        <v>1.1520000000000001</v>
      </c>
      <c r="C89" s="5">
        <v>0.108</v>
      </c>
      <c r="D89" s="1">
        <f>(B89-C89)</f>
        <v>1.044</v>
      </c>
      <c r="E89" s="7">
        <f>(14.586*D89*D89)+(104.61*D89)-(0.394)</f>
        <v>124.716646496</v>
      </c>
    </row>
    <row r="90" spans="1:5" x14ac:dyDescent="0.3">
      <c r="A90" s="9" t="s">
        <v>72</v>
      </c>
      <c r="B90" s="2">
        <v>0.625</v>
      </c>
      <c r="C90" s="5">
        <v>0.108</v>
      </c>
      <c r="D90" s="1">
        <f>(B90-C90)</f>
        <v>0.51700000000000002</v>
      </c>
      <c r="E90" s="7">
        <f>(14.586*D90*D90)+(104.61*D90)-(0.394)</f>
        <v>57.588047354000004</v>
      </c>
    </row>
    <row r="91" spans="1:5" x14ac:dyDescent="0.3">
      <c r="A91" s="9" t="s">
        <v>73</v>
      </c>
      <c r="B91" s="2">
        <v>0.75800000000000001</v>
      </c>
      <c r="C91" s="5">
        <v>0.108</v>
      </c>
      <c r="D91" s="1">
        <f>(B91-C91)</f>
        <v>0.65</v>
      </c>
      <c r="E91" s="7">
        <f>(14.586*D91*D91)+(104.61*D91)-(0.394)</f>
        <v>73.765084999999999</v>
      </c>
    </row>
    <row r="92" spans="1:5" x14ac:dyDescent="0.3">
      <c r="A92" s="9" t="s">
        <v>74</v>
      </c>
      <c r="B92" s="2">
        <v>0.85699999999999998</v>
      </c>
      <c r="C92" s="5">
        <v>0.108</v>
      </c>
      <c r="D92" s="1">
        <f>(B92-C92)</f>
        <v>0.749</v>
      </c>
      <c r="E92" s="7">
        <f>(14.586*D92*D92)+(104.61*D92)-(0.394)</f>
        <v>86.141650585999997</v>
      </c>
    </row>
    <row r="93" spans="1:5" x14ac:dyDescent="0.3">
      <c r="A93" s="9" t="s">
        <v>75</v>
      </c>
      <c r="B93" s="2">
        <v>0.77</v>
      </c>
      <c r="C93" s="5">
        <v>0.108</v>
      </c>
      <c r="D93" s="1">
        <f>(B93-C93)</f>
        <v>0.66200000000000003</v>
      </c>
      <c r="E93" s="7">
        <f>(14.586*D93*D93)+(104.61*D93)-(0.394)</f>
        <v>75.250046984000008</v>
      </c>
    </row>
    <row r="94" spans="1:5" x14ac:dyDescent="0.3">
      <c r="A94" s="9" t="s">
        <v>76</v>
      </c>
      <c r="B94" s="2">
        <v>0.70000000000000007</v>
      </c>
      <c r="C94" s="5">
        <v>0.108</v>
      </c>
      <c r="D94" s="1">
        <f>(B94-C94)</f>
        <v>0.59200000000000008</v>
      </c>
      <c r="E94" s="7">
        <f>(14.586*D94*D94)+(104.61*D94)-(0.394)</f>
        <v>66.646987904000014</v>
      </c>
    </row>
    <row r="95" spans="1:5" x14ac:dyDescent="0.3">
      <c r="A95" s="9" t="s">
        <v>77</v>
      </c>
      <c r="B95" s="2">
        <v>0.85799999999999998</v>
      </c>
      <c r="C95" s="5">
        <v>0.108</v>
      </c>
      <c r="D95" s="1">
        <f>(B95-C95)</f>
        <v>0.75</v>
      </c>
      <c r="E95" s="7">
        <f>(14.586*D95*D95)+(104.61*D95)-(0.394)</f>
        <v>86.268124999999998</v>
      </c>
    </row>
    <row r="96" spans="1:5" x14ac:dyDescent="0.3">
      <c r="A96" s="9" t="s">
        <v>78</v>
      </c>
      <c r="B96" s="2">
        <v>0.81400000000000006</v>
      </c>
      <c r="C96" s="5">
        <v>0.108</v>
      </c>
      <c r="D96" s="1">
        <f>(B96-C96)</f>
        <v>0.70600000000000007</v>
      </c>
      <c r="E96" s="7">
        <f>(14.586*D96*D96)+(104.61*D96)-(0.394)</f>
        <v>80.73084749600001</v>
      </c>
    </row>
    <row r="97" spans="1:5" x14ac:dyDescent="0.3">
      <c r="A97" s="9" t="s">
        <v>79</v>
      </c>
      <c r="B97" s="2">
        <v>1.2170000000000001</v>
      </c>
      <c r="C97" s="5">
        <v>0.108</v>
      </c>
      <c r="D97" s="1">
        <f>(B97-C97)</f>
        <v>1.109</v>
      </c>
      <c r="E97" s="7">
        <f>(14.586*D97*D97)+(104.61*D97)-(0.394)</f>
        <v>133.557534266</v>
      </c>
    </row>
    <row r="98" spans="1:5" x14ac:dyDescent="0.3">
      <c r="A98" s="9" t="s">
        <v>80</v>
      </c>
      <c r="B98" s="2">
        <v>0.69700000000000006</v>
      </c>
      <c r="C98" s="5">
        <v>0.108</v>
      </c>
      <c r="D98" s="1">
        <f>(B98-C98)</f>
        <v>0.58900000000000008</v>
      </c>
      <c r="E98" s="7">
        <f>(14.586*D98*D98)+(104.61*D98)-(0.394)</f>
        <v>66.281479705999999</v>
      </c>
    </row>
    <row r="99" spans="1:5" x14ac:dyDescent="0.3">
      <c r="A99" s="9" t="s">
        <v>81</v>
      </c>
      <c r="B99" s="2">
        <v>0.69900000000000007</v>
      </c>
      <c r="C99" s="5">
        <v>0.108</v>
      </c>
      <c r="D99" s="1">
        <f>(B99-C99)</f>
        <v>0.59100000000000008</v>
      </c>
      <c r="E99" s="7">
        <f>(14.586*D99*D99)+(104.61*D99)-(0.394)</f>
        <v>66.525122666000001</v>
      </c>
    </row>
    <row r="100" spans="1:5" x14ac:dyDescent="0.3">
      <c r="A100" s="9" t="s">
        <v>82</v>
      </c>
      <c r="B100" s="2">
        <v>0.871</v>
      </c>
      <c r="C100" s="5">
        <v>0.108</v>
      </c>
      <c r="D100" s="1">
        <f>(B100-C100)</f>
        <v>0.76300000000000001</v>
      </c>
      <c r="E100" s="7">
        <f>(14.586*D100*D100)+(104.61*D100)-(0.394)</f>
        <v>87.914947033999994</v>
      </c>
    </row>
    <row r="101" spans="1:5" x14ac:dyDescent="0.3">
      <c r="A101" s="9" t="s">
        <v>83</v>
      </c>
      <c r="B101" s="2">
        <v>0.72299999999999998</v>
      </c>
      <c r="C101" s="5">
        <v>0.108</v>
      </c>
      <c r="D101" s="1">
        <f>(B101-C101)</f>
        <v>0.61499999999999999</v>
      </c>
      <c r="E101" s="7">
        <f>(14.586*D101*D101)+(104.61*D101)-(0.394)</f>
        <v>69.457939849999988</v>
      </c>
    </row>
    <row r="102" spans="1:5" x14ac:dyDescent="0.3">
      <c r="A102" s="9" t="s">
        <v>84</v>
      </c>
      <c r="B102" s="2">
        <v>0.67200000000000004</v>
      </c>
      <c r="C102" s="5">
        <v>0.108</v>
      </c>
      <c r="D102" s="1">
        <f>(B102-C102)</f>
        <v>0.56400000000000006</v>
      </c>
      <c r="E102" s="7">
        <f>(14.586*D102*D102)+(104.61*D102)-(0.394)</f>
        <v>63.245788256000004</v>
      </c>
    </row>
    <row r="103" spans="1:5" x14ac:dyDescent="0.3">
      <c r="A103" s="9" t="s">
        <v>85</v>
      </c>
      <c r="B103" s="2">
        <v>0.81500000000000006</v>
      </c>
      <c r="C103" s="5">
        <v>0.108</v>
      </c>
      <c r="D103" s="1">
        <f>(B103-C103)</f>
        <v>0.70700000000000007</v>
      </c>
      <c r="E103" s="7">
        <f>(14.586*D103*D103)+(104.61*D103)-(0.394)</f>
        <v>80.856067514000003</v>
      </c>
    </row>
    <row r="104" spans="1:5" x14ac:dyDescent="0.3">
      <c r="A104" s="9" t="s">
        <v>86</v>
      </c>
      <c r="B104" s="2">
        <v>0.72599999999999998</v>
      </c>
      <c r="C104" s="5">
        <v>0.108</v>
      </c>
      <c r="D104" s="1">
        <f>(B104-C104)</f>
        <v>0.61799999999999999</v>
      </c>
      <c r="E104" s="7">
        <f>(14.586*D104*D104)+(104.61*D104)-(0.394)</f>
        <v>69.825723463999992</v>
      </c>
    </row>
    <row r="105" spans="1:5" x14ac:dyDescent="0.3">
      <c r="A105" s="9" t="s">
        <v>87</v>
      </c>
      <c r="B105" s="2">
        <v>1.123</v>
      </c>
      <c r="C105" s="5">
        <v>0.108</v>
      </c>
      <c r="D105" s="1">
        <f>(B105-C105)</f>
        <v>1.0149999999999999</v>
      </c>
      <c r="E105" s="7">
        <f>(14.586*D105*D105)+(104.61*D105)-(0.394)</f>
        <v>120.81201184999999</v>
      </c>
    </row>
    <row r="106" spans="1:5" x14ac:dyDescent="0.3">
      <c r="A106" s="9" t="s">
        <v>88</v>
      </c>
      <c r="B106" s="2">
        <v>0.65400000000000003</v>
      </c>
      <c r="C106" s="5">
        <v>0.108</v>
      </c>
      <c r="D106" s="1">
        <f>(B106-C106)</f>
        <v>0.54600000000000004</v>
      </c>
      <c r="E106" s="7">
        <f>(14.586*D106*D106)+(104.61*D106)-(0.394)</f>
        <v>61.071379976000003</v>
      </c>
    </row>
    <row r="107" spans="1:5" x14ac:dyDescent="0.3">
      <c r="A107" s="9" t="s">
        <v>89</v>
      </c>
      <c r="B107" s="2">
        <v>0.79600000000000004</v>
      </c>
      <c r="C107" s="5">
        <v>0.108</v>
      </c>
      <c r="D107" s="1">
        <f>(B107-C107)</f>
        <v>0.68800000000000006</v>
      </c>
      <c r="E107" s="7">
        <f>(14.586*D107*D107)+(104.61*D107)-(0.394)</f>
        <v>78.481875584000008</v>
      </c>
    </row>
    <row r="108" spans="1:5" x14ac:dyDescent="0.3">
      <c r="A108" s="9" t="s">
        <v>90</v>
      </c>
      <c r="B108" s="2">
        <v>1.0329999999999999</v>
      </c>
      <c r="C108" s="5">
        <v>0.108</v>
      </c>
      <c r="D108" s="1">
        <f>(B108-C108)</f>
        <v>0.92499999999999993</v>
      </c>
      <c r="E108" s="7">
        <f>(14.586*D108*D108)+(104.61*D108)-(0.394)</f>
        <v>108.85039624999999</v>
      </c>
    </row>
    <row r="109" spans="1:5" x14ac:dyDescent="0.3">
      <c r="A109" s="9" t="s">
        <v>91</v>
      </c>
      <c r="B109" s="2">
        <v>0.83599999999999997</v>
      </c>
      <c r="C109" s="5">
        <v>0.108</v>
      </c>
      <c r="D109" s="1">
        <f>(B109-C109)</f>
        <v>0.72799999999999998</v>
      </c>
      <c r="E109" s="7">
        <f>(14.586*D109*D109)+(104.61*D109)-(0.394)</f>
        <v>83.492426624000004</v>
      </c>
    </row>
    <row r="110" spans="1:5" x14ac:dyDescent="0.3">
      <c r="A110" s="9" t="s">
        <v>92</v>
      </c>
      <c r="B110" s="2">
        <v>0.871</v>
      </c>
      <c r="C110" s="5">
        <v>0.108</v>
      </c>
      <c r="D110" s="1">
        <f>(B110-C110)</f>
        <v>0.76300000000000001</v>
      </c>
      <c r="E110" s="7">
        <f>(14.586*D110*D110)+(104.61*D110)-(0.394)</f>
        <v>87.914947033999994</v>
      </c>
    </row>
    <row r="111" spans="1:5" x14ac:dyDescent="0.3">
      <c r="A111" s="9" t="s">
        <v>93</v>
      </c>
      <c r="B111" s="2">
        <v>1.3080000000000001</v>
      </c>
      <c r="C111" s="5">
        <v>0.108</v>
      </c>
      <c r="D111" s="1">
        <f>(B111-C111)</f>
        <v>1.2</v>
      </c>
      <c r="E111" s="7">
        <f>(14.586*D111*D111)+(104.61*D111)-(0.394)</f>
        <v>146.14184</v>
      </c>
    </row>
    <row r="112" spans="1:5" x14ac:dyDescent="0.3">
      <c r="A112" s="9" t="s">
        <v>94</v>
      </c>
      <c r="B112" s="2">
        <v>1.349</v>
      </c>
      <c r="C112" s="5">
        <v>0.108</v>
      </c>
      <c r="D112" s="1">
        <f>(B112-C112)</f>
        <v>1.2409999999999999</v>
      </c>
      <c r="E112" s="7">
        <f>(14.586*D112*D112)+(104.61*D112)-(0.394)</f>
        <v>151.89063146599997</v>
      </c>
    </row>
    <row r="113" spans="1:5" x14ac:dyDescent="0.3">
      <c r="A113" s="9" t="s">
        <v>95</v>
      </c>
      <c r="B113" s="2">
        <v>1.4419999999999999</v>
      </c>
      <c r="C113" s="5">
        <v>0.108</v>
      </c>
      <c r="D113" s="1">
        <f>(B113-C113)</f>
        <v>1.3339999999999999</v>
      </c>
      <c r="E113" s="7">
        <f>(14.586*D113*D113)+(104.61*D113)-(0.394)</f>
        <v>165.11234381599996</v>
      </c>
    </row>
    <row r="114" spans="1:5" x14ac:dyDescent="0.3">
      <c r="A114" s="9" t="s">
        <v>96</v>
      </c>
      <c r="B114" s="2">
        <v>1.044</v>
      </c>
      <c r="C114" s="5">
        <v>0.108</v>
      </c>
      <c r="D114" s="1">
        <f>(B114-C114)</f>
        <v>0.93600000000000005</v>
      </c>
      <c r="E114" s="7">
        <f>(14.586*D114*D114)+(104.61*D114)-(0.394)</f>
        <v>110.299696256</v>
      </c>
    </row>
    <row r="115" spans="1:5" x14ac:dyDescent="0.3">
      <c r="A115" s="9" t="s">
        <v>97</v>
      </c>
      <c r="B115" s="2">
        <v>0.64300000000000002</v>
      </c>
      <c r="C115" s="5">
        <v>0.108</v>
      </c>
      <c r="D115" s="1">
        <f>(B115-C115)</f>
        <v>0.53500000000000003</v>
      </c>
      <c r="E115" s="7">
        <f>(14.586*D115*D115)+(104.61*D115)-(0.394)</f>
        <v>59.747227850000009</v>
      </c>
    </row>
    <row r="116" spans="1:5" x14ac:dyDescent="0.3">
      <c r="A116" s="9" t="s">
        <v>98</v>
      </c>
      <c r="B116" s="2">
        <v>0.88200000000000001</v>
      </c>
      <c r="C116" s="5">
        <v>0.108</v>
      </c>
      <c r="D116" s="1">
        <f>(B116-C116)</f>
        <v>0.77400000000000002</v>
      </c>
      <c r="E116" s="7">
        <f>(14.586*D116*D116)+(104.61*D116)-(0.394)</f>
        <v>89.312262536000006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17"/>
  <sheetViews>
    <sheetView workbookViewId="0">
      <selection activeCell="P9" sqref="P9"/>
    </sheetView>
  </sheetViews>
  <sheetFormatPr defaultRowHeight="14.4" x14ac:dyDescent="0.3"/>
  <cols>
    <col min="1" max="1" width="19.88671875" customWidth="1"/>
    <col min="2" max="2" width="13.33203125" customWidth="1"/>
    <col min="3" max="3" width="12.77734375" customWidth="1"/>
    <col min="4" max="4" width="12.5546875" customWidth="1"/>
    <col min="5" max="5" width="21.5546875" customWidth="1"/>
  </cols>
  <sheetData>
    <row r="2" spans="1:12" x14ac:dyDescent="0.3">
      <c r="A2" s="4">
        <v>2.52</v>
      </c>
      <c r="B2" s="2">
        <v>0.29299999999999998</v>
      </c>
      <c r="C2" s="2">
        <v>0.3</v>
      </c>
      <c r="D2" s="2">
        <v>0.32900000000000001</v>
      </c>
      <c r="E2" s="2">
        <v>0.33</v>
      </c>
      <c r="F2" s="2">
        <v>0.26800000000000002</v>
      </c>
      <c r="G2" s="2">
        <v>0.27200000000000002</v>
      </c>
      <c r="H2" s="2">
        <v>0.27500000000000002</v>
      </c>
      <c r="I2" s="2">
        <v>0.27800000000000002</v>
      </c>
      <c r="J2" s="2">
        <v>0.17899999999999999</v>
      </c>
      <c r="K2" s="2">
        <v>0.27300000000000002</v>
      </c>
      <c r="L2" s="2">
        <v>0.17100000000000001</v>
      </c>
    </row>
    <row r="3" spans="1:12" x14ac:dyDescent="0.3">
      <c r="A3" s="4">
        <v>1.609</v>
      </c>
      <c r="B3" s="2">
        <v>0.26300000000000001</v>
      </c>
      <c r="C3" s="2">
        <v>0.26300000000000001</v>
      </c>
      <c r="D3" s="2">
        <v>0.26500000000000001</v>
      </c>
      <c r="E3" s="2">
        <v>0.26300000000000001</v>
      </c>
      <c r="F3" s="2">
        <v>0.26100000000000001</v>
      </c>
      <c r="G3" s="2">
        <v>0.26200000000000001</v>
      </c>
      <c r="H3" s="2">
        <v>0.26800000000000002</v>
      </c>
      <c r="I3" s="2">
        <v>0.26800000000000002</v>
      </c>
      <c r="J3" s="2">
        <v>0.26700000000000002</v>
      </c>
      <c r="K3" s="2">
        <v>0.26500000000000001</v>
      </c>
      <c r="L3" s="2">
        <v>0.26300000000000001</v>
      </c>
    </row>
    <row r="4" spans="1:12" x14ac:dyDescent="0.3">
      <c r="A4" s="4">
        <v>0.84099999999999997</v>
      </c>
      <c r="B4" s="2">
        <v>0.29299999999999998</v>
      </c>
      <c r="C4" s="2">
        <v>0.28499999999999998</v>
      </c>
      <c r="D4" s="2">
        <v>0.28299999999999997</v>
      </c>
      <c r="E4" s="2">
        <v>0.22700000000000001</v>
      </c>
      <c r="F4" s="2">
        <v>0.27400000000000002</v>
      </c>
      <c r="G4" s="2">
        <v>0.27800000000000002</v>
      </c>
      <c r="H4" s="2">
        <v>0.27400000000000002</v>
      </c>
      <c r="I4" s="2">
        <v>0.28199999999999997</v>
      </c>
      <c r="J4" s="2">
        <v>0.17799999999999999</v>
      </c>
      <c r="K4" s="2">
        <v>2.7E-2</v>
      </c>
      <c r="L4" s="2">
        <v>0.26700000000000002</v>
      </c>
    </row>
    <row r="5" spans="1:12" x14ac:dyDescent="0.3">
      <c r="A5" s="4">
        <v>0.48599999999999999</v>
      </c>
      <c r="B5" s="2">
        <v>0.27300000000000002</v>
      </c>
      <c r="C5" s="2">
        <v>0.20599999999999999</v>
      </c>
      <c r="D5" s="2">
        <v>0.26300000000000001</v>
      </c>
      <c r="E5" s="2">
        <v>0.20599999999999999</v>
      </c>
      <c r="F5" s="2">
        <v>0.26600000000000001</v>
      </c>
      <c r="G5" s="2">
        <v>0.26600000000000001</v>
      </c>
      <c r="H5" s="2">
        <v>0.16700000000000001</v>
      </c>
      <c r="I5" s="2">
        <v>0.26700000000000002</v>
      </c>
      <c r="J5" s="2">
        <v>0.26600000000000001</v>
      </c>
      <c r="K5" s="2">
        <v>0.26300000000000001</v>
      </c>
      <c r="L5" s="2">
        <v>0.26300000000000001</v>
      </c>
    </row>
    <row r="6" spans="1:12" x14ac:dyDescent="0.3">
      <c r="A6" s="4">
        <v>0.27</v>
      </c>
      <c r="B6" s="2">
        <v>0.25800000000000001</v>
      </c>
      <c r="C6" s="2">
        <v>0.29899999999999999</v>
      </c>
      <c r="D6" s="2">
        <v>0.26800000000000002</v>
      </c>
      <c r="E6" s="2">
        <v>0.30099999999999999</v>
      </c>
      <c r="F6" s="2">
        <v>0.27600000000000002</v>
      </c>
      <c r="G6" s="2">
        <v>0.27600000000000002</v>
      </c>
      <c r="H6" s="2">
        <v>0.17699999999999999</v>
      </c>
      <c r="I6" s="2">
        <v>0.20799999999999999</v>
      </c>
      <c r="J6" s="2">
        <v>0.27800000000000002</v>
      </c>
      <c r="K6" s="2">
        <v>0.27400000000000002</v>
      </c>
    </row>
    <row r="7" spans="1:12" x14ac:dyDescent="0.3">
      <c r="A7" s="4">
        <v>0.188</v>
      </c>
      <c r="B7" s="2">
        <v>0.314</v>
      </c>
      <c r="C7" s="2">
        <v>0.45300000000000001</v>
      </c>
      <c r="D7" s="2">
        <v>0.314</v>
      </c>
      <c r="E7" s="2">
        <v>0.28399999999999997</v>
      </c>
      <c r="F7" s="2">
        <v>0.29199999999999998</v>
      </c>
      <c r="G7" s="2">
        <v>0.27500000000000002</v>
      </c>
      <c r="H7" s="2">
        <v>0.18099999999999999</v>
      </c>
      <c r="I7" s="2">
        <v>0.20899999999999999</v>
      </c>
      <c r="J7" s="2">
        <v>0.22800000000000001</v>
      </c>
      <c r="K7" s="2">
        <v>0.17699999999999999</v>
      </c>
    </row>
    <row r="8" spans="1:12" x14ac:dyDescent="0.3">
      <c r="A8" s="4">
        <v>0.106</v>
      </c>
      <c r="B8" s="2">
        <v>0.30099999999999999</v>
      </c>
      <c r="C8" s="2">
        <v>0.28699999999999998</v>
      </c>
      <c r="D8" s="2">
        <v>0.28699999999999998</v>
      </c>
      <c r="E8" s="2">
        <v>0.22800000000000001</v>
      </c>
      <c r="F8" s="2">
        <v>0.28699999999999998</v>
      </c>
      <c r="G8" s="2">
        <v>0.27800000000000002</v>
      </c>
      <c r="H8" s="2">
        <v>0.28499999999999998</v>
      </c>
      <c r="I8" s="2">
        <v>0.27900000000000003</v>
      </c>
      <c r="J8" s="2">
        <v>0.188</v>
      </c>
      <c r="K8" s="2">
        <v>0.26900000000000002</v>
      </c>
    </row>
    <row r="9" spans="1:12" x14ac:dyDescent="0.3">
      <c r="A9" s="5">
        <v>5.8000000000000003E-2</v>
      </c>
      <c r="B9" s="2">
        <v>0.27100000000000002</v>
      </c>
      <c r="C9" s="2">
        <v>0.27100000000000002</v>
      </c>
      <c r="D9" s="2">
        <v>0.29399999999999998</v>
      </c>
      <c r="E9" s="2">
        <v>0.27800000000000002</v>
      </c>
      <c r="F9" s="2">
        <v>0.27300000000000002</v>
      </c>
      <c r="G9" s="2">
        <v>0.26800000000000002</v>
      </c>
      <c r="H9" s="2">
        <v>0.27700000000000002</v>
      </c>
      <c r="I9" s="2">
        <v>0.20699999999999999</v>
      </c>
      <c r="J9" s="2">
        <v>0.115</v>
      </c>
      <c r="K9" s="2">
        <v>0.22700000000000001</v>
      </c>
    </row>
    <row r="16" spans="1:12" x14ac:dyDescent="0.3">
      <c r="A16" s="14"/>
      <c r="B16" s="6" t="s">
        <v>1</v>
      </c>
      <c r="C16" s="6" t="s">
        <v>2</v>
      </c>
      <c r="D16" s="6" t="s">
        <v>3</v>
      </c>
      <c r="E16" s="6" t="s">
        <v>4</v>
      </c>
    </row>
    <row r="17" spans="1:12" x14ac:dyDescent="0.3">
      <c r="A17" s="14" t="s">
        <v>5</v>
      </c>
      <c r="B17" s="4">
        <v>2.52</v>
      </c>
      <c r="C17" s="1">
        <f>B17-B24</f>
        <v>2.4620000000000002</v>
      </c>
      <c r="D17" s="1">
        <v>20</v>
      </c>
      <c r="E17" s="7">
        <f>(1.4852*C17*C17)+(4.3614*C17)+(0.1275)</f>
        <v>19.867723428800002</v>
      </c>
    </row>
    <row r="18" spans="1:12" x14ac:dyDescent="0.3">
      <c r="A18" s="14" t="s">
        <v>6</v>
      </c>
      <c r="B18" s="4">
        <v>1.609</v>
      </c>
      <c r="C18" s="1">
        <f>B18-B24</f>
        <v>1.5509999999999999</v>
      </c>
      <c r="D18" s="1">
        <v>10</v>
      </c>
      <c r="E18" s="7">
        <f t="shared" ref="E18:E81" si="0">(1.4852*C18*C18)+(4.3614*C18)+(0.1275)</f>
        <v>10.464830005199998</v>
      </c>
    </row>
    <row r="19" spans="1:12" x14ac:dyDescent="0.3">
      <c r="A19" s="14" t="s">
        <v>7</v>
      </c>
      <c r="B19" s="4">
        <v>0.84099999999999997</v>
      </c>
      <c r="C19" s="15">
        <f>B19-B24</f>
        <v>0.78299999999999992</v>
      </c>
      <c r="D19" s="1">
        <v>5</v>
      </c>
      <c r="E19" s="7">
        <f t="shared" si="0"/>
        <v>4.4530359827999995</v>
      </c>
    </row>
    <row r="20" spans="1:12" x14ac:dyDescent="0.3">
      <c r="A20" s="14" t="s">
        <v>8</v>
      </c>
      <c r="B20" s="4">
        <v>0.48599999999999999</v>
      </c>
      <c r="C20" s="15">
        <f>B20-B25</f>
        <v>0.48599999999999999</v>
      </c>
      <c r="D20" s="1">
        <v>2.5</v>
      </c>
      <c r="E20" s="7">
        <f t="shared" si="0"/>
        <v>2.5979386991999998</v>
      </c>
    </row>
    <row r="21" spans="1:12" x14ac:dyDescent="0.3">
      <c r="A21" s="14" t="s">
        <v>9</v>
      </c>
      <c r="B21" s="4">
        <v>0.27</v>
      </c>
      <c r="C21" s="1">
        <f>B21-B24</f>
        <v>0.21200000000000002</v>
      </c>
      <c r="D21" s="1">
        <v>1.25</v>
      </c>
      <c r="E21" s="7">
        <f t="shared" si="0"/>
        <v>1.1188676288000001</v>
      </c>
    </row>
    <row r="22" spans="1:12" x14ac:dyDescent="0.3">
      <c r="A22" s="14" t="s">
        <v>101</v>
      </c>
      <c r="B22" s="4">
        <v>0.188</v>
      </c>
      <c r="C22" s="15">
        <f>B22-B24</f>
        <v>0.13</v>
      </c>
      <c r="D22" s="1">
        <v>0.63</v>
      </c>
      <c r="E22" s="7">
        <f t="shared" si="0"/>
        <v>0.71958188000000001</v>
      </c>
    </row>
    <row r="23" spans="1:12" x14ac:dyDescent="0.3">
      <c r="A23" s="14" t="s">
        <v>102</v>
      </c>
      <c r="B23" s="4">
        <v>0.106</v>
      </c>
      <c r="C23" s="15">
        <f>B23-B24</f>
        <v>4.7999999999999994E-2</v>
      </c>
      <c r="D23" s="1">
        <v>0.31</v>
      </c>
      <c r="E23" s="7">
        <f t="shared" si="0"/>
        <v>0.34026910079999995</v>
      </c>
    </row>
    <row r="24" spans="1:12" x14ac:dyDescent="0.3">
      <c r="A24" s="14" t="s">
        <v>10</v>
      </c>
      <c r="B24" s="5">
        <v>5.8000000000000003E-2</v>
      </c>
      <c r="C24" s="1">
        <f>B24-B24</f>
        <v>0</v>
      </c>
      <c r="D24" s="1">
        <v>0</v>
      </c>
      <c r="E24" s="7">
        <f t="shared" si="0"/>
        <v>0.1275</v>
      </c>
    </row>
    <row r="28" spans="1:12" x14ac:dyDescent="0.3">
      <c r="I28" s="8"/>
      <c r="K28" s="8" t="s">
        <v>103</v>
      </c>
      <c r="L28" s="8"/>
    </row>
    <row r="33" spans="1:5" x14ac:dyDescent="0.3">
      <c r="A33" s="9" t="s">
        <v>12</v>
      </c>
      <c r="B33" s="2" t="s">
        <v>13</v>
      </c>
      <c r="C33" s="3" t="s">
        <v>10</v>
      </c>
      <c r="D33" s="1" t="s">
        <v>2</v>
      </c>
      <c r="E33" s="10" t="s">
        <v>14</v>
      </c>
    </row>
    <row r="34" spans="1:5" x14ac:dyDescent="0.3">
      <c r="A34" s="9" t="s">
        <v>15</v>
      </c>
      <c r="B34" s="2">
        <v>0.29299999999999998</v>
      </c>
      <c r="C34" s="5">
        <v>5.8000000000000003E-2</v>
      </c>
      <c r="D34" s="1">
        <f>(B34-C34)</f>
        <v>0.23499999999999999</v>
      </c>
      <c r="E34" s="7">
        <f>(1.4852*D34*D34)+(4.3614*D34)+(0.1275)</f>
        <v>1.23444917</v>
      </c>
    </row>
    <row r="35" spans="1:5" x14ac:dyDescent="0.3">
      <c r="A35" s="9" t="s">
        <v>16</v>
      </c>
      <c r="B35" s="2">
        <v>0.26300000000000001</v>
      </c>
      <c r="C35" s="5">
        <v>5.8000000000000003E-2</v>
      </c>
      <c r="D35" s="1">
        <f>(B35-C35)</f>
        <v>0.20500000000000002</v>
      </c>
      <c r="E35" s="7">
        <f>(1.4852*D35*D35)+(4.3614*D35)+(0.1275)</f>
        <v>1.08400253</v>
      </c>
    </row>
    <row r="36" spans="1:5" x14ac:dyDescent="0.3">
      <c r="A36" s="9" t="s">
        <v>17</v>
      </c>
      <c r="B36" s="2">
        <v>0.29299999999999998</v>
      </c>
      <c r="C36" s="5">
        <v>5.8000000000000003E-2</v>
      </c>
      <c r="D36" s="1">
        <f>(B36-C36)</f>
        <v>0.23499999999999999</v>
      </c>
      <c r="E36" s="7">
        <f>(1.4852*D36*D36)+(4.3614*D36)+(0.1275)</f>
        <v>1.23444917</v>
      </c>
    </row>
    <row r="37" spans="1:5" x14ac:dyDescent="0.3">
      <c r="A37" s="9" t="s">
        <v>18</v>
      </c>
      <c r="B37" s="2">
        <v>0.27300000000000002</v>
      </c>
      <c r="C37" s="5">
        <v>5.8000000000000003E-2</v>
      </c>
      <c r="D37" s="1">
        <f>(B37-C37)</f>
        <v>0.21500000000000002</v>
      </c>
      <c r="E37" s="7">
        <f>(1.4852*D37*D37)+(4.3614*D37)+(0.1275)</f>
        <v>1.1338543699999999</v>
      </c>
    </row>
    <row r="38" spans="1:5" x14ac:dyDescent="0.3">
      <c r="A38" s="9" t="s">
        <v>19</v>
      </c>
      <c r="B38" s="2">
        <v>0.25800000000000001</v>
      </c>
      <c r="C38" s="5">
        <v>5.8000000000000003E-2</v>
      </c>
      <c r="D38" s="1">
        <f>(B38-C38)</f>
        <v>0.2</v>
      </c>
      <c r="E38" s="7">
        <f>(1.4852*D38*D38)+(4.3614*D38)+(0.1275)</f>
        <v>1.059188</v>
      </c>
    </row>
    <row r="39" spans="1:5" x14ac:dyDescent="0.3">
      <c r="A39" s="9" t="s">
        <v>20</v>
      </c>
      <c r="B39" s="2">
        <v>0.314</v>
      </c>
      <c r="C39" s="5">
        <v>5.8000000000000003E-2</v>
      </c>
      <c r="D39" s="1">
        <f>(B39-C39)</f>
        <v>0.25600000000000001</v>
      </c>
      <c r="E39" s="7">
        <f>(1.4852*D39*D39)+(4.3614*D39)+(0.1275)</f>
        <v>1.3413524671999999</v>
      </c>
    </row>
    <row r="40" spans="1:5" x14ac:dyDescent="0.3">
      <c r="A40" s="9" t="s">
        <v>21</v>
      </c>
      <c r="B40" s="2">
        <v>0.30099999999999999</v>
      </c>
      <c r="C40" s="5">
        <v>5.8000000000000003E-2</v>
      </c>
      <c r="D40" s="1">
        <f>(B40-C40)</f>
        <v>0.24299999999999999</v>
      </c>
      <c r="E40" s="7">
        <f>(1.4852*D40*D40)+(4.3614*D40)+(0.1275)</f>
        <v>1.2750197747999998</v>
      </c>
    </row>
    <row r="41" spans="1:5" x14ac:dyDescent="0.3">
      <c r="A41" s="9" t="s">
        <v>22</v>
      </c>
      <c r="B41" s="2">
        <v>0.27100000000000002</v>
      </c>
      <c r="C41" s="5">
        <v>5.8000000000000003E-2</v>
      </c>
      <c r="D41" s="1">
        <f>(B41-C41)</f>
        <v>0.21300000000000002</v>
      </c>
      <c r="E41" s="7">
        <f>(1.4852*D41*D41)+(4.3614*D41)+(0.1275)</f>
        <v>1.1238602388000001</v>
      </c>
    </row>
    <row r="42" spans="1:5" x14ac:dyDescent="0.3">
      <c r="A42" s="9" t="s">
        <v>23</v>
      </c>
      <c r="B42" s="2">
        <v>0.3</v>
      </c>
      <c r="C42" s="5">
        <v>5.8000000000000003E-2</v>
      </c>
      <c r="D42" s="1">
        <f>(B42-C42)</f>
        <v>0.24199999999999999</v>
      </c>
      <c r="E42" s="7">
        <f>(1.4852*D42*D42)+(4.3614*D42)+(0.1275)</f>
        <v>1.2699380527999997</v>
      </c>
    </row>
    <row r="43" spans="1:5" x14ac:dyDescent="0.3">
      <c r="A43" s="9" t="s">
        <v>24</v>
      </c>
      <c r="B43" s="2">
        <v>0.26300000000000001</v>
      </c>
      <c r="C43" s="5">
        <v>5.8000000000000003E-2</v>
      </c>
      <c r="D43" s="1">
        <f>(B43-C43)</f>
        <v>0.20500000000000002</v>
      </c>
      <c r="E43" s="7">
        <f>(1.4852*D43*D43)+(4.3614*D43)+(0.1275)</f>
        <v>1.08400253</v>
      </c>
    </row>
    <row r="44" spans="1:5" x14ac:dyDescent="0.3">
      <c r="A44" s="9" t="s">
        <v>25</v>
      </c>
      <c r="B44" s="2">
        <v>0.28499999999999998</v>
      </c>
      <c r="C44" s="5">
        <v>5.8000000000000003E-2</v>
      </c>
      <c r="D44" s="1">
        <f>(B44-C44)</f>
        <v>0.22699999999999998</v>
      </c>
      <c r="E44" s="7">
        <f>(1.4852*D44*D44)+(4.3614*D44)+(0.1275)</f>
        <v>1.1940686707999999</v>
      </c>
    </row>
    <row r="45" spans="1:5" x14ac:dyDescent="0.3">
      <c r="A45" s="9" t="s">
        <v>26</v>
      </c>
      <c r="B45" s="2">
        <v>0.20599999999999999</v>
      </c>
      <c r="C45" s="5">
        <v>5.8000000000000003E-2</v>
      </c>
      <c r="D45" s="1">
        <f>(B45-C45)</f>
        <v>0.14799999999999999</v>
      </c>
      <c r="E45" s="7">
        <f>(1.4852*D45*D45)+(4.3614*D45)+(0.1275)</f>
        <v>0.80551902079999982</v>
      </c>
    </row>
    <row r="46" spans="1:5" x14ac:dyDescent="0.3">
      <c r="A46" s="9" t="s">
        <v>27</v>
      </c>
      <c r="B46" s="2">
        <v>0.29899999999999999</v>
      </c>
      <c r="C46" s="5">
        <v>5.8000000000000003E-2</v>
      </c>
      <c r="D46" s="1">
        <f>(B46-C46)</f>
        <v>0.24099999999999999</v>
      </c>
      <c r="E46" s="7">
        <f>(1.4852*D46*D46)+(4.3614*D46)+(0.1275)</f>
        <v>1.2648593012</v>
      </c>
    </row>
    <row r="47" spans="1:5" x14ac:dyDescent="0.3">
      <c r="A47" s="9" t="s">
        <v>28</v>
      </c>
      <c r="B47" s="2">
        <v>0.45300000000000001</v>
      </c>
      <c r="C47" s="5">
        <v>5.8000000000000003E-2</v>
      </c>
      <c r="D47" s="1">
        <f>(B47-C47)</f>
        <v>0.39500000000000002</v>
      </c>
      <c r="E47" s="7">
        <f>(1.4852*D47*D47)+(4.3614*D47)+(0.1275)</f>
        <v>2.0819813300000001</v>
      </c>
    </row>
    <row r="48" spans="1:5" x14ac:dyDescent="0.3">
      <c r="A48" s="9" t="s">
        <v>29</v>
      </c>
      <c r="B48" s="2">
        <v>0.28699999999999998</v>
      </c>
      <c r="C48" s="5">
        <v>5.8000000000000003E-2</v>
      </c>
      <c r="D48" s="1">
        <f>(B48-C48)</f>
        <v>0.22899999999999998</v>
      </c>
      <c r="E48" s="7">
        <f>(1.4852*D48*D48)+(4.3614*D48)+(0.1275)</f>
        <v>1.2041459731999997</v>
      </c>
    </row>
    <row r="49" spans="1:5" x14ac:dyDescent="0.3">
      <c r="A49" s="9" t="s">
        <v>30</v>
      </c>
      <c r="B49" s="2">
        <v>0.27100000000000002</v>
      </c>
      <c r="C49" s="5">
        <v>5.8000000000000003E-2</v>
      </c>
      <c r="D49" s="1">
        <f>(B49-C49)</f>
        <v>0.21300000000000002</v>
      </c>
      <c r="E49" s="7">
        <f>(1.4852*D49*D49)+(4.3614*D49)+(0.1275)</f>
        <v>1.1238602388000001</v>
      </c>
    </row>
    <row r="50" spans="1:5" x14ac:dyDescent="0.3">
      <c r="A50" s="9" t="s">
        <v>31</v>
      </c>
      <c r="B50" s="2">
        <v>0.32900000000000001</v>
      </c>
      <c r="C50" s="5">
        <v>5.8000000000000003E-2</v>
      </c>
      <c r="D50" s="1">
        <f>(B50-C50)</f>
        <v>0.27100000000000002</v>
      </c>
      <c r="E50" s="7">
        <f>(1.4852*D50*D50)+(4.3614*D50)+(0.1275)</f>
        <v>1.4185139732000001</v>
      </c>
    </row>
    <row r="51" spans="1:5" x14ac:dyDescent="0.3">
      <c r="A51" s="9" t="s">
        <v>32</v>
      </c>
      <c r="B51" s="2">
        <v>0.26500000000000001</v>
      </c>
      <c r="C51" s="5">
        <v>5.8000000000000003E-2</v>
      </c>
      <c r="D51" s="1">
        <f>(B51-C51)</f>
        <v>0.20700000000000002</v>
      </c>
      <c r="E51" s="7">
        <f>(1.4852*D51*D51)+(4.3614*D51)+(0.1275)</f>
        <v>1.0939491348000001</v>
      </c>
    </row>
    <row r="52" spans="1:5" x14ac:dyDescent="0.3">
      <c r="A52" s="9" t="s">
        <v>33</v>
      </c>
      <c r="B52" s="2">
        <v>0.28299999999999997</v>
      </c>
      <c r="C52" s="5">
        <v>5.8000000000000003E-2</v>
      </c>
      <c r="D52" s="1">
        <f>(B52-C52)</f>
        <v>0.22499999999999998</v>
      </c>
      <c r="E52" s="7">
        <f>(1.4852*D52*D52)+(4.3614*D52)+(0.1275)</f>
        <v>1.1840032499999997</v>
      </c>
    </row>
    <row r="53" spans="1:5" x14ac:dyDescent="0.3">
      <c r="A53" s="9" t="s">
        <v>34</v>
      </c>
      <c r="B53" s="2">
        <v>0.26300000000000001</v>
      </c>
      <c r="C53" s="5">
        <v>5.8000000000000003E-2</v>
      </c>
      <c r="D53" s="1">
        <f>(B53-C53)</f>
        <v>0.20500000000000002</v>
      </c>
      <c r="E53" s="7">
        <f>(1.4852*D53*D53)+(4.3614*D53)+(0.1275)</f>
        <v>1.08400253</v>
      </c>
    </row>
    <row r="54" spans="1:5" x14ac:dyDescent="0.3">
      <c r="A54" s="9" t="s">
        <v>35</v>
      </c>
      <c r="B54" s="2">
        <v>0.26800000000000002</v>
      </c>
      <c r="C54" s="5">
        <v>5.8000000000000003E-2</v>
      </c>
      <c r="D54" s="1">
        <f>(B54-C54)</f>
        <v>0.21000000000000002</v>
      </c>
      <c r="E54" s="7">
        <f>(1.4852*D54*D54)+(4.3614*D54)+(0.1275)</f>
        <v>1.1088913199999999</v>
      </c>
    </row>
    <row r="55" spans="1:5" x14ac:dyDescent="0.3">
      <c r="A55" s="9" t="s">
        <v>36</v>
      </c>
      <c r="B55" s="2">
        <v>0.314</v>
      </c>
      <c r="C55" s="5">
        <v>5.8000000000000003E-2</v>
      </c>
      <c r="D55" s="1">
        <f>(B55-C55)</f>
        <v>0.25600000000000001</v>
      </c>
      <c r="E55" s="7">
        <f>(1.4852*D55*D55)+(4.3614*D55)+(0.1275)</f>
        <v>1.3413524671999999</v>
      </c>
    </row>
    <row r="56" spans="1:5" x14ac:dyDescent="0.3">
      <c r="A56" s="9" t="s">
        <v>37</v>
      </c>
      <c r="B56" s="2">
        <v>0.28699999999999998</v>
      </c>
      <c r="C56" s="5">
        <v>5.8000000000000003E-2</v>
      </c>
      <c r="D56" s="1">
        <f>(B56-C56)</f>
        <v>0.22899999999999998</v>
      </c>
      <c r="E56" s="7">
        <f>(1.4852*D56*D56)+(4.3614*D56)+(0.1275)</f>
        <v>1.2041459731999997</v>
      </c>
    </row>
    <row r="57" spans="1:5" x14ac:dyDescent="0.3">
      <c r="A57" s="9" t="s">
        <v>38</v>
      </c>
      <c r="B57" s="2">
        <v>0.29399999999999998</v>
      </c>
      <c r="C57" s="5">
        <v>5.8000000000000003E-2</v>
      </c>
      <c r="D57" s="1">
        <f>(B57-C57)</f>
        <v>0.23599999999999999</v>
      </c>
      <c r="E57" s="7">
        <f>(1.4852*D57*D57)+(4.3614*D57)+(0.1275)</f>
        <v>1.2395100991999999</v>
      </c>
    </row>
    <row r="58" spans="1:5" x14ac:dyDescent="0.3">
      <c r="A58" s="9" t="s">
        <v>39</v>
      </c>
      <c r="B58" s="2">
        <v>0.33</v>
      </c>
      <c r="C58" s="5">
        <v>5.8000000000000003E-2</v>
      </c>
      <c r="D58" s="1">
        <f>(B58-C58)</f>
        <v>0.27200000000000002</v>
      </c>
      <c r="E58" s="7">
        <f>(1.4852*D58*D58)+(4.3614*D58)+(0.1275)</f>
        <v>1.4236818367999999</v>
      </c>
    </row>
    <row r="59" spans="1:5" x14ac:dyDescent="0.3">
      <c r="A59" s="9" t="s">
        <v>40</v>
      </c>
      <c r="B59" s="2">
        <v>0.26300000000000001</v>
      </c>
      <c r="C59" s="5">
        <v>5.8000000000000003E-2</v>
      </c>
      <c r="D59" s="1">
        <f>(B59-C59)</f>
        <v>0.20500000000000002</v>
      </c>
      <c r="E59" s="7">
        <f>(1.4852*D59*D59)+(4.3614*D59)+(0.1275)</f>
        <v>1.08400253</v>
      </c>
    </row>
    <row r="60" spans="1:5" x14ac:dyDescent="0.3">
      <c r="A60" s="9" t="s">
        <v>41</v>
      </c>
      <c r="B60" s="2">
        <v>0.22700000000000001</v>
      </c>
      <c r="C60" s="5">
        <v>5.8000000000000003E-2</v>
      </c>
      <c r="D60" s="1">
        <f>(B60-C60)</f>
        <v>0.16900000000000001</v>
      </c>
      <c r="E60" s="7">
        <f>(1.4852*D60*D60)+(4.3614*D60)+(0.1275)</f>
        <v>0.9069953972</v>
      </c>
    </row>
    <row r="61" spans="1:5" x14ac:dyDescent="0.3">
      <c r="A61" s="9" t="s">
        <v>42</v>
      </c>
      <c r="B61" s="2">
        <v>0.20599999999999999</v>
      </c>
      <c r="C61" s="5">
        <v>5.8000000000000003E-2</v>
      </c>
      <c r="D61" s="1">
        <f>(B61-C61)</f>
        <v>0.14799999999999999</v>
      </c>
      <c r="E61" s="7">
        <f>(1.4852*D61*D61)+(4.3614*D61)+(0.1275)</f>
        <v>0.80551902079999982</v>
      </c>
    </row>
    <row r="62" spans="1:5" x14ac:dyDescent="0.3">
      <c r="A62" s="9" t="s">
        <v>43</v>
      </c>
      <c r="B62" s="2">
        <v>0.30099999999999999</v>
      </c>
      <c r="C62" s="5">
        <v>5.8000000000000003E-2</v>
      </c>
      <c r="D62" s="1">
        <f>(B62-C62)</f>
        <v>0.24299999999999999</v>
      </c>
      <c r="E62" s="7">
        <f>(1.4852*D62*D62)+(4.3614*D62)+(0.1275)</f>
        <v>1.2750197747999998</v>
      </c>
    </row>
    <row r="63" spans="1:5" x14ac:dyDescent="0.3">
      <c r="A63" s="9" t="s">
        <v>44</v>
      </c>
      <c r="B63" s="2">
        <v>0.28399999999999997</v>
      </c>
      <c r="C63" s="5">
        <v>5.8000000000000003E-2</v>
      </c>
      <c r="D63" s="1">
        <f>(B63-C63)</f>
        <v>0.22599999999999998</v>
      </c>
      <c r="E63" s="7">
        <f>(1.4852*D63*D63)+(4.3614*D63)+(0.1275)</f>
        <v>1.1890344751999997</v>
      </c>
    </row>
    <row r="64" spans="1:5" x14ac:dyDescent="0.3">
      <c r="A64" s="9" t="s">
        <v>45</v>
      </c>
      <c r="B64" s="2">
        <v>0.22800000000000001</v>
      </c>
      <c r="C64" s="5">
        <v>5.8000000000000003E-2</v>
      </c>
      <c r="D64" s="1">
        <f>(B64-C64)</f>
        <v>0.17</v>
      </c>
      <c r="E64" s="7">
        <f>(1.4852*D64*D64)+(4.3614*D64)+(0.1275)</f>
        <v>0.91186027999999997</v>
      </c>
    </row>
    <row r="65" spans="1:5" x14ac:dyDescent="0.3">
      <c r="A65" s="9" t="s">
        <v>46</v>
      </c>
      <c r="B65" s="2">
        <v>0.27800000000000002</v>
      </c>
      <c r="C65" s="5">
        <v>5.8000000000000003E-2</v>
      </c>
      <c r="D65" s="1">
        <f>(B65-C65)</f>
        <v>0.22000000000000003</v>
      </c>
      <c r="E65" s="7">
        <f>(1.4852*D65*D65)+(4.3614*D65)+(0.1275)</f>
        <v>1.15889168</v>
      </c>
    </row>
    <row r="66" spans="1:5" x14ac:dyDescent="0.3">
      <c r="A66" s="9" t="s">
        <v>47</v>
      </c>
      <c r="B66" s="2">
        <v>0.26800000000000002</v>
      </c>
      <c r="C66" s="5">
        <v>5.8000000000000003E-2</v>
      </c>
      <c r="D66" s="1">
        <f>(B66-C66)</f>
        <v>0.21000000000000002</v>
      </c>
      <c r="E66" s="7">
        <f>(1.4852*D66*D66)+(4.3614*D66)+(0.1275)</f>
        <v>1.1088913199999999</v>
      </c>
    </row>
    <row r="67" spans="1:5" x14ac:dyDescent="0.3">
      <c r="A67" s="9" t="s">
        <v>48</v>
      </c>
      <c r="B67" s="2">
        <v>0.26100000000000001</v>
      </c>
      <c r="C67" s="5">
        <v>5.8000000000000003E-2</v>
      </c>
      <c r="D67" s="1">
        <f>(B67-C67)</f>
        <v>0.20300000000000001</v>
      </c>
      <c r="E67" s="7">
        <f>(1.4852*D67*D67)+(4.3614*D67)+(0.1275)</f>
        <v>1.0740678068</v>
      </c>
    </row>
    <row r="68" spans="1:5" x14ac:dyDescent="0.3">
      <c r="A68" s="9" t="s">
        <v>49</v>
      </c>
      <c r="B68" s="2">
        <v>0.27400000000000002</v>
      </c>
      <c r="C68" s="5">
        <v>5.8000000000000003E-2</v>
      </c>
      <c r="D68" s="1">
        <f>(B68-C68)</f>
        <v>0.21600000000000003</v>
      </c>
      <c r="E68" s="7">
        <f>(1.4852*D68*D68)+(4.3614*D68)+(0.1275)</f>
        <v>1.1388558912</v>
      </c>
    </row>
    <row r="69" spans="1:5" x14ac:dyDescent="0.3">
      <c r="A69" s="9" t="s">
        <v>50</v>
      </c>
      <c r="B69" s="2">
        <v>0.26600000000000001</v>
      </c>
      <c r="C69" s="5">
        <v>5.8000000000000003E-2</v>
      </c>
      <c r="D69" s="1">
        <f>(B69-C69)</f>
        <v>0.20800000000000002</v>
      </c>
      <c r="E69" s="7">
        <f>(1.4852*D69*D69)+(4.3614*D69)+(0.1275)</f>
        <v>1.0989268928</v>
      </c>
    </row>
    <row r="70" spans="1:5" x14ac:dyDescent="0.3">
      <c r="A70" s="9" t="s">
        <v>51</v>
      </c>
      <c r="B70" s="2">
        <v>0.27600000000000002</v>
      </c>
      <c r="C70" s="5">
        <v>5.8000000000000003E-2</v>
      </c>
      <c r="D70" s="1">
        <f>(B70-C70)</f>
        <v>0.21800000000000003</v>
      </c>
      <c r="E70" s="7">
        <f>(1.4852*D70*D70)+(4.3614*D70)+(0.1275)</f>
        <v>1.1488678448</v>
      </c>
    </row>
    <row r="71" spans="1:5" x14ac:dyDescent="0.3">
      <c r="A71" s="9" t="s">
        <v>52</v>
      </c>
      <c r="B71" s="2">
        <v>0.29199999999999998</v>
      </c>
      <c r="C71" s="5">
        <v>5.8000000000000003E-2</v>
      </c>
      <c r="D71" s="1">
        <f>(B71-C71)</f>
        <v>0.23399999999999999</v>
      </c>
      <c r="E71" s="7">
        <f>(1.4852*D71*D71)+(4.3614*D71)+(0.1275)</f>
        <v>1.2293912111999998</v>
      </c>
    </row>
    <row r="72" spans="1:5" x14ac:dyDescent="0.3">
      <c r="A72" s="9" t="s">
        <v>53</v>
      </c>
      <c r="B72" s="2">
        <v>0.28699999999999998</v>
      </c>
      <c r="C72" s="5">
        <v>5.8000000000000003E-2</v>
      </c>
      <c r="D72" s="1">
        <f>(B72-C72)</f>
        <v>0.22899999999999998</v>
      </c>
      <c r="E72" s="7">
        <f>(1.4852*D72*D72)+(4.3614*D72)+(0.1275)</f>
        <v>1.2041459731999997</v>
      </c>
    </row>
    <row r="73" spans="1:5" x14ac:dyDescent="0.3">
      <c r="A73" s="9" t="s">
        <v>54</v>
      </c>
      <c r="B73" s="2">
        <v>0.27300000000000002</v>
      </c>
      <c r="C73" s="5">
        <v>5.8000000000000003E-2</v>
      </c>
      <c r="D73" s="1">
        <f>(B73-C73)</f>
        <v>0.21500000000000002</v>
      </c>
      <c r="E73" s="7">
        <f>(1.4852*D73*D73)+(4.3614*D73)+(0.1275)</f>
        <v>1.1338543699999999</v>
      </c>
    </row>
    <row r="74" spans="1:5" x14ac:dyDescent="0.3">
      <c r="A74" s="9" t="s">
        <v>55</v>
      </c>
      <c r="B74" s="2">
        <v>0.27200000000000002</v>
      </c>
      <c r="C74" s="5">
        <v>5.8000000000000003E-2</v>
      </c>
      <c r="D74" s="1">
        <f>(B74-C74)</f>
        <v>0.21400000000000002</v>
      </c>
      <c r="E74" s="7">
        <f>(1.4852*D74*D74)+(4.3614*D74)+(0.1275)</f>
        <v>1.1288558192</v>
      </c>
    </row>
    <row r="75" spans="1:5" x14ac:dyDescent="0.3">
      <c r="A75" s="9" t="s">
        <v>56</v>
      </c>
      <c r="B75" s="2">
        <v>0.26200000000000001</v>
      </c>
      <c r="C75" s="5">
        <v>5.8000000000000003E-2</v>
      </c>
      <c r="D75" s="1">
        <f>(B75-C75)</f>
        <v>0.20400000000000001</v>
      </c>
      <c r="E75" s="7">
        <f>(1.4852*D75*D75)+(4.3614*D75)+(0.1275)</f>
        <v>1.0790336832</v>
      </c>
    </row>
    <row r="76" spans="1:5" x14ac:dyDescent="0.3">
      <c r="A76" s="9" t="s">
        <v>57</v>
      </c>
      <c r="B76" s="2">
        <v>0.27800000000000002</v>
      </c>
      <c r="C76" s="5">
        <v>5.8000000000000003E-2</v>
      </c>
      <c r="D76" s="1">
        <f>(B76-C76)</f>
        <v>0.22000000000000003</v>
      </c>
      <c r="E76" s="7">
        <f>(1.4852*D76*D76)+(4.3614*D76)+(0.1275)</f>
        <v>1.15889168</v>
      </c>
    </row>
    <row r="77" spans="1:5" x14ac:dyDescent="0.3">
      <c r="A77" s="9" t="s">
        <v>58</v>
      </c>
      <c r="B77" s="2">
        <v>0.26600000000000001</v>
      </c>
      <c r="C77" s="5">
        <v>5.8000000000000003E-2</v>
      </c>
      <c r="D77" s="1">
        <f>(B77-C77)</f>
        <v>0.20800000000000002</v>
      </c>
      <c r="E77" s="7">
        <f>(1.4852*D77*D77)+(4.3614*D77)+(0.1275)</f>
        <v>1.0989268928</v>
      </c>
    </row>
    <row r="78" spans="1:5" x14ac:dyDescent="0.3">
      <c r="A78" s="9" t="s">
        <v>59</v>
      </c>
      <c r="B78" s="2">
        <v>0.27600000000000002</v>
      </c>
      <c r="C78" s="5">
        <v>5.8000000000000003E-2</v>
      </c>
      <c r="D78" s="1">
        <f>(B78-C78)</f>
        <v>0.21800000000000003</v>
      </c>
      <c r="E78" s="7">
        <f>(1.4852*D78*D78)+(4.3614*D78)+(0.1275)</f>
        <v>1.1488678448</v>
      </c>
    </row>
    <row r="79" spans="1:5" x14ac:dyDescent="0.3">
      <c r="A79" s="9" t="s">
        <v>60</v>
      </c>
      <c r="B79" s="2">
        <v>0.27500000000000002</v>
      </c>
      <c r="C79" s="5">
        <v>5.8000000000000003E-2</v>
      </c>
      <c r="D79" s="1">
        <f>(B79-C79)</f>
        <v>0.21700000000000003</v>
      </c>
      <c r="E79" s="7">
        <f>(1.4852*D79*D79)+(4.3614*D79)+(0.1275)</f>
        <v>1.1438603828</v>
      </c>
    </row>
    <row r="80" spans="1:5" x14ac:dyDescent="0.3">
      <c r="A80" s="9" t="s">
        <v>61</v>
      </c>
      <c r="B80" s="2">
        <v>0.27800000000000002</v>
      </c>
      <c r="C80" s="5">
        <v>5.8000000000000003E-2</v>
      </c>
      <c r="D80" s="1">
        <f>(B80-C80)</f>
        <v>0.22000000000000003</v>
      </c>
      <c r="E80" s="7">
        <f>(1.4852*D80*D80)+(4.3614*D80)+(0.1275)</f>
        <v>1.15889168</v>
      </c>
    </row>
    <row r="81" spans="1:5" x14ac:dyDescent="0.3">
      <c r="A81" s="9" t="s">
        <v>62</v>
      </c>
      <c r="B81" s="2">
        <v>0.26800000000000002</v>
      </c>
      <c r="C81" s="5">
        <v>5.8000000000000003E-2</v>
      </c>
      <c r="D81" s="1">
        <f>(B81-C81)</f>
        <v>0.21000000000000002</v>
      </c>
      <c r="E81" s="7">
        <f>(1.4852*D81*D81)+(4.3614*D81)+(0.1275)</f>
        <v>1.1088913199999999</v>
      </c>
    </row>
    <row r="82" spans="1:5" x14ac:dyDescent="0.3">
      <c r="A82" s="9" t="s">
        <v>63</v>
      </c>
      <c r="B82" s="2">
        <v>0.27500000000000002</v>
      </c>
      <c r="C82" s="5">
        <v>5.8000000000000003E-2</v>
      </c>
      <c r="D82" s="1">
        <f>(B82-C82)</f>
        <v>0.21700000000000003</v>
      </c>
      <c r="E82" s="7">
        <f>(1.4852*D82*D82)+(4.3614*D82)+(0.1275)</f>
        <v>1.1438603828</v>
      </c>
    </row>
    <row r="83" spans="1:5" x14ac:dyDescent="0.3">
      <c r="A83" s="9" t="s">
        <v>64</v>
      </c>
      <c r="B83" s="2">
        <v>0.26800000000000002</v>
      </c>
      <c r="C83" s="5">
        <v>5.8000000000000003E-2</v>
      </c>
      <c r="D83" s="1">
        <f>(B83-C83)</f>
        <v>0.21000000000000002</v>
      </c>
      <c r="E83" s="7">
        <f>(1.4852*D83*D83)+(4.3614*D83)+(0.1275)</f>
        <v>1.1088913199999999</v>
      </c>
    </row>
    <row r="84" spans="1:5" x14ac:dyDescent="0.3">
      <c r="A84" s="9" t="s">
        <v>65</v>
      </c>
      <c r="B84" s="2">
        <v>0.27400000000000002</v>
      </c>
      <c r="C84" s="5">
        <v>5.8000000000000003E-2</v>
      </c>
      <c r="D84" s="1">
        <f>(B84-C84)</f>
        <v>0.21600000000000003</v>
      </c>
      <c r="E84" s="7">
        <f>(1.4852*D84*D84)+(4.3614*D84)+(0.1275)</f>
        <v>1.1388558912</v>
      </c>
    </row>
    <row r="85" spans="1:5" x14ac:dyDescent="0.3">
      <c r="A85" s="9" t="s">
        <v>66</v>
      </c>
      <c r="B85" s="2">
        <v>0.16700000000000001</v>
      </c>
      <c r="C85" s="5">
        <v>5.8000000000000003E-2</v>
      </c>
      <c r="D85" s="1">
        <f>(B85-C85)</f>
        <v>0.10900000000000001</v>
      </c>
      <c r="E85" s="7">
        <f>(1.4852*D85*D85)+(4.3614*D85)+(0.1275)</f>
        <v>0.62053826120000011</v>
      </c>
    </row>
    <row r="86" spans="1:5" x14ac:dyDescent="0.3">
      <c r="A86" s="9" t="s">
        <v>67</v>
      </c>
      <c r="B86" s="2">
        <v>0.17699999999999999</v>
      </c>
      <c r="C86" s="5">
        <v>5.8000000000000003E-2</v>
      </c>
      <c r="D86" s="1">
        <f>(B86-C86)</f>
        <v>0.11899999999999999</v>
      </c>
      <c r="E86" s="7">
        <f>(1.4852*D86*D86)+(4.3614*D86)+(0.1275)</f>
        <v>0.6675385171999999</v>
      </c>
    </row>
    <row r="87" spans="1:5" x14ac:dyDescent="0.3">
      <c r="A87" s="9" t="s">
        <v>68</v>
      </c>
      <c r="B87" s="2">
        <v>0.18099999999999999</v>
      </c>
      <c r="C87" s="5">
        <v>5.8000000000000003E-2</v>
      </c>
      <c r="D87" s="1">
        <f>(B87-C87)</f>
        <v>0.123</v>
      </c>
      <c r="E87" s="7">
        <f>(1.4852*D87*D87)+(4.3614*D87)+(0.1275)</f>
        <v>0.68642179079999988</v>
      </c>
    </row>
    <row r="88" spans="1:5" x14ac:dyDescent="0.3">
      <c r="A88" s="9" t="s">
        <v>69</v>
      </c>
      <c r="B88" s="2">
        <v>0.28499999999999998</v>
      </c>
      <c r="C88" s="5">
        <v>5.8000000000000003E-2</v>
      </c>
      <c r="D88" s="1">
        <f>(B88-C88)</f>
        <v>0.22699999999999998</v>
      </c>
      <c r="E88" s="7">
        <f>(1.4852*D88*D88)+(4.3614*D88)+(0.1275)</f>
        <v>1.1940686707999999</v>
      </c>
    </row>
    <row r="89" spans="1:5" x14ac:dyDescent="0.3">
      <c r="A89" s="9" t="s">
        <v>70</v>
      </c>
      <c r="B89" s="2">
        <v>0.27700000000000002</v>
      </c>
      <c r="C89" s="5">
        <v>5.8000000000000003E-2</v>
      </c>
      <c r="D89" s="1">
        <f>(B89-C89)</f>
        <v>0.21900000000000003</v>
      </c>
      <c r="E89" s="7">
        <f>(1.4852*D89*D89)+(4.3614*D89)+(0.1275)</f>
        <v>1.1538782772</v>
      </c>
    </row>
    <row r="90" spans="1:5" x14ac:dyDescent="0.3">
      <c r="A90" s="9" t="s">
        <v>71</v>
      </c>
      <c r="B90" s="2">
        <v>0.27800000000000002</v>
      </c>
      <c r="C90" s="5">
        <v>5.8000000000000003E-2</v>
      </c>
      <c r="D90" s="1">
        <f>(B90-C90)</f>
        <v>0.22000000000000003</v>
      </c>
      <c r="E90" s="7">
        <f>(1.4852*D90*D90)+(4.3614*D90)+(0.1275)</f>
        <v>1.15889168</v>
      </c>
    </row>
    <row r="91" spans="1:5" x14ac:dyDescent="0.3">
      <c r="A91" s="9" t="s">
        <v>72</v>
      </c>
      <c r="B91" s="2">
        <v>0.26800000000000002</v>
      </c>
      <c r="C91" s="5">
        <v>5.8000000000000003E-2</v>
      </c>
      <c r="D91" s="1">
        <f>(B91-C91)</f>
        <v>0.21000000000000002</v>
      </c>
      <c r="E91" s="7">
        <f>(1.4852*D91*D91)+(4.3614*D91)+(0.1275)</f>
        <v>1.1088913199999999</v>
      </c>
    </row>
    <row r="92" spans="1:5" x14ac:dyDescent="0.3">
      <c r="A92" s="9" t="s">
        <v>73</v>
      </c>
      <c r="B92" s="2">
        <v>0.28199999999999997</v>
      </c>
      <c r="C92" s="5">
        <v>5.8000000000000003E-2</v>
      </c>
      <c r="D92" s="1">
        <f>(B92-C92)</f>
        <v>0.22399999999999998</v>
      </c>
      <c r="E92" s="7">
        <f>(1.4852*D92*D92)+(4.3614*D92)+(0.1275)</f>
        <v>1.1789749951999997</v>
      </c>
    </row>
    <row r="93" spans="1:5" x14ac:dyDescent="0.3">
      <c r="A93" s="9" t="s">
        <v>74</v>
      </c>
      <c r="B93" s="2">
        <v>0.26700000000000002</v>
      </c>
      <c r="C93" s="5">
        <v>5.8000000000000003E-2</v>
      </c>
      <c r="D93" s="1">
        <f>(B93-C93)</f>
        <v>0.20900000000000002</v>
      </c>
      <c r="E93" s="7">
        <f>(1.4852*D93*D93)+(4.3614*D93)+(0.1275)</f>
        <v>1.1039076212000001</v>
      </c>
    </row>
    <row r="94" spans="1:5" x14ac:dyDescent="0.3">
      <c r="A94" s="9" t="s">
        <v>75</v>
      </c>
      <c r="B94" s="2">
        <v>0.20799999999999999</v>
      </c>
      <c r="C94" s="5">
        <v>5.8000000000000003E-2</v>
      </c>
      <c r="D94" s="1">
        <f>(B94-C94)</f>
        <v>0.15</v>
      </c>
      <c r="E94" s="7">
        <f>(1.4852*D94*D94)+(4.3614*D94)+(0.1275)</f>
        <v>0.81512699999999993</v>
      </c>
    </row>
    <row r="95" spans="1:5" x14ac:dyDescent="0.3">
      <c r="A95" s="9" t="s">
        <v>76</v>
      </c>
      <c r="B95" s="2">
        <v>0.20899999999999999</v>
      </c>
      <c r="C95" s="5">
        <v>5.8000000000000003E-2</v>
      </c>
      <c r="D95" s="1">
        <f>(B95-C95)</f>
        <v>0.151</v>
      </c>
      <c r="E95" s="7">
        <f>(1.4852*D95*D95)+(4.3614*D95)+(0.1275)</f>
        <v>0.81993544519999983</v>
      </c>
    </row>
    <row r="96" spans="1:5" x14ac:dyDescent="0.3">
      <c r="A96" s="9" t="s">
        <v>77</v>
      </c>
      <c r="B96" s="2">
        <v>0.27900000000000003</v>
      </c>
      <c r="C96" s="5">
        <v>5.8000000000000003E-2</v>
      </c>
      <c r="D96" s="1">
        <f>(B96-C96)</f>
        <v>0.22100000000000003</v>
      </c>
      <c r="E96" s="7">
        <f>(1.4852*D96*D96)+(4.3614*D96)+(0.1275)</f>
        <v>1.1639080532000001</v>
      </c>
    </row>
    <row r="97" spans="1:5" x14ac:dyDescent="0.3">
      <c r="A97" s="9" t="s">
        <v>78</v>
      </c>
      <c r="B97" s="2">
        <v>0.20699999999999999</v>
      </c>
      <c r="C97" s="5">
        <v>5.8000000000000003E-2</v>
      </c>
      <c r="D97" s="1">
        <f>(B97-C97)</f>
        <v>0.14899999999999999</v>
      </c>
      <c r="E97" s="7">
        <f>(1.4852*D97*D97)+(4.3614*D97)+(0.1275)</f>
        <v>0.81032152519999978</v>
      </c>
    </row>
    <row r="98" spans="1:5" x14ac:dyDescent="0.3">
      <c r="A98" s="9" t="s">
        <v>79</v>
      </c>
      <c r="B98" s="2">
        <v>0.17899999999999999</v>
      </c>
      <c r="C98" s="5">
        <v>5.8000000000000003E-2</v>
      </c>
      <c r="D98" s="1">
        <f>(B98-C98)</f>
        <v>0.121</v>
      </c>
      <c r="E98" s="7">
        <f>(1.4852*D98*D98)+(4.3614*D98)+(0.1275)</f>
        <v>0.67697421319999984</v>
      </c>
    </row>
    <row r="99" spans="1:5" x14ac:dyDescent="0.3">
      <c r="A99" s="9" t="s">
        <v>80</v>
      </c>
      <c r="B99" s="2">
        <v>0.26700000000000002</v>
      </c>
      <c r="C99" s="5">
        <v>5.8000000000000003E-2</v>
      </c>
      <c r="D99" s="1">
        <f>(B99-C99)</f>
        <v>0.20900000000000002</v>
      </c>
      <c r="E99" s="7">
        <f>(1.4852*D99*D99)+(4.3614*D99)+(0.1275)</f>
        <v>1.1039076212000001</v>
      </c>
    </row>
    <row r="100" spans="1:5" x14ac:dyDescent="0.3">
      <c r="A100" s="9" t="s">
        <v>81</v>
      </c>
      <c r="B100" s="2">
        <v>0.17799999999999999</v>
      </c>
      <c r="C100" s="5">
        <v>5.8000000000000003E-2</v>
      </c>
      <c r="D100" s="1">
        <f>(B100-C100)</f>
        <v>0.12</v>
      </c>
      <c r="E100" s="7">
        <f>(1.4852*D100*D100)+(4.3614*D100)+(0.1275)</f>
        <v>0.67225487999999989</v>
      </c>
    </row>
    <row r="101" spans="1:5" x14ac:dyDescent="0.3">
      <c r="A101" s="9" t="s">
        <v>82</v>
      </c>
      <c r="B101" s="2">
        <v>0.26600000000000001</v>
      </c>
      <c r="C101" s="5">
        <v>5.8000000000000003E-2</v>
      </c>
      <c r="D101" s="1">
        <f>(B101-C101)</f>
        <v>0.20800000000000002</v>
      </c>
      <c r="E101" s="7">
        <f>(1.4852*D101*D101)+(4.3614*D101)+(0.1275)</f>
        <v>1.0989268928</v>
      </c>
    </row>
    <row r="102" spans="1:5" x14ac:dyDescent="0.3">
      <c r="A102" s="9" t="s">
        <v>83</v>
      </c>
      <c r="B102" s="2">
        <v>0.27800000000000002</v>
      </c>
      <c r="C102" s="5">
        <v>5.8000000000000003E-2</v>
      </c>
      <c r="D102" s="1">
        <f>(B102-C102)</f>
        <v>0.22000000000000003</v>
      </c>
      <c r="E102" s="7">
        <f>(1.4852*D102*D102)+(4.3614*D102)+(0.1275)</f>
        <v>1.15889168</v>
      </c>
    </row>
    <row r="103" spans="1:5" x14ac:dyDescent="0.3">
      <c r="A103" s="9" t="s">
        <v>84</v>
      </c>
      <c r="B103" s="2">
        <v>0.22800000000000001</v>
      </c>
      <c r="C103" s="5">
        <v>5.8000000000000003E-2</v>
      </c>
      <c r="D103" s="1">
        <f>(B103-C103)</f>
        <v>0.17</v>
      </c>
      <c r="E103" s="7">
        <f>(1.4852*D103*D103)+(4.3614*D103)+(0.1275)</f>
        <v>0.91186027999999997</v>
      </c>
    </row>
    <row r="104" spans="1:5" x14ac:dyDescent="0.3">
      <c r="A104" s="9" t="s">
        <v>85</v>
      </c>
      <c r="B104" s="2">
        <v>0.188</v>
      </c>
      <c r="C104" s="5">
        <v>5.8000000000000003E-2</v>
      </c>
      <c r="D104" s="1">
        <f>(B104-C104)</f>
        <v>0.13</v>
      </c>
      <c r="E104" s="7">
        <f>(1.4852*D104*D104)+(4.3614*D104)+(0.1275)</f>
        <v>0.71958188000000001</v>
      </c>
    </row>
    <row r="105" spans="1:5" x14ac:dyDescent="0.3">
      <c r="A105" s="9" t="s">
        <v>86</v>
      </c>
      <c r="B105" s="2">
        <v>0.115</v>
      </c>
      <c r="C105" s="5">
        <v>5.8000000000000003E-2</v>
      </c>
      <c r="D105" s="1">
        <f>(B105-C105)</f>
        <v>5.7000000000000002E-2</v>
      </c>
      <c r="E105" s="7">
        <f>(1.4852*D105*D105)+(4.3614*D105)+(0.1275)</f>
        <v>0.38092521479999997</v>
      </c>
    </row>
    <row r="106" spans="1:5" x14ac:dyDescent="0.3">
      <c r="A106" s="9" t="s">
        <v>87</v>
      </c>
      <c r="B106" s="2">
        <v>0.27300000000000002</v>
      </c>
      <c r="C106" s="5">
        <v>5.8000000000000003E-2</v>
      </c>
      <c r="D106" s="1">
        <f>(B106-C106)</f>
        <v>0.21500000000000002</v>
      </c>
      <c r="E106" s="7">
        <f>(1.4852*D106*D106)+(4.3614*D106)+(0.1275)</f>
        <v>1.1338543699999999</v>
      </c>
    </row>
    <row r="107" spans="1:5" x14ac:dyDescent="0.3">
      <c r="A107" s="9" t="s">
        <v>88</v>
      </c>
      <c r="B107" s="2">
        <v>0.26500000000000001</v>
      </c>
      <c r="C107" s="5">
        <v>5.8000000000000003E-2</v>
      </c>
      <c r="D107" s="1">
        <f>(B107-C107)</f>
        <v>0.20700000000000002</v>
      </c>
      <c r="E107" s="7">
        <f>(1.4852*D107*D107)+(4.3614*D107)+(0.1275)</f>
        <v>1.0939491348000001</v>
      </c>
    </row>
    <row r="108" spans="1:5" x14ac:dyDescent="0.3">
      <c r="A108" s="9" t="s">
        <v>89</v>
      </c>
      <c r="B108" s="2">
        <v>0.22700000000000001</v>
      </c>
      <c r="C108" s="5">
        <v>5.8000000000000003E-2</v>
      </c>
      <c r="D108" s="1">
        <f>(B108-C108)</f>
        <v>0.16900000000000001</v>
      </c>
      <c r="E108" s="7">
        <f>(1.4852*D108*D108)+(4.3614*D108)+(0.1275)</f>
        <v>0.9069953972</v>
      </c>
    </row>
    <row r="109" spans="1:5" x14ac:dyDescent="0.3">
      <c r="A109" s="9" t="s">
        <v>90</v>
      </c>
      <c r="B109" s="2">
        <v>0.26300000000000001</v>
      </c>
      <c r="C109" s="5">
        <v>5.8000000000000003E-2</v>
      </c>
      <c r="D109" s="1">
        <f>(B109-C109)</f>
        <v>0.20500000000000002</v>
      </c>
      <c r="E109" s="7">
        <f>(1.4852*D109*D109)+(4.3614*D109)+(0.1275)</f>
        <v>1.08400253</v>
      </c>
    </row>
    <row r="110" spans="1:5" x14ac:dyDescent="0.3">
      <c r="A110" s="9" t="s">
        <v>91</v>
      </c>
      <c r="B110" s="2">
        <v>0.27400000000000002</v>
      </c>
      <c r="C110" s="5">
        <v>5.8000000000000003E-2</v>
      </c>
      <c r="D110" s="1">
        <f>(B110-C110)</f>
        <v>0.21600000000000003</v>
      </c>
      <c r="E110" s="7">
        <f>(1.4852*D110*D110)+(4.3614*D110)+(0.1275)</f>
        <v>1.1388558912</v>
      </c>
    </row>
    <row r="111" spans="1:5" x14ac:dyDescent="0.3">
      <c r="A111" s="9" t="s">
        <v>92</v>
      </c>
      <c r="B111" s="2">
        <v>0.17699999999999999</v>
      </c>
      <c r="C111" s="5">
        <v>5.8000000000000003E-2</v>
      </c>
      <c r="D111" s="1">
        <f>(B111-C111)</f>
        <v>0.11899999999999999</v>
      </c>
      <c r="E111" s="7">
        <f>(1.4852*D111*D111)+(4.3614*D111)+(0.1275)</f>
        <v>0.6675385171999999</v>
      </c>
    </row>
    <row r="112" spans="1:5" x14ac:dyDescent="0.3">
      <c r="A112" s="9" t="s">
        <v>93</v>
      </c>
      <c r="B112" s="2">
        <v>0.26900000000000002</v>
      </c>
      <c r="C112" s="5">
        <v>5.8000000000000003E-2</v>
      </c>
      <c r="D112" s="1">
        <f>(B112-C112)</f>
        <v>0.21100000000000002</v>
      </c>
      <c r="E112" s="7">
        <f>(1.4852*D112*D112)+(4.3614*D112)+(0.1275)</f>
        <v>1.1138779892000001</v>
      </c>
    </row>
    <row r="113" spans="1:5" x14ac:dyDescent="0.3">
      <c r="A113" s="9" t="s">
        <v>94</v>
      </c>
      <c r="B113" s="2">
        <v>0.22700000000000001</v>
      </c>
      <c r="C113" s="5">
        <v>5.8000000000000003E-2</v>
      </c>
      <c r="D113" s="1">
        <f>(B113-C113)</f>
        <v>0.16900000000000001</v>
      </c>
      <c r="E113" s="7">
        <f>(1.4852*D113*D113)+(4.3614*D113)+(0.1275)</f>
        <v>0.9069953972</v>
      </c>
    </row>
    <row r="114" spans="1:5" x14ac:dyDescent="0.3">
      <c r="A114" s="9" t="s">
        <v>95</v>
      </c>
      <c r="B114" s="2">
        <v>0.17100000000000001</v>
      </c>
      <c r="C114" s="5">
        <v>5.8000000000000003E-2</v>
      </c>
      <c r="D114" s="1">
        <f>(B114-C114)</f>
        <v>0.11300000000000002</v>
      </c>
      <c r="E114" s="7">
        <f>(1.4852*D114*D114)+(4.3614*D114)+(0.1275)</f>
        <v>0.6393027188</v>
      </c>
    </row>
    <row r="115" spans="1:5" x14ac:dyDescent="0.3">
      <c r="A115" s="9" t="s">
        <v>96</v>
      </c>
      <c r="B115" s="2">
        <v>0.26300000000000001</v>
      </c>
      <c r="C115" s="5">
        <v>5.8000000000000003E-2</v>
      </c>
      <c r="D115" s="1">
        <f>(B115-C115)</f>
        <v>0.20500000000000002</v>
      </c>
      <c r="E115" s="7">
        <f>(1.4852*D115*D115)+(4.3614*D115)+(0.1275)</f>
        <v>1.08400253</v>
      </c>
    </row>
    <row r="116" spans="1:5" x14ac:dyDescent="0.3">
      <c r="A116" s="9" t="s">
        <v>97</v>
      </c>
      <c r="B116" s="2">
        <v>0.26700000000000002</v>
      </c>
      <c r="C116" s="5">
        <v>5.8000000000000003E-2</v>
      </c>
      <c r="D116" s="1">
        <f>(B116-C116)</f>
        <v>0.20900000000000002</v>
      </c>
      <c r="E116" s="7">
        <f>(1.4852*D116*D116)+(4.3614*D116)+(0.1275)</f>
        <v>1.1039076212000001</v>
      </c>
    </row>
    <row r="117" spans="1:5" x14ac:dyDescent="0.3">
      <c r="A117" s="9" t="s">
        <v>98</v>
      </c>
      <c r="B117" s="2">
        <v>0.26300000000000001</v>
      </c>
      <c r="C117" s="5">
        <v>5.8000000000000003E-2</v>
      </c>
      <c r="D117" s="1">
        <f>(B117-C117)</f>
        <v>0.20500000000000002</v>
      </c>
      <c r="E117" s="7">
        <f>(1.4852*D117*D117)+(4.3614*D117)+(0.1275)</f>
        <v>1.08400253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workbookViewId="0">
      <selection activeCell="I13" sqref="I13"/>
    </sheetView>
  </sheetViews>
  <sheetFormatPr defaultRowHeight="14.4" x14ac:dyDescent="0.3"/>
  <cols>
    <col min="1" max="1" width="17.5546875" customWidth="1"/>
    <col min="2" max="2" width="13.77734375" customWidth="1"/>
    <col min="3" max="3" width="15.21875" customWidth="1"/>
    <col min="4" max="4" width="14.21875" customWidth="1"/>
    <col min="5" max="5" width="14.109375" customWidth="1"/>
    <col min="6" max="6" width="15.44140625" customWidth="1"/>
  </cols>
  <sheetData>
    <row r="1" spans="1:6" x14ac:dyDescent="0.3">
      <c r="A1" s="6" t="s">
        <v>104</v>
      </c>
      <c r="B1" s="6" t="s">
        <v>105</v>
      </c>
      <c r="C1" s="6" t="s">
        <v>106</v>
      </c>
      <c r="D1" s="6" t="s">
        <v>107</v>
      </c>
      <c r="E1" s="6" t="s">
        <v>108</v>
      </c>
      <c r="F1" s="6" t="s">
        <v>109</v>
      </c>
    </row>
    <row r="2" spans="1:6" x14ac:dyDescent="0.3">
      <c r="A2" s="16" t="s">
        <v>15</v>
      </c>
      <c r="B2" s="13">
        <v>50</v>
      </c>
      <c r="C2" s="13">
        <v>89</v>
      </c>
      <c r="D2" s="13">
        <v>18.3</v>
      </c>
      <c r="E2" s="13">
        <v>2</v>
      </c>
      <c r="F2" s="13">
        <v>101</v>
      </c>
    </row>
    <row r="3" spans="1:6" x14ac:dyDescent="0.3">
      <c r="A3" s="16" t="s">
        <v>16</v>
      </c>
      <c r="B3" s="13">
        <v>75</v>
      </c>
      <c r="C3" s="13">
        <v>95</v>
      </c>
      <c r="D3" s="13">
        <v>25</v>
      </c>
      <c r="E3" s="13">
        <v>14</v>
      </c>
      <c r="F3" s="13">
        <v>121</v>
      </c>
    </row>
    <row r="4" spans="1:6" x14ac:dyDescent="0.3">
      <c r="A4" s="16" t="s">
        <v>17</v>
      </c>
      <c r="B4" s="13">
        <v>62</v>
      </c>
      <c r="C4" s="13">
        <v>74</v>
      </c>
      <c r="D4" s="13">
        <v>18.3</v>
      </c>
      <c r="E4" s="13">
        <v>16</v>
      </c>
      <c r="F4" s="13">
        <v>90</v>
      </c>
    </row>
    <row r="5" spans="1:6" x14ac:dyDescent="0.3">
      <c r="A5" s="16" t="s">
        <v>18</v>
      </c>
      <c r="B5" s="13">
        <v>48</v>
      </c>
      <c r="C5" s="13">
        <v>92</v>
      </c>
      <c r="D5" s="13">
        <v>17.5</v>
      </c>
      <c r="E5" s="13">
        <v>7</v>
      </c>
      <c r="F5" s="13">
        <v>92</v>
      </c>
    </row>
    <row r="6" spans="1:6" x14ac:dyDescent="0.3">
      <c r="A6" s="16" t="s">
        <v>19</v>
      </c>
      <c r="B6" s="13">
        <v>54</v>
      </c>
      <c r="C6" s="13">
        <v>90</v>
      </c>
      <c r="D6" s="13">
        <v>22.5</v>
      </c>
      <c r="E6" s="13">
        <v>4</v>
      </c>
      <c r="F6" s="13">
        <v>53</v>
      </c>
    </row>
    <row r="7" spans="1:6" x14ac:dyDescent="0.3">
      <c r="A7" s="16" t="s">
        <v>20</v>
      </c>
      <c r="B7" s="13">
        <v>46</v>
      </c>
      <c r="C7" s="13">
        <v>89</v>
      </c>
      <c r="D7" s="13">
        <v>19.399999999999999</v>
      </c>
      <c r="E7" s="13">
        <v>7</v>
      </c>
      <c r="F7" s="13">
        <v>71</v>
      </c>
    </row>
    <row r="8" spans="1:6" x14ac:dyDescent="0.3">
      <c r="A8" s="16" t="s">
        <v>21</v>
      </c>
      <c r="B8" s="13">
        <v>56</v>
      </c>
      <c r="C8" s="13">
        <v>94</v>
      </c>
      <c r="D8" s="13">
        <v>15.9</v>
      </c>
      <c r="E8" s="13">
        <v>11</v>
      </c>
      <c r="F8" s="13">
        <v>99</v>
      </c>
    </row>
    <row r="9" spans="1:6" x14ac:dyDescent="0.3">
      <c r="A9" s="16" t="s">
        <v>22</v>
      </c>
      <c r="B9" s="13">
        <v>67</v>
      </c>
      <c r="C9" s="13">
        <v>80</v>
      </c>
      <c r="D9" s="13">
        <v>18.3</v>
      </c>
      <c r="E9" s="13">
        <v>12</v>
      </c>
      <c r="F9" s="13">
        <v>125</v>
      </c>
    </row>
    <row r="10" spans="1:6" x14ac:dyDescent="0.3">
      <c r="A10" s="16" t="s">
        <v>23</v>
      </c>
      <c r="B10" s="13">
        <v>56</v>
      </c>
      <c r="C10" s="13">
        <v>92</v>
      </c>
      <c r="D10" s="13">
        <v>18.600000000000001</v>
      </c>
      <c r="E10" s="13">
        <v>22</v>
      </c>
      <c r="F10" s="13">
        <v>82</v>
      </c>
    </row>
    <row r="11" spans="1:6" x14ac:dyDescent="0.3">
      <c r="A11" s="16" t="s">
        <v>24</v>
      </c>
      <c r="B11" s="13">
        <v>60</v>
      </c>
      <c r="C11" s="13">
        <v>87</v>
      </c>
      <c r="D11" s="13">
        <v>23.7</v>
      </c>
      <c r="E11" s="13">
        <v>9</v>
      </c>
      <c r="F11" s="13">
        <v>127</v>
      </c>
    </row>
    <row r="12" spans="1:6" x14ac:dyDescent="0.3">
      <c r="A12" s="16" t="s">
        <v>25</v>
      </c>
      <c r="B12" s="13">
        <v>61</v>
      </c>
      <c r="C12" s="13">
        <v>88</v>
      </c>
      <c r="D12" s="13">
        <v>17.7</v>
      </c>
      <c r="E12" s="13">
        <v>11</v>
      </c>
      <c r="F12" s="13">
        <v>94</v>
      </c>
    </row>
    <row r="13" spans="1:6" x14ac:dyDescent="0.3">
      <c r="A13" s="16" t="s">
        <v>26</v>
      </c>
      <c r="B13" s="13">
        <v>67</v>
      </c>
      <c r="C13" s="13">
        <v>87</v>
      </c>
      <c r="D13" s="13">
        <v>21.7</v>
      </c>
      <c r="E13" s="13">
        <v>15</v>
      </c>
      <c r="F13" s="13">
        <v>120</v>
      </c>
    </row>
    <row r="14" spans="1:6" x14ac:dyDescent="0.3">
      <c r="A14" s="16" t="s">
        <v>27</v>
      </c>
      <c r="B14" s="13">
        <v>27</v>
      </c>
      <c r="C14" s="13">
        <v>59</v>
      </c>
      <c r="D14" s="13">
        <v>9.6999999999999993</v>
      </c>
      <c r="E14" s="13">
        <v>7</v>
      </c>
      <c r="F14" s="13">
        <v>52</v>
      </c>
    </row>
    <row r="15" spans="1:6" x14ac:dyDescent="0.3">
      <c r="A15" s="16" t="s">
        <v>28</v>
      </c>
      <c r="B15" s="13">
        <v>65</v>
      </c>
      <c r="C15" s="13">
        <v>94</v>
      </c>
      <c r="D15" s="13">
        <v>25.7</v>
      </c>
      <c r="E15" s="13">
        <v>11</v>
      </c>
      <c r="F15" s="13">
        <v>122</v>
      </c>
    </row>
    <row r="16" spans="1:6" x14ac:dyDescent="0.3">
      <c r="A16" s="16" t="s">
        <v>29</v>
      </c>
      <c r="B16" s="13">
        <v>88</v>
      </c>
      <c r="C16" s="13">
        <v>81</v>
      </c>
      <c r="D16" s="13">
        <v>33.1</v>
      </c>
      <c r="E16" s="13">
        <v>12</v>
      </c>
      <c r="F16" s="13">
        <v>102</v>
      </c>
    </row>
    <row r="17" spans="1:6" x14ac:dyDescent="0.3">
      <c r="A17" s="16" t="s">
        <v>30</v>
      </c>
      <c r="B17" s="13">
        <v>80</v>
      </c>
      <c r="C17" s="13">
        <v>87</v>
      </c>
      <c r="D17" s="13">
        <v>31.2</v>
      </c>
      <c r="E17" s="13">
        <v>19</v>
      </c>
      <c r="F17" s="13">
        <v>101</v>
      </c>
    </row>
    <row r="18" spans="1:6" x14ac:dyDescent="0.3">
      <c r="A18" s="16" t="s">
        <v>31</v>
      </c>
      <c r="B18" s="13">
        <v>67</v>
      </c>
      <c r="C18" s="13">
        <v>85</v>
      </c>
      <c r="D18" s="13">
        <v>29.8</v>
      </c>
      <c r="E18" s="13">
        <v>9</v>
      </c>
      <c r="F18" s="13">
        <v>144</v>
      </c>
    </row>
    <row r="19" spans="1:6" x14ac:dyDescent="0.3">
      <c r="A19" s="16" t="s">
        <v>32</v>
      </c>
      <c r="B19" s="13">
        <v>73</v>
      </c>
      <c r="C19" s="13">
        <v>111</v>
      </c>
      <c r="D19" s="13">
        <v>32.700000000000003</v>
      </c>
      <c r="E19" s="13">
        <v>16</v>
      </c>
      <c r="F19" s="13">
        <v>175</v>
      </c>
    </row>
    <row r="20" spans="1:6" x14ac:dyDescent="0.3">
      <c r="A20" s="16" t="s">
        <v>33</v>
      </c>
      <c r="B20" s="13">
        <v>70</v>
      </c>
      <c r="C20" s="13">
        <v>105</v>
      </c>
      <c r="D20" s="13">
        <v>27.4</v>
      </c>
      <c r="E20" s="13">
        <v>8</v>
      </c>
      <c r="F20" s="13">
        <v>118</v>
      </c>
    </row>
    <row r="21" spans="1:6" x14ac:dyDescent="0.3">
      <c r="A21" s="16" t="s">
        <v>34</v>
      </c>
      <c r="B21" s="13">
        <v>60</v>
      </c>
      <c r="C21" s="13">
        <v>116</v>
      </c>
      <c r="D21" s="13">
        <v>18.600000000000001</v>
      </c>
      <c r="E21" s="13">
        <v>16</v>
      </c>
      <c r="F21" s="13">
        <v>74</v>
      </c>
    </row>
    <row r="22" spans="1:6" x14ac:dyDescent="0.3">
      <c r="A22" s="16" t="s">
        <v>35</v>
      </c>
      <c r="B22" s="13">
        <v>70</v>
      </c>
      <c r="C22" s="13">
        <v>104</v>
      </c>
      <c r="D22" s="13">
        <v>25.8</v>
      </c>
      <c r="E22" s="13">
        <v>15</v>
      </c>
      <c r="F22" s="13">
        <v>137</v>
      </c>
    </row>
    <row r="23" spans="1:6" x14ac:dyDescent="0.3">
      <c r="A23" s="16" t="s">
        <v>36</v>
      </c>
      <c r="B23" s="13">
        <v>107</v>
      </c>
      <c r="C23" s="13">
        <v>94</v>
      </c>
      <c r="D23" s="13">
        <v>35.200000000000003</v>
      </c>
      <c r="E23" s="13">
        <v>21</v>
      </c>
      <c r="F23" s="13">
        <v>204</v>
      </c>
    </row>
    <row r="24" spans="1:6" x14ac:dyDescent="0.3">
      <c r="A24" s="16" t="s">
        <v>37</v>
      </c>
      <c r="B24" s="13">
        <v>78</v>
      </c>
      <c r="C24" s="13">
        <v>92</v>
      </c>
      <c r="D24" s="13">
        <v>25.8</v>
      </c>
      <c r="E24" s="13">
        <v>15</v>
      </c>
      <c r="F24" s="13">
        <v>188</v>
      </c>
    </row>
    <row r="25" spans="1:6" x14ac:dyDescent="0.3">
      <c r="A25" s="16" t="s">
        <v>38</v>
      </c>
      <c r="B25" s="13">
        <v>71</v>
      </c>
      <c r="C25" s="13">
        <v>103</v>
      </c>
      <c r="D25" s="13">
        <v>24.3</v>
      </c>
      <c r="E25" s="13">
        <v>12</v>
      </c>
      <c r="F25" s="13">
        <v>196</v>
      </c>
    </row>
    <row r="26" spans="1:6" x14ac:dyDescent="0.3">
      <c r="A26" s="16" t="s">
        <v>39</v>
      </c>
      <c r="B26" s="13">
        <v>56</v>
      </c>
      <c r="C26" s="13">
        <v>106</v>
      </c>
      <c r="D26" s="13">
        <v>16.7</v>
      </c>
      <c r="E26" s="13">
        <v>12</v>
      </c>
      <c r="F26" s="13">
        <v>145</v>
      </c>
    </row>
    <row r="27" spans="1:6" x14ac:dyDescent="0.3">
      <c r="A27" s="16" t="s">
        <v>40</v>
      </c>
      <c r="B27" s="13">
        <v>58</v>
      </c>
      <c r="C27" s="13">
        <v>105</v>
      </c>
      <c r="D27" s="13">
        <v>18.600000000000001</v>
      </c>
      <c r="E27" s="13">
        <v>12</v>
      </c>
      <c r="F27" s="13">
        <v>159</v>
      </c>
    </row>
    <row r="28" spans="1:6" x14ac:dyDescent="0.3">
      <c r="A28" s="16" t="s">
        <v>41</v>
      </c>
      <c r="B28" s="13">
        <v>69</v>
      </c>
      <c r="C28" s="13">
        <v>94</v>
      </c>
      <c r="D28" s="13">
        <v>27.8</v>
      </c>
      <c r="E28" s="13">
        <v>13</v>
      </c>
      <c r="F28" s="13">
        <v>125</v>
      </c>
    </row>
    <row r="29" spans="1:6" x14ac:dyDescent="0.3">
      <c r="A29" s="16" t="s">
        <v>42</v>
      </c>
      <c r="B29" s="13">
        <v>74</v>
      </c>
      <c r="C29" s="13">
        <v>88</v>
      </c>
      <c r="D29" s="13">
        <v>29.6</v>
      </c>
      <c r="E29" s="13">
        <v>15</v>
      </c>
      <c r="F29" s="13">
        <v>139</v>
      </c>
    </row>
    <row r="30" spans="1:6" x14ac:dyDescent="0.3">
      <c r="A30" s="16" t="s">
        <v>43</v>
      </c>
      <c r="B30" s="13">
        <v>55</v>
      </c>
      <c r="C30" s="13">
        <v>101</v>
      </c>
      <c r="D30" s="13">
        <v>21</v>
      </c>
      <c r="E30" s="13">
        <v>13</v>
      </c>
      <c r="F30" s="13">
        <v>61</v>
      </c>
    </row>
    <row r="31" spans="1:6" x14ac:dyDescent="0.3">
      <c r="A31" s="16" t="s">
        <v>44</v>
      </c>
      <c r="B31" s="13">
        <v>54</v>
      </c>
      <c r="C31" s="13">
        <v>93</v>
      </c>
      <c r="D31" s="13">
        <v>19.399999999999999</v>
      </c>
      <c r="E31" s="13">
        <v>12</v>
      </c>
      <c r="F31" s="13">
        <v>141</v>
      </c>
    </row>
    <row r="32" spans="1:6" x14ac:dyDescent="0.3">
      <c r="A32" s="16" t="s">
        <v>45</v>
      </c>
      <c r="B32" s="13">
        <v>55</v>
      </c>
      <c r="C32" s="13">
        <v>113</v>
      </c>
      <c r="D32" s="13">
        <v>18</v>
      </c>
      <c r="E32" s="13">
        <v>17</v>
      </c>
      <c r="F32" s="13">
        <v>37</v>
      </c>
    </row>
    <row r="33" spans="1:6" x14ac:dyDescent="0.3">
      <c r="A33" s="16" t="s">
        <v>46</v>
      </c>
      <c r="B33" s="13">
        <v>60</v>
      </c>
      <c r="C33" s="13">
        <v>101</v>
      </c>
      <c r="D33" s="13">
        <v>19.3</v>
      </c>
      <c r="E33" s="13">
        <v>17</v>
      </c>
      <c r="F33" s="13">
        <v>66</v>
      </c>
    </row>
    <row r="34" spans="1:6" x14ac:dyDescent="0.3">
      <c r="A34" s="16" t="s">
        <v>47</v>
      </c>
      <c r="B34" s="13">
        <v>50</v>
      </c>
      <c r="C34" s="13">
        <v>84</v>
      </c>
      <c r="D34" s="13">
        <v>14.1</v>
      </c>
      <c r="E34" s="13">
        <v>13</v>
      </c>
      <c r="F34" s="13">
        <v>145</v>
      </c>
    </row>
    <row r="35" spans="1:6" x14ac:dyDescent="0.3">
      <c r="A35" s="16" t="s">
        <v>48</v>
      </c>
      <c r="B35" s="13">
        <v>82</v>
      </c>
      <c r="C35" s="13">
        <v>97</v>
      </c>
      <c r="D35" s="13">
        <v>36.799999999999997</v>
      </c>
      <c r="E35" s="13">
        <v>14</v>
      </c>
      <c r="F35" s="13">
        <v>99</v>
      </c>
    </row>
    <row r="36" spans="1:6" x14ac:dyDescent="0.3">
      <c r="A36" s="16" t="s">
        <v>49</v>
      </c>
      <c r="B36" s="13">
        <v>52</v>
      </c>
      <c r="C36" s="13">
        <v>95</v>
      </c>
      <c r="D36" s="13">
        <v>19.5</v>
      </c>
      <c r="E36" s="13">
        <v>13</v>
      </c>
      <c r="F36" s="13">
        <v>77</v>
      </c>
    </row>
    <row r="37" spans="1:6" x14ac:dyDescent="0.3">
      <c r="A37" s="16" t="s">
        <v>50</v>
      </c>
      <c r="B37" s="13">
        <v>88</v>
      </c>
      <c r="C37" s="13">
        <v>91</v>
      </c>
      <c r="D37" s="13">
        <v>34.5</v>
      </c>
      <c r="E37" s="13">
        <v>19</v>
      </c>
      <c r="F37" s="13">
        <v>163</v>
      </c>
    </row>
    <row r="38" spans="1:6" x14ac:dyDescent="0.3">
      <c r="A38" s="16" t="s">
        <v>51</v>
      </c>
      <c r="B38" s="13">
        <v>71</v>
      </c>
      <c r="C38" s="13">
        <v>90</v>
      </c>
      <c r="D38" s="13">
        <v>31.6</v>
      </c>
      <c r="E38" s="13">
        <v>13</v>
      </c>
      <c r="F38" s="13">
        <v>110</v>
      </c>
    </row>
    <row r="39" spans="1:6" x14ac:dyDescent="0.3">
      <c r="A39" s="16" t="s">
        <v>52</v>
      </c>
      <c r="B39" s="13">
        <v>49</v>
      </c>
      <c r="C39" s="13">
        <v>115</v>
      </c>
      <c r="D39" s="13">
        <v>15.2</v>
      </c>
      <c r="E39" s="13">
        <v>19</v>
      </c>
      <c r="F39" s="13">
        <v>72</v>
      </c>
    </row>
    <row r="40" spans="1:6" x14ac:dyDescent="0.3">
      <c r="A40" s="16" t="s">
        <v>53</v>
      </c>
      <c r="B40" s="13">
        <v>82</v>
      </c>
      <c r="C40" s="13">
        <v>109</v>
      </c>
      <c r="D40" s="13">
        <v>28.9</v>
      </c>
      <c r="E40" s="13">
        <v>27</v>
      </c>
      <c r="F40" s="13">
        <v>145</v>
      </c>
    </row>
    <row r="41" spans="1:6" x14ac:dyDescent="0.3">
      <c r="A41" s="16" t="s">
        <v>54</v>
      </c>
      <c r="B41" s="13">
        <v>58</v>
      </c>
      <c r="C41" s="13">
        <v>115</v>
      </c>
      <c r="D41" s="13">
        <v>20.100000000000001</v>
      </c>
      <c r="E41" s="13">
        <v>14</v>
      </c>
      <c r="F41" s="13">
        <v>116</v>
      </c>
    </row>
    <row r="42" spans="1:6" x14ac:dyDescent="0.3">
      <c r="A42" s="16" t="s">
        <v>55</v>
      </c>
      <c r="B42" s="13">
        <v>75</v>
      </c>
      <c r="C42" s="13">
        <v>85</v>
      </c>
      <c r="D42" s="13">
        <v>28.6</v>
      </c>
      <c r="E42" s="13">
        <v>13</v>
      </c>
      <c r="F42" s="13">
        <v>170</v>
      </c>
    </row>
    <row r="43" spans="1:6" x14ac:dyDescent="0.3">
      <c r="A43" s="16" t="s">
        <v>56</v>
      </c>
      <c r="B43" s="13">
        <v>82</v>
      </c>
      <c r="C43" s="13">
        <v>88</v>
      </c>
      <c r="D43" s="13">
        <v>31</v>
      </c>
      <c r="E43" s="13">
        <v>16</v>
      </c>
      <c r="F43" s="13">
        <v>100</v>
      </c>
    </row>
    <row r="44" spans="1:6" x14ac:dyDescent="0.3">
      <c r="A44" s="16" t="s">
        <v>57</v>
      </c>
      <c r="B44" s="13">
        <v>57</v>
      </c>
      <c r="C44" s="13">
        <v>78</v>
      </c>
      <c r="D44" s="13">
        <v>43</v>
      </c>
      <c r="E44" s="13">
        <v>7</v>
      </c>
      <c r="F44" s="13">
        <v>32</v>
      </c>
    </row>
    <row r="45" spans="1:6" x14ac:dyDescent="0.3">
      <c r="A45" s="16" t="s">
        <v>58</v>
      </c>
      <c r="B45" s="13">
        <v>91</v>
      </c>
      <c r="C45" s="13">
        <v>98</v>
      </c>
      <c r="D45" s="13">
        <v>54.1</v>
      </c>
      <c r="E45" s="13">
        <v>17</v>
      </c>
      <c r="F45" s="13">
        <v>47</v>
      </c>
    </row>
    <row r="46" spans="1:6" x14ac:dyDescent="0.3">
      <c r="A46" s="16" t="s">
        <v>59</v>
      </c>
      <c r="B46" s="13">
        <v>95</v>
      </c>
      <c r="C46" s="13">
        <v>90</v>
      </c>
      <c r="D46" s="13">
        <v>49</v>
      </c>
      <c r="E46" s="13">
        <v>18</v>
      </c>
      <c r="F46" s="13">
        <v>23</v>
      </c>
    </row>
    <row r="47" spans="1:6" x14ac:dyDescent="0.3">
      <c r="A47" s="16" t="s">
        <v>60</v>
      </c>
      <c r="B47" s="13">
        <v>55</v>
      </c>
      <c r="C47" s="13">
        <v>80</v>
      </c>
      <c r="D47" s="13">
        <v>31.1</v>
      </c>
      <c r="E47" s="13">
        <v>8</v>
      </c>
      <c r="F47" s="13">
        <v>27</v>
      </c>
    </row>
    <row r="48" spans="1:6" x14ac:dyDescent="0.3">
      <c r="A48" s="16" t="s">
        <v>61</v>
      </c>
      <c r="B48" s="13">
        <v>94</v>
      </c>
      <c r="C48" s="13">
        <v>114</v>
      </c>
      <c r="D48" s="13">
        <v>55.9</v>
      </c>
      <c r="E48" s="13">
        <v>13</v>
      </c>
      <c r="F48" s="13">
        <v>44</v>
      </c>
    </row>
    <row r="49" spans="1:6" x14ac:dyDescent="0.3">
      <c r="A49" s="16" t="s">
        <v>62</v>
      </c>
      <c r="B49" s="13">
        <v>74</v>
      </c>
      <c r="C49" s="13">
        <v>114</v>
      </c>
      <c r="D49" s="13">
        <v>48.8</v>
      </c>
      <c r="E49" s="13">
        <v>8</v>
      </c>
      <c r="F49" s="13">
        <v>37</v>
      </c>
    </row>
    <row r="50" spans="1:6" x14ac:dyDescent="0.3">
      <c r="A50" s="16" t="s">
        <v>63</v>
      </c>
      <c r="B50" s="13">
        <v>82</v>
      </c>
      <c r="C50" s="13">
        <v>107</v>
      </c>
      <c r="D50" s="13">
        <v>52.9</v>
      </c>
      <c r="E50" s="13">
        <v>12</v>
      </c>
      <c r="F50" s="13">
        <v>62</v>
      </c>
    </row>
    <row r="51" spans="1:6" x14ac:dyDescent="0.3">
      <c r="A51" s="16" t="s">
        <v>64</v>
      </c>
      <c r="B51" s="13">
        <v>61</v>
      </c>
      <c r="C51" s="13">
        <v>95</v>
      </c>
      <c r="D51" s="13">
        <v>41.8</v>
      </c>
      <c r="E51" s="13">
        <v>10</v>
      </c>
      <c r="F51" s="13">
        <v>45</v>
      </c>
    </row>
    <row r="52" spans="1:6" x14ac:dyDescent="0.3">
      <c r="A52" s="16" t="s">
        <v>65</v>
      </c>
      <c r="B52" s="13">
        <v>49</v>
      </c>
      <c r="C52" s="13">
        <v>136</v>
      </c>
      <c r="D52" s="13">
        <v>34.299999999999997</v>
      </c>
      <c r="E52" s="13">
        <v>5</v>
      </c>
      <c r="F52" s="13">
        <v>52</v>
      </c>
    </row>
    <row r="53" spans="1:6" x14ac:dyDescent="0.3">
      <c r="A53" s="16" t="s">
        <v>66</v>
      </c>
      <c r="B53" s="13">
        <v>77</v>
      </c>
      <c r="C53" s="13">
        <v>133</v>
      </c>
      <c r="D53" s="13">
        <v>45</v>
      </c>
      <c r="E53" s="13">
        <v>5</v>
      </c>
      <c r="F53" s="13">
        <v>45</v>
      </c>
    </row>
    <row r="54" spans="1:6" x14ac:dyDescent="0.3">
      <c r="A54" s="16" t="s">
        <v>67</v>
      </c>
      <c r="B54" s="13">
        <v>58</v>
      </c>
      <c r="C54" s="13">
        <v>99</v>
      </c>
      <c r="D54" s="13">
        <v>40.6</v>
      </c>
      <c r="E54" s="13">
        <v>9</v>
      </c>
      <c r="F54" s="13">
        <v>50</v>
      </c>
    </row>
    <row r="55" spans="1:6" x14ac:dyDescent="0.3">
      <c r="A55" s="16" t="s">
        <v>68</v>
      </c>
      <c r="B55" s="13">
        <v>56</v>
      </c>
      <c r="C55" s="13">
        <v>76</v>
      </c>
      <c r="D55" s="13">
        <v>34.9</v>
      </c>
      <c r="E55" s="13">
        <v>9</v>
      </c>
      <c r="F55" s="13">
        <v>80</v>
      </c>
    </row>
    <row r="56" spans="1:6" x14ac:dyDescent="0.3">
      <c r="A56" s="16" t="s">
        <v>69</v>
      </c>
      <c r="B56" s="13">
        <v>36</v>
      </c>
      <c r="C56" s="13">
        <v>85</v>
      </c>
      <c r="D56" s="13">
        <v>26.8</v>
      </c>
      <c r="E56" s="13">
        <v>5</v>
      </c>
      <c r="F56" s="13">
        <v>86</v>
      </c>
    </row>
    <row r="57" spans="1:6" x14ac:dyDescent="0.3">
      <c r="A57" s="16" t="s">
        <v>70</v>
      </c>
      <c r="B57" s="13">
        <v>63</v>
      </c>
      <c r="C57" s="13">
        <v>99</v>
      </c>
      <c r="D57" s="13">
        <v>48.4</v>
      </c>
      <c r="E57" s="13">
        <v>8</v>
      </c>
      <c r="F57" s="13">
        <v>42</v>
      </c>
    </row>
    <row r="58" spans="1:6" x14ac:dyDescent="0.3">
      <c r="A58" s="16" t="s">
        <v>71</v>
      </c>
      <c r="B58" s="13">
        <v>80</v>
      </c>
      <c r="C58" s="13">
        <v>83</v>
      </c>
      <c r="D58" s="13">
        <v>51.8</v>
      </c>
      <c r="E58" s="13">
        <v>14</v>
      </c>
      <c r="F58" s="13">
        <v>32</v>
      </c>
    </row>
    <row r="59" spans="1:6" x14ac:dyDescent="0.3">
      <c r="A59" s="16" t="s">
        <v>72</v>
      </c>
      <c r="B59" s="13">
        <v>73</v>
      </c>
      <c r="C59" s="13">
        <v>136</v>
      </c>
      <c r="D59" s="13">
        <v>56.2</v>
      </c>
      <c r="E59" s="13">
        <v>10</v>
      </c>
      <c r="F59" s="13">
        <v>44</v>
      </c>
    </row>
    <row r="60" spans="1:6" x14ac:dyDescent="0.3">
      <c r="A60" s="16" t="s">
        <v>73</v>
      </c>
      <c r="B60" s="13">
        <v>81</v>
      </c>
      <c r="C60" s="13">
        <v>120</v>
      </c>
      <c r="D60" s="13">
        <v>56</v>
      </c>
      <c r="E60" s="13">
        <v>19</v>
      </c>
      <c r="F60" s="13">
        <v>56</v>
      </c>
    </row>
    <row r="61" spans="1:6" x14ac:dyDescent="0.3">
      <c r="A61" s="16" t="s">
        <v>74</v>
      </c>
      <c r="B61" s="13">
        <v>89</v>
      </c>
      <c r="C61" s="13">
        <v>115</v>
      </c>
      <c r="D61" s="13">
        <v>46.4</v>
      </c>
      <c r="E61" s="13">
        <v>18</v>
      </c>
      <c r="F61" s="13">
        <v>53</v>
      </c>
    </row>
    <row r="62" spans="1:6" x14ac:dyDescent="0.3">
      <c r="A62" s="16" t="s">
        <v>75</v>
      </c>
      <c r="B62" s="13">
        <v>59</v>
      </c>
      <c r="C62" s="13">
        <v>143</v>
      </c>
      <c r="D62" s="13">
        <v>30.4</v>
      </c>
      <c r="E62" s="13">
        <v>13</v>
      </c>
      <c r="F62" s="13">
        <v>35</v>
      </c>
    </row>
    <row r="63" spans="1:6" x14ac:dyDescent="0.3">
      <c r="A63" s="16" t="s">
        <v>76</v>
      </c>
      <c r="B63" s="13">
        <v>77</v>
      </c>
      <c r="C63" s="13">
        <v>95</v>
      </c>
      <c r="D63" s="13">
        <v>43.1</v>
      </c>
      <c r="E63" s="13">
        <v>18</v>
      </c>
      <c r="F63" s="13">
        <v>26</v>
      </c>
    </row>
    <row r="64" spans="1:6" x14ac:dyDescent="0.3">
      <c r="A64" s="16" t="s">
        <v>77</v>
      </c>
      <c r="B64" s="13">
        <v>73</v>
      </c>
      <c r="C64" s="13">
        <v>97</v>
      </c>
      <c r="D64" s="13">
        <v>46.6</v>
      </c>
      <c r="E64" s="13">
        <v>19</v>
      </c>
      <c r="F64" s="13">
        <v>33</v>
      </c>
    </row>
    <row r="65" spans="1:6" x14ac:dyDescent="0.3">
      <c r="A65" s="16" t="s">
        <v>78</v>
      </c>
      <c r="B65" s="13">
        <v>87</v>
      </c>
      <c r="C65" s="13">
        <v>125</v>
      </c>
      <c r="D65" s="13">
        <v>52.3</v>
      </c>
      <c r="E65" s="13">
        <v>14</v>
      </c>
      <c r="F65" s="13">
        <v>81</v>
      </c>
    </row>
    <row r="66" spans="1:6" x14ac:dyDescent="0.3">
      <c r="A66" s="16" t="s">
        <v>79</v>
      </c>
      <c r="B66" s="13">
        <v>66</v>
      </c>
      <c r="C66" s="13">
        <v>114</v>
      </c>
      <c r="D66" s="13">
        <v>31.7</v>
      </c>
      <c r="E66" s="13">
        <v>13</v>
      </c>
      <c r="F66" s="13">
        <v>85</v>
      </c>
    </row>
    <row r="67" spans="1:6" x14ac:dyDescent="0.3">
      <c r="A67" s="16" t="s">
        <v>80</v>
      </c>
      <c r="B67" s="13">
        <v>61</v>
      </c>
      <c r="C67" s="13">
        <v>97</v>
      </c>
      <c r="D67" s="13">
        <v>42.2</v>
      </c>
      <c r="E67" s="13">
        <v>9</v>
      </c>
      <c r="F67" s="13">
        <v>68</v>
      </c>
    </row>
    <row r="68" spans="1:6" x14ac:dyDescent="0.3">
      <c r="A68" s="16" t="s">
        <v>81</v>
      </c>
      <c r="B68" s="13">
        <v>55</v>
      </c>
      <c r="C68" s="13">
        <v>94</v>
      </c>
      <c r="D68" s="13">
        <v>32.700000000000003</v>
      </c>
      <c r="E68" s="13">
        <v>8</v>
      </c>
      <c r="F68" s="13">
        <v>102</v>
      </c>
    </row>
    <row r="69" spans="1:6" x14ac:dyDescent="0.3">
      <c r="A69" s="16" t="s">
        <v>82</v>
      </c>
      <c r="B69" s="13">
        <v>49</v>
      </c>
      <c r="C69" s="13">
        <v>120</v>
      </c>
      <c r="D69" s="13">
        <v>32.299999999999997</v>
      </c>
      <c r="E69" s="13">
        <v>8</v>
      </c>
      <c r="F69" s="13">
        <v>71</v>
      </c>
    </row>
    <row r="70" spans="1:6" x14ac:dyDescent="0.3">
      <c r="A70" s="16" t="s">
        <v>83</v>
      </c>
      <c r="B70" s="13">
        <v>70</v>
      </c>
      <c r="C70" s="13">
        <v>102</v>
      </c>
      <c r="D70" s="13">
        <v>35.9</v>
      </c>
      <c r="E70" s="13">
        <v>15</v>
      </c>
      <c r="F70" s="13">
        <v>60</v>
      </c>
    </row>
    <row r="71" spans="1:6" x14ac:dyDescent="0.3">
      <c r="A71" s="16" t="s">
        <v>84</v>
      </c>
      <c r="B71" s="13">
        <v>78</v>
      </c>
      <c r="C71" s="13">
        <v>92</v>
      </c>
      <c r="D71" s="13">
        <v>47</v>
      </c>
      <c r="E71" s="13">
        <v>12</v>
      </c>
      <c r="F71" s="13">
        <v>60</v>
      </c>
    </row>
    <row r="72" spans="1:6" x14ac:dyDescent="0.3">
      <c r="A72" s="16" t="s">
        <v>85</v>
      </c>
      <c r="B72" s="13">
        <v>65</v>
      </c>
      <c r="C72" s="13">
        <v>106</v>
      </c>
      <c r="D72" s="13">
        <v>44</v>
      </c>
      <c r="E72" s="13">
        <v>9</v>
      </c>
      <c r="F72" s="13">
        <v>49</v>
      </c>
    </row>
    <row r="73" spans="1:6" x14ac:dyDescent="0.3">
      <c r="A73" s="16" t="s">
        <v>86</v>
      </c>
      <c r="B73" s="13">
        <v>69</v>
      </c>
      <c r="C73" s="13">
        <v>114</v>
      </c>
      <c r="D73" s="13">
        <v>37.5</v>
      </c>
      <c r="E73" s="13">
        <v>15</v>
      </c>
      <c r="F73" s="13">
        <v>48</v>
      </c>
    </row>
    <row r="74" spans="1:6" x14ac:dyDescent="0.3">
      <c r="A74" s="16" t="s">
        <v>87</v>
      </c>
      <c r="B74" s="13">
        <v>72</v>
      </c>
      <c r="C74" s="13">
        <v>91</v>
      </c>
      <c r="D74" s="13">
        <v>37.799999999999997</v>
      </c>
      <c r="E74" s="13">
        <v>17</v>
      </c>
      <c r="F74" s="13">
        <v>22</v>
      </c>
    </row>
    <row r="75" spans="1:6" x14ac:dyDescent="0.3">
      <c r="A75" s="16" t="s">
        <v>88</v>
      </c>
      <c r="B75" s="13">
        <v>74</v>
      </c>
      <c r="C75" s="13">
        <v>117</v>
      </c>
      <c r="D75" s="13">
        <v>45.3</v>
      </c>
      <c r="E75" s="13">
        <v>18</v>
      </c>
      <c r="F75" s="13">
        <v>45</v>
      </c>
    </row>
    <row r="76" spans="1:6" x14ac:dyDescent="0.3">
      <c r="A76" s="16" t="s">
        <v>89</v>
      </c>
      <c r="B76" s="13">
        <v>63</v>
      </c>
      <c r="C76" s="13">
        <v>98</v>
      </c>
      <c r="D76" s="13">
        <v>39.200000000000003</v>
      </c>
      <c r="E76" s="13">
        <v>15</v>
      </c>
      <c r="F76" s="13">
        <v>54</v>
      </c>
    </row>
    <row r="77" spans="1:6" x14ac:dyDescent="0.3">
      <c r="A77" s="16" t="s">
        <v>90</v>
      </c>
      <c r="B77" s="13">
        <v>93</v>
      </c>
      <c r="C77" s="13">
        <v>85</v>
      </c>
      <c r="D77" s="13">
        <v>54.5</v>
      </c>
      <c r="E77" s="13">
        <v>27</v>
      </c>
      <c r="F77" s="13">
        <v>19</v>
      </c>
    </row>
    <row r="78" spans="1:6" x14ac:dyDescent="0.3">
      <c r="A78" s="16" t="s">
        <v>91</v>
      </c>
      <c r="B78" s="13">
        <v>69</v>
      </c>
      <c r="C78" s="13">
        <v>100</v>
      </c>
      <c r="D78" s="13">
        <v>36.4</v>
      </c>
      <c r="E78" s="13">
        <v>14</v>
      </c>
      <c r="F78" s="13">
        <v>47</v>
      </c>
    </row>
    <row r="79" spans="1:6" x14ac:dyDescent="0.3">
      <c r="A79" s="16" t="s">
        <v>92</v>
      </c>
      <c r="B79" s="13">
        <v>75</v>
      </c>
      <c r="C79" s="13">
        <v>114</v>
      </c>
      <c r="D79" s="13">
        <v>49.9</v>
      </c>
      <c r="E79" s="13">
        <v>16</v>
      </c>
      <c r="F79" s="13">
        <v>72</v>
      </c>
    </row>
    <row r="80" spans="1:6" x14ac:dyDescent="0.3">
      <c r="A80" s="16" t="s">
        <v>93</v>
      </c>
      <c r="B80" s="13">
        <v>117</v>
      </c>
      <c r="C80" s="13">
        <v>113</v>
      </c>
      <c r="D80" s="13">
        <v>54.9</v>
      </c>
      <c r="E80" s="13">
        <v>26</v>
      </c>
      <c r="F80" s="13">
        <v>97</v>
      </c>
    </row>
    <row r="81" spans="1:6" x14ac:dyDescent="0.3">
      <c r="A81" s="16" t="s">
        <v>94</v>
      </c>
      <c r="B81" s="13">
        <v>74</v>
      </c>
      <c r="C81" s="13">
        <v>112</v>
      </c>
      <c r="D81" s="13">
        <v>33.299999999999997</v>
      </c>
      <c r="E81" s="13">
        <v>18</v>
      </c>
      <c r="F81" s="13">
        <v>171</v>
      </c>
    </row>
    <row r="82" spans="1:6" x14ac:dyDescent="0.3">
      <c r="A82" s="16" t="s">
        <v>95</v>
      </c>
      <c r="B82" s="13">
        <v>87</v>
      </c>
      <c r="C82" s="13">
        <v>112</v>
      </c>
      <c r="D82" s="13">
        <v>57.3</v>
      </c>
      <c r="E82" s="13">
        <v>20</v>
      </c>
      <c r="F82" s="13">
        <v>70</v>
      </c>
    </row>
    <row r="83" spans="1:6" x14ac:dyDescent="0.3">
      <c r="A83" s="16" t="s">
        <v>96</v>
      </c>
      <c r="B83" s="13">
        <v>76</v>
      </c>
      <c r="C83" s="13">
        <v>134</v>
      </c>
      <c r="D83" s="13">
        <v>42.8</v>
      </c>
      <c r="E83" s="13">
        <v>18</v>
      </c>
      <c r="F83" s="13">
        <v>54</v>
      </c>
    </row>
    <row r="84" spans="1:6" x14ac:dyDescent="0.3">
      <c r="A84" s="16" t="s">
        <v>97</v>
      </c>
      <c r="B84" s="13">
        <v>99</v>
      </c>
      <c r="C84" s="13">
        <v>123</v>
      </c>
      <c r="D84" s="13">
        <v>71.099999999999994</v>
      </c>
      <c r="E84" s="13">
        <v>15</v>
      </c>
      <c r="F84" s="13">
        <v>93</v>
      </c>
    </row>
    <row r="85" spans="1:6" x14ac:dyDescent="0.3">
      <c r="A85" s="16" t="s">
        <v>98</v>
      </c>
      <c r="B85" s="13">
        <v>92</v>
      </c>
      <c r="C85" s="13">
        <v>120</v>
      </c>
      <c r="D85" s="13">
        <v>58.8</v>
      </c>
      <c r="E85" s="13">
        <v>13</v>
      </c>
      <c r="F85" s="13">
        <v>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G16" sqref="G16"/>
    </sheetView>
  </sheetViews>
  <sheetFormatPr defaultRowHeight="14.4" x14ac:dyDescent="0.3"/>
  <cols>
    <col min="1" max="1" width="32.88671875" customWidth="1"/>
    <col min="2" max="2" width="14.5546875" customWidth="1"/>
    <col min="3" max="3" width="16.109375" customWidth="1"/>
    <col min="4" max="4" width="16" customWidth="1"/>
    <col min="5" max="5" width="18.109375" customWidth="1"/>
    <col min="6" max="6" width="21.109375" customWidth="1"/>
    <col min="7" max="7" width="67" customWidth="1"/>
  </cols>
  <sheetData>
    <row r="1" spans="1:7" ht="15.6" thickTop="1" thickBot="1" x14ac:dyDescent="0.35">
      <c r="A1" s="17" t="s">
        <v>110</v>
      </c>
      <c r="B1" s="17" t="s">
        <v>111</v>
      </c>
      <c r="C1" s="17" t="s">
        <v>124</v>
      </c>
      <c r="D1" s="17" t="s">
        <v>112</v>
      </c>
      <c r="E1" s="17" t="s">
        <v>113</v>
      </c>
      <c r="F1" s="17" t="s">
        <v>114</v>
      </c>
      <c r="G1" s="17" t="s">
        <v>115</v>
      </c>
    </row>
    <row r="2" spans="1:7" ht="15.6" thickTop="1" thickBot="1" x14ac:dyDescent="0.35">
      <c r="A2" s="18" t="s">
        <v>116</v>
      </c>
      <c r="B2" s="19" t="s">
        <v>117</v>
      </c>
      <c r="C2" s="20" t="s">
        <v>125</v>
      </c>
      <c r="D2" s="20" t="s">
        <v>118</v>
      </c>
      <c r="E2" s="20" t="s">
        <v>119</v>
      </c>
      <c r="F2" s="20" t="s">
        <v>120</v>
      </c>
      <c r="G2" s="20" t="s">
        <v>121</v>
      </c>
    </row>
    <row r="3" spans="1:7" ht="15.6" thickTop="1" thickBot="1" x14ac:dyDescent="0.35">
      <c r="A3" s="18" t="s">
        <v>122</v>
      </c>
      <c r="B3" s="19" t="s">
        <v>117</v>
      </c>
      <c r="C3" s="20" t="s">
        <v>125</v>
      </c>
      <c r="D3" s="20" t="s">
        <v>118</v>
      </c>
      <c r="E3" s="20" t="s">
        <v>123</v>
      </c>
      <c r="F3" s="20" t="s">
        <v>120</v>
      </c>
      <c r="G3" s="20" t="s">
        <v>121</v>
      </c>
    </row>
    <row r="4" spans="1:7" ht="15.6" thickTop="1" thickBot="1" x14ac:dyDescent="0.35">
      <c r="A4" s="18" t="s">
        <v>126</v>
      </c>
      <c r="B4" s="19" t="s">
        <v>117</v>
      </c>
      <c r="C4" s="20" t="s">
        <v>125</v>
      </c>
      <c r="D4" s="20" t="s">
        <v>118</v>
      </c>
      <c r="E4" s="20" t="s">
        <v>127</v>
      </c>
      <c r="F4" s="20" t="s">
        <v>120</v>
      </c>
      <c r="G4" s="20" t="s">
        <v>121</v>
      </c>
    </row>
    <row r="5" spans="1:7" ht="15.6" thickTop="1" thickBot="1" x14ac:dyDescent="0.35">
      <c r="A5" s="18" t="s">
        <v>130</v>
      </c>
      <c r="B5" s="19" t="s">
        <v>117</v>
      </c>
      <c r="C5" s="20" t="s">
        <v>125</v>
      </c>
      <c r="D5" s="20" t="s">
        <v>128</v>
      </c>
      <c r="E5" s="20" t="s">
        <v>129</v>
      </c>
      <c r="F5" s="20" t="s">
        <v>120</v>
      </c>
      <c r="G5" s="20" t="s">
        <v>121</v>
      </c>
    </row>
    <row r="6" spans="1:7" ht="15.6" thickTop="1" thickBot="1" x14ac:dyDescent="0.35">
      <c r="A6" s="18" t="s">
        <v>131</v>
      </c>
      <c r="B6" s="19" t="s">
        <v>132</v>
      </c>
      <c r="C6" s="20" t="s">
        <v>125</v>
      </c>
      <c r="D6" s="20" t="s">
        <v>133</v>
      </c>
      <c r="E6" s="20" t="s">
        <v>134</v>
      </c>
      <c r="F6" s="20" t="s">
        <v>135</v>
      </c>
      <c r="G6" s="20" t="s">
        <v>136</v>
      </c>
    </row>
    <row r="7" spans="1:7" ht="15.6" thickTop="1" thickBot="1" x14ac:dyDescent="0.35">
      <c r="A7" s="18" t="s">
        <v>137</v>
      </c>
      <c r="B7" s="19" t="s">
        <v>132</v>
      </c>
      <c r="C7" s="20" t="s">
        <v>125</v>
      </c>
      <c r="D7" s="20" t="s">
        <v>133</v>
      </c>
      <c r="E7" s="20" t="s">
        <v>138</v>
      </c>
      <c r="F7" s="20" t="s">
        <v>135</v>
      </c>
      <c r="G7" s="20" t="s">
        <v>136</v>
      </c>
    </row>
    <row r="8" spans="1:7" ht="15.6" thickTop="1" thickBot="1" x14ac:dyDescent="0.35">
      <c r="A8" s="18" t="s">
        <v>139</v>
      </c>
      <c r="B8" s="19" t="s">
        <v>132</v>
      </c>
      <c r="C8" s="20" t="s">
        <v>125</v>
      </c>
      <c r="D8" s="20" t="s">
        <v>133</v>
      </c>
      <c r="E8" s="20" t="s">
        <v>140</v>
      </c>
      <c r="F8" s="20" t="s">
        <v>135</v>
      </c>
      <c r="G8" s="20" t="s">
        <v>136</v>
      </c>
    </row>
    <row r="9" spans="1:7" ht="15.6" thickTop="1" thickBot="1" x14ac:dyDescent="0.35">
      <c r="A9" s="18" t="s">
        <v>141</v>
      </c>
      <c r="B9" s="19" t="s">
        <v>132</v>
      </c>
      <c r="C9" s="20" t="s">
        <v>125</v>
      </c>
      <c r="D9" s="20" t="s">
        <v>133</v>
      </c>
      <c r="E9" s="20" t="s">
        <v>142</v>
      </c>
      <c r="F9" s="20" t="s">
        <v>135</v>
      </c>
      <c r="G9" s="20" t="s">
        <v>136</v>
      </c>
    </row>
    <row r="10" spans="1:7" ht="15.6" thickTop="1" thickBot="1" x14ac:dyDescent="0.35">
      <c r="A10" s="18" t="s">
        <v>143</v>
      </c>
      <c r="B10" s="19" t="s">
        <v>132</v>
      </c>
      <c r="C10" s="20" t="s">
        <v>125</v>
      </c>
      <c r="D10" s="20" t="s">
        <v>133</v>
      </c>
      <c r="E10" s="20" t="s">
        <v>144</v>
      </c>
      <c r="F10" s="20" t="s">
        <v>135</v>
      </c>
      <c r="G10" s="20" t="s">
        <v>136</v>
      </c>
    </row>
    <row r="11" spans="1:7" ht="15" thickTop="1" x14ac:dyDescent="0.3"/>
    <row r="54" spans="1:6" x14ac:dyDescent="0.3">
      <c r="A54" s="21" t="s">
        <v>145</v>
      </c>
      <c r="B54" s="14"/>
      <c r="C54" s="14"/>
      <c r="D54" s="14"/>
      <c r="E54" s="14"/>
      <c r="F54" s="14"/>
    </row>
    <row r="55" spans="1:6" x14ac:dyDescent="0.3">
      <c r="A55" s="14" t="s">
        <v>146</v>
      </c>
      <c r="B55" s="14"/>
      <c r="C55" s="14"/>
      <c r="D55" s="14"/>
      <c r="E55" s="14"/>
      <c r="F55" s="14"/>
    </row>
    <row r="56" spans="1:6" x14ac:dyDescent="0.3">
      <c r="A56" s="14" t="s">
        <v>147</v>
      </c>
      <c r="B56" s="14"/>
      <c r="C56" s="14"/>
      <c r="D56" s="14"/>
      <c r="E56" s="14"/>
      <c r="F56" s="14"/>
    </row>
    <row r="57" spans="1:6" x14ac:dyDescent="0.3">
      <c r="A57" s="14" t="s">
        <v>148</v>
      </c>
      <c r="B57" s="14"/>
      <c r="C57" s="14"/>
      <c r="D57" s="14"/>
      <c r="E57" s="14"/>
      <c r="F57" s="14"/>
    </row>
    <row r="58" spans="1:6" x14ac:dyDescent="0.3">
      <c r="A58" s="14" t="s">
        <v>149</v>
      </c>
      <c r="B58" s="14"/>
      <c r="C58" s="14"/>
      <c r="D58" s="14"/>
      <c r="E58" s="14"/>
      <c r="F58" s="14"/>
    </row>
    <row r="59" spans="1:6" x14ac:dyDescent="0.3">
      <c r="A59" s="14"/>
      <c r="B59" s="14"/>
      <c r="C59" s="14"/>
      <c r="D59" s="14"/>
      <c r="E59" s="14"/>
      <c r="F59" s="14"/>
    </row>
    <row r="60" spans="1:6" x14ac:dyDescent="0.3">
      <c r="A60" s="8" t="s">
        <v>150</v>
      </c>
      <c r="B60" s="14"/>
      <c r="C60" s="14"/>
      <c r="D60" s="14"/>
      <c r="E60" s="14"/>
      <c r="F60" s="14"/>
    </row>
    <row r="61" spans="1:6" x14ac:dyDescent="0.3">
      <c r="A61" s="14" t="s">
        <v>151</v>
      </c>
      <c r="B61" s="14"/>
      <c r="C61" s="14"/>
      <c r="D61" s="14"/>
      <c r="E61" s="14"/>
      <c r="F61" s="14"/>
    </row>
    <row r="62" spans="1:6" x14ac:dyDescent="0.3">
      <c r="A62" s="14" t="s">
        <v>152</v>
      </c>
      <c r="B62" s="14"/>
      <c r="C62" s="14"/>
      <c r="D62" s="14"/>
      <c r="E62" s="14"/>
      <c r="F62" s="14"/>
    </row>
    <row r="63" spans="1:6" x14ac:dyDescent="0.3">
      <c r="A63" s="14" t="s">
        <v>153</v>
      </c>
      <c r="B63" s="14"/>
      <c r="C63" s="14"/>
      <c r="D63" s="14"/>
      <c r="E63" s="14"/>
      <c r="F63" s="14"/>
    </row>
    <row r="64" spans="1:6" x14ac:dyDescent="0.3">
      <c r="A64" s="14" t="s">
        <v>149</v>
      </c>
      <c r="B64" s="14"/>
      <c r="C64" s="14"/>
      <c r="D64" s="14"/>
      <c r="E64" s="14"/>
      <c r="F64" s="14"/>
    </row>
    <row r="66" spans="1:7" x14ac:dyDescent="0.3">
      <c r="A66" s="8" t="s">
        <v>158</v>
      </c>
      <c r="B66" s="14"/>
      <c r="C66" s="14"/>
      <c r="D66" s="14"/>
      <c r="E66" s="14"/>
      <c r="F66" s="14"/>
      <c r="G66" s="14"/>
    </row>
    <row r="67" spans="1:7" x14ac:dyDescent="0.3">
      <c r="A67" s="14" t="s">
        <v>154</v>
      </c>
      <c r="B67" s="14"/>
      <c r="C67" s="14"/>
      <c r="D67" s="14"/>
      <c r="E67" s="14"/>
      <c r="F67" s="14"/>
      <c r="G67" s="14"/>
    </row>
    <row r="68" spans="1:7" x14ac:dyDescent="0.3">
      <c r="A68" s="14" t="s">
        <v>155</v>
      </c>
      <c r="B68" s="14"/>
      <c r="C68" s="14"/>
      <c r="D68" s="14"/>
      <c r="E68" s="14"/>
      <c r="F68" s="14"/>
      <c r="G68" s="14"/>
    </row>
    <row r="69" spans="1:7" x14ac:dyDescent="0.3">
      <c r="A69" s="14" t="s">
        <v>156</v>
      </c>
      <c r="B69" s="14"/>
      <c r="C69" s="14"/>
      <c r="D69" s="14"/>
      <c r="E69" s="14"/>
      <c r="F69" s="14"/>
      <c r="G69" s="14"/>
    </row>
    <row r="70" spans="1:7" x14ac:dyDescent="0.3">
      <c r="A70" s="14" t="s">
        <v>149</v>
      </c>
      <c r="B70" s="14"/>
      <c r="C70" s="14"/>
      <c r="D70" s="14"/>
      <c r="E70" s="14"/>
      <c r="F70" s="14"/>
      <c r="G70" s="14"/>
    </row>
    <row r="72" spans="1:7" x14ac:dyDescent="0.3">
      <c r="A72" s="8" t="s">
        <v>159</v>
      </c>
      <c r="B72" s="14"/>
      <c r="C72" s="14"/>
      <c r="D72" s="14"/>
      <c r="E72" s="14"/>
      <c r="F72" s="14"/>
    </row>
    <row r="73" spans="1:7" x14ac:dyDescent="0.3">
      <c r="A73" s="14" t="s">
        <v>160</v>
      </c>
      <c r="B73" s="14"/>
      <c r="C73" s="14"/>
      <c r="D73" s="14"/>
      <c r="E73" s="14"/>
      <c r="F73" s="14"/>
    </row>
    <row r="74" spans="1:7" x14ac:dyDescent="0.3">
      <c r="A74" s="14" t="s">
        <v>161</v>
      </c>
      <c r="B74" s="14"/>
      <c r="C74" s="14"/>
      <c r="D74" s="14"/>
      <c r="E74" s="14"/>
      <c r="F74" s="14"/>
    </row>
    <row r="75" spans="1:7" x14ac:dyDescent="0.3">
      <c r="A75" s="14" t="s">
        <v>162</v>
      </c>
      <c r="B75" s="14"/>
      <c r="C75" s="14"/>
      <c r="D75" s="14"/>
      <c r="E75" s="14"/>
      <c r="F75" s="14"/>
    </row>
    <row r="76" spans="1:7" x14ac:dyDescent="0.3">
      <c r="A76" s="14" t="s">
        <v>157</v>
      </c>
      <c r="B76" s="14"/>
      <c r="C76" s="14"/>
      <c r="D76" s="14"/>
      <c r="E76" s="14"/>
      <c r="F76" s="14"/>
    </row>
    <row r="77" spans="1:7" x14ac:dyDescent="0.3">
      <c r="A77" s="14" t="s">
        <v>163</v>
      </c>
      <c r="B77" s="14"/>
      <c r="C77" s="14"/>
      <c r="D77" s="14"/>
      <c r="E77" s="14"/>
      <c r="F77" s="14"/>
    </row>
    <row r="79" spans="1:7" ht="15.6" x14ac:dyDescent="0.3">
      <c r="A79" s="22" t="s">
        <v>164</v>
      </c>
      <c r="B79" s="22"/>
      <c r="C79" s="22"/>
      <c r="D79" s="22"/>
      <c r="E79" s="14"/>
      <c r="F79" s="14"/>
      <c r="G79" s="14"/>
    </row>
    <row r="80" spans="1:7" ht="15.6" x14ac:dyDescent="0.3">
      <c r="A80" s="22" t="s">
        <v>165</v>
      </c>
      <c r="B80" s="22"/>
      <c r="C80" s="22"/>
      <c r="D80" s="22"/>
      <c r="E80" s="22"/>
      <c r="F80" s="22"/>
      <c r="G80" s="14"/>
    </row>
    <row r="81" spans="1:7" ht="15.6" x14ac:dyDescent="0.3">
      <c r="A81" s="22" t="s">
        <v>166</v>
      </c>
      <c r="B81" s="22"/>
      <c r="C81" s="22"/>
      <c r="D81" s="22"/>
      <c r="E81" s="22"/>
      <c r="F81" s="22"/>
      <c r="G81" s="14"/>
    </row>
    <row r="82" spans="1:7" ht="15.6" x14ac:dyDescent="0.3">
      <c r="A82" s="22" t="s">
        <v>167</v>
      </c>
      <c r="B82" s="22"/>
      <c r="C82" s="22"/>
      <c r="D82" s="22"/>
      <c r="E82" s="22"/>
      <c r="F82" s="22"/>
      <c r="G82" s="14"/>
    </row>
    <row r="83" spans="1:7" ht="15.6" x14ac:dyDescent="0.3">
      <c r="A83" s="22" t="s">
        <v>168</v>
      </c>
      <c r="B83" s="22"/>
      <c r="C83" s="22"/>
      <c r="D83" s="22"/>
      <c r="E83" s="22"/>
      <c r="F83" s="22"/>
      <c r="G83" s="14"/>
    </row>
    <row r="84" spans="1:7" ht="15.6" x14ac:dyDescent="0.3">
      <c r="A84" s="22" t="s">
        <v>169</v>
      </c>
      <c r="B84" s="22"/>
      <c r="C84" s="22"/>
      <c r="D84" s="22"/>
      <c r="E84" s="22"/>
      <c r="F84" s="22"/>
      <c r="G84" s="14"/>
    </row>
    <row r="85" spans="1:7" ht="15.6" x14ac:dyDescent="0.3">
      <c r="A85" s="22" t="s">
        <v>170</v>
      </c>
      <c r="B85" s="22"/>
      <c r="C85" s="22"/>
      <c r="D85" s="22"/>
      <c r="E85" s="22"/>
      <c r="F85" s="22"/>
      <c r="G85" s="14"/>
    </row>
    <row r="86" spans="1:7" ht="15.6" x14ac:dyDescent="0.3">
      <c r="A86" s="22" t="s">
        <v>171</v>
      </c>
      <c r="B86" s="22"/>
      <c r="C86" s="22"/>
      <c r="D86" s="22"/>
      <c r="E86" s="22"/>
      <c r="F86" s="22"/>
      <c r="G86" s="14"/>
    </row>
    <row r="87" spans="1:7" ht="15.6" x14ac:dyDescent="0.3">
      <c r="A87" s="22" t="s">
        <v>172</v>
      </c>
      <c r="B87" s="22"/>
      <c r="C87" s="22"/>
      <c r="D87" s="22"/>
      <c r="E87" s="22"/>
      <c r="F87" s="22"/>
      <c r="G87" s="14"/>
    </row>
    <row r="88" spans="1:7" x14ac:dyDescent="0.3">
      <c r="A88" s="14"/>
      <c r="B88" s="14"/>
      <c r="C88" s="14"/>
      <c r="D88" s="14"/>
      <c r="E88" s="14"/>
      <c r="F88" s="14"/>
      <c r="G88" s="14"/>
    </row>
    <row r="89" spans="1:7" ht="15.6" x14ac:dyDescent="0.3">
      <c r="A89" s="22" t="s">
        <v>173</v>
      </c>
      <c r="B89" s="22"/>
      <c r="C89" s="22"/>
      <c r="D89" s="14"/>
      <c r="E89" s="22"/>
      <c r="F89" s="22"/>
      <c r="G89" s="14"/>
    </row>
    <row r="90" spans="1:7" ht="15.6" x14ac:dyDescent="0.3">
      <c r="A90" s="22" t="s">
        <v>174</v>
      </c>
      <c r="B90" s="22"/>
      <c r="C90" s="22"/>
      <c r="D90" s="14"/>
      <c r="E90" s="14"/>
      <c r="F90" s="14"/>
      <c r="G90" s="14"/>
    </row>
    <row r="91" spans="1:7" ht="15.6" x14ac:dyDescent="0.3">
      <c r="A91" s="22" t="s">
        <v>175</v>
      </c>
      <c r="B91" s="22"/>
      <c r="C91" s="22"/>
      <c r="D91" s="14"/>
      <c r="E91" s="22"/>
      <c r="F91" s="22"/>
      <c r="G91" s="14"/>
    </row>
    <row r="92" spans="1:7" ht="15.6" x14ac:dyDescent="0.3">
      <c r="A92" s="22" t="s">
        <v>168</v>
      </c>
      <c r="B92" s="22"/>
      <c r="C92" s="22"/>
      <c r="D92" s="14"/>
      <c r="E92" s="22"/>
      <c r="F92" s="22"/>
      <c r="G92" s="14"/>
    </row>
    <row r="93" spans="1:7" ht="15.6" x14ac:dyDescent="0.3">
      <c r="A93" s="22" t="s">
        <v>176</v>
      </c>
      <c r="B93" s="22"/>
      <c r="C93" s="22"/>
      <c r="D93" s="14"/>
      <c r="E93" s="22"/>
      <c r="F93" s="22"/>
      <c r="G93" s="14"/>
    </row>
    <row r="94" spans="1:7" ht="15.6" x14ac:dyDescent="0.3">
      <c r="A94" s="22"/>
      <c r="B94" s="22"/>
      <c r="C94" s="22"/>
      <c r="D94" s="22"/>
      <c r="E94" s="22"/>
      <c r="F94" s="22"/>
      <c r="G94" s="14"/>
    </row>
    <row r="95" spans="1:7" ht="15.6" x14ac:dyDescent="0.3">
      <c r="A95" s="22" t="s">
        <v>177</v>
      </c>
      <c r="B95" s="22"/>
      <c r="C95" s="22"/>
      <c r="D95" s="22"/>
      <c r="E95" s="22"/>
      <c r="F95" s="22"/>
      <c r="G95" s="22"/>
    </row>
    <row r="96" spans="1:7" ht="15.6" x14ac:dyDescent="0.3">
      <c r="A96" s="22" t="s">
        <v>178</v>
      </c>
      <c r="B96" s="22"/>
      <c r="C96" s="22"/>
      <c r="D96" s="22"/>
      <c r="E96" s="14"/>
      <c r="F96" s="14"/>
      <c r="G96" s="22"/>
    </row>
    <row r="97" spans="1:7" ht="15.6" x14ac:dyDescent="0.3">
      <c r="A97" s="22" t="s">
        <v>179</v>
      </c>
      <c r="B97" s="22"/>
      <c r="C97" s="22"/>
      <c r="D97" s="22"/>
      <c r="E97" s="22"/>
      <c r="F97" s="22"/>
      <c r="G97" s="14"/>
    </row>
    <row r="98" spans="1:7" ht="15.6" x14ac:dyDescent="0.3">
      <c r="A98" s="22" t="s">
        <v>180</v>
      </c>
      <c r="B98" s="22"/>
      <c r="C98" s="22"/>
      <c r="D98" s="22"/>
      <c r="E98" s="22"/>
      <c r="F98" s="22"/>
      <c r="G98" s="22"/>
    </row>
    <row r="99" spans="1:7" ht="15.6" x14ac:dyDescent="0.3">
      <c r="A99" s="22" t="s">
        <v>181</v>
      </c>
      <c r="B99" s="22"/>
      <c r="C99" s="22"/>
      <c r="D99" s="22"/>
      <c r="E99" s="22"/>
      <c r="F99" s="22"/>
      <c r="G99" s="14"/>
    </row>
    <row r="100" spans="1:7" ht="15.6" x14ac:dyDescent="0.3">
      <c r="A100" s="22" t="s">
        <v>182</v>
      </c>
      <c r="B100" s="22"/>
      <c r="C100" s="22"/>
      <c r="D100" s="22"/>
      <c r="E100" s="22"/>
      <c r="F100" s="22"/>
      <c r="G100" s="14"/>
    </row>
    <row r="101" spans="1:7" ht="15.6" x14ac:dyDescent="0.3">
      <c r="A101" s="22" t="s">
        <v>183</v>
      </c>
      <c r="B101" s="22"/>
      <c r="C101" s="22"/>
      <c r="D101" s="22"/>
      <c r="E101" s="22"/>
      <c r="F101" s="22"/>
      <c r="G101" s="14"/>
    </row>
    <row r="102" spans="1:7" ht="15.6" x14ac:dyDescent="0.3">
      <c r="A102" s="22" t="s">
        <v>184</v>
      </c>
      <c r="B102" s="22"/>
      <c r="C102" s="22"/>
      <c r="D102" s="22"/>
      <c r="E102" s="14"/>
      <c r="F102" s="14"/>
      <c r="G102" s="14"/>
    </row>
    <row r="103" spans="1:7" ht="15.6" x14ac:dyDescent="0.3">
      <c r="A103" s="22" t="s">
        <v>185</v>
      </c>
      <c r="B103" s="22"/>
      <c r="C103" s="22"/>
      <c r="D103" s="22"/>
      <c r="E103" s="14"/>
      <c r="F103" s="14"/>
      <c r="G103" s="14"/>
    </row>
    <row r="104" spans="1:7" ht="15.6" x14ac:dyDescent="0.3">
      <c r="A104" s="22" t="s">
        <v>186</v>
      </c>
      <c r="B104" s="22"/>
      <c r="C104" s="22"/>
      <c r="D104" s="22"/>
      <c r="E104" s="14"/>
      <c r="F104" s="14"/>
      <c r="G104" s="14"/>
    </row>
    <row r="105" spans="1:7" ht="15.6" x14ac:dyDescent="0.3">
      <c r="A105" s="22" t="s">
        <v>187</v>
      </c>
      <c r="B105" s="22"/>
      <c r="C105" s="22"/>
      <c r="D105" s="22"/>
      <c r="E105" s="14"/>
      <c r="F105" s="14"/>
      <c r="G105" s="14"/>
    </row>
    <row r="106" spans="1:7" ht="15.6" x14ac:dyDescent="0.3">
      <c r="A106" s="22" t="s">
        <v>168</v>
      </c>
      <c r="B106" s="22"/>
      <c r="C106" s="22"/>
      <c r="D106" s="22"/>
      <c r="E106" s="14"/>
      <c r="F106" s="14"/>
      <c r="G106" s="14"/>
    </row>
    <row r="107" spans="1:7" ht="15.6" x14ac:dyDescent="0.3">
      <c r="A107" s="22" t="s">
        <v>188</v>
      </c>
      <c r="B107" s="22"/>
      <c r="C107" s="22"/>
      <c r="D107" s="22"/>
      <c r="E107" s="14"/>
      <c r="F107" s="14"/>
      <c r="G107" s="14"/>
    </row>
    <row r="108" spans="1:7" x14ac:dyDescent="0.3">
      <c r="A108" s="14"/>
      <c r="B108" s="14"/>
      <c r="C108" s="14"/>
      <c r="D108" s="14"/>
      <c r="E108" s="14"/>
      <c r="F108" s="14"/>
      <c r="G108" s="14"/>
    </row>
    <row r="109" spans="1:7" ht="15.6" x14ac:dyDescent="0.3">
      <c r="A109" s="22" t="s">
        <v>189</v>
      </c>
      <c r="B109" s="22"/>
      <c r="C109" s="22"/>
      <c r="D109" s="22"/>
      <c r="E109" s="22"/>
      <c r="F109" s="22"/>
      <c r="G109" s="14"/>
    </row>
    <row r="110" spans="1:7" ht="15.6" x14ac:dyDescent="0.3">
      <c r="A110" s="22" t="s">
        <v>190</v>
      </c>
      <c r="B110" s="22"/>
      <c r="C110" s="22"/>
      <c r="D110" s="22"/>
      <c r="E110" s="22"/>
      <c r="F110" s="22"/>
      <c r="G110" s="14"/>
    </row>
    <row r="111" spans="1:7" ht="15.6" x14ac:dyDescent="0.3">
      <c r="A111" s="22" t="s">
        <v>191</v>
      </c>
      <c r="B111" s="22"/>
      <c r="C111" s="22"/>
      <c r="D111" s="22"/>
      <c r="E111" s="22"/>
      <c r="F111" s="22"/>
      <c r="G111" s="14"/>
    </row>
    <row r="112" spans="1:7" ht="15.6" x14ac:dyDescent="0.3">
      <c r="A112" s="22" t="s">
        <v>192</v>
      </c>
      <c r="B112" s="22"/>
      <c r="C112" s="22"/>
      <c r="D112" s="22"/>
      <c r="E112" s="22"/>
      <c r="F112" s="22"/>
      <c r="G112" s="14"/>
    </row>
    <row r="113" spans="1:7" ht="15.6" x14ac:dyDescent="0.3">
      <c r="A113" s="22" t="s">
        <v>193</v>
      </c>
      <c r="B113" s="22"/>
      <c r="C113" s="22"/>
      <c r="D113" s="22"/>
      <c r="E113" s="22"/>
      <c r="F113" s="22"/>
      <c r="G113" s="14"/>
    </row>
    <row r="114" spans="1:7" ht="15.6" x14ac:dyDescent="0.3">
      <c r="A114" s="22" t="s">
        <v>194</v>
      </c>
      <c r="B114" s="22"/>
      <c r="C114" s="22"/>
      <c r="D114" s="22"/>
      <c r="E114" s="22"/>
      <c r="F114" s="22"/>
      <c r="G114" s="14"/>
    </row>
    <row r="115" spans="1:7" ht="15.6" x14ac:dyDescent="0.3">
      <c r="A115" s="22" t="s">
        <v>195</v>
      </c>
      <c r="B115" s="22"/>
      <c r="C115" s="22"/>
      <c r="D115" s="22"/>
      <c r="E115" s="22"/>
      <c r="F115" s="22"/>
      <c r="G115" s="14"/>
    </row>
    <row r="116" spans="1:7" ht="15.6" x14ac:dyDescent="0.3">
      <c r="A116" s="22" t="s">
        <v>196</v>
      </c>
      <c r="B116" s="22"/>
      <c r="C116" s="22"/>
      <c r="D116" s="22"/>
      <c r="E116" s="22"/>
      <c r="F116" s="22"/>
      <c r="G116" s="14"/>
    </row>
    <row r="118" spans="1:7" ht="15.6" x14ac:dyDescent="0.3">
      <c r="A118" s="22" t="s">
        <v>197</v>
      </c>
      <c r="B118" s="22"/>
      <c r="C118" s="22"/>
      <c r="D118" s="22"/>
      <c r="E118" s="22"/>
      <c r="F118" s="22"/>
      <c r="G118" s="22"/>
    </row>
    <row r="119" spans="1:7" ht="15.6" x14ac:dyDescent="0.3">
      <c r="A119" s="22" t="s">
        <v>198</v>
      </c>
      <c r="B119" s="22"/>
      <c r="C119" s="22"/>
      <c r="D119" s="22"/>
      <c r="E119" s="14"/>
      <c r="F119" s="14"/>
      <c r="G119" s="22"/>
    </row>
    <row r="120" spans="1:7" ht="15.6" x14ac:dyDescent="0.3">
      <c r="A120" s="22" t="s">
        <v>199</v>
      </c>
      <c r="B120" s="22"/>
      <c r="C120" s="22"/>
      <c r="D120" s="22"/>
      <c r="E120" s="22"/>
      <c r="F120" s="22"/>
      <c r="G120" s="22"/>
    </row>
    <row r="121" spans="1:7" ht="15.6" x14ac:dyDescent="0.3">
      <c r="A121" s="22" t="s">
        <v>200</v>
      </c>
      <c r="B121" s="22"/>
      <c r="C121" s="22"/>
      <c r="D121" s="22"/>
      <c r="E121" s="22"/>
      <c r="F121" s="22"/>
      <c r="G121" s="22"/>
    </row>
    <row r="122" spans="1:7" ht="15.6" x14ac:dyDescent="0.3">
      <c r="A122" s="22" t="s">
        <v>201</v>
      </c>
      <c r="B122" s="22"/>
      <c r="C122" s="22"/>
      <c r="D122" s="22"/>
      <c r="E122" s="22"/>
      <c r="F122" s="22"/>
      <c r="G122" s="14"/>
    </row>
    <row r="123" spans="1:7" ht="15.6" x14ac:dyDescent="0.3">
      <c r="A123" s="22" t="s">
        <v>202</v>
      </c>
      <c r="B123" s="22"/>
      <c r="C123" s="22"/>
      <c r="D123" s="22"/>
      <c r="E123" s="22"/>
      <c r="F123" s="22"/>
      <c r="G123" s="2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TNF-A</vt:lpstr>
      <vt:lpstr>IL-6</vt:lpstr>
      <vt:lpstr>LPS</vt:lpstr>
      <vt:lpstr>INS</vt:lpstr>
      <vt:lpstr>Colorimetric</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info@baranmedikal.com.tr</cp:lastModifiedBy>
  <dcterms:created xsi:type="dcterms:W3CDTF">2022-12-02T11:19:35Z</dcterms:created>
  <dcterms:modified xsi:type="dcterms:W3CDTF">2022-12-05T09:26:18Z</dcterms:modified>
</cp:coreProperties>
</file>