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/>
  <xr:revisionPtr revIDLastSave="0" documentId="8_{341C99A5-595C-4F5E-8495-3334745B0F45}" xr6:coauthVersionLast="46" xr6:coauthVersionMax="46" xr10:uidLastSave="{00000000-0000-0000-0000-000000000000}"/>
  <bookViews>
    <workbookView xWindow="-110" yWindow="-110" windowWidth="21820" windowHeight="14020" tabRatio="717" xr2:uid="{00000000-000D-0000-FFFF-FFFF00000000}"/>
  </bookViews>
  <sheets>
    <sheet name="Numune Tablo" sheetId="2" r:id="rId1"/>
    <sheet name="Numune Listesi" sheetId="1" r:id="rId2"/>
    <sheet name="GenExp Alt grup" sheetId="4" r:id="rId3"/>
    <sheet name="GenExp_tasarım" sheetId="5" r:id="rId4"/>
    <sheet name="GenExp_Istatistik" sheetId="6" r:id="rId5"/>
  </sheets>
  <definedNames>
    <definedName name="_xlnm._FilterDatabase" localSheetId="1" hidden="1">'Numune Listesi'!$A$1:$M$201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2" i="1" l="1"/>
  <c r="P32" i="1"/>
  <c r="Q3" i="1"/>
  <c r="P3" i="1"/>
  <c r="Q4" i="1"/>
  <c r="Q6" i="1"/>
  <c r="Q7" i="1"/>
  <c r="Q8" i="1"/>
  <c r="Q9" i="1"/>
  <c r="Q11" i="1"/>
  <c r="Q12" i="1"/>
  <c r="S12" i="1" s="1"/>
  <c r="U12" i="1" s="1"/>
  <c r="W12" i="1" s="1"/>
  <c r="Q13" i="1"/>
  <c r="Q14" i="1"/>
  <c r="Q16" i="1"/>
  <c r="Q17" i="1"/>
  <c r="S17" i="1" s="1"/>
  <c r="U17" i="1" s="1"/>
  <c r="W17" i="1" s="1"/>
  <c r="Q18" i="1"/>
  <c r="Q19" i="1"/>
  <c r="Q20" i="1"/>
  <c r="Q21" i="1"/>
  <c r="S21" i="1" s="1"/>
  <c r="U21" i="1" s="1"/>
  <c r="W21" i="1" s="1"/>
  <c r="Q22" i="1"/>
  <c r="Q23" i="1"/>
  <c r="Q24" i="1"/>
  <c r="Q25" i="1"/>
  <c r="S25" i="1" s="1"/>
  <c r="U25" i="1" s="1"/>
  <c r="W25" i="1" s="1"/>
  <c r="Q26" i="1"/>
  <c r="Q27" i="1"/>
  <c r="Q28" i="1"/>
  <c r="Q29" i="1"/>
  <c r="S29" i="1" s="1"/>
  <c r="U29" i="1" s="1"/>
  <c r="W29" i="1" s="1"/>
  <c r="Q30" i="1"/>
  <c r="Q31" i="1"/>
  <c r="Q32" i="1"/>
  <c r="Q33" i="1"/>
  <c r="S33" i="1" s="1"/>
  <c r="U33" i="1" s="1"/>
  <c r="W33" i="1" s="1"/>
  <c r="Q34" i="1"/>
  <c r="Q35" i="1"/>
  <c r="Q36" i="1"/>
  <c r="Q37" i="1"/>
  <c r="S37" i="1" s="1"/>
  <c r="U37" i="1" s="1"/>
  <c r="W37" i="1" s="1"/>
  <c r="Q38" i="1"/>
  <c r="Q39" i="1"/>
  <c r="Q40" i="1"/>
  <c r="Q41" i="1"/>
  <c r="S41" i="1" s="1"/>
  <c r="U41" i="1" s="1"/>
  <c r="W41" i="1" s="1"/>
  <c r="Q42" i="1"/>
  <c r="Q43" i="1"/>
  <c r="Q44" i="1"/>
  <c r="Q45" i="1"/>
  <c r="S45" i="1" s="1"/>
  <c r="U45" i="1" s="1"/>
  <c r="W45" i="1" s="1"/>
  <c r="Q46" i="1"/>
  <c r="Q47" i="1"/>
  <c r="Q48" i="1"/>
  <c r="Q49" i="1"/>
  <c r="S49" i="1" s="1"/>
  <c r="U49" i="1" s="1"/>
  <c r="W49" i="1" s="1"/>
  <c r="Q50" i="1"/>
  <c r="Q51" i="1"/>
  <c r="Q52" i="1"/>
  <c r="Q53" i="1"/>
  <c r="S53" i="1" s="1"/>
  <c r="U53" i="1" s="1"/>
  <c r="W53" i="1" s="1"/>
  <c r="Q54" i="1"/>
  <c r="Q55" i="1"/>
  <c r="Q56" i="1"/>
  <c r="Q57" i="1"/>
  <c r="S57" i="1" s="1"/>
  <c r="U57" i="1" s="1"/>
  <c r="W57" i="1" s="1"/>
  <c r="Q58" i="1"/>
  <c r="Q59" i="1"/>
  <c r="Q60" i="1"/>
  <c r="Q61" i="1"/>
  <c r="S61" i="1" s="1"/>
  <c r="U61" i="1" s="1"/>
  <c r="W61" i="1" s="1"/>
  <c r="P4" i="1"/>
  <c r="P5" i="1"/>
  <c r="P6" i="1"/>
  <c r="P7" i="1"/>
  <c r="R17" i="1" s="1"/>
  <c r="T17" i="1" s="1"/>
  <c r="V17" i="1" s="1"/>
  <c r="P8" i="1"/>
  <c r="P9" i="1"/>
  <c r="P10" i="1"/>
  <c r="P11" i="1"/>
  <c r="R11" i="1" s="1"/>
  <c r="T11" i="1" s="1"/>
  <c r="V11" i="1" s="1"/>
  <c r="P12" i="1"/>
  <c r="P13" i="1"/>
  <c r="P14" i="1"/>
  <c r="P16" i="1"/>
  <c r="R16" i="1" s="1"/>
  <c r="T16" i="1" s="1"/>
  <c r="V16" i="1" s="1"/>
  <c r="P17" i="1"/>
  <c r="P18" i="1"/>
  <c r="P19" i="1"/>
  <c r="P20" i="1"/>
  <c r="R20" i="1" s="1"/>
  <c r="T20" i="1" s="1"/>
  <c r="V20" i="1" s="1"/>
  <c r="P21" i="1"/>
  <c r="P22" i="1"/>
  <c r="P23" i="1"/>
  <c r="P24" i="1"/>
  <c r="R24" i="1" s="1"/>
  <c r="T24" i="1" s="1"/>
  <c r="V24" i="1" s="1"/>
  <c r="P25" i="1"/>
  <c r="P26" i="1"/>
  <c r="P27" i="1"/>
  <c r="P28" i="1"/>
  <c r="R28" i="1" s="1"/>
  <c r="T28" i="1" s="1"/>
  <c r="V28" i="1" s="1"/>
  <c r="P29" i="1"/>
  <c r="P30" i="1"/>
  <c r="P31" i="1"/>
  <c r="P33" i="1"/>
  <c r="R33" i="1" s="1"/>
  <c r="T33" i="1" s="1"/>
  <c r="V33" i="1" s="1"/>
  <c r="P34" i="1"/>
  <c r="P35" i="1"/>
  <c r="P36" i="1"/>
  <c r="P37" i="1"/>
  <c r="R37" i="1" s="1"/>
  <c r="T37" i="1" s="1"/>
  <c r="V37" i="1" s="1"/>
  <c r="P38" i="1"/>
  <c r="P39" i="1"/>
  <c r="P40" i="1"/>
  <c r="P41" i="1"/>
  <c r="P42" i="1"/>
  <c r="P43" i="1"/>
  <c r="P44" i="1"/>
  <c r="P45" i="1"/>
  <c r="R45" i="1" s="1"/>
  <c r="T45" i="1" s="1"/>
  <c r="V45" i="1" s="1"/>
  <c r="P46" i="1"/>
  <c r="P47" i="1"/>
  <c r="P48" i="1"/>
  <c r="P49" i="1"/>
  <c r="R49" i="1" s="1"/>
  <c r="T49" i="1" s="1"/>
  <c r="V49" i="1" s="1"/>
  <c r="P50" i="1"/>
  <c r="P51" i="1"/>
  <c r="P52" i="1"/>
  <c r="P53" i="1"/>
  <c r="R53" i="1" s="1"/>
  <c r="T53" i="1" s="1"/>
  <c r="V53" i="1" s="1"/>
  <c r="P54" i="1"/>
  <c r="P55" i="1"/>
  <c r="P56" i="1"/>
  <c r="P57" i="1"/>
  <c r="R57" i="1" s="1"/>
  <c r="T57" i="1" s="1"/>
  <c r="V57" i="1" s="1"/>
  <c r="P58" i="1"/>
  <c r="P59" i="1"/>
  <c r="P60" i="1"/>
  <c r="P61" i="1"/>
  <c r="R61" i="1" s="1"/>
  <c r="T61" i="1" s="1"/>
  <c r="V61" i="1" s="1"/>
  <c r="P2" i="1"/>
  <c r="R59" i="1" l="1"/>
  <c r="T59" i="1" s="1"/>
  <c r="V59" i="1" s="1"/>
  <c r="R55" i="1"/>
  <c r="T55" i="1" s="1"/>
  <c r="V55" i="1" s="1"/>
  <c r="R51" i="1"/>
  <c r="T51" i="1" s="1"/>
  <c r="V51" i="1" s="1"/>
  <c r="R47" i="1"/>
  <c r="T47" i="1" s="1"/>
  <c r="V47" i="1" s="1"/>
  <c r="R43" i="1"/>
  <c r="T43" i="1" s="1"/>
  <c r="V43" i="1" s="1"/>
  <c r="R39" i="1"/>
  <c r="T39" i="1" s="1"/>
  <c r="V39" i="1" s="1"/>
  <c r="R35" i="1"/>
  <c r="T35" i="1" s="1"/>
  <c r="V35" i="1" s="1"/>
  <c r="R30" i="1"/>
  <c r="T30" i="1" s="1"/>
  <c r="V30" i="1" s="1"/>
  <c r="R26" i="1"/>
  <c r="T26" i="1" s="1"/>
  <c r="V26" i="1" s="1"/>
  <c r="R22" i="1"/>
  <c r="T22" i="1" s="1"/>
  <c r="V22" i="1" s="1"/>
  <c r="R18" i="1"/>
  <c r="T18" i="1" s="1"/>
  <c r="V18" i="1" s="1"/>
  <c r="R13" i="1"/>
  <c r="T13" i="1" s="1"/>
  <c r="V13" i="1" s="1"/>
  <c r="R9" i="1"/>
  <c r="T9" i="1" s="1"/>
  <c r="V9" i="1" s="1"/>
  <c r="R2" i="1"/>
  <c r="R3" i="1"/>
  <c r="T3" i="1" s="1"/>
  <c r="V3" i="1" s="1"/>
  <c r="T41" i="1"/>
  <c r="V41" i="1" s="1"/>
  <c r="R41" i="1"/>
  <c r="S2" i="1"/>
  <c r="U2" i="1" s="1"/>
  <c r="W2" i="1" s="1"/>
  <c r="R5" i="1"/>
  <c r="T5" i="1" s="1"/>
  <c r="V5" i="1" s="1"/>
  <c r="R21" i="1"/>
  <c r="T21" i="1" s="1"/>
  <c r="V21" i="1" s="1"/>
  <c r="R12" i="1"/>
  <c r="T12" i="1" s="1"/>
  <c r="V12" i="1" s="1"/>
  <c r="R8" i="1"/>
  <c r="T8" i="1" s="1"/>
  <c r="V8" i="1" s="1"/>
  <c r="R4" i="1"/>
  <c r="T4" i="1" s="1"/>
  <c r="V4" i="1" s="1"/>
  <c r="R7" i="1"/>
  <c r="T7" i="1" s="1"/>
  <c r="V7" i="1" s="1"/>
  <c r="R60" i="1"/>
  <c r="T60" i="1" s="1"/>
  <c r="V60" i="1" s="1"/>
  <c r="R56" i="1"/>
  <c r="T56" i="1" s="1"/>
  <c r="V56" i="1" s="1"/>
  <c r="R52" i="1"/>
  <c r="T52" i="1" s="1"/>
  <c r="V52" i="1" s="1"/>
  <c r="R48" i="1"/>
  <c r="T48" i="1" s="1"/>
  <c r="V48" i="1" s="1"/>
  <c r="R44" i="1"/>
  <c r="T44" i="1" s="1"/>
  <c r="V44" i="1" s="1"/>
  <c r="R40" i="1"/>
  <c r="T40" i="1" s="1"/>
  <c r="V40" i="1" s="1"/>
  <c r="R36" i="1"/>
  <c r="T36" i="1" s="1"/>
  <c r="V36" i="1" s="1"/>
  <c r="R31" i="1"/>
  <c r="T31" i="1" s="1"/>
  <c r="V31" i="1" s="1"/>
  <c r="R27" i="1"/>
  <c r="T27" i="1" s="1"/>
  <c r="V27" i="1" s="1"/>
  <c r="R23" i="1"/>
  <c r="T23" i="1" s="1"/>
  <c r="V23" i="1" s="1"/>
  <c r="R19" i="1"/>
  <c r="T19" i="1" s="1"/>
  <c r="V19" i="1" s="1"/>
  <c r="R14" i="1"/>
  <c r="T14" i="1" s="1"/>
  <c r="V14" i="1" s="1"/>
  <c r="R10" i="1"/>
  <c r="T10" i="1" s="1"/>
  <c r="V10" i="1" s="1"/>
  <c r="R6" i="1"/>
  <c r="T6" i="1" s="1"/>
  <c r="V6" i="1" s="1"/>
  <c r="R32" i="1"/>
  <c r="T32" i="1" s="1"/>
  <c r="V32" i="1" s="1"/>
  <c r="S60" i="1"/>
  <c r="U60" i="1" s="1"/>
  <c r="W60" i="1" s="1"/>
  <c r="S56" i="1"/>
  <c r="U56" i="1" s="1"/>
  <c r="W56" i="1" s="1"/>
  <c r="S52" i="1"/>
  <c r="U52" i="1" s="1"/>
  <c r="W52" i="1" s="1"/>
  <c r="S48" i="1"/>
  <c r="U48" i="1" s="1"/>
  <c r="W48" i="1" s="1"/>
  <c r="S44" i="1"/>
  <c r="U44" i="1" s="1"/>
  <c r="W44" i="1" s="1"/>
  <c r="S40" i="1"/>
  <c r="U40" i="1" s="1"/>
  <c r="W40" i="1" s="1"/>
  <c r="S36" i="1"/>
  <c r="U36" i="1" s="1"/>
  <c r="W36" i="1" s="1"/>
  <c r="S32" i="1"/>
  <c r="U32" i="1" s="1"/>
  <c r="W32" i="1" s="1"/>
  <c r="S28" i="1"/>
  <c r="U28" i="1" s="1"/>
  <c r="W28" i="1" s="1"/>
  <c r="S24" i="1"/>
  <c r="U24" i="1" s="1"/>
  <c r="W24" i="1" s="1"/>
  <c r="S20" i="1"/>
  <c r="U20" i="1" s="1"/>
  <c r="W20" i="1" s="1"/>
  <c r="S16" i="1"/>
  <c r="U16" i="1" s="1"/>
  <c r="W16" i="1" s="1"/>
  <c r="S39" i="1"/>
  <c r="U39" i="1" s="1"/>
  <c r="W39" i="1" s="1"/>
  <c r="S6" i="1"/>
  <c r="U6" i="1" s="1"/>
  <c r="W6" i="1" s="1"/>
  <c r="S9" i="1"/>
  <c r="U9" i="1" s="1"/>
  <c r="W9" i="1" s="1"/>
  <c r="S4" i="1"/>
  <c r="U4" i="1" s="1"/>
  <c r="W4" i="1" s="1"/>
  <c r="R58" i="1"/>
  <c r="T58" i="1" s="1"/>
  <c r="V58" i="1" s="1"/>
  <c r="R54" i="1"/>
  <c r="T54" i="1" s="1"/>
  <c r="V54" i="1" s="1"/>
  <c r="R50" i="1"/>
  <c r="T50" i="1" s="1"/>
  <c r="V50" i="1" s="1"/>
  <c r="R46" i="1"/>
  <c r="T46" i="1" s="1"/>
  <c r="V46" i="1" s="1"/>
  <c r="R42" i="1"/>
  <c r="T42" i="1" s="1"/>
  <c r="V42" i="1" s="1"/>
  <c r="R38" i="1"/>
  <c r="T38" i="1" s="1"/>
  <c r="V38" i="1" s="1"/>
  <c r="R34" i="1"/>
  <c r="T34" i="1" s="1"/>
  <c r="V34" i="1" s="1"/>
  <c r="R29" i="1"/>
  <c r="T29" i="1" s="1"/>
  <c r="V29" i="1" s="1"/>
  <c r="R25" i="1"/>
  <c r="T25" i="1" s="1"/>
  <c r="V25" i="1" s="1"/>
  <c r="S59" i="1"/>
  <c r="U59" i="1" s="1"/>
  <c r="W59" i="1" s="1"/>
  <c r="S51" i="1"/>
  <c r="U51" i="1" s="1"/>
  <c r="W51" i="1" s="1"/>
  <c r="S43" i="1"/>
  <c r="U43" i="1" s="1"/>
  <c r="W43" i="1" s="1"/>
  <c r="S31" i="1"/>
  <c r="U31" i="1" s="1"/>
  <c r="W31" i="1" s="1"/>
  <c r="S23" i="1"/>
  <c r="U23" i="1" s="1"/>
  <c r="W23" i="1" s="1"/>
  <c r="S19" i="1"/>
  <c r="U19" i="1" s="1"/>
  <c r="W19" i="1" s="1"/>
  <c r="S8" i="1"/>
  <c r="U8" i="1" s="1"/>
  <c r="W8" i="1" s="1"/>
  <c r="S58" i="1"/>
  <c r="U58" i="1" s="1"/>
  <c r="W58" i="1" s="1"/>
  <c r="S50" i="1"/>
  <c r="U50" i="1" s="1"/>
  <c r="W50" i="1" s="1"/>
  <c r="S42" i="1"/>
  <c r="U42" i="1" s="1"/>
  <c r="W42" i="1" s="1"/>
  <c r="S34" i="1"/>
  <c r="U34" i="1" s="1"/>
  <c r="W34" i="1" s="1"/>
  <c r="S26" i="1"/>
  <c r="U26" i="1" s="1"/>
  <c r="W26" i="1" s="1"/>
  <c r="S13" i="1"/>
  <c r="U13" i="1" s="1"/>
  <c r="W13" i="1" s="1"/>
  <c r="S7" i="1"/>
  <c r="U7" i="1" s="1"/>
  <c r="W7" i="1" s="1"/>
  <c r="S55" i="1"/>
  <c r="U55" i="1" s="1"/>
  <c r="W55" i="1" s="1"/>
  <c r="S47" i="1"/>
  <c r="U47" i="1" s="1"/>
  <c r="W47" i="1" s="1"/>
  <c r="S35" i="1"/>
  <c r="U35" i="1" s="1"/>
  <c r="W35" i="1" s="1"/>
  <c r="S27" i="1"/>
  <c r="U27" i="1" s="1"/>
  <c r="W27" i="1" s="1"/>
  <c r="S14" i="1"/>
  <c r="U14" i="1" s="1"/>
  <c r="W14" i="1" s="1"/>
  <c r="S3" i="1"/>
  <c r="U3" i="1" s="1"/>
  <c r="W3" i="1" s="1"/>
  <c r="S54" i="1"/>
  <c r="U54" i="1" s="1"/>
  <c r="W54" i="1" s="1"/>
  <c r="S46" i="1"/>
  <c r="U46" i="1" s="1"/>
  <c r="W46" i="1" s="1"/>
  <c r="S38" i="1"/>
  <c r="U38" i="1" s="1"/>
  <c r="W38" i="1" s="1"/>
  <c r="S30" i="1"/>
  <c r="U30" i="1" s="1"/>
  <c r="W30" i="1" s="1"/>
  <c r="S22" i="1"/>
  <c r="U22" i="1" s="1"/>
  <c r="W22" i="1" s="1"/>
  <c r="S18" i="1"/>
  <c r="U18" i="1" s="1"/>
  <c r="W18" i="1" s="1"/>
  <c r="S11" i="1"/>
  <c r="U11" i="1" s="1"/>
  <c r="W11" i="1" s="1"/>
  <c r="T2" i="1"/>
  <c r="V2" i="1" s="1"/>
</calcChain>
</file>

<file path=xl/sharedStrings.xml><?xml version="1.0" encoding="utf-8"?>
<sst xmlns="http://schemas.openxmlformats.org/spreadsheetml/2006/main" count="586" uniqueCount="148">
  <si>
    <t>Numune üzerinde yazan isim</t>
  </si>
  <si>
    <t xml:space="preserve">Kont K.V Femas </t>
  </si>
  <si>
    <t>K.V Kntr Kontrol</t>
  </si>
  <si>
    <t>Knt K.V. F+S</t>
  </si>
  <si>
    <t>PCOS H2 Kontrol</t>
  </si>
  <si>
    <t>PCOS H2 FF-MAS</t>
  </si>
  <si>
    <t>PCOS H2 Siklopanin</t>
  </si>
  <si>
    <t>HGL FF-MAS</t>
  </si>
  <si>
    <t>HGL Kontrol</t>
  </si>
  <si>
    <t>HGL Siklopanin</t>
  </si>
  <si>
    <t>Kontrol H2 S</t>
  </si>
  <si>
    <t>HGL FF+S</t>
  </si>
  <si>
    <t>PCOS H2 FF+S</t>
  </si>
  <si>
    <t>Kontrol H2 Kontrol</t>
  </si>
  <si>
    <t>Kontrol H2 FF+S</t>
  </si>
  <si>
    <t>Kontrol H2 FF</t>
  </si>
  <si>
    <t>Knt K.V. S</t>
  </si>
  <si>
    <t>PCOS H3 S</t>
  </si>
  <si>
    <t>PCOS H3 Kontrol</t>
  </si>
  <si>
    <t>PCOS H3 FF</t>
  </si>
  <si>
    <t>Knt H4 S</t>
  </si>
  <si>
    <t>Knt H4 Kontrol</t>
  </si>
  <si>
    <t>K H4 FF-MAS</t>
  </si>
  <si>
    <t>PCOS G.A. S</t>
  </si>
  <si>
    <t>PCOS G.A. FF-MAS</t>
  </si>
  <si>
    <t>PCOS 5 FF-MAS</t>
  </si>
  <si>
    <t>PCOS 5 F+S</t>
  </si>
  <si>
    <t>PCOS 5 S</t>
  </si>
  <si>
    <t>Kotrol 6 Knt grubu</t>
  </si>
  <si>
    <t>Kontrol 6 FF-MAS</t>
  </si>
  <si>
    <t>Kontrol 6 F+S</t>
  </si>
  <si>
    <t>Kontrol 6 S</t>
  </si>
  <si>
    <t>PCOS 4 F+S</t>
  </si>
  <si>
    <t>PCOS 4 S</t>
  </si>
  <si>
    <t>PCOS 4 Knt grubu</t>
  </si>
  <si>
    <t>PCOS 4 FF-MAS</t>
  </si>
  <si>
    <t>K7 S</t>
  </si>
  <si>
    <t>P6 S</t>
  </si>
  <si>
    <t>PCOS 8 K</t>
  </si>
  <si>
    <t>S PCOS 7</t>
  </si>
  <si>
    <t>K 7 F+S</t>
  </si>
  <si>
    <t>P 6 F+S</t>
  </si>
  <si>
    <t>PCOS 8 S</t>
  </si>
  <si>
    <t>K 8 S</t>
  </si>
  <si>
    <t>K 7 F</t>
  </si>
  <si>
    <t>P 6 F</t>
  </si>
  <si>
    <t>PCOS 7 F</t>
  </si>
  <si>
    <t>PCOS 8 FF+S</t>
  </si>
  <si>
    <t>K 8 FF</t>
  </si>
  <si>
    <t>K 8 F+S</t>
  </si>
  <si>
    <t>K 8 K</t>
  </si>
  <si>
    <t>K 7 K</t>
  </si>
  <si>
    <t>P 6 K</t>
  </si>
  <si>
    <t>K PCOS 7</t>
  </si>
  <si>
    <t>PCOS 8 FF-MAS</t>
  </si>
  <si>
    <t>H. Kültür</t>
  </si>
  <si>
    <t>SMO replika 1</t>
  </si>
  <si>
    <t>SMO replika 2</t>
  </si>
  <si>
    <t>SMO Ct Mean</t>
  </si>
  <si>
    <t>GLI1 replika 1</t>
  </si>
  <si>
    <t>GLI1 replika 2</t>
  </si>
  <si>
    <t>GLI1 Ct Mean</t>
  </si>
  <si>
    <r>
      <t>Numune miktarı (</t>
    </r>
    <r>
      <rPr>
        <b/>
        <sz val="12"/>
        <color theme="0"/>
        <rFont val="Arial Tur"/>
        <charset val="162"/>
      </rPr>
      <t>µl)</t>
    </r>
  </si>
  <si>
    <t>PCOS H3 FF+S</t>
  </si>
  <si>
    <t>Knt H4 F+S</t>
  </si>
  <si>
    <t>PCOS G.A. F+S</t>
  </si>
  <si>
    <t>PCOS 5 Knt grubu</t>
  </si>
  <si>
    <t>PCOS G.A. Kontrol</t>
  </si>
  <si>
    <t>Diagen N.A. Kod</t>
  </si>
  <si>
    <t>Numune Üzerinde Yazan İsim</t>
  </si>
  <si>
    <t>Numune Listesi (Araştırmacıdan Gelen)</t>
  </si>
  <si>
    <t>Numune Türü</t>
  </si>
  <si>
    <r>
      <t>Numune Miktarı (</t>
    </r>
    <r>
      <rPr>
        <b/>
        <sz val="12"/>
        <color theme="0"/>
        <rFont val="Arial Tur"/>
        <charset val="162"/>
      </rPr>
      <t>µl)</t>
    </r>
  </si>
  <si>
    <t>Nükleik Asit Miktarı (ng)</t>
  </si>
  <si>
    <t>ACTB replika 1</t>
  </si>
  <si>
    <t>ACTB Ct Mean</t>
  </si>
  <si>
    <t>ACTB replika 2</t>
  </si>
  <si>
    <t>SMO dCt</t>
  </si>
  <si>
    <t>GLI1 dCt</t>
  </si>
  <si>
    <t>SMO ddCt</t>
  </si>
  <si>
    <t>GLI1 ddCt</t>
  </si>
  <si>
    <t>Kont K.V FF-MAS</t>
  </si>
  <si>
    <t>PCOS 7 (FF+S)</t>
  </si>
  <si>
    <t xml:space="preserve">FC SMO </t>
  </si>
  <si>
    <t xml:space="preserve">FC GLI1 </t>
  </si>
  <si>
    <t>Gruplar</t>
  </si>
  <si>
    <t>PCOS FF+MAS</t>
  </si>
  <si>
    <t>PCOS S</t>
  </si>
  <si>
    <t>PCOS FF+S</t>
  </si>
  <si>
    <t>PCOS Kontrol</t>
  </si>
  <si>
    <t>KONTROL FF+MAS</t>
  </si>
  <si>
    <t>Kontrol S</t>
  </si>
  <si>
    <t>Kontrol FF+S</t>
  </si>
  <si>
    <t>Kontrol Kontrol</t>
  </si>
  <si>
    <t xml:space="preserve">log2 FC SMO </t>
  </si>
  <si>
    <t xml:space="preserve">log2 FC GLI1 </t>
  </si>
  <si>
    <t>F+ S PCOS 7</t>
  </si>
  <si>
    <t>UNDETERMINED</t>
  </si>
  <si>
    <t>FC SMO 2^-ddCt</t>
  </si>
  <si>
    <t>FC GLI1 2^-ddCt</t>
  </si>
  <si>
    <t>FC SMO log2</t>
  </si>
  <si>
    <t>FC GLI1 log2</t>
  </si>
  <si>
    <t>HGL FF+MAS</t>
  </si>
  <si>
    <t>HGL S</t>
  </si>
  <si>
    <t>Accession Number</t>
  </si>
  <si>
    <t>Sequence Definition</t>
  </si>
  <si>
    <t>Sequence Length</t>
  </si>
  <si>
    <t>Pair Quality</t>
  </si>
  <si>
    <t>Pair Rating</t>
  </si>
  <si>
    <t>Product Length</t>
  </si>
  <si>
    <t>Product Tm</t>
  </si>
  <si>
    <t>Product TaOpt</t>
  </si>
  <si>
    <t>Cross-Dimer dG(Internal)</t>
  </si>
  <si>
    <t>Cross-Dimer Bond(Internal)</t>
  </si>
  <si>
    <t>Ambiguous Bases</t>
  </si>
  <si>
    <t>Cross-Dimer dG(3'End)</t>
  </si>
  <si>
    <t>Cross-Dimer Bond(3'End)</t>
  </si>
  <si>
    <t>Sense Primer</t>
  </si>
  <si>
    <t>Rating</t>
  </si>
  <si>
    <t>Position</t>
  </si>
  <si>
    <t>Length</t>
  </si>
  <si>
    <t>Tm</t>
  </si>
  <si>
    <t>GC%</t>
  </si>
  <si>
    <t>GC Clamp</t>
  </si>
  <si>
    <t>3'End dG</t>
  </si>
  <si>
    <t>Self Dimer dG(Internal)</t>
  </si>
  <si>
    <t>Hairpin dG(Internal)</t>
  </si>
  <si>
    <t>Hairpin Bond(Internal)</t>
  </si>
  <si>
    <t>Self Dimer Bond(Internal)</t>
  </si>
  <si>
    <t>Run/Repeat Length</t>
  </si>
  <si>
    <t>Hairpin dG(3'End)</t>
  </si>
  <si>
    <t>Hairpin Bond(3'End)</t>
  </si>
  <si>
    <t>Self Dimer dG(3'End)</t>
  </si>
  <si>
    <t>Self Dimer Bond(3'End)</t>
  </si>
  <si>
    <t>Anti-sense Primer</t>
  </si>
  <si>
    <t>Amplicon</t>
  </si>
  <si>
    <t>NM_005631</t>
  </si>
  <si>
    <t xml:space="preserve"> Homo sapiens smoothened, frizzled class receptor (SMO), mRNA.</t>
  </si>
  <si>
    <t>Best</t>
  </si>
  <si>
    <t>CAAGATCAACGAGACCAT</t>
  </si>
  <si>
    <t>CCTGACATAGCACATAGT</t>
  </si>
  <si>
    <t>CAAGATCAACGAGACCATGCTGCGCCTGGGCATTTTTGGCTTCCTGGCCTTTGGCTTTGTGCTCATTACCTTCAGCTGCCACTTCTACGACTTCTTCAACCAGGCTGAGTGGGAGCGCAGCTTCC</t>
  </si>
  <si>
    <t>NM_005269</t>
  </si>
  <si>
    <t xml:space="preserve"> Homo sapiens GLI family zinc finger 1 (GLI1), transcript variant 1, mRNA.</t>
  </si>
  <si>
    <t>AGTACATGCTGGTGGTTC</t>
  </si>
  <si>
    <t>ATACATACGGCTTCTCATTG</t>
  </si>
  <si>
    <t>AGTACATGCTGGTGGTTCACATGCGCAGACACACTGGCGAGAAGCCACACAAGTGCACGTTTGAAGGGTGCCGGAAGTCATACTCACGCCTCGAAAACCTGAAGACGCACCTGCGGTCACACACG</t>
  </si>
  <si>
    <t xml:space="preserve"> N.A. Kod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</si>
</sst>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b/>
      <sz val="12"/>
      <color theme="0"/>
      <name val="Arial Tur"/>
      <charset val="162"/>
    </font>
    <font>
      <b/>
      <sz val="8"/>
      <color theme="1"/>
      <name val="Calibri"/>
      <family val="2"/>
      <charset val="16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</cellStyleXfs>
  <cellXfs count="44">
    <xf numFmtId="0" fontId="0" fillId="0" borderId="0" xfId="0"/>
    <xf numFmtId="0" fontId="0" fillId="34" borderId="10" xfId="0" applyFill="1" applyBorder="1" applyAlignment="1" applyProtection="1">
      <alignment horizontal="center" vertical="center"/>
      <protection locked="0"/>
    </xf>
    <xf numFmtId="0" fontId="18" fillId="34" borderId="11" xfId="0" applyFont="1" applyFill="1" applyBorder="1" applyAlignment="1" applyProtection="1">
      <alignment horizontal="center" vertical="center"/>
      <protection locked="0"/>
    </xf>
    <xf numFmtId="0" fontId="19" fillId="33" borderId="13" xfId="0" applyFont="1" applyFill="1" applyBorder="1" applyAlignment="1" applyProtection="1">
      <alignment horizontal="center" vertical="center" wrapText="1"/>
    </xf>
    <xf numFmtId="0" fontId="19" fillId="33" borderId="12" xfId="0" applyFont="1" applyFill="1" applyBorder="1" applyAlignment="1" applyProtection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0" fillId="34" borderId="11" xfId="0" applyFill="1" applyBorder="1" applyAlignment="1" applyProtection="1">
      <alignment horizontal="center" vertical="center"/>
      <protection locked="0"/>
    </xf>
    <xf numFmtId="0" fontId="0" fillId="34" borderId="14" xfId="0" applyFill="1" applyBorder="1" applyAlignment="1" applyProtection="1">
      <alignment horizontal="center"/>
      <protection locked="0"/>
    </xf>
    <xf numFmtId="0" fontId="0" fillId="35" borderId="15" xfId="0" applyFill="1" applyBorder="1" applyAlignment="1" applyProtection="1">
      <alignment horizontal="center" vertical="center"/>
      <protection locked="0"/>
    </xf>
    <xf numFmtId="0" fontId="0" fillId="34" borderId="16" xfId="0" applyFill="1" applyBorder="1" applyAlignment="1" applyProtection="1">
      <alignment horizontal="center"/>
      <protection locked="0"/>
    </xf>
    <xf numFmtId="0" fontId="0" fillId="35" borderId="17" xfId="0" applyFill="1" applyBorder="1" applyAlignment="1" applyProtection="1">
      <alignment horizontal="center" vertical="center"/>
      <protection locked="0"/>
    </xf>
    <xf numFmtId="0" fontId="0" fillId="34" borderId="18" xfId="0" applyFill="1" applyBorder="1" applyAlignment="1" applyProtection="1">
      <alignment horizontal="center"/>
      <protection locked="0"/>
    </xf>
    <xf numFmtId="0" fontId="0" fillId="35" borderId="19" xfId="0" applyFill="1" applyBorder="1" applyAlignment="1" applyProtection="1">
      <alignment horizontal="center" vertical="center"/>
      <protection locked="0"/>
    </xf>
    <xf numFmtId="0" fontId="19" fillId="33" borderId="20" xfId="0" applyFont="1" applyFill="1" applyBorder="1" applyAlignment="1" applyProtection="1">
      <alignment horizontal="center" vertical="center" wrapText="1"/>
    </xf>
    <xf numFmtId="0" fontId="19" fillId="33" borderId="21" xfId="0" applyFont="1" applyFill="1" applyBorder="1" applyAlignment="1" applyProtection="1">
      <alignment horizontal="center" vertical="center" wrapText="1"/>
    </xf>
    <xf numFmtId="0" fontId="19" fillId="33" borderId="23" xfId="0" applyFont="1" applyFill="1" applyBorder="1" applyAlignment="1" applyProtection="1">
      <alignment horizontal="center" vertical="center" wrapText="1"/>
    </xf>
    <xf numFmtId="0" fontId="0" fillId="34" borderId="27" xfId="0" applyFill="1" applyBorder="1" applyAlignment="1" applyProtection="1">
      <alignment horizontal="center" vertical="center"/>
      <protection locked="0"/>
    </xf>
    <xf numFmtId="2" fontId="0" fillId="0" borderId="0" xfId="0" applyNumberFormat="1"/>
    <xf numFmtId="0" fontId="19" fillId="33" borderId="28" xfId="0" applyFont="1" applyFill="1" applyBorder="1" applyAlignment="1" applyProtection="1">
      <alignment horizontal="center"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0" fillId="34" borderId="30" xfId="0" applyFill="1" applyBorder="1" applyAlignment="1" applyProtection="1">
      <alignment horizontal="center" vertical="center"/>
      <protection locked="0"/>
    </xf>
    <xf numFmtId="0" fontId="18" fillId="34" borderId="30" xfId="0" applyFont="1" applyFill="1" applyBorder="1" applyAlignment="1" applyProtection="1">
      <alignment horizontal="center" vertical="center"/>
      <protection locked="0"/>
    </xf>
    <xf numFmtId="0" fontId="0" fillId="34" borderId="31" xfId="0" applyFill="1" applyBorder="1" applyAlignment="1" applyProtection="1">
      <alignment horizontal="center" vertical="center"/>
      <protection locked="0"/>
    </xf>
    <xf numFmtId="0" fontId="0" fillId="34" borderId="32" xfId="0" applyFill="1" applyBorder="1" applyAlignment="1" applyProtection="1">
      <alignment horizontal="center" vertical="center"/>
      <protection locked="0"/>
    </xf>
    <xf numFmtId="0" fontId="0" fillId="34" borderId="33" xfId="0" applyFill="1" applyBorder="1" applyAlignment="1" applyProtection="1">
      <alignment horizontal="center" vertical="center"/>
      <protection locked="0"/>
    </xf>
    <xf numFmtId="0" fontId="18" fillId="34" borderId="33" xfId="0" applyFont="1" applyFill="1" applyBorder="1" applyAlignment="1" applyProtection="1">
      <alignment horizontal="center" vertical="center"/>
      <protection locked="0"/>
    </xf>
    <xf numFmtId="0" fontId="0" fillId="34" borderId="34" xfId="0" applyFill="1" applyBorder="1" applyAlignment="1" applyProtection="1">
      <alignment horizontal="center" vertical="center"/>
      <protection locked="0"/>
    </xf>
    <xf numFmtId="0" fontId="0" fillId="34" borderId="35" xfId="0" applyFill="1" applyBorder="1" applyAlignment="1" applyProtection="1">
      <alignment horizontal="center" vertical="center"/>
      <protection locked="0"/>
    </xf>
    <xf numFmtId="0" fontId="0" fillId="34" borderId="29" xfId="0" applyFill="1" applyBorder="1" applyAlignment="1" applyProtection="1">
      <alignment horizontal="center" vertical="center"/>
      <protection locked="0"/>
    </xf>
    <xf numFmtId="0" fontId="18" fillId="34" borderId="29" xfId="0" applyFont="1" applyFill="1" applyBorder="1" applyAlignment="1" applyProtection="1">
      <alignment horizontal="center" vertical="center"/>
      <protection locked="0"/>
    </xf>
    <xf numFmtId="0" fontId="0" fillId="34" borderId="12" xfId="0" applyFill="1" applyBorder="1" applyAlignment="1" applyProtection="1">
      <alignment horizontal="center" vertical="center"/>
      <protection locked="0"/>
    </xf>
    <xf numFmtId="0" fontId="0" fillId="34" borderId="36" xfId="0" applyFill="1" applyBorder="1" applyAlignment="1" applyProtection="1">
      <alignment horizontal="center" vertical="center"/>
      <protection locked="0"/>
    </xf>
    <xf numFmtId="0" fontId="22" fillId="34" borderId="27" xfId="0" applyFont="1" applyFill="1" applyBorder="1" applyAlignment="1" applyProtection="1">
      <alignment horizontal="center" vertical="center"/>
      <protection locked="0"/>
    </xf>
    <xf numFmtId="0" fontId="22" fillId="34" borderId="10" xfId="0" applyFont="1" applyFill="1" applyBorder="1" applyAlignment="1" applyProtection="1">
      <alignment horizontal="center" vertical="center"/>
      <protection locked="0"/>
    </xf>
    <xf numFmtId="0" fontId="22" fillId="34" borderId="32" xfId="0" applyFont="1" applyFill="1" applyBorder="1" applyAlignment="1" applyProtection="1">
      <alignment horizontal="center" vertical="center"/>
      <protection locked="0"/>
    </xf>
    <xf numFmtId="0" fontId="22" fillId="34" borderId="31" xfId="0" applyFont="1" applyFill="1" applyBorder="1" applyAlignment="1" applyProtection="1">
      <alignment horizontal="center" vertical="center"/>
      <protection locked="0"/>
    </xf>
    <xf numFmtId="0" fontId="0" fillId="0" borderId="24" xfId="0" applyBorder="1" applyAlignment="1">
      <alignment vertical="center" wrapText="1"/>
    </xf>
    <xf numFmtId="0" fontId="0" fillId="0" borderId="25" xfId="0" applyBorder="1" applyAlignment="1">
      <alignment vertical="center" wrapText="1"/>
    </xf>
    <xf numFmtId="0" fontId="0" fillId="0" borderId="26" xfId="0" applyBorder="1" applyAlignment="1">
      <alignment vertical="center" wrapText="1"/>
    </xf>
    <xf numFmtId="3" fontId="0" fillId="0" borderId="0" xfId="0" applyNumberFormat="1"/>
    <xf numFmtId="0" fontId="19" fillId="33" borderId="23" xfId="0" applyFont="1" applyFill="1" applyBorder="1" applyAlignment="1">
      <alignment horizontal="center" vertical="center" wrapText="1"/>
    </xf>
    <xf numFmtId="0" fontId="19" fillId="33" borderId="28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</cellXfs>
  <cellStyles count="46">
    <cellStyle name="%20 - Vurgu1" xfId="18" builtinId="30" customBuiltin="1"/>
    <cellStyle name="%20 - Vurgu2" xfId="22" builtinId="34" customBuiltin="1"/>
    <cellStyle name="%20 - Vurgu3" xfId="26" builtinId="38" customBuiltin="1"/>
    <cellStyle name="%20 - Vurgu4" xfId="30" builtinId="42" customBuiltin="1"/>
    <cellStyle name="%20 - Vurgu5" xfId="34" builtinId="46" customBuiltin="1"/>
    <cellStyle name="%20 - Vurgu6" xfId="38" builtinId="50" customBuiltin="1"/>
    <cellStyle name="%40 - Vurgu1" xfId="19" builtinId="31" customBuiltin="1"/>
    <cellStyle name="%40 - Vurgu2" xfId="23" builtinId="35" customBuiltin="1"/>
    <cellStyle name="%40 - Vurgu3" xfId="27" builtinId="39" customBuiltin="1"/>
    <cellStyle name="%40 - Vurgu4" xfId="31" builtinId="43" customBuiltin="1"/>
    <cellStyle name="%40 - Vurgu5" xfId="35" builtinId="47" customBuiltin="1"/>
    <cellStyle name="%40 - Vurgu6" xfId="39" builtinId="51" customBuiltin="1"/>
    <cellStyle name="%60 - Vurgu1" xfId="20" builtinId="32" customBuiltin="1"/>
    <cellStyle name="%60 - Vurgu2" xfId="24" builtinId="36" customBuiltin="1"/>
    <cellStyle name="%60 - Vurgu3" xfId="28" builtinId="40" customBuiltin="1"/>
    <cellStyle name="%60 - Vurgu4" xfId="32" builtinId="44" customBuiltin="1"/>
    <cellStyle name="%60 - Vurgu5" xfId="36" builtinId="48" customBuiltin="1"/>
    <cellStyle name="%60 - Vurgu6" xfId="40" builtinId="52" customBuiltin="1"/>
    <cellStyle name="Açıklama Metni" xfId="15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rmal 2" xfId="41" xr:uid="{00000000-0005-0000-0000-000020000000}"/>
    <cellStyle name="Normal 3" xfId="42" xr:uid="{00000000-0005-0000-0000-000021000000}"/>
    <cellStyle name="Normal 4" xfId="43" xr:uid="{00000000-0005-0000-0000-000022000000}"/>
    <cellStyle name="Normal 5" xfId="45" xr:uid="{00000000-0005-0000-0000-000023000000}"/>
    <cellStyle name="Not 2" xfId="44" xr:uid="{00000000-0005-0000-0000-000024000000}"/>
    <cellStyle name="Nötr" xfId="8" builtinId="28" customBuiltin="1"/>
    <cellStyle name="Toplam" xfId="16" builtinId="25" customBuiltin="1"/>
    <cellStyle name="Uyarı Metni" xfId="14" builtinId="11" customBuiltin="1"/>
    <cellStyle name="Vurgu1" xfId="17" builtinId="29" customBuiltin="1"/>
    <cellStyle name="Vurgu2" xfId="21" builtinId="33" customBuiltin="1"/>
    <cellStyle name="Vurgu3" xfId="25" builtinId="37" customBuiltin="1"/>
    <cellStyle name="Vurgu4" xfId="29" builtinId="41" customBuiltin="1"/>
    <cellStyle name="Vurgu5" xfId="33" builtinId="45" customBuiltin="1"/>
    <cellStyle name="Vurgu6" xfId="37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C21" sqref="C21"/>
    </sheetView>
  </sheetViews>
  <sheetFormatPr defaultRowHeight="14.5" x14ac:dyDescent="0.35"/>
  <cols>
    <col min="1" max="8" width="16.36328125" customWidth="1"/>
  </cols>
  <sheetData>
    <row r="1" spans="1:8" ht="47" thickBot="1" x14ac:dyDescent="0.4">
      <c r="A1" s="13" t="s">
        <v>0</v>
      </c>
      <c r="B1" s="3" t="s">
        <v>62</v>
      </c>
      <c r="C1" s="3" t="s">
        <v>0</v>
      </c>
      <c r="D1" s="3" t="s">
        <v>62</v>
      </c>
      <c r="E1" s="3" t="s">
        <v>0</v>
      </c>
      <c r="F1" s="3" t="s">
        <v>62</v>
      </c>
      <c r="G1" s="3" t="s">
        <v>0</v>
      </c>
      <c r="H1" s="14" t="s">
        <v>62</v>
      </c>
    </row>
    <row r="2" spans="1:8" x14ac:dyDescent="0.35">
      <c r="A2" s="7" t="s">
        <v>81</v>
      </c>
      <c r="B2" s="8">
        <v>750</v>
      </c>
      <c r="C2" s="7" t="s">
        <v>2</v>
      </c>
      <c r="D2" s="8">
        <v>1000</v>
      </c>
      <c r="E2" s="7" t="s">
        <v>16</v>
      </c>
      <c r="F2" s="8">
        <v>750</v>
      </c>
      <c r="G2" s="7" t="s">
        <v>3</v>
      </c>
      <c r="H2" s="8">
        <v>750</v>
      </c>
    </row>
    <row r="3" spans="1:8" x14ac:dyDescent="0.35">
      <c r="A3" s="9" t="s">
        <v>15</v>
      </c>
      <c r="B3" s="10">
        <v>1000</v>
      </c>
      <c r="C3" s="9" t="s">
        <v>13</v>
      </c>
      <c r="D3" s="10">
        <v>1000</v>
      </c>
      <c r="E3" s="9" t="s">
        <v>10</v>
      </c>
      <c r="F3" s="10">
        <v>1000</v>
      </c>
      <c r="G3" s="9" t="s">
        <v>14</v>
      </c>
      <c r="H3" s="10">
        <v>1000</v>
      </c>
    </row>
    <row r="4" spans="1:8" x14ac:dyDescent="0.35">
      <c r="A4" s="9" t="s">
        <v>22</v>
      </c>
      <c r="B4" s="10">
        <v>750</v>
      </c>
      <c r="C4" s="9" t="s">
        <v>21</v>
      </c>
      <c r="D4" s="10">
        <v>1000</v>
      </c>
      <c r="E4" s="9" t="s">
        <v>20</v>
      </c>
      <c r="F4" s="10">
        <v>750</v>
      </c>
      <c r="G4" s="9" t="s">
        <v>64</v>
      </c>
      <c r="H4" s="10">
        <v>500</v>
      </c>
    </row>
    <row r="5" spans="1:8" x14ac:dyDescent="0.35">
      <c r="A5" s="9" t="s">
        <v>29</v>
      </c>
      <c r="B5" s="10">
        <v>750</v>
      </c>
      <c r="C5" s="9" t="s">
        <v>28</v>
      </c>
      <c r="D5" s="10">
        <v>750</v>
      </c>
      <c r="E5" s="9" t="s">
        <v>31</v>
      </c>
      <c r="F5" s="10">
        <v>750</v>
      </c>
      <c r="G5" s="9" t="s">
        <v>30</v>
      </c>
      <c r="H5" s="10">
        <v>750</v>
      </c>
    </row>
    <row r="6" spans="1:8" x14ac:dyDescent="0.35">
      <c r="A6" s="9" t="s">
        <v>44</v>
      </c>
      <c r="B6" s="10">
        <v>500</v>
      </c>
      <c r="C6" s="9" t="s">
        <v>51</v>
      </c>
      <c r="D6" s="10">
        <v>500</v>
      </c>
      <c r="E6" s="9" t="s">
        <v>36</v>
      </c>
      <c r="F6" s="10">
        <v>750</v>
      </c>
      <c r="G6" s="9" t="s">
        <v>40</v>
      </c>
      <c r="H6" s="10">
        <v>750</v>
      </c>
    </row>
    <row r="7" spans="1:8" x14ac:dyDescent="0.35">
      <c r="A7" s="9" t="s">
        <v>48</v>
      </c>
      <c r="B7" s="10">
        <v>1000</v>
      </c>
      <c r="C7" s="9" t="s">
        <v>50</v>
      </c>
      <c r="D7" s="10">
        <v>1000</v>
      </c>
      <c r="E7" s="9" t="s">
        <v>43</v>
      </c>
      <c r="F7" s="10">
        <v>1000</v>
      </c>
      <c r="G7" s="9" t="s">
        <v>49</v>
      </c>
      <c r="H7" s="10">
        <v>1000</v>
      </c>
    </row>
    <row r="8" spans="1:8" x14ac:dyDescent="0.35">
      <c r="A8" s="9" t="s">
        <v>7</v>
      </c>
      <c r="B8" s="10">
        <v>1000</v>
      </c>
      <c r="C8" s="9" t="s">
        <v>8</v>
      </c>
      <c r="D8" s="10">
        <v>500</v>
      </c>
      <c r="E8" s="9" t="s">
        <v>9</v>
      </c>
      <c r="F8" s="10">
        <v>750</v>
      </c>
      <c r="G8" s="9" t="s">
        <v>11</v>
      </c>
      <c r="H8" s="10">
        <v>750</v>
      </c>
    </row>
    <row r="9" spans="1:8" x14ac:dyDescent="0.35">
      <c r="A9" s="9" t="s">
        <v>24</v>
      </c>
      <c r="B9" s="10">
        <v>750</v>
      </c>
      <c r="C9" s="9" t="s">
        <v>67</v>
      </c>
      <c r="D9" s="10">
        <v>1250</v>
      </c>
      <c r="E9" s="9" t="s">
        <v>23</v>
      </c>
      <c r="F9" s="10">
        <v>750</v>
      </c>
      <c r="G9" s="9" t="s">
        <v>65</v>
      </c>
      <c r="H9" s="10">
        <v>750</v>
      </c>
    </row>
    <row r="10" spans="1:8" x14ac:dyDescent="0.35">
      <c r="A10" s="9" t="s">
        <v>5</v>
      </c>
      <c r="B10" s="10">
        <v>500</v>
      </c>
      <c r="C10" s="9" t="s">
        <v>4</v>
      </c>
      <c r="D10" s="10">
        <v>500</v>
      </c>
      <c r="E10" s="9" t="s">
        <v>6</v>
      </c>
      <c r="F10" s="10">
        <v>500</v>
      </c>
      <c r="G10" s="9" t="s">
        <v>12</v>
      </c>
      <c r="H10" s="10">
        <v>500</v>
      </c>
    </row>
    <row r="11" spans="1:8" x14ac:dyDescent="0.35">
      <c r="A11" s="9" t="s">
        <v>19</v>
      </c>
      <c r="B11" s="10">
        <v>1000</v>
      </c>
      <c r="C11" s="9" t="s">
        <v>18</v>
      </c>
      <c r="D11" s="10">
        <v>1000</v>
      </c>
      <c r="E11" s="9" t="s">
        <v>17</v>
      </c>
      <c r="F11" s="10">
        <v>1000</v>
      </c>
      <c r="G11" s="9" t="s">
        <v>63</v>
      </c>
      <c r="H11" s="10">
        <v>1000</v>
      </c>
    </row>
    <row r="12" spans="1:8" x14ac:dyDescent="0.35">
      <c r="A12" s="9" t="s">
        <v>35</v>
      </c>
      <c r="B12" s="10">
        <v>250</v>
      </c>
      <c r="C12" s="9" t="s">
        <v>34</v>
      </c>
      <c r="D12" s="10">
        <v>250</v>
      </c>
      <c r="E12" s="9" t="s">
        <v>33</v>
      </c>
      <c r="F12" s="10">
        <v>500</v>
      </c>
      <c r="G12" s="9" t="s">
        <v>32</v>
      </c>
      <c r="H12" s="10">
        <v>500</v>
      </c>
    </row>
    <row r="13" spans="1:8" x14ac:dyDescent="0.35">
      <c r="A13" s="9" t="s">
        <v>25</v>
      </c>
      <c r="B13" s="10">
        <v>500</v>
      </c>
      <c r="C13" s="9" t="s">
        <v>66</v>
      </c>
      <c r="D13" s="10">
        <v>250</v>
      </c>
      <c r="E13" s="9" t="s">
        <v>27</v>
      </c>
      <c r="F13" s="10">
        <v>250</v>
      </c>
      <c r="G13" s="9" t="s">
        <v>26</v>
      </c>
      <c r="H13" s="10">
        <v>500</v>
      </c>
    </row>
    <row r="14" spans="1:8" x14ac:dyDescent="0.35">
      <c r="A14" s="9" t="s">
        <v>45</v>
      </c>
      <c r="B14" s="10">
        <v>500</v>
      </c>
      <c r="C14" s="9" t="s">
        <v>52</v>
      </c>
      <c r="D14" s="10">
        <v>500</v>
      </c>
      <c r="E14" s="9" t="s">
        <v>37</v>
      </c>
      <c r="F14" s="10">
        <v>500</v>
      </c>
      <c r="G14" s="9" t="s">
        <v>41</v>
      </c>
      <c r="H14" s="10">
        <v>500</v>
      </c>
    </row>
    <row r="15" spans="1:8" x14ac:dyDescent="0.35">
      <c r="A15" s="9" t="s">
        <v>46</v>
      </c>
      <c r="B15" s="10">
        <v>1000</v>
      </c>
      <c r="C15" s="9" t="s">
        <v>53</v>
      </c>
      <c r="D15" s="10">
        <v>1000</v>
      </c>
      <c r="E15" s="9" t="s">
        <v>39</v>
      </c>
      <c r="F15" s="10">
        <v>1000</v>
      </c>
      <c r="G15" s="9" t="s">
        <v>82</v>
      </c>
      <c r="H15" s="10">
        <v>1000</v>
      </c>
    </row>
    <row r="16" spans="1:8" ht="15" thickBot="1" x14ac:dyDescent="0.4">
      <c r="A16" s="11" t="s">
        <v>54</v>
      </c>
      <c r="B16" s="12">
        <v>1000</v>
      </c>
      <c r="C16" s="11" t="s">
        <v>38</v>
      </c>
      <c r="D16" s="12">
        <v>1000</v>
      </c>
      <c r="E16" s="11" t="s">
        <v>42</v>
      </c>
      <c r="F16" s="12">
        <v>1000</v>
      </c>
      <c r="G16" s="11" t="s">
        <v>47</v>
      </c>
      <c r="H16" s="12">
        <v>1000</v>
      </c>
    </row>
  </sheetData>
  <sortState xmlns:xlrd2="http://schemas.microsoft.com/office/spreadsheetml/2017/richdata2" ref="A1:B60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W201"/>
  <sheetViews>
    <sheetView zoomScale="55" zoomScaleNormal="55" workbookViewId="0">
      <selection activeCell="F31" sqref="F31"/>
    </sheetView>
  </sheetViews>
  <sheetFormatPr defaultRowHeight="14.5" x14ac:dyDescent="0.35"/>
  <cols>
    <col min="1" max="1" width="22.81640625" customWidth="1"/>
    <col min="2" max="2" width="20.453125" customWidth="1"/>
    <col min="3" max="3" width="28.6328125" bestFit="1" customWidth="1"/>
    <col min="4" max="4" width="20.08984375" bestFit="1" customWidth="1"/>
    <col min="5" max="6" width="17.90625" customWidth="1"/>
    <col min="7" max="15" width="15.90625" customWidth="1"/>
    <col min="16" max="17" width="14.90625" style="17" bestFit="1" customWidth="1"/>
    <col min="18" max="19" width="14.90625" bestFit="1" customWidth="1"/>
    <col min="20" max="20" width="16" bestFit="1" customWidth="1"/>
    <col min="21" max="21" width="15.6328125" bestFit="1" customWidth="1"/>
    <col min="22" max="23" width="14.90625" bestFit="1" customWidth="1"/>
  </cols>
  <sheetData>
    <row r="1" spans="1:23" s="5" customFormat="1" ht="70.25" customHeight="1" thickBot="1" x14ac:dyDescent="0.4">
      <c r="A1" s="3" t="s">
        <v>69</v>
      </c>
      <c r="B1" s="4" t="s">
        <v>147</v>
      </c>
      <c r="C1" s="4" t="s">
        <v>70</v>
      </c>
      <c r="D1" s="4" t="s">
        <v>71</v>
      </c>
      <c r="E1" s="4" t="s">
        <v>72</v>
      </c>
      <c r="F1" s="4" t="s">
        <v>73</v>
      </c>
      <c r="G1" s="4" t="s">
        <v>56</v>
      </c>
      <c r="H1" s="4" t="s">
        <v>57</v>
      </c>
      <c r="I1" s="4" t="s">
        <v>58</v>
      </c>
      <c r="J1" s="4" t="s">
        <v>59</v>
      </c>
      <c r="K1" s="4" t="s">
        <v>60</v>
      </c>
      <c r="L1" s="4" t="s">
        <v>61</v>
      </c>
      <c r="M1" s="4" t="s">
        <v>74</v>
      </c>
      <c r="N1" s="4" t="s">
        <v>76</v>
      </c>
      <c r="O1" s="4" t="s">
        <v>75</v>
      </c>
      <c r="P1" s="4" t="s">
        <v>77</v>
      </c>
      <c r="Q1" s="4" t="s">
        <v>78</v>
      </c>
      <c r="R1" s="4" t="s">
        <v>79</v>
      </c>
      <c r="S1" s="4" t="s">
        <v>80</v>
      </c>
      <c r="T1" s="4" t="s">
        <v>98</v>
      </c>
      <c r="U1" s="4" t="s">
        <v>99</v>
      </c>
      <c r="V1" s="4" t="s">
        <v>100</v>
      </c>
      <c r="W1" s="4" t="s">
        <v>101</v>
      </c>
    </row>
    <row r="2" spans="1:23" ht="15.65" customHeight="1" x14ac:dyDescent="0.35">
      <c r="A2" s="6" t="s">
        <v>1</v>
      </c>
      <c r="B2" s="2">
        <v>1</v>
      </c>
      <c r="C2" s="2"/>
      <c r="D2" s="1" t="s">
        <v>55</v>
      </c>
      <c r="E2" s="6">
        <v>750</v>
      </c>
      <c r="F2" s="6">
        <v>106</v>
      </c>
      <c r="G2" s="2">
        <v>30.87</v>
      </c>
      <c r="H2" s="1">
        <v>30.54</v>
      </c>
      <c r="I2" s="1">
        <v>30.704999999999998</v>
      </c>
      <c r="J2" s="1">
        <v>34.92</v>
      </c>
      <c r="K2" s="1" t="s">
        <v>97</v>
      </c>
      <c r="L2" s="1">
        <v>34.92</v>
      </c>
      <c r="M2" s="1">
        <v>18.75</v>
      </c>
      <c r="N2" s="1">
        <v>20.12</v>
      </c>
      <c r="O2" s="1">
        <v>19.434999999999999</v>
      </c>
      <c r="P2" s="1">
        <f>I2-O2</f>
        <v>11.27</v>
      </c>
      <c r="Q2" s="1">
        <f>L2-O2</f>
        <v>15.485000000000003</v>
      </c>
      <c r="R2" s="1">
        <f>P2-AVERAGE($P$3,$P$7,$P$11,$P$15,$P$19,$P$23)</f>
        <v>-0.81499999999999773</v>
      </c>
      <c r="S2" s="1">
        <f>Q2-AVERAGE($Q$3,$Q$7,$Q$11,$Q$15,$Q$19,$Q$23)</f>
        <v>-8.6999999999994415E-2</v>
      </c>
      <c r="T2" s="1">
        <f>2^-R2</f>
        <v>1.7592981518448685</v>
      </c>
      <c r="U2" s="1">
        <f>2^-S2</f>
        <v>1.0621591864953683</v>
      </c>
      <c r="V2" s="1">
        <f>LOG(T2,2)</f>
        <v>0.81499999999999762</v>
      </c>
      <c r="W2" s="1">
        <f>LOG(U2,2)</f>
        <v>8.6999999999994374E-2</v>
      </c>
    </row>
    <row r="3" spans="1:23" ht="15.5" x14ac:dyDescent="0.35">
      <c r="A3" s="6" t="s">
        <v>2</v>
      </c>
      <c r="B3" s="2">
        <v>2</v>
      </c>
      <c r="C3" s="2"/>
      <c r="D3" s="1" t="s">
        <v>55</v>
      </c>
      <c r="E3" s="6">
        <v>1000</v>
      </c>
      <c r="F3" s="6">
        <v>116</v>
      </c>
      <c r="G3" s="2">
        <v>33.69</v>
      </c>
      <c r="H3" s="1" t="s">
        <v>97</v>
      </c>
      <c r="I3" s="1">
        <v>33.69</v>
      </c>
      <c r="J3" s="1">
        <v>33.58</v>
      </c>
      <c r="K3" s="1" t="s">
        <v>97</v>
      </c>
      <c r="L3" s="1">
        <v>33.58</v>
      </c>
      <c r="M3" s="1">
        <v>21.91</v>
      </c>
      <c r="N3" s="1">
        <v>21.9</v>
      </c>
      <c r="O3" s="1">
        <v>21.905000000000001</v>
      </c>
      <c r="P3" s="1">
        <f>I3-O3</f>
        <v>11.784999999999997</v>
      </c>
      <c r="Q3" s="1">
        <f>L3-O3</f>
        <v>11.674999999999997</v>
      </c>
      <c r="R3" s="1">
        <f t="shared" ref="R3:R61" si="0">P3-AVERAGE($P$3,$P$7,$P$11,$P$15,$P$19,$P$23)</f>
        <v>-0.30000000000000071</v>
      </c>
      <c r="S3" s="1">
        <f>Q3-AVERAGE($Q$3,$Q$7,$Q$11,$Q$15,$Q$19,$Q$23)</f>
        <v>-3.8970000000000002</v>
      </c>
      <c r="T3" s="1">
        <f t="shared" ref="T3:T61" si="1">2^-R3</f>
        <v>1.231144413344917</v>
      </c>
      <c r="U3" s="1">
        <f t="shared" ref="U3:U60" si="2">2^-S3</f>
        <v>14.897517117283662</v>
      </c>
      <c r="V3" s="1">
        <f t="shared" ref="V3:V61" si="3">LOG(T3,2)</f>
        <v>0.30000000000000082</v>
      </c>
      <c r="W3" s="1">
        <f t="shared" ref="W3:W61" si="4">LOG(U3,2)</f>
        <v>3.8969999999999998</v>
      </c>
    </row>
    <row r="4" spans="1:23" ht="15.5" x14ac:dyDescent="0.35">
      <c r="A4" s="6" t="s">
        <v>16</v>
      </c>
      <c r="B4" s="2">
        <v>3</v>
      </c>
      <c r="C4" s="2"/>
      <c r="D4" s="1" t="s">
        <v>55</v>
      </c>
      <c r="E4" s="6">
        <v>750</v>
      </c>
      <c r="F4" s="6">
        <v>294</v>
      </c>
      <c r="G4" s="2">
        <v>33.43</v>
      </c>
      <c r="H4" s="1">
        <v>34.79</v>
      </c>
      <c r="I4" s="1">
        <v>34.11</v>
      </c>
      <c r="J4" s="1">
        <v>34.159999999999997</v>
      </c>
      <c r="K4" s="1" t="s">
        <v>97</v>
      </c>
      <c r="L4" s="1">
        <v>34.159999999999997</v>
      </c>
      <c r="M4" s="1">
        <v>23.52</v>
      </c>
      <c r="N4" s="1">
        <v>23.75</v>
      </c>
      <c r="O4" s="1">
        <v>23.634999999999998</v>
      </c>
      <c r="P4" s="1">
        <f t="shared" ref="P4:P61" si="5">I4-O4</f>
        <v>10.475000000000001</v>
      </c>
      <c r="Q4" s="1">
        <f t="shared" ref="Q4:Q61" si="6">L4-O4</f>
        <v>10.524999999999999</v>
      </c>
      <c r="R4" s="1">
        <f t="shared" si="0"/>
        <v>-1.6099999999999959</v>
      </c>
      <c r="S4" s="1">
        <f>Q4-AVERAGE($Q$3,$Q$7,$Q$11,$Q$15,$Q$19,$Q$23)</f>
        <v>-5.0469999999999988</v>
      </c>
      <c r="T4" s="1">
        <f t="shared" si="1"/>
        <v>3.0525184179211093</v>
      </c>
      <c r="U4" s="1">
        <f t="shared" si="2"/>
        <v>33.05966040589221</v>
      </c>
      <c r="V4" s="1">
        <f t="shared" si="3"/>
        <v>1.6099999999999959</v>
      </c>
      <c r="W4" s="1">
        <f t="shared" si="4"/>
        <v>5.0469999999999988</v>
      </c>
    </row>
    <row r="5" spans="1:23" ht="15.65" customHeight="1" x14ac:dyDescent="0.35">
      <c r="A5" s="6" t="s">
        <v>3</v>
      </c>
      <c r="B5" s="2">
        <v>4</v>
      </c>
      <c r="C5" s="2"/>
      <c r="D5" s="1" t="s">
        <v>55</v>
      </c>
      <c r="E5" s="6">
        <v>750</v>
      </c>
      <c r="F5" s="6">
        <v>152</v>
      </c>
      <c r="G5" s="2">
        <v>30.46</v>
      </c>
      <c r="H5" s="1">
        <v>30.26</v>
      </c>
      <c r="I5" s="1">
        <v>30.36</v>
      </c>
      <c r="J5" s="1" t="s">
        <v>97</v>
      </c>
      <c r="K5" s="1" t="s">
        <v>97</v>
      </c>
      <c r="L5" s="1" t="e">
        <v>#DIV/0!</v>
      </c>
      <c r="M5" s="1">
        <v>19.11</v>
      </c>
      <c r="N5" s="1">
        <v>19.22</v>
      </c>
      <c r="O5" s="1">
        <v>19.164999999999999</v>
      </c>
      <c r="P5" s="1">
        <f t="shared" si="5"/>
        <v>11.195</v>
      </c>
      <c r="Q5" s="1" t="s">
        <v>97</v>
      </c>
      <c r="R5" s="1">
        <f t="shared" si="0"/>
        <v>-0.88999999999999702</v>
      </c>
      <c r="S5" s="1" t="s">
        <v>97</v>
      </c>
      <c r="T5" s="1">
        <f t="shared" si="1"/>
        <v>1.8531761237807378</v>
      </c>
      <c r="U5" s="1" t="s">
        <v>97</v>
      </c>
      <c r="V5" s="1">
        <f t="shared" si="3"/>
        <v>0.88999999999999702</v>
      </c>
      <c r="W5" s="1" t="s">
        <v>97</v>
      </c>
    </row>
    <row r="6" spans="1:23" ht="15.5" x14ac:dyDescent="0.35">
      <c r="A6" s="6" t="s">
        <v>15</v>
      </c>
      <c r="B6" s="2">
        <v>5</v>
      </c>
      <c r="C6" s="2"/>
      <c r="D6" s="1" t="s">
        <v>55</v>
      </c>
      <c r="E6" s="6">
        <v>1000</v>
      </c>
      <c r="F6" s="6">
        <v>176</v>
      </c>
      <c r="G6" s="2">
        <v>25.41</v>
      </c>
      <c r="H6" s="1">
        <v>25.21</v>
      </c>
      <c r="I6" s="1">
        <v>25.310000000000002</v>
      </c>
      <c r="J6" s="1">
        <v>30.3</v>
      </c>
      <c r="K6" s="1">
        <v>30.94</v>
      </c>
      <c r="L6" s="1">
        <v>30.62</v>
      </c>
      <c r="M6" s="1">
        <v>14.94</v>
      </c>
      <c r="N6" s="1">
        <v>14.94</v>
      </c>
      <c r="O6" s="1">
        <v>14.94</v>
      </c>
      <c r="P6" s="1">
        <f t="shared" si="5"/>
        <v>10.370000000000003</v>
      </c>
      <c r="Q6" s="1">
        <f t="shared" si="6"/>
        <v>15.680000000000001</v>
      </c>
      <c r="R6" s="1">
        <f t="shared" si="0"/>
        <v>-1.7149999999999945</v>
      </c>
      <c r="S6" s="1">
        <f>Q6-AVERAGE($Q$3,$Q$7,$Q$11,$Q$15,$Q$19,$Q$23)</f>
        <v>0.10800000000000409</v>
      </c>
      <c r="T6" s="1">
        <f t="shared" si="1"/>
        <v>3.2829664352419807</v>
      </c>
      <c r="U6" s="1">
        <f t="shared" si="2"/>
        <v>0.92787347647128016</v>
      </c>
      <c r="V6" s="1">
        <f t="shared" si="3"/>
        <v>1.7149999999999945</v>
      </c>
      <c r="W6" s="1">
        <f t="shared" si="4"/>
        <v>-0.10800000000000394</v>
      </c>
    </row>
    <row r="7" spans="1:23" ht="15.5" x14ac:dyDescent="0.35">
      <c r="A7" s="6" t="s">
        <v>13</v>
      </c>
      <c r="B7" s="2">
        <v>6</v>
      </c>
      <c r="C7" s="2"/>
      <c r="D7" s="1" t="s">
        <v>55</v>
      </c>
      <c r="E7" s="6">
        <v>1000</v>
      </c>
      <c r="F7" s="6">
        <v>135</v>
      </c>
      <c r="G7" s="2">
        <v>25.43</v>
      </c>
      <c r="H7" s="1">
        <v>25.09</v>
      </c>
      <c r="I7" s="1">
        <v>25.259999999999998</v>
      </c>
      <c r="J7" s="1">
        <v>29.49</v>
      </c>
      <c r="K7" s="1">
        <v>29.56</v>
      </c>
      <c r="L7" s="1">
        <v>29.524999999999999</v>
      </c>
      <c r="M7" s="1">
        <v>13.56</v>
      </c>
      <c r="N7" s="1">
        <v>13.71</v>
      </c>
      <c r="O7" s="1">
        <v>13.635000000000002</v>
      </c>
      <c r="P7" s="1">
        <f t="shared" si="5"/>
        <v>11.624999999999996</v>
      </c>
      <c r="Q7" s="1">
        <f t="shared" si="6"/>
        <v>15.889999999999997</v>
      </c>
      <c r="R7" s="1">
        <f t="shared" si="0"/>
        <v>-0.46000000000000085</v>
      </c>
      <c r="S7" s="1">
        <f>Q7-AVERAGE($Q$3,$Q$7,$Q$11,$Q$15,$Q$19,$Q$23)</f>
        <v>0.31799999999999962</v>
      </c>
      <c r="T7" s="1">
        <f t="shared" si="1"/>
        <v>1.3755418181397445</v>
      </c>
      <c r="U7" s="1">
        <f t="shared" si="2"/>
        <v>0.8021811663524866</v>
      </c>
      <c r="V7" s="1">
        <f t="shared" si="3"/>
        <v>0.46000000000000085</v>
      </c>
      <c r="W7" s="1">
        <f t="shared" si="4"/>
        <v>-0.31799999999999956</v>
      </c>
    </row>
    <row r="8" spans="1:23" ht="15.5" x14ac:dyDescent="0.35">
      <c r="A8" s="6" t="s">
        <v>10</v>
      </c>
      <c r="B8" s="2">
        <v>7</v>
      </c>
      <c r="C8" s="2"/>
      <c r="D8" s="1" t="s">
        <v>55</v>
      </c>
      <c r="E8" s="6">
        <v>1000</v>
      </c>
      <c r="F8" s="6">
        <v>162</v>
      </c>
      <c r="G8" s="2">
        <v>30.41</v>
      </c>
      <c r="H8" s="1">
        <v>30.63</v>
      </c>
      <c r="I8" s="1">
        <v>30.52</v>
      </c>
      <c r="J8" s="1">
        <v>33.549999999999997</v>
      </c>
      <c r="K8" s="1" t="s">
        <v>97</v>
      </c>
      <c r="L8" s="1">
        <v>33.549999999999997</v>
      </c>
      <c r="M8" s="1">
        <v>18.34</v>
      </c>
      <c r="N8" s="1">
        <v>19.3</v>
      </c>
      <c r="O8" s="1">
        <v>18.82</v>
      </c>
      <c r="P8" s="1">
        <f t="shared" si="5"/>
        <v>11.7</v>
      </c>
      <c r="Q8" s="1">
        <f t="shared" si="6"/>
        <v>14.729999999999997</v>
      </c>
      <c r="R8" s="1">
        <f t="shared" si="0"/>
        <v>-0.38499999999999801</v>
      </c>
      <c r="S8" s="1">
        <f>Q8-AVERAGE($Q$3,$Q$7,$Q$11,$Q$15,$Q$19,$Q$23)</f>
        <v>-0.84200000000000053</v>
      </c>
      <c r="T8" s="1">
        <f t="shared" si="1"/>
        <v>1.3058597870889159</v>
      </c>
      <c r="U8" s="1">
        <f t="shared" si="2"/>
        <v>1.7925333991388104</v>
      </c>
      <c r="V8" s="1">
        <f t="shared" si="3"/>
        <v>0.38499999999999807</v>
      </c>
      <c r="W8" s="1">
        <f t="shared" si="4"/>
        <v>0.84200000000000064</v>
      </c>
    </row>
    <row r="9" spans="1:23" ht="15.65" customHeight="1" x14ac:dyDescent="0.35">
      <c r="A9" s="6" t="s">
        <v>14</v>
      </c>
      <c r="B9" s="2">
        <v>8</v>
      </c>
      <c r="C9" s="2"/>
      <c r="D9" s="1" t="s">
        <v>55</v>
      </c>
      <c r="E9" s="6">
        <v>1000</v>
      </c>
      <c r="F9" s="6">
        <v>104</v>
      </c>
      <c r="G9" s="2">
        <v>25.62</v>
      </c>
      <c r="H9" s="1">
        <v>25.74</v>
      </c>
      <c r="I9" s="1">
        <v>25.68</v>
      </c>
      <c r="J9" s="1">
        <v>30.87</v>
      </c>
      <c r="K9" s="1">
        <v>31.31</v>
      </c>
      <c r="L9" s="1">
        <v>31.09</v>
      </c>
      <c r="M9" s="1">
        <v>14.4</v>
      </c>
      <c r="N9" s="1">
        <v>14.49</v>
      </c>
      <c r="O9" s="1">
        <v>14.445</v>
      </c>
      <c r="P9" s="1">
        <f t="shared" si="5"/>
        <v>11.234999999999999</v>
      </c>
      <c r="Q9" s="1">
        <f t="shared" si="6"/>
        <v>16.645</v>
      </c>
      <c r="R9" s="1">
        <f t="shared" si="0"/>
        <v>-0.84999999999999787</v>
      </c>
      <c r="S9" s="1">
        <f>Q9-AVERAGE($Q$3,$Q$7,$Q$11,$Q$15,$Q$19,$Q$23)</f>
        <v>1.0730000000000022</v>
      </c>
      <c r="T9" s="1">
        <f t="shared" si="1"/>
        <v>1.8025009252216577</v>
      </c>
      <c r="U9" s="1">
        <f t="shared" si="2"/>
        <v>0.47532955061490845</v>
      </c>
      <c r="V9" s="1">
        <f t="shared" si="3"/>
        <v>0.84999999999999787</v>
      </c>
      <c r="W9" s="1">
        <f t="shared" si="4"/>
        <v>-1.073000000000002</v>
      </c>
    </row>
    <row r="10" spans="1:23" ht="15.5" x14ac:dyDescent="0.35">
      <c r="A10" s="6" t="s">
        <v>22</v>
      </c>
      <c r="B10" s="2">
        <v>9</v>
      </c>
      <c r="C10" s="2"/>
      <c r="D10" s="1" t="s">
        <v>55</v>
      </c>
      <c r="E10" s="6">
        <v>750</v>
      </c>
      <c r="F10" s="6">
        <v>169</v>
      </c>
      <c r="G10" s="2">
        <v>32.69</v>
      </c>
      <c r="H10" s="1">
        <v>32.909999999999997</v>
      </c>
      <c r="I10" s="1">
        <v>32.799999999999997</v>
      </c>
      <c r="J10" s="1" t="s">
        <v>97</v>
      </c>
      <c r="K10" s="1" t="s">
        <v>97</v>
      </c>
      <c r="L10" s="1" t="e">
        <v>#DIV/0!</v>
      </c>
      <c r="M10" s="1">
        <v>22.04</v>
      </c>
      <c r="N10" s="1">
        <v>22.25</v>
      </c>
      <c r="O10" s="1">
        <v>22.145</v>
      </c>
      <c r="P10" s="1">
        <f t="shared" si="5"/>
        <v>10.654999999999998</v>
      </c>
      <c r="Q10" s="1" t="s">
        <v>97</v>
      </c>
      <c r="R10" s="1">
        <f t="shared" si="0"/>
        <v>-1.4299999999999997</v>
      </c>
      <c r="S10" s="1" t="s">
        <v>97</v>
      </c>
      <c r="T10" s="1">
        <f t="shared" si="1"/>
        <v>2.69446715373138</v>
      </c>
      <c r="U10" s="1" t="s">
        <v>97</v>
      </c>
      <c r="V10" s="1">
        <f t="shared" si="3"/>
        <v>1.4299999999999997</v>
      </c>
      <c r="W10" s="1" t="s">
        <v>97</v>
      </c>
    </row>
    <row r="11" spans="1:23" ht="15.5" x14ac:dyDescent="0.35">
      <c r="A11" s="6" t="s">
        <v>21</v>
      </c>
      <c r="B11" s="2">
        <v>10</v>
      </c>
      <c r="C11" s="2"/>
      <c r="D11" s="1" t="s">
        <v>55</v>
      </c>
      <c r="E11" s="6">
        <v>1000</v>
      </c>
      <c r="F11" s="6">
        <v>113</v>
      </c>
      <c r="G11" s="2">
        <v>29.39</v>
      </c>
      <c r="H11" s="1">
        <v>29</v>
      </c>
      <c r="I11" s="1">
        <v>29.195</v>
      </c>
      <c r="J11" s="1">
        <v>35.76</v>
      </c>
      <c r="K11" s="1" t="s">
        <v>97</v>
      </c>
      <c r="L11" s="1">
        <v>35.76</v>
      </c>
      <c r="M11" s="1">
        <v>18.059999999999999</v>
      </c>
      <c r="N11" s="1">
        <v>18.28</v>
      </c>
      <c r="O11" s="1">
        <v>18.170000000000002</v>
      </c>
      <c r="P11" s="1">
        <f t="shared" si="5"/>
        <v>11.024999999999999</v>
      </c>
      <c r="Q11" s="1">
        <f t="shared" si="6"/>
        <v>17.589999999999996</v>
      </c>
      <c r="R11" s="1">
        <f t="shared" si="0"/>
        <v>-1.0599999999999987</v>
      </c>
      <c r="S11" s="1">
        <f>Q11-AVERAGE($Q$3,$Q$7,$Q$11,$Q$15,$Q$19,$Q$23)</f>
        <v>2.0179999999999989</v>
      </c>
      <c r="T11" s="1">
        <f t="shared" si="1"/>
        <v>2.0849315216822411</v>
      </c>
      <c r="U11" s="1">
        <f t="shared" si="2"/>
        <v>0.24690021536134329</v>
      </c>
      <c r="V11" s="1">
        <f t="shared" si="3"/>
        <v>1.0599999999999987</v>
      </c>
      <c r="W11" s="1">
        <f t="shared" si="4"/>
        <v>-2.0179999999999989</v>
      </c>
    </row>
    <row r="12" spans="1:23" ht="15.5" x14ac:dyDescent="0.35">
      <c r="A12" s="6" t="s">
        <v>20</v>
      </c>
      <c r="B12" s="2">
        <v>11</v>
      </c>
      <c r="C12" s="2"/>
      <c r="D12" s="1" t="s">
        <v>55</v>
      </c>
      <c r="E12" s="6">
        <v>750</v>
      </c>
      <c r="F12" s="6">
        <v>151</v>
      </c>
      <c r="G12" s="2">
        <v>33.43</v>
      </c>
      <c r="H12" s="1">
        <v>34.79</v>
      </c>
      <c r="I12" s="1">
        <v>34.11</v>
      </c>
      <c r="J12" s="1">
        <v>32.520000000000003</v>
      </c>
      <c r="K12" s="1" t="s">
        <v>97</v>
      </c>
      <c r="L12" s="1">
        <v>32.520000000000003</v>
      </c>
      <c r="M12" s="1">
        <v>27.27</v>
      </c>
      <c r="N12" s="1">
        <v>26.79</v>
      </c>
      <c r="O12" s="1">
        <v>27.03</v>
      </c>
      <c r="P12" s="1">
        <f t="shared" si="5"/>
        <v>7.0799999999999983</v>
      </c>
      <c r="Q12" s="1">
        <f t="shared" si="6"/>
        <v>5.490000000000002</v>
      </c>
      <c r="R12" s="1">
        <f t="shared" si="0"/>
        <v>-5.004999999999999</v>
      </c>
      <c r="S12" s="1">
        <f>Q12-AVERAGE($Q$3,$Q$7,$Q$11,$Q$15,$Q$19,$Q$23)</f>
        <v>-10.081999999999995</v>
      </c>
      <c r="T12" s="1">
        <f t="shared" si="1"/>
        <v>32.111095952304062</v>
      </c>
      <c r="U12" s="1">
        <f>2^-S12</f>
        <v>1083.8880203521321</v>
      </c>
      <c r="V12" s="1">
        <f t="shared" si="3"/>
        <v>5.004999999999999</v>
      </c>
      <c r="W12" s="1">
        <f t="shared" si="4"/>
        <v>10.081999999999995</v>
      </c>
    </row>
    <row r="13" spans="1:23" ht="15.65" customHeight="1" x14ac:dyDescent="0.35">
      <c r="A13" s="6" t="s">
        <v>64</v>
      </c>
      <c r="B13" s="2">
        <v>12</v>
      </c>
      <c r="C13" s="2"/>
      <c r="D13" s="1" t="s">
        <v>55</v>
      </c>
      <c r="E13" s="6">
        <v>500</v>
      </c>
      <c r="F13" s="6">
        <v>197</v>
      </c>
      <c r="G13" s="2">
        <v>33.07</v>
      </c>
      <c r="H13" s="1" t="s">
        <v>97</v>
      </c>
      <c r="I13" s="1">
        <v>33.07</v>
      </c>
      <c r="J13" s="1">
        <v>36.479999999999997</v>
      </c>
      <c r="K13" s="1" t="s">
        <v>97</v>
      </c>
      <c r="L13" s="1">
        <v>36.479999999999997</v>
      </c>
      <c r="M13" s="1">
        <v>25.43</v>
      </c>
      <c r="N13" s="1">
        <v>25.56</v>
      </c>
      <c r="O13" s="1">
        <v>25.494999999999997</v>
      </c>
      <c r="P13" s="1">
        <f t="shared" si="5"/>
        <v>7.5750000000000028</v>
      </c>
      <c r="Q13" s="1">
        <f t="shared" si="6"/>
        <v>10.984999999999999</v>
      </c>
      <c r="R13" s="1">
        <f t="shared" si="0"/>
        <v>-4.5099999999999945</v>
      </c>
      <c r="S13" s="1">
        <f>Q13-AVERAGE($Q$3,$Q$7,$Q$11,$Q$15,$Q$19,$Q$23)</f>
        <v>-4.586999999999998</v>
      </c>
      <c r="T13" s="1">
        <f t="shared" si="1"/>
        <v>22.784803129553062</v>
      </c>
      <c r="U13" s="1">
        <f t="shared" si="2"/>
        <v>24.03391883105483</v>
      </c>
      <c r="V13" s="1">
        <f t="shared" si="3"/>
        <v>4.5099999999999945</v>
      </c>
      <c r="W13" s="1">
        <f t="shared" si="4"/>
        <v>4.586999999999998</v>
      </c>
    </row>
    <row r="14" spans="1:23" ht="15.65" customHeight="1" x14ac:dyDescent="0.35">
      <c r="A14" s="6" t="s">
        <v>29</v>
      </c>
      <c r="B14" s="2">
        <v>13</v>
      </c>
      <c r="C14" s="2"/>
      <c r="D14" s="1" t="s">
        <v>55</v>
      </c>
      <c r="E14" s="6">
        <v>750</v>
      </c>
      <c r="F14" s="6">
        <v>703</v>
      </c>
      <c r="G14" s="2">
        <v>24.67</v>
      </c>
      <c r="H14" s="1">
        <v>23.6</v>
      </c>
      <c r="I14" s="1">
        <v>24.135000000000002</v>
      </c>
      <c r="J14" s="1">
        <v>30.6</v>
      </c>
      <c r="K14" s="1">
        <v>32.700000000000003</v>
      </c>
      <c r="L14" s="1">
        <v>31.650000000000002</v>
      </c>
      <c r="M14" s="1">
        <v>20.3</v>
      </c>
      <c r="N14" s="1" t="s">
        <v>97</v>
      </c>
      <c r="O14" s="1">
        <v>20.3</v>
      </c>
      <c r="P14" s="1">
        <f t="shared" si="5"/>
        <v>3.8350000000000009</v>
      </c>
      <c r="Q14" s="1">
        <f t="shared" si="6"/>
        <v>11.350000000000001</v>
      </c>
      <c r="R14" s="1">
        <f t="shared" si="0"/>
        <v>-8.2499999999999964</v>
      </c>
      <c r="S14" s="1">
        <f>Q14-AVERAGE($Q$3,$Q$7,$Q$11,$Q$15,$Q$19,$Q$23)</f>
        <v>-4.221999999999996</v>
      </c>
      <c r="T14" s="1">
        <f t="shared" si="1"/>
        <v>304.43702144069584</v>
      </c>
      <c r="U14" s="1">
        <f t="shared" si="2"/>
        <v>18.661589916615423</v>
      </c>
      <c r="V14" s="1">
        <f t="shared" si="3"/>
        <v>8.2499999999999964</v>
      </c>
      <c r="W14" s="1">
        <f t="shared" si="4"/>
        <v>4.221999999999996</v>
      </c>
    </row>
    <row r="15" spans="1:23" ht="15.5" x14ac:dyDescent="0.35">
      <c r="A15" s="6" t="s">
        <v>28</v>
      </c>
      <c r="B15" s="2">
        <v>14</v>
      </c>
      <c r="C15" s="2"/>
      <c r="D15" s="1" t="s">
        <v>55</v>
      </c>
      <c r="E15" s="6">
        <v>750</v>
      </c>
      <c r="F15" s="6">
        <v>596</v>
      </c>
      <c r="G15" s="2">
        <v>23.68</v>
      </c>
      <c r="H15" s="1">
        <v>23.35</v>
      </c>
      <c r="I15" s="1">
        <v>23.515000000000001</v>
      </c>
      <c r="J15" s="1">
        <v>29.38</v>
      </c>
      <c r="K15" s="1">
        <v>29.65</v>
      </c>
      <c r="L15" s="1">
        <v>29.515000000000001</v>
      </c>
      <c r="M15" s="1" t="s">
        <v>97</v>
      </c>
      <c r="N15" s="1" t="s">
        <v>97</v>
      </c>
      <c r="O15" s="1" t="s">
        <v>97</v>
      </c>
      <c r="P15" s="1" t="s">
        <v>97</v>
      </c>
      <c r="Q15" s="1" t="s">
        <v>97</v>
      </c>
      <c r="R15" s="1" t="s">
        <v>97</v>
      </c>
      <c r="S15" s="1" t="s">
        <v>97</v>
      </c>
      <c r="T15" s="1" t="s">
        <v>97</v>
      </c>
      <c r="U15" s="1" t="s">
        <v>97</v>
      </c>
      <c r="V15" s="1" t="s">
        <v>97</v>
      </c>
      <c r="W15" s="1" t="s">
        <v>97</v>
      </c>
    </row>
    <row r="16" spans="1:23" ht="15.5" x14ac:dyDescent="0.35">
      <c r="A16" s="6" t="s">
        <v>31</v>
      </c>
      <c r="B16" s="2">
        <v>15</v>
      </c>
      <c r="C16" s="2"/>
      <c r="D16" s="1" t="s">
        <v>55</v>
      </c>
      <c r="E16" s="6">
        <v>750</v>
      </c>
      <c r="F16" s="6">
        <v>686</v>
      </c>
      <c r="G16" s="2">
        <v>23.88</v>
      </c>
      <c r="H16" s="1">
        <v>24.52</v>
      </c>
      <c r="I16" s="1">
        <v>24.2</v>
      </c>
      <c r="J16" s="1">
        <v>29.4</v>
      </c>
      <c r="K16" s="1">
        <v>29.23</v>
      </c>
      <c r="L16" s="1">
        <v>29.314999999999998</v>
      </c>
      <c r="M16" s="1">
        <v>34.71</v>
      </c>
      <c r="N16" s="1">
        <v>33.89</v>
      </c>
      <c r="O16" s="1">
        <v>34.299999999999997</v>
      </c>
      <c r="P16" s="1">
        <f t="shared" si="5"/>
        <v>-10.099999999999998</v>
      </c>
      <c r="Q16" s="1">
        <f t="shared" si="6"/>
        <v>-4.9849999999999994</v>
      </c>
      <c r="R16" s="1">
        <f t="shared" si="0"/>
        <v>-22.184999999999995</v>
      </c>
      <c r="S16" s="1">
        <f t="shared" ref="S16:S61" si="7">Q16-AVERAGE($Q$3,$Q$7,$Q$11,$Q$15,$Q$19,$Q$23)</f>
        <v>-20.556999999999995</v>
      </c>
      <c r="T16" s="1">
        <f t="shared" si="1"/>
        <v>4768155.9781116908</v>
      </c>
      <c r="U16" s="1">
        <f t="shared" si="2"/>
        <v>1542672.0847424192</v>
      </c>
      <c r="V16" s="1">
        <f t="shared" si="3"/>
        <v>22.184999999999995</v>
      </c>
      <c r="W16" s="1">
        <f t="shared" si="4"/>
        <v>20.556999999999995</v>
      </c>
    </row>
    <row r="17" spans="1:23" ht="15.65" customHeight="1" x14ac:dyDescent="0.35">
      <c r="A17" s="6" t="s">
        <v>30</v>
      </c>
      <c r="B17" s="2">
        <v>16</v>
      </c>
      <c r="C17" s="2"/>
      <c r="D17" s="1" t="s">
        <v>55</v>
      </c>
      <c r="E17" s="6">
        <v>750</v>
      </c>
      <c r="F17" s="6">
        <v>862</v>
      </c>
      <c r="G17" s="2">
        <v>23.65</v>
      </c>
      <c r="H17" s="1">
        <v>23.45</v>
      </c>
      <c r="I17" s="1">
        <v>23.549999999999997</v>
      </c>
      <c r="J17" s="1">
        <v>29.55</v>
      </c>
      <c r="K17" s="1">
        <v>30.32</v>
      </c>
      <c r="L17" s="1">
        <v>29.935000000000002</v>
      </c>
      <c r="M17" s="1">
        <v>35.450000000000003</v>
      </c>
      <c r="N17" s="1">
        <v>36.4</v>
      </c>
      <c r="O17" s="1">
        <v>35.450000000000003</v>
      </c>
      <c r="P17" s="1">
        <f t="shared" si="5"/>
        <v>-11.900000000000006</v>
      </c>
      <c r="Q17" s="1">
        <f t="shared" si="6"/>
        <v>-5.5150000000000006</v>
      </c>
      <c r="R17" s="1">
        <f t="shared" si="0"/>
        <v>-23.985000000000003</v>
      </c>
      <c r="S17" s="1">
        <f t="shared" si="7"/>
        <v>-21.086999999999996</v>
      </c>
      <c r="T17" s="1">
        <f>2^-R17</f>
        <v>16603683.490515718</v>
      </c>
      <c r="U17" s="1">
        <f t="shared" si="2"/>
        <v>2227509.2622771352</v>
      </c>
      <c r="V17" s="1">
        <f t="shared" si="3"/>
        <v>23.985000000000003</v>
      </c>
      <c r="W17" s="1">
        <f t="shared" si="4"/>
        <v>21.086999999999996</v>
      </c>
    </row>
    <row r="18" spans="1:23" ht="15.5" x14ac:dyDescent="0.35">
      <c r="A18" s="6" t="s">
        <v>44</v>
      </c>
      <c r="B18" s="2">
        <v>17</v>
      </c>
      <c r="C18" s="2"/>
      <c r="D18" s="1" t="s">
        <v>55</v>
      </c>
      <c r="E18" s="6">
        <v>500</v>
      </c>
      <c r="F18" s="6">
        <v>1198</v>
      </c>
      <c r="G18" s="2">
        <v>26.43</v>
      </c>
      <c r="H18" s="1">
        <v>25.53</v>
      </c>
      <c r="I18" s="1">
        <v>25.98</v>
      </c>
      <c r="J18" s="1">
        <v>29.33</v>
      </c>
      <c r="K18" s="1">
        <v>29.3</v>
      </c>
      <c r="L18" s="1">
        <v>29.314999999999998</v>
      </c>
      <c r="M18" s="1">
        <v>12.95</v>
      </c>
      <c r="N18" s="1">
        <v>12.97</v>
      </c>
      <c r="O18" s="1">
        <v>12.96</v>
      </c>
      <c r="P18" s="1">
        <f t="shared" si="5"/>
        <v>13.02</v>
      </c>
      <c r="Q18" s="1">
        <f t="shared" si="6"/>
        <v>16.354999999999997</v>
      </c>
      <c r="R18" s="1">
        <f t="shared" si="0"/>
        <v>0.93500000000000227</v>
      </c>
      <c r="S18" s="1">
        <f t="shared" si="7"/>
        <v>0.78299999999999947</v>
      </c>
      <c r="T18" s="1">
        <f t="shared" si="1"/>
        <v>0.5230424698962638</v>
      </c>
      <c r="U18" s="1">
        <f t="shared" si="2"/>
        <v>0.58115705375905891</v>
      </c>
      <c r="V18" s="1">
        <f t="shared" si="3"/>
        <v>-0.93500000000000227</v>
      </c>
      <c r="W18" s="1">
        <f t="shared" si="4"/>
        <v>-0.78299999999999936</v>
      </c>
    </row>
    <row r="19" spans="1:23" ht="15.5" x14ac:dyDescent="0.35">
      <c r="A19" s="6" t="s">
        <v>51</v>
      </c>
      <c r="B19" s="2">
        <v>18</v>
      </c>
      <c r="C19" s="2"/>
      <c r="D19" s="1" t="s">
        <v>55</v>
      </c>
      <c r="E19" s="6">
        <v>500</v>
      </c>
      <c r="F19" s="6">
        <v>1700</v>
      </c>
      <c r="G19" s="2">
        <v>25.98</v>
      </c>
      <c r="H19" s="1">
        <v>25.63</v>
      </c>
      <c r="I19" s="1">
        <v>25.805</v>
      </c>
      <c r="J19" s="1">
        <v>29.05</v>
      </c>
      <c r="K19" s="1">
        <v>28.96</v>
      </c>
      <c r="L19" s="1">
        <v>29.005000000000003</v>
      </c>
      <c r="M19" s="1">
        <v>13.9</v>
      </c>
      <c r="N19" s="1">
        <v>13.96</v>
      </c>
      <c r="O19" s="1">
        <v>13.93</v>
      </c>
      <c r="P19" s="1">
        <f t="shared" si="5"/>
        <v>11.875</v>
      </c>
      <c r="Q19" s="1">
        <f t="shared" si="6"/>
        <v>15.075000000000003</v>
      </c>
      <c r="R19" s="1">
        <f t="shared" si="0"/>
        <v>-0.2099999999999973</v>
      </c>
      <c r="S19" s="1">
        <f t="shared" si="7"/>
        <v>-0.49699999999999456</v>
      </c>
      <c r="T19" s="1">
        <f t="shared" si="1"/>
        <v>1.1566881839052852</v>
      </c>
      <c r="U19" s="1">
        <f>2^-S19</f>
        <v>1.4112758434086872</v>
      </c>
      <c r="V19" s="1">
        <f t="shared" si="3"/>
        <v>0.20999999999999716</v>
      </c>
      <c r="W19" s="1">
        <f t="shared" si="4"/>
        <v>0.49699999999999467</v>
      </c>
    </row>
    <row r="20" spans="1:23" ht="15.5" x14ac:dyDescent="0.35">
      <c r="A20" s="6" t="s">
        <v>36</v>
      </c>
      <c r="B20" s="2">
        <v>19</v>
      </c>
      <c r="C20" s="2"/>
      <c r="D20" s="1" t="s">
        <v>55</v>
      </c>
      <c r="E20" s="6">
        <v>750</v>
      </c>
      <c r="F20" s="6">
        <v>1789</v>
      </c>
      <c r="G20" s="2">
        <v>25.92</v>
      </c>
      <c r="H20" s="1">
        <v>25.36</v>
      </c>
      <c r="I20" s="1">
        <v>25.64</v>
      </c>
      <c r="J20" s="1">
        <v>29.29</v>
      </c>
      <c r="K20" s="1">
        <v>29.83</v>
      </c>
      <c r="L20" s="1">
        <v>29.56</v>
      </c>
      <c r="M20" s="1">
        <v>13.58</v>
      </c>
      <c r="N20" s="1">
        <v>13.56</v>
      </c>
      <c r="O20" s="1">
        <v>13.57</v>
      </c>
      <c r="P20" s="1">
        <f t="shared" si="5"/>
        <v>12.07</v>
      </c>
      <c r="Q20" s="1">
        <f t="shared" si="6"/>
        <v>15.989999999999998</v>
      </c>
      <c r="R20" s="1">
        <f t="shared" si="0"/>
        <v>-1.4999999999997016E-2</v>
      </c>
      <c r="S20" s="1">
        <f t="shared" si="7"/>
        <v>0.41800000000000104</v>
      </c>
      <c r="T20" s="1">
        <f t="shared" si="1"/>
        <v>1.0104514464867618</v>
      </c>
      <c r="U20" s="1">
        <f t="shared" si="2"/>
        <v>0.74846149339634516</v>
      </c>
      <c r="V20" s="1">
        <f t="shared" si="3"/>
        <v>1.4999999999997134E-2</v>
      </c>
      <c r="W20" s="1">
        <f t="shared" si="4"/>
        <v>-0.41800000000000104</v>
      </c>
    </row>
    <row r="21" spans="1:23" ht="15.65" customHeight="1" x14ac:dyDescent="0.35">
      <c r="A21" s="6" t="s">
        <v>40</v>
      </c>
      <c r="B21" s="2">
        <v>20</v>
      </c>
      <c r="C21" s="2"/>
      <c r="D21" s="1" t="s">
        <v>55</v>
      </c>
      <c r="E21" s="6">
        <v>750</v>
      </c>
      <c r="F21" s="6">
        <v>1319</v>
      </c>
      <c r="G21" s="2">
        <v>26.41</v>
      </c>
      <c r="H21" s="1">
        <v>26.36</v>
      </c>
      <c r="I21" s="1">
        <v>26.384999999999998</v>
      </c>
      <c r="J21" s="1">
        <v>29.63</v>
      </c>
      <c r="K21" s="1">
        <v>29.47</v>
      </c>
      <c r="L21" s="1">
        <v>29.549999999999997</v>
      </c>
      <c r="M21" s="1">
        <v>13.69</v>
      </c>
      <c r="N21" s="1">
        <v>13.8</v>
      </c>
      <c r="O21" s="1">
        <v>13.745000000000001</v>
      </c>
      <c r="P21" s="1">
        <f t="shared" si="5"/>
        <v>12.639999999999997</v>
      </c>
      <c r="Q21" s="1">
        <f t="shared" si="6"/>
        <v>15.804999999999996</v>
      </c>
      <c r="R21" s="1">
        <f t="shared" si="0"/>
        <v>0.55499999999999972</v>
      </c>
      <c r="S21" s="1">
        <f t="shared" si="7"/>
        <v>0.23299999999999876</v>
      </c>
      <c r="T21" s="1">
        <f t="shared" si="1"/>
        <v>0.68065705824973677</v>
      </c>
      <c r="U21" s="1">
        <f t="shared" si="2"/>
        <v>0.85086372950654132</v>
      </c>
      <c r="V21" s="1">
        <f t="shared" si="3"/>
        <v>-0.55499999999999983</v>
      </c>
      <c r="W21" s="1">
        <f t="shared" si="4"/>
        <v>-0.23299999999999876</v>
      </c>
    </row>
    <row r="22" spans="1:23" ht="15.5" x14ac:dyDescent="0.35">
      <c r="A22" s="6" t="s">
        <v>48</v>
      </c>
      <c r="B22" s="2">
        <v>21</v>
      </c>
      <c r="C22" s="2"/>
      <c r="D22" s="1" t="s">
        <v>55</v>
      </c>
      <c r="E22" s="6">
        <v>1000</v>
      </c>
      <c r="F22" s="6">
        <v>1146</v>
      </c>
      <c r="G22" s="2">
        <v>33.43</v>
      </c>
      <c r="H22" s="1">
        <v>36.340000000000003</v>
      </c>
      <c r="I22" s="1">
        <v>34.885000000000005</v>
      </c>
      <c r="J22" s="1">
        <v>32.700000000000003</v>
      </c>
      <c r="K22" s="1" t="s">
        <v>97</v>
      </c>
      <c r="L22" s="1">
        <v>32.700000000000003</v>
      </c>
      <c r="M22" s="1">
        <v>22.15</v>
      </c>
      <c r="N22" s="1">
        <v>22.27</v>
      </c>
      <c r="O22" s="1">
        <v>22.21</v>
      </c>
      <c r="P22" s="1">
        <f t="shared" si="5"/>
        <v>12.675000000000004</v>
      </c>
      <c r="Q22" s="1">
        <f t="shared" si="6"/>
        <v>10.490000000000002</v>
      </c>
      <c r="R22" s="1">
        <f t="shared" si="0"/>
        <v>0.59000000000000696</v>
      </c>
      <c r="S22" s="1">
        <f t="shared" si="7"/>
        <v>-5.0819999999999954</v>
      </c>
      <c r="T22" s="1">
        <f t="shared" si="1"/>
        <v>0.66434290704825261</v>
      </c>
      <c r="U22" s="1">
        <f t="shared" si="2"/>
        <v>33.871500636004129</v>
      </c>
      <c r="V22" s="1">
        <f t="shared" si="3"/>
        <v>-0.59000000000000696</v>
      </c>
      <c r="W22" s="1">
        <f t="shared" si="4"/>
        <v>5.0819999999999954</v>
      </c>
    </row>
    <row r="23" spans="1:23" ht="15.5" x14ac:dyDescent="0.35">
      <c r="A23" s="6" t="s">
        <v>50</v>
      </c>
      <c r="B23" s="2">
        <v>22</v>
      </c>
      <c r="C23" s="2"/>
      <c r="D23" s="1" t="s">
        <v>55</v>
      </c>
      <c r="E23" s="6">
        <v>1000</v>
      </c>
      <c r="F23" s="6">
        <v>1157</v>
      </c>
      <c r="G23" s="2">
        <v>33.369999999999997</v>
      </c>
      <c r="H23" s="1">
        <v>34.86</v>
      </c>
      <c r="I23" s="1">
        <v>34.114999999999995</v>
      </c>
      <c r="J23" s="1">
        <v>37.630000000000003</v>
      </c>
      <c r="K23" s="1" t="s">
        <v>97</v>
      </c>
      <c r="L23" s="1">
        <v>37.630000000000003</v>
      </c>
      <c r="M23" s="1">
        <v>19.91</v>
      </c>
      <c r="N23" s="1">
        <v>20.09</v>
      </c>
      <c r="O23" s="1">
        <v>20</v>
      </c>
      <c r="P23" s="1">
        <f t="shared" si="5"/>
        <v>14.114999999999995</v>
      </c>
      <c r="Q23" s="1">
        <f t="shared" si="6"/>
        <v>17.630000000000003</v>
      </c>
      <c r="R23" s="1">
        <f t="shared" si="0"/>
        <v>2.0299999999999976</v>
      </c>
      <c r="S23" s="1">
        <f t="shared" si="7"/>
        <v>2.0580000000000052</v>
      </c>
      <c r="T23" s="1">
        <f t="shared" si="1"/>
        <v>0.24485507439673213</v>
      </c>
      <c r="U23" s="1">
        <f t="shared" si="2"/>
        <v>0.24014871598836829</v>
      </c>
      <c r="V23" s="1">
        <f t="shared" si="3"/>
        <v>-2.0299999999999976</v>
      </c>
      <c r="W23" s="1">
        <f t="shared" si="4"/>
        <v>-2.0580000000000052</v>
      </c>
    </row>
    <row r="24" spans="1:23" ht="15.5" x14ac:dyDescent="0.35">
      <c r="A24" s="6" t="s">
        <v>43</v>
      </c>
      <c r="B24" s="2">
        <v>23</v>
      </c>
      <c r="C24" s="2"/>
      <c r="D24" s="1" t="s">
        <v>55</v>
      </c>
      <c r="E24" s="6">
        <v>1000</v>
      </c>
      <c r="F24" s="6">
        <v>1185</v>
      </c>
      <c r="G24" s="2">
        <v>32.369999999999997</v>
      </c>
      <c r="H24" s="1">
        <v>36.770000000000003</v>
      </c>
      <c r="I24" s="1">
        <v>34.57</v>
      </c>
      <c r="J24" s="1">
        <v>35.46</v>
      </c>
      <c r="K24" s="1">
        <v>37.97</v>
      </c>
      <c r="L24" s="1">
        <v>36.715000000000003</v>
      </c>
      <c r="M24" s="1">
        <v>24.24</v>
      </c>
      <c r="N24" s="1">
        <v>24.18</v>
      </c>
      <c r="O24" s="1">
        <v>24.21</v>
      </c>
      <c r="P24" s="1">
        <f t="shared" si="5"/>
        <v>10.36</v>
      </c>
      <c r="Q24" s="1">
        <f t="shared" si="6"/>
        <v>12.505000000000003</v>
      </c>
      <c r="R24" s="1">
        <f t="shared" si="0"/>
        <v>-1.7249999999999979</v>
      </c>
      <c r="S24" s="1">
        <f t="shared" si="7"/>
        <v>-3.0669999999999948</v>
      </c>
      <c r="T24" s="1">
        <f t="shared" si="1"/>
        <v>3.3058012726168413</v>
      </c>
      <c r="U24" s="1">
        <f t="shared" si="2"/>
        <v>8.3802890167983488</v>
      </c>
      <c r="V24" s="1">
        <f t="shared" si="3"/>
        <v>1.7249999999999976</v>
      </c>
      <c r="W24" s="1">
        <f t="shared" si="4"/>
        <v>3.0669999999999948</v>
      </c>
    </row>
    <row r="25" spans="1:23" ht="15.5" x14ac:dyDescent="0.35">
      <c r="A25" s="6" t="s">
        <v>49</v>
      </c>
      <c r="B25" s="2">
        <v>24</v>
      </c>
      <c r="C25" s="2"/>
      <c r="D25" s="1" t="s">
        <v>55</v>
      </c>
      <c r="E25" s="6">
        <v>1000</v>
      </c>
      <c r="F25" s="6">
        <v>928</v>
      </c>
      <c r="G25" s="2">
        <v>35.39</v>
      </c>
      <c r="H25" s="1" t="s">
        <v>97</v>
      </c>
      <c r="I25" s="1">
        <v>35.39</v>
      </c>
      <c r="J25" s="1">
        <v>32.56</v>
      </c>
      <c r="K25" s="1">
        <v>33.82</v>
      </c>
      <c r="L25" s="1">
        <v>33.19</v>
      </c>
      <c r="M25" s="1">
        <v>22.86</v>
      </c>
      <c r="N25" s="1">
        <v>22.33</v>
      </c>
      <c r="O25" s="1">
        <v>22.594999999999999</v>
      </c>
      <c r="P25" s="1">
        <f t="shared" si="5"/>
        <v>12.795000000000002</v>
      </c>
      <c r="Q25" s="1">
        <f t="shared" si="6"/>
        <v>10.594999999999999</v>
      </c>
      <c r="R25" s="1">
        <f t="shared" si="0"/>
        <v>0.71000000000000441</v>
      </c>
      <c r="S25" s="1">
        <f t="shared" si="7"/>
        <v>-4.9769999999999985</v>
      </c>
      <c r="T25" s="1">
        <f t="shared" si="1"/>
        <v>0.61132013884603242</v>
      </c>
      <c r="U25" s="1">
        <f t="shared" si="2"/>
        <v>31.493888705081574</v>
      </c>
      <c r="V25" s="1">
        <f t="shared" si="3"/>
        <v>-0.71000000000000429</v>
      </c>
      <c r="W25" s="1">
        <f t="shared" si="4"/>
        <v>4.9769999999999985</v>
      </c>
    </row>
    <row r="26" spans="1:23" ht="15.5" x14ac:dyDescent="0.35">
      <c r="A26" s="6" t="s">
        <v>7</v>
      </c>
      <c r="B26" s="2">
        <v>25</v>
      </c>
      <c r="C26" s="2"/>
      <c r="D26" s="1" t="s">
        <v>55</v>
      </c>
      <c r="E26" s="6">
        <v>1000</v>
      </c>
      <c r="F26" s="6">
        <v>1083</v>
      </c>
      <c r="G26" s="2">
        <v>22.57</v>
      </c>
      <c r="H26" s="1">
        <v>21.94</v>
      </c>
      <c r="I26" s="1">
        <v>22.255000000000003</v>
      </c>
      <c r="J26" s="1">
        <v>29.04</v>
      </c>
      <c r="K26" s="1">
        <v>28.87</v>
      </c>
      <c r="L26" s="1">
        <v>28.954999999999998</v>
      </c>
      <c r="M26" s="1">
        <v>29.85</v>
      </c>
      <c r="N26" s="1">
        <v>29.89</v>
      </c>
      <c r="O26" s="1">
        <v>29.87</v>
      </c>
      <c r="P26" s="1">
        <f t="shared" si="5"/>
        <v>-7.6149999999999984</v>
      </c>
      <c r="Q26" s="1">
        <f t="shared" si="6"/>
        <v>-0.9150000000000027</v>
      </c>
      <c r="R26" s="1">
        <f t="shared" si="0"/>
        <v>-19.699999999999996</v>
      </c>
      <c r="S26" s="1">
        <f t="shared" si="7"/>
        <v>-16.487000000000002</v>
      </c>
      <c r="T26" s="1">
        <f t="shared" si="1"/>
        <v>851708.36876163376</v>
      </c>
      <c r="U26" s="1">
        <f t="shared" si="2"/>
        <v>91850.502902955879</v>
      </c>
      <c r="V26" s="1">
        <f t="shared" si="3"/>
        <v>19.699999999999996</v>
      </c>
      <c r="W26" s="1">
        <f t="shared" si="4"/>
        <v>16.487000000000002</v>
      </c>
    </row>
    <row r="27" spans="1:23" ht="15.5" x14ac:dyDescent="0.35">
      <c r="A27" s="6" t="s">
        <v>8</v>
      </c>
      <c r="B27" s="2">
        <v>26</v>
      </c>
      <c r="C27" s="2"/>
      <c r="D27" s="1" t="s">
        <v>55</v>
      </c>
      <c r="E27" s="6">
        <v>500</v>
      </c>
      <c r="F27" s="6">
        <v>943</v>
      </c>
      <c r="G27" s="2">
        <v>22.57</v>
      </c>
      <c r="H27" s="1">
        <v>21.95</v>
      </c>
      <c r="I27" s="1">
        <v>22.259999999999998</v>
      </c>
      <c r="J27" s="1">
        <v>28.99</v>
      </c>
      <c r="K27" s="1">
        <v>28.89</v>
      </c>
      <c r="L27" s="1">
        <v>28.939999999999998</v>
      </c>
      <c r="M27" s="1">
        <v>30.42</v>
      </c>
      <c r="N27" s="1">
        <v>30.51</v>
      </c>
      <c r="O27" s="1">
        <v>30.465000000000003</v>
      </c>
      <c r="P27" s="1">
        <f t="shared" si="5"/>
        <v>-8.2050000000000054</v>
      </c>
      <c r="Q27" s="1">
        <f t="shared" si="6"/>
        <v>-1.5250000000000057</v>
      </c>
      <c r="R27" s="1">
        <f t="shared" si="0"/>
        <v>-20.290000000000003</v>
      </c>
      <c r="S27" s="1">
        <f t="shared" si="7"/>
        <v>-17.097000000000001</v>
      </c>
      <c r="T27" s="1">
        <f t="shared" si="1"/>
        <v>1282031.2518212404</v>
      </c>
      <c r="U27" s="1">
        <f t="shared" si="2"/>
        <v>140187.6759032949</v>
      </c>
      <c r="V27" s="1">
        <f t="shared" si="3"/>
        <v>20.290000000000003</v>
      </c>
      <c r="W27" s="1">
        <f t="shared" si="4"/>
        <v>17.097000000000001</v>
      </c>
    </row>
    <row r="28" spans="1:23" ht="15.5" x14ac:dyDescent="0.35">
      <c r="A28" s="6" t="s">
        <v>9</v>
      </c>
      <c r="B28" s="2">
        <v>27</v>
      </c>
      <c r="C28" s="2"/>
      <c r="D28" s="1" t="s">
        <v>55</v>
      </c>
      <c r="E28" s="6">
        <v>750</v>
      </c>
      <c r="F28" s="6">
        <v>1583</v>
      </c>
      <c r="G28" s="2">
        <v>21.33</v>
      </c>
      <c r="H28" s="1">
        <v>21.59</v>
      </c>
      <c r="I28" s="1">
        <v>21.46</v>
      </c>
      <c r="J28" s="1">
        <v>29.21</v>
      </c>
      <c r="K28" s="1">
        <v>29.84</v>
      </c>
      <c r="L28" s="1">
        <v>29.524999999999999</v>
      </c>
      <c r="M28" s="1">
        <v>27.75</v>
      </c>
      <c r="N28" s="1">
        <v>28</v>
      </c>
      <c r="O28" s="1">
        <v>27.875</v>
      </c>
      <c r="P28" s="1">
        <f t="shared" si="5"/>
        <v>-6.4149999999999991</v>
      </c>
      <c r="Q28" s="1">
        <f t="shared" si="6"/>
        <v>1.6499999999999986</v>
      </c>
      <c r="R28" s="1">
        <f t="shared" si="0"/>
        <v>-18.499999999999996</v>
      </c>
      <c r="S28" s="1">
        <f t="shared" si="7"/>
        <v>-13.921999999999999</v>
      </c>
      <c r="T28" s="1">
        <f t="shared" si="1"/>
        <v>370727.60009473161</v>
      </c>
      <c r="U28" s="1">
        <f t="shared" si="2"/>
        <v>15521.711236698397</v>
      </c>
      <c r="V28" s="1">
        <f t="shared" si="3"/>
        <v>18.499999999999996</v>
      </c>
      <c r="W28" s="1">
        <f t="shared" si="4"/>
        <v>13.922000000000001</v>
      </c>
    </row>
    <row r="29" spans="1:23" ht="15.5" x14ac:dyDescent="0.35">
      <c r="A29" s="6" t="s">
        <v>11</v>
      </c>
      <c r="B29" s="2">
        <v>28</v>
      </c>
      <c r="C29" s="2"/>
      <c r="D29" s="1" t="s">
        <v>55</v>
      </c>
      <c r="E29" s="6">
        <v>750</v>
      </c>
      <c r="F29" s="6">
        <v>882</v>
      </c>
      <c r="G29" s="2">
        <v>21.86</v>
      </c>
      <c r="H29" s="1">
        <v>21.29</v>
      </c>
      <c r="I29" s="1">
        <v>21.574999999999999</v>
      </c>
      <c r="J29" s="1">
        <v>29.8</v>
      </c>
      <c r="K29" s="1">
        <v>29.6</v>
      </c>
      <c r="L29" s="1">
        <v>29.700000000000003</v>
      </c>
      <c r="M29" s="1">
        <v>29.49</v>
      </c>
      <c r="N29" s="1">
        <v>29.63</v>
      </c>
      <c r="O29" s="1">
        <v>29.56</v>
      </c>
      <c r="P29" s="1">
        <f t="shared" si="5"/>
        <v>-7.9849999999999994</v>
      </c>
      <c r="Q29" s="1">
        <f t="shared" si="6"/>
        <v>0.14000000000000412</v>
      </c>
      <c r="R29" s="1">
        <f t="shared" si="0"/>
        <v>-20.069999999999997</v>
      </c>
      <c r="S29" s="1">
        <f t="shared" si="7"/>
        <v>-15.431999999999993</v>
      </c>
      <c r="T29" s="1">
        <f t="shared" si="1"/>
        <v>1100707.7212467385</v>
      </c>
      <c r="U29" s="1">
        <f t="shared" si="2"/>
        <v>44207.391845243015</v>
      </c>
      <c r="V29" s="1">
        <f t="shared" si="3"/>
        <v>20.069999999999997</v>
      </c>
      <c r="W29" s="1">
        <f t="shared" si="4"/>
        <v>15.431999999999993</v>
      </c>
    </row>
    <row r="30" spans="1:23" ht="15.5" x14ac:dyDescent="0.35">
      <c r="A30" s="6" t="s">
        <v>24</v>
      </c>
      <c r="B30" s="2">
        <v>29</v>
      </c>
      <c r="C30" s="2"/>
      <c r="D30" s="1" t="s">
        <v>55</v>
      </c>
      <c r="E30" s="6">
        <v>750</v>
      </c>
      <c r="F30" s="6">
        <v>308</v>
      </c>
      <c r="G30" s="2">
        <v>27.72</v>
      </c>
      <c r="H30" s="1">
        <v>27.95</v>
      </c>
      <c r="I30" s="1">
        <v>27.835000000000001</v>
      </c>
      <c r="J30" s="1">
        <v>32.51</v>
      </c>
      <c r="K30" s="1" t="s">
        <v>97</v>
      </c>
      <c r="L30" s="1">
        <v>32.51</v>
      </c>
      <c r="M30" s="1">
        <v>15.97</v>
      </c>
      <c r="N30" s="1">
        <v>16.190000000000001</v>
      </c>
      <c r="O30" s="1">
        <v>16.080000000000002</v>
      </c>
      <c r="P30" s="1">
        <f t="shared" si="5"/>
        <v>11.754999999999999</v>
      </c>
      <c r="Q30" s="1">
        <f t="shared" si="6"/>
        <v>16.429999999999996</v>
      </c>
      <c r="R30" s="1">
        <f t="shared" si="0"/>
        <v>-0.32999999999999829</v>
      </c>
      <c r="S30" s="1">
        <f t="shared" si="7"/>
        <v>0.85799999999999876</v>
      </c>
      <c r="T30" s="1">
        <f t="shared" si="1"/>
        <v>1.2570133745218268</v>
      </c>
      <c r="U30" s="1">
        <f t="shared" si="2"/>
        <v>0.55171687002098013</v>
      </c>
      <c r="V30" s="1">
        <f t="shared" si="3"/>
        <v>0.32999999999999824</v>
      </c>
      <c r="W30" s="1">
        <f t="shared" si="4"/>
        <v>-0.85799999999999876</v>
      </c>
    </row>
    <row r="31" spans="1:23" ht="15.5" x14ac:dyDescent="0.35">
      <c r="A31" s="6" t="s">
        <v>67</v>
      </c>
      <c r="B31" s="2">
        <v>30</v>
      </c>
      <c r="C31" s="2"/>
      <c r="D31" s="1" t="s">
        <v>55</v>
      </c>
      <c r="E31" s="6">
        <v>1250</v>
      </c>
      <c r="F31" s="6">
        <v>295</v>
      </c>
      <c r="G31" s="2">
        <v>29.66</v>
      </c>
      <c r="H31" s="1">
        <v>29.64</v>
      </c>
      <c r="I31" s="1">
        <v>29.65</v>
      </c>
      <c r="J31" s="1">
        <v>33.67</v>
      </c>
      <c r="K31" s="1">
        <v>33.9</v>
      </c>
      <c r="L31" s="1">
        <v>33.784999999999997</v>
      </c>
      <c r="M31" s="1">
        <v>17.920000000000002</v>
      </c>
      <c r="N31" s="1">
        <v>17.93</v>
      </c>
      <c r="O31" s="1">
        <v>17.925000000000001</v>
      </c>
      <c r="P31" s="1">
        <f t="shared" si="5"/>
        <v>11.724999999999998</v>
      </c>
      <c r="Q31" s="1">
        <f t="shared" si="6"/>
        <v>15.859999999999996</v>
      </c>
      <c r="R31" s="1">
        <f t="shared" si="0"/>
        <v>-0.35999999999999943</v>
      </c>
      <c r="S31" s="1">
        <f t="shared" si="7"/>
        <v>0.28799999999999848</v>
      </c>
      <c r="T31" s="1">
        <f t="shared" si="1"/>
        <v>1.2834258975629036</v>
      </c>
      <c r="U31" s="1">
        <f t="shared" si="2"/>
        <v>0.81903669785982858</v>
      </c>
      <c r="V31" s="1">
        <f t="shared" si="3"/>
        <v>0.35999999999999932</v>
      </c>
      <c r="W31" s="1">
        <f t="shared" si="4"/>
        <v>-0.28799999999999842</v>
      </c>
    </row>
    <row r="32" spans="1:23" ht="15.5" x14ac:dyDescent="0.35">
      <c r="A32" s="6" t="s">
        <v>23</v>
      </c>
      <c r="B32" s="2">
        <v>31</v>
      </c>
      <c r="C32" s="2"/>
      <c r="D32" s="1" t="s">
        <v>55</v>
      </c>
      <c r="E32" s="6">
        <v>750</v>
      </c>
      <c r="F32" s="6">
        <v>176</v>
      </c>
      <c r="G32" s="2">
        <v>28.36</v>
      </c>
      <c r="H32" s="1">
        <v>28.93</v>
      </c>
      <c r="I32" s="1">
        <v>28.645</v>
      </c>
      <c r="J32" s="1">
        <v>36.450000000000003</v>
      </c>
      <c r="K32" s="1" t="s">
        <v>97</v>
      </c>
      <c r="L32" s="1">
        <v>36.450000000000003</v>
      </c>
      <c r="M32" s="1">
        <v>17.79</v>
      </c>
      <c r="N32" s="1">
        <v>15.33</v>
      </c>
      <c r="O32" s="1">
        <v>16.559999999999999</v>
      </c>
      <c r="P32" s="1">
        <f>I32-O32</f>
        <v>12.085000000000001</v>
      </c>
      <c r="Q32" s="1">
        <f t="shared" si="6"/>
        <v>19.890000000000004</v>
      </c>
      <c r="R32" s="1">
        <f>P32-AVERAGE($P$3,$P$7,$P$11,$P$15,$P$19,$P$23)</f>
        <v>0</v>
      </c>
      <c r="S32" s="1">
        <f t="shared" si="7"/>
        <v>4.3180000000000067</v>
      </c>
      <c r="T32" s="1">
        <f>2^-R32</f>
        <v>1</v>
      </c>
      <c r="U32" s="1">
        <f t="shared" si="2"/>
        <v>5.0136322897030162E-2</v>
      </c>
      <c r="V32" s="1">
        <f t="shared" si="3"/>
        <v>0</v>
      </c>
      <c r="W32" s="1">
        <f t="shared" si="4"/>
        <v>-4.3180000000000067</v>
      </c>
    </row>
    <row r="33" spans="1:23" ht="15.5" x14ac:dyDescent="0.35">
      <c r="A33" s="6" t="s">
        <v>65</v>
      </c>
      <c r="B33" s="2">
        <v>32</v>
      </c>
      <c r="C33" s="2"/>
      <c r="D33" s="1" t="s">
        <v>55</v>
      </c>
      <c r="E33" s="6">
        <v>750</v>
      </c>
      <c r="F33" s="6">
        <v>95</v>
      </c>
      <c r="G33" s="2">
        <v>28.85</v>
      </c>
      <c r="H33" s="1">
        <v>28.67</v>
      </c>
      <c r="I33" s="1">
        <v>28.76</v>
      </c>
      <c r="J33" s="1">
        <v>33.75</v>
      </c>
      <c r="K33" s="1">
        <v>32.07</v>
      </c>
      <c r="L33" s="1">
        <v>32.909999999999997</v>
      </c>
      <c r="M33" s="1">
        <v>16.61</v>
      </c>
      <c r="N33" s="1">
        <v>16.38</v>
      </c>
      <c r="O33" s="1">
        <v>16.494999999999997</v>
      </c>
      <c r="P33" s="1">
        <f t="shared" si="5"/>
        <v>12.265000000000004</v>
      </c>
      <c r="Q33" s="1">
        <f t="shared" si="6"/>
        <v>16.414999999999999</v>
      </c>
      <c r="R33" s="1">
        <f t="shared" si="0"/>
        <v>0.18000000000000682</v>
      </c>
      <c r="S33" s="1">
        <f t="shared" si="7"/>
        <v>0.84300000000000175</v>
      </c>
      <c r="T33" s="1">
        <f t="shared" si="1"/>
        <v>0.88270299629065063</v>
      </c>
      <c r="U33" s="1">
        <f t="shared" si="2"/>
        <v>0.55748310936384804</v>
      </c>
      <c r="V33" s="1">
        <f t="shared" si="3"/>
        <v>-0.18000000000000693</v>
      </c>
      <c r="W33" s="1">
        <f t="shared" si="4"/>
        <v>-0.84300000000000186</v>
      </c>
    </row>
    <row r="34" spans="1:23" ht="15.5" x14ac:dyDescent="0.35">
      <c r="A34" s="6" t="s">
        <v>5</v>
      </c>
      <c r="B34" s="2">
        <v>33</v>
      </c>
      <c r="C34" s="2"/>
      <c r="D34" s="1" t="s">
        <v>55</v>
      </c>
      <c r="E34" s="6">
        <v>500</v>
      </c>
      <c r="F34" s="6">
        <v>95</v>
      </c>
      <c r="G34" s="2">
        <v>25.11</v>
      </c>
      <c r="H34" s="1">
        <v>25.19</v>
      </c>
      <c r="I34" s="1">
        <v>25.15</v>
      </c>
      <c r="J34" s="1">
        <v>29.44</v>
      </c>
      <c r="K34" s="1">
        <v>29.11</v>
      </c>
      <c r="L34" s="1">
        <v>29.274999999999999</v>
      </c>
      <c r="M34" s="1">
        <v>32.979999999999997</v>
      </c>
      <c r="N34" s="1">
        <v>28.56</v>
      </c>
      <c r="O34" s="1">
        <v>30.769999999999996</v>
      </c>
      <c r="P34" s="1">
        <f t="shared" si="5"/>
        <v>-5.6199999999999974</v>
      </c>
      <c r="Q34" s="1">
        <f t="shared" si="6"/>
        <v>-1.4949999999999974</v>
      </c>
      <c r="R34" s="1">
        <f t="shared" si="0"/>
        <v>-17.704999999999995</v>
      </c>
      <c r="S34" s="1">
        <f t="shared" si="7"/>
        <v>-17.066999999999993</v>
      </c>
      <c r="T34" s="1">
        <f t="shared" si="1"/>
        <v>213666.32150535294</v>
      </c>
      <c r="U34" s="1">
        <f t="shared" si="2"/>
        <v>137302.65525122403</v>
      </c>
      <c r="V34" s="1">
        <f t="shared" si="3"/>
        <v>17.704999999999995</v>
      </c>
      <c r="W34" s="1">
        <f t="shared" si="4"/>
        <v>17.066999999999993</v>
      </c>
    </row>
    <row r="35" spans="1:23" ht="15.5" x14ac:dyDescent="0.35">
      <c r="A35" s="6" t="s">
        <v>4</v>
      </c>
      <c r="B35" s="2">
        <v>34</v>
      </c>
      <c r="C35" s="2"/>
      <c r="D35" s="1" t="s">
        <v>55</v>
      </c>
      <c r="E35" s="6">
        <v>500</v>
      </c>
      <c r="F35" s="6">
        <v>1038</v>
      </c>
      <c r="G35" s="2">
        <v>22.49</v>
      </c>
      <c r="H35" s="1">
        <v>22.58</v>
      </c>
      <c r="I35" s="1">
        <v>22.534999999999997</v>
      </c>
      <c r="J35" s="1">
        <v>29.4</v>
      </c>
      <c r="K35" s="1">
        <v>29.57</v>
      </c>
      <c r="L35" s="1">
        <v>29.484999999999999</v>
      </c>
      <c r="M35" s="1" t="s">
        <v>97</v>
      </c>
      <c r="N35" s="1">
        <v>32.28</v>
      </c>
      <c r="O35" s="1">
        <v>32.28</v>
      </c>
      <c r="P35" s="1">
        <f t="shared" si="5"/>
        <v>-9.7450000000000045</v>
      </c>
      <c r="Q35" s="1">
        <f t="shared" si="6"/>
        <v>-2.7950000000000017</v>
      </c>
      <c r="R35" s="1">
        <f t="shared" si="0"/>
        <v>-21.830000000000002</v>
      </c>
      <c r="S35" s="1">
        <f t="shared" si="7"/>
        <v>-18.366999999999997</v>
      </c>
      <c r="T35" s="1">
        <f t="shared" si="1"/>
        <v>3728076.4129876704</v>
      </c>
      <c r="U35" s="1">
        <f t="shared" si="2"/>
        <v>338078.7938999359</v>
      </c>
      <c r="V35" s="1">
        <f t="shared" si="3"/>
        <v>21.830000000000002</v>
      </c>
      <c r="W35" s="1">
        <f t="shared" si="4"/>
        <v>18.366999999999997</v>
      </c>
    </row>
    <row r="36" spans="1:23" ht="15.5" x14ac:dyDescent="0.35">
      <c r="A36" s="6" t="s">
        <v>6</v>
      </c>
      <c r="B36" s="2">
        <v>35</v>
      </c>
      <c r="C36" s="2"/>
      <c r="D36" s="1" t="s">
        <v>55</v>
      </c>
      <c r="E36" s="6">
        <v>500</v>
      </c>
      <c r="F36" s="6">
        <v>596</v>
      </c>
      <c r="G36" s="2">
        <v>22.3</v>
      </c>
      <c r="H36" s="1">
        <v>21.88</v>
      </c>
      <c r="I36" s="1">
        <v>22.09</v>
      </c>
      <c r="J36" s="1">
        <v>29.55</v>
      </c>
      <c r="K36" s="1">
        <v>29.91</v>
      </c>
      <c r="L36" s="1">
        <v>29.73</v>
      </c>
      <c r="M36" s="1">
        <v>35.380000000000003</v>
      </c>
      <c r="N36" s="1" t="s">
        <v>97</v>
      </c>
      <c r="O36" s="1">
        <v>35.380000000000003</v>
      </c>
      <c r="P36" s="1">
        <f t="shared" si="5"/>
        <v>-13.290000000000003</v>
      </c>
      <c r="Q36" s="1">
        <f t="shared" si="6"/>
        <v>-5.6500000000000021</v>
      </c>
      <c r="R36" s="1">
        <f t="shared" si="0"/>
        <v>-25.375</v>
      </c>
      <c r="S36" s="1">
        <f t="shared" si="7"/>
        <v>-21.222000000000001</v>
      </c>
      <c r="T36" s="1">
        <f t="shared" si="1"/>
        <v>43514714.651447639</v>
      </c>
      <c r="U36" s="1">
        <f t="shared" si="2"/>
        <v>2446011.913550627</v>
      </c>
      <c r="V36" s="1">
        <f t="shared" si="3"/>
        <v>25.375000000000004</v>
      </c>
      <c r="W36" s="1">
        <f t="shared" si="4"/>
        <v>21.222000000000001</v>
      </c>
    </row>
    <row r="37" spans="1:23" ht="15.5" x14ac:dyDescent="0.35">
      <c r="A37" s="6" t="s">
        <v>12</v>
      </c>
      <c r="B37" s="2">
        <v>36</v>
      </c>
      <c r="C37" s="2"/>
      <c r="D37" s="1" t="s">
        <v>55</v>
      </c>
      <c r="E37" s="6">
        <v>500</v>
      </c>
      <c r="F37" s="6">
        <v>831</v>
      </c>
      <c r="G37" s="2">
        <v>21.5</v>
      </c>
      <c r="H37" s="1">
        <v>21.64</v>
      </c>
      <c r="I37" s="1">
        <v>21.57</v>
      </c>
      <c r="J37" s="1">
        <v>29.58</v>
      </c>
      <c r="K37" s="1">
        <v>29.34</v>
      </c>
      <c r="L37" s="1">
        <v>29.46</v>
      </c>
      <c r="M37" s="1">
        <v>32.92</v>
      </c>
      <c r="N37" s="1">
        <v>32.840000000000003</v>
      </c>
      <c r="O37" s="1">
        <v>32.880000000000003</v>
      </c>
      <c r="P37" s="1">
        <f t="shared" si="5"/>
        <v>-11.310000000000002</v>
      </c>
      <c r="Q37" s="1">
        <f t="shared" si="6"/>
        <v>-3.4200000000000017</v>
      </c>
      <c r="R37" s="1">
        <f t="shared" si="0"/>
        <v>-23.395</v>
      </c>
      <c r="S37" s="1">
        <f t="shared" si="7"/>
        <v>-18.991999999999997</v>
      </c>
      <c r="T37" s="1">
        <f t="shared" si="1"/>
        <v>11030539.357798336</v>
      </c>
      <c r="U37" s="1">
        <f t="shared" si="2"/>
        <v>521388.77579334093</v>
      </c>
      <c r="V37" s="1">
        <f t="shared" si="3"/>
        <v>23.395</v>
      </c>
      <c r="W37" s="1">
        <f t="shared" si="4"/>
        <v>18.991999999999997</v>
      </c>
    </row>
    <row r="38" spans="1:23" ht="15.5" x14ac:dyDescent="0.35">
      <c r="A38" s="6" t="s">
        <v>19</v>
      </c>
      <c r="B38" s="2">
        <v>37</v>
      </c>
      <c r="C38" s="2"/>
      <c r="D38" s="1" t="s">
        <v>55</v>
      </c>
      <c r="E38" s="6">
        <v>1000</v>
      </c>
      <c r="F38" s="6">
        <v>171</v>
      </c>
      <c r="G38" s="2">
        <v>25.73</v>
      </c>
      <c r="H38" s="1">
        <v>25.67</v>
      </c>
      <c r="I38" s="1">
        <v>25.700000000000003</v>
      </c>
      <c r="J38" s="1">
        <v>31.71</v>
      </c>
      <c r="K38" s="1">
        <v>30.95</v>
      </c>
      <c r="L38" s="1">
        <v>31.33</v>
      </c>
      <c r="M38" s="1">
        <v>14.96</v>
      </c>
      <c r="N38" s="1">
        <v>14.91</v>
      </c>
      <c r="O38" s="1">
        <v>14.935</v>
      </c>
      <c r="P38" s="1">
        <f t="shared" si="5"/>
        <v>10.765000000000002</v>
      </c>
      <c r="Q38" s="1">
        <f t="shared" si="6"/>
        <v>16.394999999999996</v>
      </c>
      <c r="R38" s="1">
        <f t="shared" si="0"/>
        <v>-1.319999999999995</v>
      </c>
      <c r="S38" s="1">
        <f t="shared" si="7"/>
        <v>0.82299999999999862</v>
      </c>
      <c r="T38" s="1">
        <f t="shared" si="1"/>
        <v>2.4966610978032149</v>
      </c>
      <c r="U38" s="1">
        <f t="shared" si="2"/>
        <v>0.56526528356229655</v>
      </c>
      <c r="V38" s="1">
        <f t="shared" si="3"/>
        <v>1.319999999999995</v>
      </c>
      <c r="W38" s="1">
        <f t="shared" si="4"/>
        <v>-0.82299999999999851</v>
      </c>
    </row>
    <row r="39" spans="1:23" ht="15.5" x14ac:dyDescent="0.35">
      <c r="A39" s="6" t="s">
        <v>18</v>
      </c>
      <c r="B39" s="2">
        <v>38</v>
      </c>
      <c r="C39" s="2"/>
      <c r="D39" s="1" t="s">
        <v>55</v>
      </c>
      <c r="E39" s="6">
        <v>1000</v>
      </c>
      <c r="F39" s="6">
        <v>118</v>
      </c>
      <c r="G39" s="2">
        <v>24.3</v>
      </c>
      <c r="H39" s="1">
        <v>23.57</v>
      </c>
      <c r="I39" s="1">
        <v>23.935000000000002</v>
      </c>
      <c r="J39" s="1">
        <v>27.84</v>
      </c>
      <c r="K39" s="1">
        <v>27.48</v>
      </c>
      <c r="L39" s="1">
        <v>27.66</v>
      </c>
      <c r="M39" s="1">
        <v>10.46</v>
      </c>
      <c r="N39" s="1">
        <v>10.44</v>
      </c>
      <c r="O39" s="1">
        <v>10.45</v>
      </c>
      <c r="P39" s="1">
        <f t="shared" si="5"/>
        <v>13.485000000000003</v>
      </c>
      <c r="Q39" s="1">
        <f t="shared" si="6"/>
        <v>17.21</v>
      </c>
      <c r="R39" s="1">
        <f t="shared" si="0"/>
        <v>1.4000000000000057</v>
      </c>
      <c r="S39" s="1">
        <f t="shared" si="7"/>
        <v>1.6380000000000035</v>
      </c>
      <c r="T39" s="1">
        <f t="shared" si="1"/>
        <v>0.37892914162759805</v>
      </c>
      <c r="U39" s="1">
        <f t="shared" si="2"/>
        <v>0.32130158436734246</v>
      </c>
      <c r="V39" s="1">
        <f t="shared" si="3"/>
        <v>-1.4000000000000057</v>
      </c>
      <c r="W39" s="1">
        <f t="shared" si="4"/>
        <v>-1.6380000000000035</v>
      </c>
    </row>
    <row r="40" spans="1:23" ht="15.5" x14ac:dyDescent="0.35">
      <c r="A40" s="6" t="s">
        <v>17</v>
      </c>
      <c r="B40" s="2">
        <v>39</v>
      </c>
      <c r="C40" s="2"/>
      <c r="D40" s="1" t="s">
        <v>55</v>
      </c>
      <c r="E40" s="6">
        <v>1000</v>
      </c>
      <c r="F40" s="6">
        <v>136</v>
      </c>
      <c r="G40" s="2">
        <v>29.52</v>
      </c>
      <c r="H40" s="1">
        <v>28.58</v>
      </c>
      <c r="I40" s="1">
        <v>29.049999999999997</v>
      </c>
      <c r="J40" s="1">
        <v>32.57</v>
      </c>
      <c r="K40" s="1">
        <v>33.619999999999997</v>
      </c>
      <c r="L40" s="1">
        <v>33.094999999999999</v>
      </c>
      <c r="M40" s="1">
        <v>18.350000000000001</v>
      </c>
      <c r="N40" s="1">
        <v>17.72</v>
      </c>
      <c r="O40" s="1">
        <v>18.035</v>
      </c>
      <c r="P40" s="1">
        <f t="shared" si="5"/>
        <v>11.014999999999997</v>
      </c>
      <c r="Q40" s="1">
        <f t="shared" si="6"/>
        <v>15.059999999999999</v>
      </c>
      <c r="R40" s="1">
        <f t="shared" si="0"/>
        <v>-1.0700000000000003</v>
      </c>
      <c r="S40" s="1">
        <f t="shared" si="7"/>
        <v>-0.51199999999999868</v>
      </c>
      <c r="T40" s="1">
        <f t="shared" si="1"/>
        <v>2.0994333672461347</v>
      </c>
      <c r="U40" s="1">
        <f t="shared" si="2"/>
        <v>1.4260257173641395</v>
      </c>
      <c r="V40" s="1">
        <f t="shared" si="3"/>
        <v>1.07</v>
      </c>
      <c r="W40" s="1">
        <f t="shared" si="4"/>
        <v>0.51199999999999868</v>
      </c>
    </row>
    <row r="41" spans="1:23" ht="15.5" x14ac:dyDescent="0.35">
      <c r="A41" s="6" t="s">
        <v>63</v>
      </c>
      <c r="B41" s="2">
        <v>40</v>
      </c>
      <c r="C41" s="2"/>
      <c r="D41" s="1" t="s">
        <v>55</v>
      </c>
      <c r="E41" s="6">
        <v>1000</v>
      </c>
      <c r="F41" s="6">
        <v>123</v>
      </c>
      <c r="G41" s="2">
        <v>27.75</v>
      </c>
      <c r="H41" s="1">
        <v>27.17</v>
      </c>
      <c r="I41" s="1">
        <v>27.46</v>
      </c>
      <c r="J41" s="1">
        <v>31.9</v>
      </c>
      <c r="K41" s="1">
        <v>31.5</v>
      </c>
      <c r="L41" s="1">
        <v>31.7</v>
      </c>
      <c r="M41" s="1">
        <v>15.71</v>
      </c>
      <c r="N41" s="1">
        <v>15.45</v>
      </c>
      <c r="O41" s="1">
        <v>15.58</v>
      </c>
      <c r="P41" s="1">
        <f t="shared" si="5"/>
        <v>11.88</v>
      </c>
      <c r="Q41" s="1">
        <f t="shared" si="6"/>
        <v>16.119999999999997</v>
      </c>
      <c r="R41" s="1">
        <f>P41-AVERAGE($P$3,$P$7,$P$11,$P$15,$P$19,$P$23)</f>
        <v>-0.20499999999999652</v>
      </c>
      <c r="S41" s="1">
        <f t="shared" si="7"/>
        <v>0.54800000000000004</v>
      </c>
      <c r="T41" s="1">
        <f t="shared" si="1"/>
        <v>1.1526863467988615</v>
      </c>
      <c r="U41" s="1">
        <f t="shared" si="2"/>
        <v>0.68396765195124543</v>
      </c>
      <c r="V41" s="1">
        <f t="shared" si="3"/>
        <v>0.20499999999999655</v>
      </c>
      <c r="W41" s="1">
        <f t="shared" si="4"/>
        <v>-0.54800000000000015</v>
      </c>
    </row>
    <row r="42" spans="1:23" ht="15.5" x14ac:dyDescent="0.35">
      <c r="A42" s="6" t="s">
        <v>35</v>
      </c>
      <c r="B42" s="2">
        <v>41</v>
      </c>
      <c r="C42" s="2"/>
      <c r="D42" s="1" t="s">
        <v>55</v>
      </c>
      <c r="E42" s="6">
        <v>250</v>
      </c>
      <c r="F42" s="6">
        <v>440</v>
      </c>
      <c r="G42" s="2">
        <v>23.71</v>
      </c>
      <c r="H42" s="1">
        <v>22.47</v>
      </c>
      <c r="I42" s="1">
        <v>23.09</v>
      </c>
      <c r="J42" s="1">
        <v>18.84</v>
      </c>
      <c r="K42" s="1">
        <v>19.22</v>
      </c>
      <c r="L42" s="1">
        <v>19.03</v>
      </c>
      <c r="M42" s="1">
        <v>30.68</v>
      </c>
      <c r="N42" s="1">
        <v>31.54</v>
      </c>
      <c r="O42" s="1">
        <v>31.11</v>
      </c>
      <c r="P42" s="1">
        <f t="shared" si="5"/>
        <v>-8.02</v>
      </c>
      <c r="Q42" s="1">
        <f t="shared" si="6"/>
        <v>-12.079999999999998</v>
      </c>
      <c r="R42" s="1">
        <f t="shared" si="0"/>
        <v>-20.104999999999997</v>
      </c>
      <c r="S42" s="1">
        <f t="shared" si="7"/>
        <v>-27.651999999999994</v>
      </c>
      <c r="T42" s="1">
        <f t="shared" si="1"/>
        <v>1127737.6059682334</v>
      </c>
      <c r="U42" s="1">
        <f t="shared" si="2"/>
        <v>210902360.27832875</v>
      </c>
      <c r="V42" s="1">
        <f t="shared" si="3"/>
        <v>20.104999999999997</v>
      </c>
      <c r="W42" s="1">
        <f t="shared" si="4"/>
        <v>27.651999999999994</v>
      </c>
    </row>
    <row r="43" spans="1:23" ht="15.5" x14ac:dyDescent="0.35">
      <c r="A43" s="6" t="s">
        <v>34</v>
      </c>
      <c r="B43" s="2">
        <v>42</v>
      </c>
      <c r="C43" s="2"/>
      <c r="D43" s="1" t="s">
        <v>55</v>
      </c>
      <c r="E43" s="6">
        <v>250</v>
      </c>
      <c r="F43" s="6">
        <v>753</v>
      </c>
      <c r="G43" s="2">
        <v>23.13</v>
      </c>
      <c r="H43" s="1">
        <v>23.17</v>
      </c>
      <c r="I43" s="1">
        <v>23.15</v>
      </c>
      <c r="J43" s="1">
        <v>19.809999999999999</v>
      </c>
      <c r="K43" s="1">
        <v>19.739999999999998</v>
      </c>
      <c r="L43" s="1">
        <v>19.774999999999999</v>
      </c>
      <c r="M43" s="1">
        <v>32.24</v>
      </c>
      <c r="N43" s="1">
        <v>32.75</v>
      </c>
      <c r="O43" s="1">
        <v>32.495000000000005</v>
      </c>
      <c r="P43" s="1">
        <f t="shared" si="5"/>
        <v>-9.345000000000006</v>
      </c>
      <c r="Q43" s="1">
        <f t="shared" si="6"/>
        <v>-12.720000000000006</v>
      </c>
      <c r="R43" s="1">
        <f t="shared" si="0"/>
        <v>-21.430000000000003</v>
      </c>
      <c r="S43" s="1">
        <f t="shared" si="7"/>
        <v>-28.292000000000002</v>
      </c>
      <c r="T43" s="1">
        <f t="shared" si="1"/>
        <v>2825353.5901910411</v>
      </c>
      <c r="U43" s="1">
        <f t="shared" si="2"/>
        <v>328655297.79134357</v>
      </c>
      <c r="V43" s="1">
        <f t="shared" si="3"/>
        <v>21.430000000000003</v>
      </c>
      <c r="W43" s="1">
        <f t="shared" si="4"/>
        <v>28.292000000000002</v>
      </c>
    </row>
    <row r="44" spans="1:23" ht="15.5" x14ac:dyDescent="0.35">
      <c r="A44" s="6" t="s">
        <v>33</v>
      </c>
      <c r="B44" s="2">
        <v>43</v>
      </c>
      <c r="C44" s="2"/>
      <c r="D44" s="1" t="s">
        <v>55</v>
      </c>
      <c r="E44" s="6">
        <v>500</v>
      </c>
      <c r="F44" s="6">
        <v>416</v>
      </c>
      <c r="G44" s="2">
        <v>22.54</v>
      </c>
      <c r="H44" s="1">
        <v>22.71</v>
      </c>
      <c r="I44" s="1">
        <v>22.625</v>
      </c>
      <c r="J44" s="1">
        <v>18.690000000000001</v>
      </c>
      <c r="K44" s="1">
        <v>18.59</v>
      </c>
      <c r="L44" s="1">
        <v>18.64</v>
      </c>
      <c r="M44" s="1">
        <v>34.43</v>
      </c>
      <c r="N44" s="1" t="s">
        <v>97</v>
      </c>
      <c r="O44" s="1">
        <v>34.43</v>
      </c>
      <c r="P44" s="1">
        <f t="shared" si="5"/>
        <v>-11.805</v>
      </c>
      <c r="Q44" s="1">
        <f t="shared" si="6"/>
        <v>-15.79</v>
      </c>
      <c r="R44" s="1">
        <f t="shared" si="0"/>
        <v>-23.889999999999997</v>
      </c>
      <c r="S44" s="1">
        <f t="shared" si="7"/>
        <v>-31.361999999999995</v>
      </c>
      <c r="T44" s="1">
        <f t="shared" si="1"/>
        <v>15545568.057356067</v>
      </c>
      <c r="U44" s="1">
        <f t="shared" si="2"/>
        <v>2759959594.0214348</v>
      </c>
      <c r="V44" s="1">
        <f t="shared" si="3"/>
        <v>23.889999999999997</v>
      </c>
      <c r="W44" s="1">
        <f t="shared" si="4"/>
        <v>31.361999999999995</v>
      </c>
    </row>
    <row r="45" spans="1:23" ht="15.5" x14ac:dyDescent="0.35">
      <c r="A45" s="6" t="s">
        <v>32</v>
      </c>
      <c r="B45" s="2">
        <v>44</v>
      </c>
      <c r="C45" s="2"/>
      <c r="D45" s="1" t="s">
        <v>55</v>
      </c>
      <c r="E45" s="6">
        <v>500</v>
      </c>
      <c r="F45" s="6">
        <v>432</v>
      </c>
      <c r="G45" s="2">
        <v>23.51</v>
      </c>
      <c r="H45" s="1">
        <v>23.75</v>
      </c>
      <c r="I45" s="1">
        <v>23.630000000000003</v>
      </c>
      <c r="J45" s="1">
        <v>19.8</v>
      </c>
      <c r="K45" s="1">
        <v>19.440000000000001</v>
      </c>
      <c r="L45" s="1">
        <v>19.62</v>
      </c>
      <c r="M45" s="1">
        <v>33.5</v>
      </c>
      <c r="N45" s="1">
        <v>33.67</v>
      </c>
      <c r="O45" s="1">
        <v>33.585000000000001</v>
      </c>
      <c r="P45" s="1">
        <f t="shared" si="5"/>
        <v>-9.9549999999999983</v>
      </c>
      <c r="Q45" s="1">
        <f t="shared" si="6"/>
        <v>-13.965</v>
      </c>
      <c r="R45" s="1">
        <f t="shared" si="0"/>
        <v>-22.039999999999996</v>
      </c>
      <c r="S45" s="1">
        <f t="shared" si="7"/>
        <v>-29.536999999999999</v>
      </c>
      <c r="T45" s="1">
        <f t="shared" si="1"/>
        <v>4312221.9355988288</v>
      </c>
      <c r="U45" s="1">
        <f t="shared" si="2"/>
        <v>778974035.08834696</v>
      </c>
      <c r="V45" s="1">
        <f t="shared" si="3"/>
        <v>22.039999999999996</v>
      </c>
      <c r="W45" s="1">
        <f t="shared" si="4"/>
        <v>29.536999999999999</v>
      </c>
    </row>
    <row r="46" spans="1:23" ht="15.5" x14ac:dyDescent="0.35">
      <c r="A46" s="6" t="s">
        <v>25</v>
      </c>
      <c r="B46" s="2">
        <v>45</v>
      </c>
      <c r="C46" s="2"/>
      <c r="D46" s="1" t="s">
        <v>55</v>
      </c>
      <c r="E46" s="6">
        <v>500</v>
      </c>
      <c r="F46" s="6">
        <v>208</v>
      </c>
      <c r="G46" s="2">
        <v>23.65</v>
      </c>
      <c r="H46" s="1">
        <v>23.59</v>
      </c>
      <c r="I46" s="1">
        <v>23.619999999999997</v>
      </c>
      <c r="J46" s="1">
        <v>19.809999999999999</v>
      </c>
      <c r="K46" s="1">
        <v>19.86</v>
      </c>
      <c r="L46" s="1">
        <v>19.835000000000001</v>
      </c>
      <c r="M46" s="1">
        <v>30.66</v>
      </c>
      <c r="N46" s="1">
        <v>30.79</v>
      </c>
      <c r="O46" s="1">
        <v>30.725000000000001</v>
      </c>
      <c r="P46" s="1">
        <f t="shared" si="5"/>
        <v>-7.105000000000004</v>
      </c>
      <c r="Q46" s="1">
        <f t="shared" si="6"/>
        <v>-10.89</v>
      </c>
      <c r="R46" s="1">
        <f t="shared" si="0"/>
        <v>-19.190000000000001</v>
      </c>
      <c r="S46" s="1">
        <f t="shared" si="7"/>
        <v>-26.461999999999996</v>
      </c>
      <c r="T46" s="1">
        <f t="shared" si="1"/>
        <v>598088.72706522443</v>
      </c>
      <c r="U46" s="1">
        <f t="shared" si="2"/>
        <v>92439107.829519436</v>
      </c>
      <c r="V46" s="1">
        <f t="shared" si="3"/>
        <v>19.190000000000001</v>
      </c>
      <c r="W46" s="1">
        <f t="shared" si="4"/>
        <v>26.461999999999996</v>
      </c>
    </row>
    <row r="47" spans="1:23" ht="15.5" x14ac:dyDescent="0.35">
      <c r="A47" s="6" t="s">
        <v>66</v>
      </c>
      <c r="B47" s="2">
        <v>46</v>
      </c>
      <c r="C47" s="2"/>
      <c r="D47" s="1" t="s">
        <v>55</v>
      </c>
      <c r="E47" s="6">
        <v>250</v>
      </c>
      <c r="F47" s="6">
        <v>436</v>
      </c>
      <c r="G47" s="2">
        <v>23.32</v>
      </c>
      <c r="H47" s="1">
        <v>23.09</v>
      </c>
      <c r="I47" s="1">
        <v>23.204999999999998</v>
      </c>
      <c r="J47" s="1">
        <v>19.579999999999998</v>
      </c>
      <c r="K47" s="1">
        <v>19.73</v>
      </c>
      <c r="L47" s="1">
        <v>19.655000000000001</v>
      </c>
      <c r="M47" s="1">
        <v>31.57</v>
      </c>
      <c r="N47" s="1">
        <v>32.979999999999997</v>
      </c>
      <c r="O47" s="1">
        <v>32.274999999999999</v>
      </c>
      <c r="P47" s="1">
        <f t="shared" si="5"/>
        <v>-9.07</v>
      </c>
      <c r="Q47" s="1">
        <f t="shared" si="6"/>
        <v>-12.619999999999997</v>
      </c>
      <c r="R47" s="1">
        <f t="shared" si="0"/>
        <v>-21.154999999999998</v>
      </c>
      <c r="S47" s="1">
        <f t="shared" si="7"/>
        <v>-28.191999999999993</v>
      </c>
      <c r="T47" s="1">
        <f t="shared" si="1"/>
        <v>2335014.3735115225</v>
      </c>
      <c r="U47" s="1">
        <f t="shared" si="2"/>
        <v>306646235.68267626</v>
      </c>
      <c r="V47" s="1">
        <f t="shared" si="3"/>
        <v>21.154999999999998</v>
      </c>
      <c r="W47" s="1">
        <f t="shared" si="4"/>
        <v>28.191999999999993</v>
      </c>
    </row>
    <row r="48" spans="1:23" ht="15.5" x14ac:dyDescent="0.35">
      <c r="A48" s="6" t="s">
        <v>27</v>
      </c>
      <c r="B48" s="2">
        <v>47</v>
      </c>
      <c r="C48" s="2"/>
      <c r="D48" s="1" t="s">
        <v>55</v>
      </c>
      <c r="E48" s="6">
        <v>250</v>
      </c>
      <c r="F48" s="6">
        <v>523</v>
      </c>
      <c r="G48" s="2">
        <v>22.53</v>
      </c>
      <c r="H48" s="1">
        <v>22.28</v>
      </c>
      <c r="I48" s="1">
        <v>22.405000000000001</v>
      </c>
      <c r="J48" s="1">
        <v>18.670000000000002</v>
      </c>
      <c r="K48" s="1">
        <v>18.78</v>
      </c>
      <c r="L48" s="1">
        <v>18.725000000000001</v>
      </c>
      <c r="M48" s="1" t="s">
        <v>97</v>
      </c>
      <c r="N48" s="1">
        <v>34.76</v>
      </c>
      <c r="O48" s="1">
        <v>34.76</v>
      </c>
      <c r="P48" s="1">
        <f t="shared" si="5"/>
        <v>-12.354999999999997</v>
      </c>
      <c r="Q48" s="1">
        <f t="shared" si="6"/>
        <v>-16.034999999999997</v>
      </c>
      <c r="R48" s="1">
        <f t="shared" si="0"/>
        <v>-24.439999999999994</v>
      </c>
      <c r="S48" s="1">
        <f t="shared" si="7"/>
        <v>-31.606999999999992</v>
      </c>
      <c r="T48" s="1">
        <f t="shared" si="1"/>
        <v>22760043.828124233</v>
      </c>
      <c r="U48" s="1">
        <f t="shared" si="2"/>
        <v>3270808162.9656658</v>
      </c>
      <c r="V48" s="1">
        <f t="shared" si="3"/>
        <v>24.439999999999994</v>
      </c>
      <c r="W48" s="1">
        <f t="shared" si="4"/>
        <v>31.606999999999992</v>
      </c>
    </row>
    <row r="49" spans="1:23" ht="15.5" x14ac:dyDescent="0.35">
      <c r="A49" s="6" t="s">
        <v>26</v>
      </c>
      <c r="B49" s="2">
        <v>48</v>
      </c>
      <c r="C49" s="2"/>
      <c r="D49" s="1" t="s">
        <v>55</v>
      </c>
      <c r="E49" s="6">
        <v>500</v>
      </c>
      <c r="F49" s="6">
        <v>539</v>
      </c>
      <c r="G49" s="2">
        <v>22.81</v>
      </c>
      <c r="H49" s="1">
        <v>23.07</v>
      </c>
      <c r="I49" s="1">
        <v>22.939999999999998</v>
      </c>
      <c r="J49" s="1">
        <v>19.43</v>
      </c>
      <c r="K49" s="1">
        <v>19.3</v>
      </c>
      <c r="L49" s="1">
        <v>19.365000000000002</v>
      </c>
      <c r="M49" s="1">
        <v>34.340000000000003</v>
      </c>
      <c r="N49" s="1">
        <v>32.31</v>
      </c>
      <c r="O49" s="1">
        <v>33.325000000000003</v>
      </c>
      <c r="P49" s="1">
        <f t="shared" si="5"/>
        <v>-10.385000000000005</v>
      </c>
      <c r="Q49" s="1">
        <f t="shared" si="6"/>
        <v>-13.96</v>
      </c>
      <c r="R49" s="1">
        <f t="shared" si="0"/>
        <v>-22.470000000000002</v>
      </c>
      <c r="S49" s="1">
        <f t="shared" si="7"/>
        <v>-29.531999999999996</v>
      </c>
      <c r="T49" s="1">
        <f t="shared" si="1"/>
        <v>5809570.182535531</v>
      </c>
      <c r="U49" s="1">
        <f t="shared" si="2"/>
        <v>776278989.66302562</v>
      </c>
      <c r="V49" s="1">
        <f t="shared" si="3"/>
        <v>22.470000000000002</v>
      </c>
      <c r="W49" s="1">
        <f t="shared" si="4"/>
        <v>29.531999999999996</v>
      </c>
    </row>
    <row r="50" spans="1:23" ht="15.5" x14ac:dyDescent="0.35">
      <c r="A50" s="6" t="s">
        <v>45</v>
      </c>
      <c r="B50" s="2">
        <v>49</v>
      </c>
      <c r="C50" s="2"/>
      <c r="D50" s="1" t="s">
        <v>55</v>
      </c>
      <c r="E50" s="6">
        <v>500</v>
      </c>
      <c r="F50" s="6">
        <v>1198</v>
      </c>
      <c r="G50" s="2">
        <v>24.88</v>
      </c>
      <c r="H50" s="1">
        <v>25.67</v>
      </c>
      <c r="I50" s="1">
        <v>25.274999999999999</v>
      </c>
      <c r="J50" s="1">
        <v>28.93</v>
      </c>
      <c r="K50" s="1">
        <v>29.96</v>
      </c>
      <c r="L50" s="1">
        <v>29.445</v>
      </c>
      <c r="M50" s="1">
        <v>12.89</v>
      </c>
      <c r="N50" s="1">
        <v>13.34</v>
      </c>
      <c r="O50" s="1">
        <v>13.115</v>
      </c>
      <c r="P50" s="1">
        <f t="shared" si="5"/>
        <v>12.159999999999998</v>
      </c>
      <c r="Q50" s="1">
        <f t="shared" si="6"/>
        <v>16.329999999999998</v>
      </c>
      <c r="R50" s="1">
        <f t="shared" si="0"/>
        <v>7.5000000000001066E-2</v>
      </c>
      <c r="S50" s="1">
        <f t="shared" si="7"/>
        <v>0.7580000000000009</v>
      </c>
      <c r="T50" s="1">
        <f t="shared" si="1"/>
        <v>0.94934212095051851</v>
      </c>
      <c r="U50" s="1">
        <f t="shared" si="2"/>
        <v>0.59131550012207101</v>
      </c>
      <c r="V50" s="1">
        <f t="shared" si="3"/>
        <v>-7.5000000000001066E-2</v>
      </c>
      <c r="W50" s="1">
        <f t="shared" si="4"/>
        <v>-0.75800000000000078</v>
      </c>
    </row>
    <row r="51" spans="1:23" ht="15.5" x14ac:dyDescent="0.35">
      <c r="A51" s="6" t="s">
        <v>52</v>
      </c>
      <c r="B51" s="2">
        <v>50</v>
      </c>
      <c r="C51" s="2"/>
      <c r="D51" s="1" t="s">
        <v>55</v>
      </c>
      <c r="E51" s="6">
        <v>500</v>
      </c>
      <c r="F51" s="6">
        <v>780</v>
      </c>
      <c r="G51" s="2">
        <v>25.58</v>
      </c>
      <c r="H51" s="1">
        <v>24.9</v>
      </c>
      <c r="I51" s="1">
        <v>25.24</v>
      </c>
      <c r="J51" s="1">
        <v>29.34</v>
      </c>
      <c r="K51" s="1">
        <v>28.85</v>
      </c>
      <c r="L51" s="1">
        <v>29.094999999999999</v>
      </c>
      <c r="M51" s="1">
        <v>12.75</v>
      </c>
      <c r="N51" s="1">
        <v>12.75</v>
      </c>
      <c r="O51" s="1">
        <v>12.75</v>
      </c>
      <c r="P51" s="1">
        <f t="shared" si="5"/>
        <v>12.489999999999998</v>
      </c>
      <c r="Q51" s="1">
        <f t="shared" si="6"/>
        <v>16.344999999999999</v>
      </c>
      <c r="R51" s="1">
        <f t="shared" si="0"/>
        <v>0.40500000000000114</v>
      </c>
      <c r="S51" s="1">
        <f t="shared" si="7"/>
        <v>0.77300000000000146</v>
      </c>
      <c r="T51" s="1">
        <f t="shared" si="1"/>
        <v>0.75523629278141213</v>
      </c>
      <c r="U51" s="1">
        <f t="shared" si="2"/>
        <v>0.5851993207372943</v>
      </c>
      <c r="V51" s="1">
        <f t="shared" si="3"/>
        <v>-0.40500000000000119</v>
      </c>
      <c r="W51" s="1">
        <f t="shared" si="4"/>
        <v>-0.77300000000000169</v>
      </c>
    </row>
    <row r="52" spans="1:23" ht="15.5" x14ac:dyDescent="0.35">
      <c r="A52" s="6" t="s">
        <v>37</v>
      </c>
      <c r="B52" s="2">
        <v>51</v>
      </c>
      <c r="C52" s="2"/>
      <c r="D52" s="1" t="s">
        <v>55</v>
      </c>
      <c r="E52" s="6">
        <v>500</v>
      </c>
      <c r="F52" s="6">
        <v>888</v>
      </c>
      <c r="G52" s="2">
        <v>25.45</v>
      </c>
      <c r="H52" s="1">
        <v>25.48</v>
      </c>
      <c r="I52" s="1">
        <v>25.465</v>
      </c>
      <c r="J52" s="1">
        <v>29.53</v>
      </c>
      <c r="K52" s="1">
        <v>30.48</v>
      </c>
      <c r="L52" s="1">
        <v>30.005000000000003</v>
      </c>
      <c r="M52" s="1">
        <v>13.01</v>
      </c>
      <c r="N52" s="1">
        <v>13.61</v>
      </c>
      <c r="O52" s="1">
        <v>13.309999999999999</v>
      </c>
      <c r="P52" s="1">
        <f t="shared" si="5"/>
        <v>12.155000000000001</v>
      </c>
      <c r="Q52" s="1">
        <f t="shared" si="6"/>
        <v>16.695000000000004</v>
      </c>
      <c r="R52" s="1">
        <f t="shared" si="0"/>
        <v>7.0000000000003837E-2</v>
      </c>
      <c r="S52" s="1">
        <f t="shared" si="7"/>
        <v>1.1230000000000064</v>
      </c>
      <c r="T52" s="1">
        <f t="shared" si="1"/>
        <v>0.9526379980439349</v>
      </c>
      <c r="U52" s="1">
        <f t="shared" si="2"/>
        <v>0.45913808115045984</v>
      </c>
      <c r="V52" s="1">
        <f t="shared" si="3"/>
        <v>-7.0000000000003768E-2</v>
      </c>
      <c r="W52" s="1">
        <f t="shared" si="4"/>
        <v>-1.1230000000000064</v>
      </c>
    </row>
    <row r="53" spans="1:23" ht="15.5" x14ac:dyDescent="0.35">
      <c r="A53" s="6" t="s">
        <v>41</v>
      </c>
      <c r="B53" s="2">
        <v>52</v>
      </c>
      <c r="C53" s="2"/>
      <c r="D53" s="1" t="s">
        <v>55</v>
      </c>
      <c r="E53" s="6">
        <v>500</v>
      </c>
      <c r="F53" s="6">
        <v>1336</v>
      </c>
      <c r="G53" s="2">
        <v>25.68</v>
      </c>
      <c r="H53" s="1">
        <v>24.99</v>
      </c>
      <c r="I53" s="1">
        <v>25.335000000000001</v>
      </c>
      <c r="J53" s="1">
        <v>30.51</v>
      </c>
      <c r="K53" s="1">
        <v>31.52</v>
      </c>
      <c r="L53" s="1">
        <v>31.015000000000001</v>
      </c>
      <c r="M53" s="1">
        <v>13.42</v>
      </c>
      <c r="N53" s="1">
        <v>13.54</v>
      </c>
      <c r="O53" s="1">
        <v>13.48</v>
      </c>
      <c r="P53" s="1">
        <f t="shared" si="5"/>
        <v>11.855</v>
      </c>
      <c r="Q53" s="1">
        <f t="shared" si="6"/>
        <v>17.535</v>
      </c>
      <c r="R53" s="1">
        <f t="shared" si="0"/>
        <v>-0.22999999999999687</v>
      </c>
      <c r="S53" s="1">
        <f t="shared" si="7"/>
        <v>1.9630000000000027</v>
      </c>
      <c r="T53" s="1">
        <f t="shared" si="1"/>
        <v>1.1728349492318761</v>
      </c>
      <c r="U53" s="1">
        <f t="shared" si="2"/>
        <v>0.25649453633428465</v>
      </c>
      <c r="V53" s="1">
        <f t="shared" si="3"/>
        <v>0.22999999999999673</v>
      </c>
      <c r="W53" s="1">
        <f t="shared" si="4"/>
        <v>-1.9630000000000025</v>
      </c>
    </row>
    <row r="54" spans="1:23" ht="15.5" x14ac:dyDescent="0.35">
      <c r="A54" s="6" t="s">
        <v>46</v>
      </c>
      <c r="B54" s="2">
        <v>53</v>
      </c>
      <c r="C54" s="2"/>
      <c r="D54" s="1" t="s">
        <v>55</v>
      </c>
      <c r="E54" s="6">
        <v>1000</v>
      </c>
      <c r="F54" s="6">
        <v>2664</v>
      </c>
      <c r="G54" s="2">
        <v>23.8</v>
      </c>
      <c r="H54" s="1">
        <v>23.59</v>
      </c>
      <c r="I54" s="1">
        <v>23.695</v>
      </c>
      <c r="J54" s="1">
        <v>21.77</v>
      </c>
      <c r="K54" s="1">
        <v>21.96</v>
      </c>
      <c r="L54" s="1">
        <v>21.865000000000002</v>
      </c>
      <c r="M54" s="1">
        <v>34.799999999999997</v>
      </c>
      <c r="N54" s="1">
        <v>35.36</v>
      </c>
      <c r="O54" s="1">
        <v>35.08</v>
      </c>
      <c r="P54" s="1">
        <f t="shared" si="5"/>
        <v>-11.384999999999998</v>
      </c>
      <c r="Q54" s="1">
        <f t="shared" si="6"/>
        <v>-13.214999999999996</v>
      </c>
      <c r="R54" s="1">
        <f t="shared" si="0"/>
        <v>-23.469999999999995</v>
      </c>
      <c r="S54" s="1">
        <f t="shared" si="7"/>
        <v>-28.786999999999992</v>
      </c>
      <c r="T54" s="1">
        <f t="shared" si="1"/>
        <v>11619140.365071021</v>
      </c>
      <c r="U54" s="1">
        <f t="shared" si="2"/>
        <v>463180732.46471846</v>
      </c>
      <c r="V54" s="1">
        <f t="shared" si="3"/>
        <v>23.47</v>
      </c>
      <c r="W54" s="1">
        <f t="shared" si="4"/>
        <v>28.786999999999988</v>
      </c>
    </row>
    <row r="55" spans="1:23" ht="15.5" x14ac:dyDescent="0.35">
      <c r="A55" s="6" t="s">
        <v>53</v>
      </c>
      <c r="B55" s="2">
        <v>54</v>
      </c>
      <c r="C55" s="2"/>
      <c r="D55" s="1" t="s">
        <v>55</v>
      </c>
      <c r="E55" s="6">
        <v>1000</v>
      </c>
      <c r="F55" s="6">
        <v>3143</v>
      </c>
      <c r="G55" s="2">
        <v>23.1</v>
      </c>
      <c r="H55" s="1">
        <v>23.59</v>
      </c>
      <c r="I55" s="1">
        <v>23.344999999999999</v>
      </c>
      <c r="J55" s="1">
        <v>21.21</v>
      </c>
      <c r="K55" s="1">
        <v>21.41</v>
      </c>
      <c r="L55" s="1">
        <v>21.310000000000002</v>
      </c>
      <c r="M55" s="1" t="s">
        <v>97</v>
      </c>
      <c r="N55" s="1">
        <v>35.65</v>
      </c>
      <c r="O55" s="1">
        <v>35.65</v>
      </c>
      <c r="P55" s="1">
        <f t="shared" si="5"/>
        <v>-12.305</v>
      </c>
      <c r="Q55" s="1">
        <f t="shared" si="6"/>
        <v>-14.339999999999996</v>
      </c>
      <c r="R55" s="1">
        <f t="shared" si="0"/>
        <v>-24.389999999999997</v>
      </c>
      <c r="S55" s="1">
        <f t="shared" si="7"/>
        <v>-29.911999999999992</v>
      </c>
      <c r="T55" s="1">
        <f t="shared" si="1"/>
        <v>21984753.181506939</v>
      </c>
      <c r="U55" s="1">
        <f t="shared" si="2"/>
        <v>1010204340.748669</v>
      </c>
      <c r="V55" s="1">
        <f t="shared" si="3"/>
        <v>24.389999999999997</v>
      </c>
      <c r="W55" s="1">
        <f t="shared" si="4"/>
        <v>29.911999999999992</v>
      </c>
    </row>
    <row r="56" spans="1:23" ht="15.5" x14ac:dyDescent="0.35">
      <c r="A56" s="6" t="s">
        <v>39</v>
      </c>
      <c r="B56" s="2">
        <v>55</v>
      </c>
      <c r="C56" s="2"/>
      <c r="D56" s="1" t="s">
        <v>55</v>
      </c>
      <c r="E56" s="6">
        <v>1000</v>
      </c>
      <c r="F56" s="6">
        <v>2819</v>
      </c>
      <c r="G56" s="2">
        <v>23.48</v>
      </c>
      <c r="H56" s="1">
        <v>23.31</v>
      </c>
      <c r="I56" s="1">
        <v>23.395</v>
      </c>
      <c r="J56" s="1">
        <v>21.4</v>
      </c>
      <c r="K56" s="1">
        <v>21.58</v>
      </c>
      <c r="L56" s="1">
        <v>21.49</v>
      </c>
      <c r="M56" s="1" t="s">
        <v>97</v>
      </c>
      <c r="N56" s="1">
        <v>34.54</v>
      </c>
      <c r="O56" s="1">
        <v>34.54</v>
      </c>
      <c r="P56" s="1">
        <f t="shared" si="5"/>
        <v>-11.145</v>
      </c>
      <c r="Q56" s="1">
        <f t="shared" si="6"/>
        <v>-13.05</v>
      </c>
      <c r="R56" s="1">
        <f t="shared" si="0"/>
        <v>-23.229999999999997</v>
      </c>
      <c r="S56" s="1">
        <f t="shared" si="7"/>
        <v>-28.622</v>
      </c>
      <c r="T56" s="1">
        <f t="shared" si="1"/>
        <v>9838452.6378061175</v>
      </c>
      <c r="U56" s="1">
        <f t="shared" si="2"/>
        <v>413124104.93117279</v>
      </c>
      <c r="V56" s="1">
        <f t="shared" si="3"/>
        <v>23.229999999999997</v>
      </c>
      <c r="W56" s="1">
        <f t="shared" si="4"/>
        <v>28.622</v>
      </c>
    </row>
    <row r="57" spans="1:23" ht="15.5" x14ac:dyDescent="0.35">
      <c r="A57" s="6" t="s">
        <v>96</v>
      </c>
      <c r="B57" s="2">
        <v>56</v>
      </c>
      <c r="C57" s="2"/>
      <c r="D57" s="1" t="s">
        <v>55</v>
      </c>
      <c r="E57" s="6">
        <v>1000</v>
      </c>
      <c r="F57" s="6">
        <v>2281</v>
      </c>
      <c r="G57" s="2">
        <v>23.89</v>
      </c>
      <c r="H57" s="1">
        <v>23.69</v>
      </c>
      <c r="I57" s="1">
        <v>23.79</v>
      </c>
      <c r="J57" s="1">
        <v>21.74</v>
      </c>
      <c r="K57" s="1">
        <v>21.92</v>
      </c>
      <c r="L57" s="1">
        <v>21.83</v>
      </c>
      <c r="M57" s="1">
        <v>36.67</v>
      </c>
      <c r="N57" s="1" t="s">
        <v>97</v>
      </c>
      <c r="O57" s="1">
        <v>36.67</v>
      </c>
      <c r="P57" s="1">
        <f t="shared" si="5"/>
        <v>-12.880000000000003</v>
      </c>
      <c r="Q57" s="1">
        <f t="shared" si="6"/>
        <v>-14.840000000000003</v>
      </c>
      <c r="R57" s="1">
        <f t="shared" si="0"/>
        <v>-24.965</v>
      </c>
      <c r="S57" s="1">
        <f t="shared" si="7"/>
        <v>-30.411999999999999</v>
      </c>
      <c r="T57" s="1">
        <f t="shared" si="1"/>
        <v>32750191.346806094</v>
      </c>
      <c r="U57" s="1">
        <f t="shared" si="2"/>
        <v>1428644679.4549456</v>
      </c>
      <c r="V57" s="1">
        <f t="shared" si="3"/>
        <v>24.965</v>
      </c>
      <c r="W57" s="1">
        <f t="shared" si="4"/>
        <v>30.411999999999999</v>
      </c>
    </row>
    <row r="58" spans="1:23" ht="15.5" x14ac:dyDescent="0.35">
      <c r="A58" s="6" t="s">
        <v>54</v>
      </c>
      <c r="B58" s="2">
        <v>57</v>
      </c>
      <c r="C58" s="2"/>
      <c r="D58" s="1" t="s">
        <v>55</v>
      </c>
      <c r="E58" s="6">
        <v>1000</v>
      </c>
      <c r="F58" s="6">
        <v>1343</v>
      </c>
      <c r="G58" s="2">
        <v>25.49</v>
      </c>
      <c r="H58" s="1">
        <v>25.67</v>
      </c>
      <c r="I58" s="1">
        <v>25.58</v>
      </c>
      <c r="J58" s="1">
        <v>27.65</v>
      </c>
      <c r="K58" s="1">
        <v>27.67</v>
      </c>
      <c r="L58" s="1">
        <v>27.66</v>
      </c>
      <c r="M58" s="1">
        <v>14.74</v>
      </c>
      <c r="N58" s="1">
        <v>14.89</v>
      </c>
      <c r="O58" s="1">
        <v>14.815000000000001</v>
      </c>
      <c r="P58" s="1">
        <f t="shared" si="5"/>
        <v>10.764999999999997</v>
      </c>
      <c r="Q58" s="1">
        <f t="shared" si="6"/>
        <v>12.844999999999999</v>
      </c>
      <c r="R58" s="1">
        <f t="shared" si="0"/>
        <v>-1.3200000000000003</v>
      </c>
      <c r="S58" s="1">
        <f t="shared" si="7"/>
        <v>-2.7269999999999985</v>
      </c>
      <c r="T58" s="1">
        <f t="shared" si="1"/>
        <v>2.4966610978032242</v>
      </c>
      <c r="U58" s="1">
        <f t="shared" si="2"/>
        <v>6.6207745286256356</v>
      </c>
      <c r="V58" s="1">
        <f t="shared" si="3"/>
        <v>1.3200000000000003</v>
      </c>
      <c r="W58" s="1">
        <f t="shared" si="4"/>
        <v>2.7269999999999985</v>
      </c>
    </row>
    <row r="59" spans="1:23" ht="15.5" x14ac:dyDescent="0.35">
      <c r="A59" s="6" t="s">
        <v>38</v>
      </c>
      <c r="B59" s="2">
        <v>58</v>
      </c>
      <c r="C59" s="2"/>
      <c r="D59" s="1" t="s">
        <v>55</v>
      </c>
      <c r="E59" s="6">
        <v>1000</v>
      </c>
      <c r="F59" s="6">
        <v>615</v>
      </c>
      <c r="G59" s="2">
        <v>23.5</v>
      </c>
      <c r="H59" s="1">
        <v>24.2</v>
      </c>
      <c r="I59" s="1">
        <v>23.85</v>
      </c>
      <c r="J59" s="1">
        <v>25.83</v>
      </c>
      <c r="K59" s="1">
        <v>26.32</v>
      </c>
      <c r="L59" s="1">
        <v>26.074999999999999</v>
      </c>
      <c r="M59" s="1">
        <v>13.17</v>
      </c>
      <c r="N59" s="1">
        <v>13.15</v>
      </c>
      <c r="O59" s="1">
        <v>13.16</v>
      </c>
      <c r="P59" s="1">
        <f t="shared" si="5"/>
        <v>10.690000000000001</v>
      </c>
      <c r="Q59" s="1">
        <f t="shared" si="6"/>
        <v>12.914999999999999</v>
      </c>
      <c r="R59" s="1">
        <f t="shared" si="0"/>
        <v>-1.394999999999996</v>
      </c>
      <c r="S59" s="1">
        <f t="shared" si="7"/>
        <v>-2.6569999999999983</v>
      </c>
      <c r="T59" s="1">
        <f t="shared" si="1"/>
        <v>2.6298855204101343</v>
      </c>
      <c r="U59" s="1">
        <f t="shared" si="2"/>
        <v>6.3072013924502182</v>
      </c>
      <c r="V59" s="1">
        <f t="shared" si="3"/>
        <v>1.394999999999996</v>
      </c>
      <c r="W59" s="1">
        <f t="shared" si="4"/>
        <v>2.6569999999999983</v>
      </c>
    </row>
    <row r="60" spans="1:23" ht="15.5" x14ac:dyDescent="0.35">
      <c r="A60" s="6" t="s">
        <v>42</v>
      </c>
      <c r="B60" s="2">
        <v>59</v>
      </c>
      <c r="C60" s="2"/>
      <c r="D60" s="1" t="s">
        <v>55</v>
      </c>
      <c r="E60" s="6">
        <v>1000</v>
      </c>
      <c r="F60" s="6">
        <v>837</v>
      </c>
      <c r="G60" s="2">
        <v>26.95</v>
      </c>
      <c r="H60" s="1">
        <v>26.88</v>
      </c>
      <c r="I60" s="1">
        <v>26.914999999999999</v>
      </c>
      <c r="J60" s="1">
        <v>30.89</v>
      </c>
      <c r="K60" s="1">
        <v>30.55</v>
      </c>
      <c r="L60" s="1">
        <v>30.72</v>
      </c>
      <c r="M60" s="1">
        <v>16.39</v>
      </c>
      <c r="N60" s="1">
        <v>16.47</v>
      </c>
      <c r="O60" s="1">
        <v>16.43</v>
      </c>
      <c r="P60" s="1">
        <f t="shared" si="5"/>
        <v>10.484999999999999</v>
      </c>
      <c r="Q60" s="1">
        <f t="shared" si="6"/>
        <v>14.29</v>
      </c>
      <c r="R60" s="1">
        <f t="shared" si="0"/>
        <v>-1.5999999999999979</v>
      </c>
      <c r="S60" s="1">
        <f t="shared" si="7"/>
        <v>-1.2819999999999983</v>
      </c>
      <c r="T60" s="1">
        <f t="shared" si="1"/>
        <v>3.031433133020792</v>
      </c>
      <c r="U60" s="1">
        <f t="shared" si="2"/>
        <v>2.4317585663661911</v>
      </c>
      <c r="V60" s="1">
        <f t="shared" si="3"/>
        <v>1.5999999999999981</v>
      </c>
      <c r="W60" s="1">
        <f t="shared" si="4"/>
        <v>1.2819999999999983</v>
      </c>
    </row>
    <row r="61" spans="1:23" ht="15.5" x14ac:dyDescent="0.35">
      <c r="A61" s="6" t="s">
        <v>47</v>
      </c>
      <c r="B61" s="2">
        <v>60</v>
      </c>
      <c r="C61" s="2"/>
      <c r="D61" s="1" t="s">
        <v>55</v>
      </c>
      <c r="E61" s="6">
        <v>1000</v>
      </c>
      <c r="F61" s="6">
        <v>986</v>
      </c>
      <c r="G61" s="2">
        <v>23.96</v>
      </c>
      <c r="H61" s="1">
        <v>23.88</v>
      </c>
      <c r="I61" s="1">
        <v>23.92</v>
      </c>
      <c r="J61" s="1">
        <v>28.66</v>
      </c>
      <c r="K61" s="1">
        <v>28.46</v>
      </c>
      <c r="L61" s="1">
        <v>28.560000000000002</v>
      </c>
      <c r="M61" s="1">
        <v>13.91</v>
      </c>
      <c r="N61" s="1">
        <v>13.93</v>
      </c>
      <c r="O61" s="1">
        <v>13.92</v>
      </c>
      <c r="P61" s="1">
        <f t="shared" si="5"/>
        <v>10.000000000000002</v>
      </c>
      <c r="Q61" s="1">
        <f t="shared" si="6"/>
        <v>14.640000000000002</v>
      </c>
      <c r="R61" s="1">
        <f t="shared" si="0"/>
        <v>-2.0849999999999955</v>
      </c>
      <c r="S61" s="1">
        <f t="shared" si="7"/>
        <v>-0.93199999999999505</v>
      </c>
      <c r="T61" s="1">
        <f t="shared" si="1"/>
        <v>4.2427509654728546</v>
      </c>
      <c r="U61" s="1">
        <f>2^-S61</f>
        <v>1.9079191010951098</v>
      </c>
      <c r="V61" s="1">
        <f t="shared" si="3"/>
        <v>2.0849999999999955</v>
      </c>
      <c r="W61" s="1">
        <f t="shared" si="4"/>
        <v>0.93199999999999505</v>
      </c>
    </row>
    <row r="62" spans="1:23" x14ac:dyDescent="0.35">
      <c r="R62" s="17"/>
      <c r="S62" s="17"/>
      <c r="T62" s="17"/>
      <c r="U62" s="17"/>
    </row>
    <row r="63" spans="1:23" x14ac:dyDescent="0.35">
      <c r="R63" s="17"/>
      <c r="S63" s="17"/>
      <c r="T63" s="17"/>
      <c r="U63" s="17"/>
    </row>
    <row r="64" spans="1:23" x14ac:dyDescent="0.35">
      <c r="R64" s="17"/>
      <c r="S64" s="17"/>
      <c r="T64" s="17"/>
      <c r="U64" s="17"/>
    </row>
    <row r="65" spans="18:21" x14ac:dyDescent="0.35">
      <c r="R65" s="17"/>
      <c r="S65" s="17"/>
      <c r="T65" s="17"/>
      <c r="U65" s="17"/>
    </row>
    <row r="66" spans="18:21" x14ac:dyDescent="0.35">
      <c r="R66" s="17"/>
      <c r="S66" s="17"/>
      <c r="T66" s="17"/>
      <c r="U66" s="17"/>
    </row>
    <row r="67" spans="18:21" x14ac:dyDescent="0.35">
      <c r="R67" s="17"/>
      <c r="S67" s="17"/>
      <c r="T67" s="17"/>
      <c r="U67" s="17"/>
    </row>
    <row r="68" spans="18:21" x14ac:dyDescent="0.35">
      <c r="R68" s="17"/>
      <c r="S68" s="17"/>
      <c r="T68" s="17"/>
      <c r="U68" s="17"/>
    </row>
    <row r="69" spans="18:21" x14ac:dyDescent="0.35">
      <c r="R69" s="17"/>
      <c r="S69" s="17"/>
      <c r="T69" s="17"/>
      <c r="U69" s="17"/>
    </row>
    <row r="70" spans="18:21" x14ac:dyDescent="0.35">
      <c r="R70" s="17"/>
      <c r="S70" s="17"/>
      <c r="T70" s="17"/>
      <c r="U70" s="17"/>
    </row>
    <row r="71" spans="18:21" x14ac:dyDescent="0.35">
      <c r="R71" s="17"/>
      <c r="S71" s="17"/>
      <c r="T71" s="17"/>
      <c r="U71" s="17"/>
    </row>
    <row r="72" spans="18:21" x14ac:dyDescent="0.35">
      <c r="R72" s="17"/>
      <c r="S72" s="17"/>
      <c r="T72" s="17"/>
      <c r="U72" s="17"/>
    </row>
    <row r="73" spans="18:21" x14ac:dyDescent="0.35">
      <c r="R73" s="17"/>
      <c r="S73" s="17"/>
      <c r="T73" s="17"/>
      <c r="U73" s="17"/>
    </row>
    <row r="74" spans="18:21" x14ac:dyDescent="0.35">
      <c r="R74" s="17"/>
      <c r="S74" s="17"/>
      <c r="T74" s="17"/>
      <c r="U74" s="17"/>
    </row>
    <row r="75" spans="18:21" x14ac:dyDescent="0.35">
      <c r="R75" s="17"/>
      <c r="S75" s="17"/>
      <c r="T75" s="17"/>
      <c r="U75" s="17"/>
    </row>
    <row r="76" spans="18:21" x14ac:dyDescent="0.35">
      <c r="R76" s="17"/>
      <c r="S76" s="17"/>
      <c r="T76" s="17"/>
      <c r="U76" s="17"/>
    </row>
    <row r="77" spans="18:21" x14ac:dyDescent="0.35">
      <c r="R77" s="17"/>
      <c r="S77" s="17"/>
      <c r="T77" s="17"/>
      <c r="U77" s="17"/>
    </row>
    <row r="78" spans="18:21" x14ac:dyDescent="0.35">
      <c r="R78" s="17"/>
      <c r="S78" s="17"/>
      <c r="T78" s="17"/>
      <c r="U78" s="17"/>
    </row>
    <row r="79" spans="18:21" x14ac:dyDescent="0.35">
      <c r="R79" s="17"/>
      <c r="S79" s="17"/>
      <c r="T79" s="17"/>
      <c r="U79" s="17"/>
    </row>
    <row r="80" spans="18:21" x14ac:dyDescent="0.35">
      <c r="R80" s="17"/>
      <c r="S80" s="17"/>
      <c r="T80" s="17"/>
      <c r="U80" s="17"/>
    </row>
    <row r="81" spans="18:21" x14ac:dyDescent="0.35">
      <c r="R81" s="17"/>
      <c r="S81" s="17"/>
      <c r="T81" s="17"/>
      <c r="U81" s="17"/>
    </row>
    <row r="82" spans="18:21" x14ac:dyDescent="0.35">
      <c r="R82" s="17"/>
      <c r="S82" s="17"/>
      <c r="T82" s="17"/>
      <c r="U82" s="17"/>
    </row>
    <row r="83" spans="18:21" x14ac:dyDescent="0.35">
      <c r="R83" s="17"/>
      <c r="S83" s="17"/>
      <c r="T83" s="17"/>
      <c r="U83" s="17"/>
    </row>
    <row r="84" spans="18:21" x14ac:dyDescent="0.35">
      <c r="R84" s="17"/>
      <c r="S84" s="17"/>
      <c r="T84" s="17"/>
      <c r="U84" s="17"/>
    </row>
    <row r="85" spans="18:21" x14ac:dyDescent="0.35">
      <c r="R85" s="17"/>
      <c r="S85" s="17"/>
      <c r="T85" s="17"/>
      <c r="U85" s="17"/>
    </row>
    <row r="86" spans="18:21" x14ac:dyDescent="0.35">
      <c r="R86" s="17"/>
      <c r="S86" s="17"/>
      <c r="T86" s="17"/>
      <c r="U86" s="17"/>
    </row>
    <row r="87" spans="18:21" x14ac:dyDescent="0.35">
      <c r="R87" s="17"/>
      <c r="S87" s="17"/>
      <c r="T87" s="17"/>
      <c r="U87" s="17"/>
    </row>
    <row r="88" spans="18:21" x14ac:dyDescent="0.35">
      <c r="R88" s="17"/>
      <c r="S88" s="17"/>
      <c r="T88" s="17"/>
      <c r="U88" s="17"/>
    </row>
    <row r="89" spans="18:21" x14ac:dyDescent="0.35">
      <c r="R89" s="17"/>
      <c r="S89" s="17"/>
      <c r="T89" s="17"/>
      <c r="U89" s="17"/>
    </row>
    <row r="90" spans="18:21" x14ac:dyDescent="0.35">
      <c r="R90" s="17"/>
      <c r="S90" s="17"/>
      <c r="T90" s="17"/>
      <c r="U90" s="17"/>
    </row>
    <row r="91" spans="18:21" x14ac:dyDescent="0.35">
      <c r="R91" s="17"/>
      <c r="S91" s="17"/>
      <c r="T91" s="17"/>
      <c r="U91" s="17"/>
    </row>
    <row r="92" spans="18:21" x14ac:dyDescent="0.35">
      <c r="R92" s="17"/>
      <c r="S92" s="17"/>
      <c r="T92" s="17"/>
      <c r="U92" s="17"/>
    </row>
    <row r="93" spans="18:21" x14ac:dyDescent="0.35">
      <c r="R93" s="17"/>
      <c r="S93" s="17"/>
      <c r="T93" s="17"/>
      <c r="U93" s="17"/>
    </row>
    <row r="94" spans="18:21" x14ac:dyDescent="0.35">
      <c r="R94" s="17"/>
      <c r="S94" s="17"/>
      <c r="T94" s="17"/>
      <c r="U94" s="17"/>
    </row>
    <row r="95" spans="18:21" x14ac:dyDescent="0.35">
      <c r="R95" s="17"/>
      <c r="S95" s="17"/>
      <c r="T95" s="17"/>
      <c r="U95" s="17"/>
    </row>
    <row r="96" spans="18:21" x14ac:dyDescent="0.35">
      <c r="R96" s="17"/>
      <c r="S96" s="17"/>
      <c r="T96" s="17"/>
      <c r="U96" s="17"/>
    </row>
    <row r="97" spans="18:21" x14ac:dyDescent="0.35">
      <c r="R97" s="17"/>
      <c r="S97" s="17"/>
      <c r="T97" s="17"/>
      <c r="U97" s="17"/>
    </row>
    <row r="98" spans="18:21" x14ac:dyDescent="0.35">
      <c r="R98" s="17"/>
      <c r="S98" s="17"/>
      <c r="T98" s="17"/>
      <c r="U98" s="17"/>
    </row>
    <row r="99" spans="18:21" x14ac:dyDescent="0.35">
      <c r="R99" s="17"/>
      <c r="S99" s="17"/>
      <c r="T99" s="17"/>
      <c r="U99" s="17"/>
    </row>
    <row r="100" spans="18:21" x14ac:dyDescent="0.35">
      <c r="R100" s="17"/>
      <c r="S100" s="17"/>
      <c r="T100" s="17"/>
      <c r="U100" s="17"/>
    </row>
    <row r="101" spans="18:21" x14ac:dyDescent="0.35">
      <c r="R101" s="17"/>
      <c r="S101" s="17"/>
      <c r="T101" s="17"/>
      <c r="U101" s="17"/>
    </row>
    <row r="102" spans="18:21" x14ac:dyDescent="0.35">
      <c r="R102" s="17"/>
      <c r="S102" s="17"/>
      <c r="T102" s="17"/>
      <c r="U102" s="17"/>
    </row>
    <row r="103" spans="18:21" x14ac:dyDescent="0.35">
      <c r="R103" s="17"/>
      <c r="S103" s="17"/>
      <c r="T103" s="17"/>
      <c r="U103" s="17"/>
    </row>
    <row r="104" spans="18:21" x14ac:dyDescent="0.35">
      <c r="R104" s="17"/>
      <c r="S104" s="17"/>
      <c r="T104" s="17"/>
      <c r="U104" s="17"/>
    </row>
    <row r="105" spans="18:21" x14ac:dyDescent="0.35">
      <c r="R105" s="17"/>
      <c r="S105" s="17"/>
      <c r="T105" s="17"/>
      <c r="U105" s="17"/>
    </row>
    <row r="106" spans="18:21" x14ac:dyDescent="0.35">
      <c r="R106" s="17"/>
      <c r="S106" s="17"/>
      <c r="T106" s="17"/>
      <c r="U106" s="17"/>
    </row>
    <row r="107" spans="18:21" x14ac:dyDescent="0.35">
      <c r="R107" s="17"/>
      <c r="S107" s="17"/>
      <c r="T107" s="17"/>
      <c r="U107" s="17"/>
    </row>
    <row r="108" spans="18:21" x14ac:dyDescent="0.35">
      <c r="R108" s="17"/>
      <c r="S108" s="17"/>
      <c r="T108" s="17"/>
      <c r="U108" s="17"/>
    </row>
    <row r="109" spans="18:21" x14ac:dyDescent="0.35">
      <c r="R109" s="17"/>
      <c r="S109" s="17"/>
      <c r="T109" s="17"/>
      <c r="U109" s="17"/>
    </row>
    <row r="110" spans="18:21" x14ac:dyDescent="0.35">
      <c r="R110" s="17"/>
      <c r="S110" s="17"/>
      <c r="T110" s="17"/>
      <c r="U110" s="17"/>
    </row>
    <row r="111" spans="18:21" x14ac:dyDescent="0.35">
      <c r="R111" s="17"/>
      <c r="S111" s="17"/>
      <c r="T111" s="17"/>
      <c r="U111" s="17"/>
    </row>
    <row r="112" spans="18:21" x14ac:dyDescent="0.35">
      <c r="R112" s="17"/>
      <c r="S112" s="17"/>
      <c r="T112" s="17"/>
      <c r="U112" s="17"/>
    </row>
    <row r="113" spans="18:21" x14ac:dyDescent="0.35">
      <c r="R113" s="17"/>
      <c r="S113" s="17"/>
      <c r="T113" s="17"/>
      <c r="U113" s="17"/>
    </row>
    <row r="114" spans="18:21" x14ac:dyDescent="0.35">
      <c r="R114" s="17"/>
      <c r="S114" s="17"/>
      <c r="T114" s="17"/>
      <c r="U114" s="17"/>
    </row>
    <row r="115" spans="18:21" x14ac:dyDescent="0.35">
      <c r="R115" s="17"/>
      <c r="S115" s="17"/>
      <c r="T115" s="17"/>
      <c r="U115" s="17"/>
    </row>
    <row r="116" spans="18:21" x14ac:dyDescent="0.35">
      <c r="R116" s="17"/>
      <c r="S116" s="17"/>
      <c r="T116" s="17"/>
      <c r="U116" s="17"/>
    </row>
    <row r="117" spans="18:21" x14ac:dyDescent="0.35">
      <c r="R117" s="17"/>
      <c r="S117" s="17"/>
      <c r="T117" s="17"/>
      <c r="U117" s="17"/>
    </row>
    <row r="118" spans="18:21" x14ac:dyDescent="0.35">
      <c r="R118" s="17"/>
      <c r="S118" s="17"/>
      <c r="T118" s="17"/>
      <c r="U118" s="17"/>
    </row>
    <row r="119" spans="18:21" x14ac:dyDescent="0.35">
      <c r="R119" s="17"/>
      <c r="S119" s="17"/>
      <c r="T119" s="17"/>
      <c r="U119" s="17"/>
    </row>
    <row r="120" spans="18:21" x14ac:dyDescent="0.35">
      <c r="R120" s="17"/>
      <c r="S120" s="17"/>
      <c r="T120" s="17"/>
      <c r="U120" s="17"/>
    </row>
    <row r="121" spans="18:21" x14ac:dyDescent="0.35">
      <c r="R121" s="17"/>
      <c r="S121" s="17"/>
      <c r="T121" s="17"/>
      <c r="U121" s="17"/>
    </row>
    <row r="122" spans="18:21" x14ac:dyDescent="0.35">
      <c r="R122" s="17"/>
      <c r="S122" s="17"/>
      <c r="T122" s="17"/>
      <c r="U122" s="17"/>
    </row>
    <row r="123" spans="18:21" x14ac:dyDescent="0.35">
      <c r="R123" s="17"/>
      <c r="S123" s="17"/>
      <c r="T123" s="17"/>
      <c r="U123" s="17"/>
    </row>
    <row r="124" spans="18:21" x14ac:dyDescent="0.35">
      <c r="R124" s="17"/>
      <c r="S124" s="17"/>
      <c r="T124" s="17"/>
      <c r="U124" s="17"/>
    </row>
    <row r="125" spans="18:21" x14ac:dyDescent="0.35">
      <c r="R125" s="17"/>
      <c r="S125" s="17"/>
      <c r="T125" s="17"/>
      <c r="U125" s="17"/>
    </row>
    <row r="126" spans="18:21" x14ac:dyDescent="0.35">
      <c r="R126" s="17"/>
      <c r="S126" s="17"/>
      <c r="T126" s="17"/>
      <c r="U126" s="17"/>
    </row>
    <row r="127" spans="18:21" x14ac:dyDescent="0.35">
      <c r="R127" s="17"/>
      <c r="S127" s="17"/>
      <c r="T127" s="17"/>
      <c r="U127" s="17"/>
    </row>
    <row r="128" spans="18:21" x14ac:dyDescent="0.35">
      <c r="R128" s="17"/>
      <c r="S128" s="17"/>
      <c r="T128" s="17"/>
      <c r="U128" s="17"/>
    </row>
    <row r="129" spans="18:21" x14ac:dyDescent="0.35">
      <c r="R129" s="17"/>
      <c r="S129" s="17"/>
      <c r="T129" s="17"/>
      <c r="U129" s="17"/>
    </row>
    <row r="130" spans="18:21" x14ac:dyDescent="0.35">
      <c r="R130" s="17"/>
      <c r="S130" s="17"/>
      <c r="T130" s="17"/>
      <c r="U130" s="17"/>
    </row>
    <row r="131" spans="18:21" x14ac:dyDescent="0.35">
      <c r="R131" s="17"/>
      <c r="S131" s="17"/>
      <c r="T131" s="17"/>
      <c r="U131" s="17"/>
    </row>
    <row r="132" spans="18:21" x14ac:dyDescent="0.35">
      <c r="R132" s="17"/>
      <c r="S132" s="17"/>
      <c r="T132" s="17"/>
      <c r="U132" s="17"/>
    </row>
    <row r="133" spans="18:21" x14ac:dyDescent="0.35">
      <c r="R133" s="17"/>
      <c r="S133" s="17"/>
      <c r="T133" s="17"/>
      <c r="U133" s="17"/>
    </row>
    <row r="134" spans="18:21" x14ac:dyDescent="0.35">
      <c r="R134" s="17"/>
      <c r="S134" s="17"/>
      <c r="T134" s="17"/>
      <c r="U134" s="17"/>
    </row>
    <row r="135" spans="18:21" x14ac:dyDescent="0.35">
      <c r="R135" s="17"/>
      <c r="S135" s="17"/>
      <c r="T135" s="17"/>
      <c r="U135" s="17"/>
    </row>
    <row r="136" spans="18:21" x14ac:dyDescent="0.35">
      <c r="R136" s="17"/>
      <c r="S136" s="17"/>
      <c r="T136" s="17"/>
      <c r="U136" s="17"/>
    </row>
    <row r="137" spans="18:21" x14ac:dyDescent="0.35">
      <c r="R137" s="17"/>
      <c r="S137" s="17"/>
      <c r="T137" s="17"/>
      <c r="U137" s="17"/>
    </row>
    <row r="138" spans="18:21" x14ac:dyDescent="0.35">
      <c r="R138" s="17"/>
      <c r="S138" s="17"/>
      <c r="T138" s="17"/>
      <c r="U138" s="17"/>
    </row>
    <row r="139" spans="18:21" x14ac:dyDescent="0.35">
      <c r="R139" s="17"/>
      <c r="S139" s="17"/>
      <c r="T139" s="17"/>
      <c r="U139" s="17"/>
    </row>
    <row r="140" spans="18:21" x14ac:dyDescent="0.35">
      <c r="R140" s="17"/>
      <c r="S140" s="17"/>
      <c r="T140" s="17"/>
      <c r="U140" s="17"/>
    </row>
    <row r="141" spans="18:21" x14ac:dyDescent="0.35">
      <c r="R141" s="17"/>
      <c r="S141" s="17"/>
      <c r="T141" s="17"/>
      <c r="U141" s="17"/>
    </row>
    <row r="142" spans="18:21" x14ac:dyDescent="0.35">
      <c r="R142" s="17"/>
      <c r="S142" s="17"/>
      <c r="T142" s="17"/>
      <c r="U142" s="17"/>
    </row>
    <row r="143" spans="18:21" x14ac:dyDescent="0.35">
      <c r="R143" s="17"/>
      <c r="S143" s="17"/>
      <c r="T143" s="17"/>
      <c r="U143" s="17"/>
    </row>
    <row r="144" spans="18:21" x14ac:dyDescent="0.35">
      <c r="R144" s="17"/>
      <c r="S144" s="17"/>
      <c r="T144" s="17"/>
      <c r="U144" s="17"/>
    </row>
    <row r="145" spans="18:21" x14ac:dyDescent="0.35">
      <c r="R145" s="17"/>
      <c r="S145" s="17"/>
      <c r="T145" s="17"/>
      <c r="U145" s="17"/>
    </row>
    <row r="146" spans="18:21" x14ac:dyDescent="0.35">
      <c r="R146" s="17"/>
      <c r="S146" s="17"/>
      <c r="T146" s="17"/>
      <c r="U146" s="17"/>
    </row>
    <row r="147" spans="18:21" x14ac:dyDescent="0.35">
      <c r="R147" s="17"/>
      <c r="S147" s="17"/>
      <c r="T147" s="17"/>
      <c r="U147" s="17"/>
    </row>
    <row r="148" spans="18:21" x14ac:dyDescent="0.35">
      <c r="R148" s="17"/>
      <c r="S148" s="17"/>
      <c r="T148" s="17"/>
      <c r="U148" s="17"/>
    </row>
    <row r="149" spans="18:21" x14ac:dyDescent="0.35">
      <c r="R149" s="17"/>
      <c r="S149" s="17"/>
      <c r="T149" s="17"/>
      <c r="U149" s="17"/>
    </row>
    <row r="150" spans="18:21" x14ac:dyDescent="0.35">
      <c r="R150" s="17"/>
      <c r="S150" s="17"/>
      <c r="T150" s="17"/>
      <c r="U150" s="17"/>
    </row>
    <row r="151" spans="18:21" x14ac:dyDescent="0.35">
      <c r="R151" s="17"/>
      <c r="S151" s="17"/>
      <c r="T151" s="17"/>
      <c r="U151" s="17"/>
    </row>
    <row r="152" spans="18:21" x14ac:dyDescent="0.35">
      <c r="R152" s="17"/>
      <c r="S152" s="17"/>
      <c r="T152" s="17"/>
      <c r="U152" s="17"/>
    </row>
    <row r="153" spans="18:21" x14ac:dyDescent="0.35">
      <c r="R153" s="17"/>
      <c r="S153" s="17"/>
      <c r="T153" s="17"/>
      <c r="U153" s="17"/>
    </row>
    <row r="154" spans="18:21" x14ac:dyDescent="0.35">
      <c r="R154" s="17"/>
      <c r="S154" s="17"/>
      <c r="T154" s="17"/>
      <c r="U154" s="17"/>
    </row>
    <row r="155" spans="18:21" x14ac:dyDescent="0.35">
      <c r="R155" s="17"/>
      <c r="S155" s="17"/>
      <c r="T155" s="17"/>
      <c r="U155" s="17"/>
    </row>
    <row r="156" spans="18:21" x14ac:dyDescent="0.35">
      <c r="R156" s="17"/>
      <c r="S156" s="17"/>
      <c r="T156" s="17"/>
      <c r="U156" s="17"/>
    </row>
    <row r="157" spans="18:21" x14ac:dyDescent="0.35">
      <c r="R157" s="17"/>
      <c r="S157" s="17"/>
      <c r="T157" s="17"/>
      <c r="U157" s="17"/>
    </row>
    <row r="158" spans="18:21" x14ac:dyDescent="0.35">
      <c r="R158" s="17"/>
      <c r="S158" s="17"/>
      <c r="T158" s="17"/>
      <c r="U158" s="17"/>
    </row>
    <row r="159" spans="18:21" x14ac:dyDescent="0.35">
      <c r="R159" s="17"/>
      <c r="S159" s="17"/>
      <c r="T159" s="17"/>
      <c r="U159" s="17"/>
    </row>
    <row r="160" spans="18:21" x14ac:dyDescent="0.35">
      <c r="R160" s="17"/>
      <c r="S160" s="17"/>
      <c r="T160" s="17"/>
      <c r="U160" s="17"/>
    </row>
    <row r="161" spans="18:21" x14ac:dyDescent="0.35">
      <c r="R161" s="17"/>
      <c r="S161" s="17"/>
      <c r="T161" s="17"/>
      <c r="U161" s="17"/>
    </row>
    <row r="162" spans="18:21" x14ac:dyDescent="0.35">
      <c r="R162" s="17"/>
      <c r="S162" s="17"/>
      <c r="T162" s="17"/>
      <c r="U162" s="17"/>
    </row>
    <row r="163" spans="18:21" x14ac:dyDescent="0.35">
      <c r="R163" s="17"/>
      <c r="S163" s="17"/>
      <c r="T163" s="17"/>
      <c r="U163" s="17"/>
    </row>
    <row r="164" spans="18:21" x14ac:dyDescent="0.35">
      <c r="R164" s="17"/>
      <c r="S164" s="17"/>
      <c r="T164" s="17"/>
      <c r="U164" s="17"/>
    </row>
    <row r="165" spans="18:21" x14ac:dyDescent="0.35">
      <c r="R165" s="17"/>
      <c r="S165" s="17"/>
      <c r="T165" s="17"/>
      <c r="U165" s="17"/>
    </row>
    <row r="166" spans="18:21" x14ac:dyDescent="0.35">
      <c r="R166" s="17"/>
      <c r="S166" s="17"/>
      <c r="T166" s="17"/>
      <c r="U166" s="17"/>
    </row>
    <row r="167" spans="18:21" x14ac:dyDescent="0.35">
      <c r="R167" s="17"/>
      <c r="S167" s="17"/>
      <c r="T167" s="17"/>
      <c r="U167" s="17"/>
    </row>
    <row r="168" spans="18:21" x14ac:dyDescent="0.35">
      <c r="R168" s="17"/>
      <c r="S168" s="17"/>
      <c r="T168" s="17"/>
      <c r="U168" s="17"/>
    </row>
    <row r="169" spans="18:21" x14ac:dyDescent="0.35">
      <c r="R169" s="17"/>
      <c r="S169" s="17"/>
      <c r="T169" s="17"/>
      <c r="U169" s="17"/>
    </row>
    <row r="170" spans="18:21" x14ac:dyDescent="0.35">
      <c r="R170" s="17"/>
      <c r="S170" s="17"/>
      <c r="T170" s="17"/>
      <c r="U170" s="17"/>
    </row>
    <row r="171" spans="18:21" x14ac:dyDescent="0.35">
      <c r="R171" s="17"/>
      <c r="S171" s="17"/>
      <c r="T171" s="17"/>
      <c r="U171" s="17"/>
    </row>
    <row r="172" spans="18:21" x14ac:dyDescent="0.35">
      <c r="R172" s="17"/>
      <c r="S172" s="17"/>
      <c r="T172" s="17"/>
      <c r="U172" s="17"/>
    </row>
    <row r="173" spans="18:21" x14ac:dyDescent="0.35">
      <c r="R173" s="17"/>
      <c r="S173" s="17"/>
      <c r="T173" s="17"/>
      <c r="U173" s="17"/>
    </row>
    <row r="174" spans="18:21" x14ac:dyDescent="0.35">
      <c r="R174" s="17"/>
      <c r="S174" s="17"/>
      <c r="T174" s="17"/>
      <c r="U174" s="17"/>
    </row>
    <row r="175" spans="18:21" x14ac:dyDescent="0.35">
      <c r="R175" s="17"/>
      <c r="S175" s="17"/>
      <c r="T175" s="17"/>
      <c r="U175" s="17"/>
    </row>
    <row r="176" spans="18:21" x14ac:dyDescent="0.35">
      <c r="R176" s="17"/>
      <c r="S176" s="17"/>
      <c r="T176" s="17"/>
      <c r="U176" s="17"/>
    </row>
    <row r="177" spans="18:21" x14ac:dyDescent="0.35">
      <c r="R177" s="17"/>
      <c r="S177" s="17"/>
      <c r="T177" s="17"/>
      <c r="U177" s="17"/>
    </row>
    <row r="178" spans="18:21" x14ac:dyDescent="0.35">
      <c r="R178" s="17"/>
      <c r="S178" s="17"/>
      <c r="T178" s="17"/>
      <c r="U178" s="17"/>
    </row>
    <row r="179" spans="18:21" x14ac:dyDescent="0.35">
      <c r="R179" s="17"/>
      <c r="S179" s="17"/>
      <c r="T179" s="17"/>
      <c r="U179" s="17"/>
    </row>
    <row r="180" spans="18:21" x14ac:dyDescent="0.35">
      <c r="R180" s="17"/>
      <c r="S180" s="17"/>
      <c r="T180" s="17"/>
      <c r="U180" s="17"/>
    </row>
    <row r="181" spans="18:21" x14ac:dyDescent="0.35">
      <c r="R181" s="17"/>
      <c r="S181" s="17"/>
      <c r="T181" s="17"/>
      <c r="U181" s="17"/>
    </row>
    <row r="182" spans="18:21" x14ac:dyDescent="0.35">
      <c r="R182" s="17"/>
      <c r="S182" s="17"/>
      <c r="T182" s="17"/>
      <c r="U182" s="17"/>
    </row>
    <row r="183" spans="18:21" x14ac:dyDescent="0.35">
      <c r="R183" s="17"/>
      <c r="S183" s="17"/>
      <c r="T183" s="17"/>
      <c r="U183" s="17"/>
    </row>
    <row r="184" spans="18:21" x14ac:dyDescent="0.35">
      <c r="R184" s="17"/>
      <c r="S184" s="17"/>
      <c r="T184" s="17"/>
      <c r="U184" s="17"/>
    </row>
    <row r="185" spans="18:21" x14ac:dyDescent="0.35">
      <c r="R185" s="17"/>
      <c r="S185" s="17"/>
      <c r="T185" s="17"/>
      <c r="U185" s="17"/>
    </row>
    <row r="186" spans="18:21" x14ac:dyDescent="0.35">
      <c r="R186" s="17"/>
      <c r="S186" s="17"/>
      <c r="T186" s="17"/>
      <c r="U186" s="17"/>
    </row>
    <row r="187" spans="18:21" x14ac:dyDescent="0.35">
      <c r="R187" s="17"/>
      <c r="S187" s="17"/>
      <c r="T187" s="17"/>
      <c r="U187" s="17"/>
    </row>
    <row r="188" spans="18:21" x14ac:dyDescent="0.35">
      <c r="R188" s="17"/>
      <c r="S188" s="17"/>
      <c r="T188" s="17"/>
      <c r="U188" s="17"/>
    </row>
    <row r="189" spans="18:21" x14ac:dyDescent="0.35">
      <c r="R189" s="17"/>
      <c r="S189" s="17"/>
      <c r="T189" s="17"/>
      <c r="U189" s="17"/>
    </row>
    <row r="190" spans="18:21" x14ac:dyDescent="0.35">
      <c r="R190" s="17"/>
      <c r="S190" s="17"/>
      <c r="T190" s="17"/>
      <c r="U190" s="17"/>
    </row>
    <row r="191" spans="18:21" x14ac:dyDescent="0.35">
      <c r="R191" s="17"/>
      <c r="S191" s="17"/>
      <c r="T191" s="17"/>
      <c r="U191" s="17"/>
    </row>
    <row r="192" spans="18:21" x14ac:dyDescent="0.35">
      <c r="R192" s="17"/>
      <c r="S192" s="17"/>
      <c r="T192" s="17"/>
      <c r="U192" s="17"/>
    </row>
    <row r="193" spans="18:21" x14ac:dyDescent="0.35">
      <c r="R193" s="17"/>
      <c r="S193" s="17"/>
      <c r="T193" s="17"/>
      <c r="U193" s="17"/>
    </row>
    <row r="194" spans="18:21" x14ac:dyDescent="0.35">
      <c r="R194" s="17"/>
      <c r="S194" s="17"/>
      <c r="T194" s="17"/>
      <c r="U194" s="17"/>
    </row>
    <row r="195" spans="18:21" x14ac:dyDescent="0.35">
      <c r="R195" s="17"/>
      <c r="S195" s="17"/>
      <c r="T195" s="17"/>
      <c r="U195" s="17"/>
    </row>
    <row r="196" spans="18:21" x14ac:dyDescent="0.35">
      <c r="R196" s="17"/>
      <c r="S196" s="17"/>
      <c r="T196" s="17"/>
      <c r="U196" s="17"/>
    </row>
    <row r="197" spans="18:21" x14ac:dyDescent="0.35">
      <c r="R197" s="17"/>
      <c r="S197" s="17"/>
      <c r="T197" s="17"/>
      <c r="U197" s="17"/>
    </row>
    <row r="198" spans="18:21" x14ac:dyDescent="0.35">
      <c r="R198" s="17"/>
      <c r="S198" s="17"/>
      <c r="T198" s="17"/>
      <c r="U198" s="17"/>
    </row>
    <row r="199" spans="18:21" x14ac:dyDescent="0.35">
      <c r="R199" s="17"/>
      <c r="S199" s="17"/>
      <c r="T199" s="17"/>
      <c r="U199" s="17"/>
    </row>
    <row r="200" spans="18:21" x14ac:dyDescent="0.35">
      <c r="R200" s="17"/>
      <c r="S200" s="17"/>
      <c r="T200" s="17"/>
      <c r="U200" s="17"/>
    </row>
    <row r="201" spans="18:21" x14ac:dyDescent="0.35">
      <c r="R201" s="17"/>
      <c r="S201" s="17"/>
      <c r="T201" s="17"/>
      <c r="U201" s="17"/>
    </row>
  </sheetData>
  <autoFilter ref="A1:M201" xr:uid="{00000000-0009-0000-0000-000001000000}"/>
  <sortState xmlns:xlrd2="http://schemas.microsoft.com/office/spreadsheetml/2017/richdata2" ref="A2:V61">
    <sortCondition ref="B1"/>
  </sortState>
  <pageMargins left="0.7" right="0.7" top="0.75" bottom="0.75" header="0.3" footer="0.3"/>
  <pageSetup paperSize="9" scale="32" fitToHeight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1"/>
  <sheetViews>
    <sheetView zoomScale="70" zoomScaleNormal="70" workbookViewId="0">
      <selection activeCell="M20" sqref="M20"/>
    </sheetView>
  </sheetViews>
  <sheetFormatPr defaultRowHeight="14.5" x14ac:dyDescent="0.35"/>
  <cols>
    <col min="1" max="2" width="18.54296875" bestFit="1" customWidth="1"/>
    <col min="3" max="3" width="12" bestFit="1" customWidth="1"/>
    <col min="4" max="5" width="14.81640625" customWidth="1"/>
    <col min="6" max="7" width="10.81640625" customWidth="1"/>
  </cols>
  <sheetData>
    <row r="1" spans="1:7" ht="31.5" thickBot="1" x14ac:dyDescent="0.4">
      <c r="A1" s="15" t="s">
        <v>85</v>
      </c>
      <c r="B1" s="18" t="s">
        <v>69</v>
      </c>
      <c r="C1" s="3" t="s">
        <v>68</v>
      </c>
      <c r="D1" s="15" t="s">
        <v>83</v>
      </c>
      <c r="E1" s="15" t="s">
        <v>84</v>
      </c>
      <c r="F1" s="15" t="s">
        <v>94</v>
      </c>
      <c r="G1" s="15" t="s">
        <v>95</v>
      </c>
    </row>
    <row r="2" spans="1:7" ht="15.5" x14ac:dyDescent="0.35">
      <c r="A2" s="37" t="s">
        <v>86</v>
      </c>
      <c r="B2" s="21" t="s">
        <v>24</v>
      </c>
      <c r="C2" s="22">
        <v>29</v>
      </c>
      <c r="D2" s="16">
        <v>1.2570133745218268</v>
      </c>
      <c r="E2" s="16">
        <v>0.55171687002098013</v>
      </c>
      <c r="F2" s="16">
        <v>0.32999999999999824</v>
      </c>
      <c r="G2" s="23">
        <v>-0.85799999999999876</v>
      </c>
    </row>
    <row r="3" spans="1:7" ht="15.5" x14ac:dyDescent="0.35">
      <c r="A3" s="38" t="s">
        <v>86</v>
      </c>
      <c r="B3" s="6" t="s">
        <v>5</v>
      </c>
      <c r="C3" s="2">
        <v>33</v>
      </c>
      <c r="D3" s="1">
        <v>213666.32150535294</v>
      </c>
      <c r="E3" s="1">
        <v>137302.65525122403</v>
      </c>
      <c r="F3" s="1">
        <v>17.704999999999995</v>
      </c>
      <c r="G3" s="24">
        <v>17.066999999999993</v>
      </c>
    </row>
    <row r="4" spans="1:7" ht="15.5" x14ac:dyDescent="0.35">
      <c r="A4" s="38" t="s">
        <v>86</v>
      </c>
      <c r="B4" s="6" t="s">
        <v>19</v>
      </c>
      <c r="C4" s="2">
        <v>37</v>
      </c>
      <c r="D4" s="1">
        <v>2.4966610978032149</v>
      </c>
      <c r="E4" s="1">
        <v>0.56526528356229655</v>
      </c>
      <c r="F4" s="1">
        <v>1.319999999999995</v>
      </c>
      <c r="G4" s="24">
        <v>-0.82299999999999851</v>
      </c>
    </row>
    <row r="5" spans="1:7" ht="15.5" x14ac:dyDescent="0.35">
      <c r="A5" s="38" t="s">
        <v>86</v>
      </c>
      <c r="B5" s="6" t="s">
        <v>35</v>
      </c>
      <c r="C5" s="2">
        <v>41</v>
      </c>
      <c r="D5" s="1">
        <v>1127737.6059682334</v>
      </c>
      <c r="E5" s="1">
        <v>210902360.27832875</v>
      </c>
      <c r="F5" s="1">
        <v>20.104999999999997</v>
      </c>
      <c r="G5" s="24">
        <v>27.651999999999994</v>
      </c>
    </row>
    <row r="6" spans="1:7" ht="15.5" x14ac:dyDescent="0.35">
      <c r="A6" s="38" t="s">
        <v>86</v>
      </c>
      <c r="B6" s="6" t="s">
        <v>25</v>
      </c>
      <c r="C6" s="2">
        <v>45</v>
      </c>
      <c r="D6" s="1">
        <v>598088.72706522443</v>
      </c>
      <c r="E6" s="1">
        <v>92439107.829519436</v>
      </c>
      <c r="F6" s="1">
        <v>19.190000000000001</v>
      </c>
      <c r="G6" s="24">
        <v>26.461999999999996</v>
      </c>
    </row>
    <row r="7" spans="1:7" ht="15.5" x14ac:dyDescent="0.35">
      <c r="A7" s="38" t="s">
        <v>86</v>
      </c>
      <c r="B7" s="6" t="s">
        <v>45</v>
      </c>
      <c r="C7" s="2">
        <v>49</v>
      </c>
      <c r="D7" s="1">
        <v>0.94934212095051851</v>
      </c>
      <c r="E7" s="1">
        <v>0.59131550012207101</v>
      </c>
      <c r="F7" s="1">
        <v>-7.5000000000001066E-2</v>
      </c>
      <c r="G7" s="24">
        <v>-0.75800000000000078</v>
      </c>
    </row>
    <row r="8" spans="1:7" ht="15.5" x14ac:dyDescent="0.35">
      <c r="A8" s="38" t="s">
        <v>86</v>
      </c>
      <c r="B8" s="6" t="s">
        <v>46</v>
      </c>
      <c r="C8" s="2">
        <v>53</v>
      </c>
      <c r="D8" s="1">
        <v>11619140.365071021</v>
      </c>
      <c r="E8" s="1">
        <v>463180732.46471846</v>
      </c>
      <c r="F8" s="1">
        <v>23.47</v>
      </c>
      <c r="G8" s="24">
        <v>28.786999999999988</v>
      </c>
    </row>
    <row r="9" spans="1:7" ht="16" thickBot="1" x14ac:dyDescent="0.4">
      <c r="A9" s="39" t="s">
        <v>86</v>
      </c>
      <c r="B9" s="25" t="s">
        <v>54</v>
      </c>
      <c r="C9" s="26">
        <v>57</v>
      </c>
      <c r="D9" s="27">
        <v>2.4966610978032242</v>
      </c>
      <c r="E9" s="27">
        <v>6.6207745286256356</v>
      </c>
      <c r="F9" s="27">
        <v>1.32</v>
      </c>
      <c r="G9" s="28">
        <v>2.7269999999999999</v>
      </c>
    </row>
    <row r="10" spans="1:7" ht="15.5" x14ac:dyDescent="0.35">
      <c r="A10" s="37" t="s">
        <v>87</v>
      </c>
      <c r="B10" s="21" t="s">
        <v>23</v>
      </c>
      <c r="C10" s="22">
        <v>31</v>
      </c>
      <c r="D10" s="16">
        <v>1</v>
      </c>
      <c r="E10" s="16">
        <v>5.0136322897030162E-2</v>
      </c>
      <c r="F10" s="16">
        <v>0</v>
      </c>
      <c r="G10" s="23">
        <v>-4.3180000000000067</v>
      </c>
    </row>
    <row r="11" spans="1:7" ht="15.5" x14ac:dyDescent="0.35">
      <c r="A11" s="38" t="s">
        <v>87</v>
      </c>
      <c r="B11" s="6" t="s">
        <v>6</v>
      </c>
      <c r="C11" s="2">
        <v>35</v>
      </c>
      <c r="D11" s="1">
        <v>43514714.651447639</v>
      </c>
      <c r="E11" s="1">
        <v>2446011.913550627</v>
      </c>
      <c r="F11" s="1">
        <v>25.375000000000004</v>
      </c>
      <c r="G11" s="24">
        <v>21.222000000000001</v>
      </c>
    </row>
    <row r="12" spans="1:7" ht="15.5" x14ac:dyDescent="0.35">
      <c r="A12" s="38" t="s">
        <v>87</v>
      </c>
      <c r="B12" s="6" t="s">
        <v>17</v>
      </c>
      <c r="C12" s="2">
        <v>39</v>
      </c>
      <c r="D12" s="1">
        <v>2.0994333672461347</v>
      </c>
      <c r="E12" s="1">
        <v>1.4260257173641395</v>
      </c>
      <c r="F12" s="1">
        <v>1.07</v>
      </c>
      <c r="G12" s="24">
        <v>0.51199999999999868</v>
      </c>
    </row>
    <row r="13" spans="1:7" ht="15.5" x14ac:dyDescent="0.35">
      <c r="A13" s="38" t="s">
        <v>87</v>
      </c>
      <c r="B13" s="6" t="s">
        <v>33</v>
      </c>
      <c r="C13" s="2">
        <v>43</v>
      </c>
      <c r="D13" s="1">
        <v>15545568.057356067</v>
      </c>
      <c r="E13" s="1">
        <v>2759959594.0214348</v>
      </c>
      <c r="F13" s="1">
        <v>23.889999999999997</v>
      </c>
      <c r="G13" s="24">
        <v>31.361999999999995</v>
      </c>
    </row>
    <row r="14" spans="1:7" ht="15.5" x14ac:dyDescent="0.35">
      <c r="A14" s="38" t="s">
        <v>87</v>
      </c>
      <c r="B14" s="6" t="s">
        <v>27</v>
      </c>
      <c r="C14" s="2">
        <v>47</v>
      </c>
      <c r="D14" s="1">
        <v>22760043.828124233</v>
      </c>
      <c r="E14" s="1">
        <v>3270808162.9656658</v>
      </c>
      <c r="F14" s="1">
        <v>24.439999999999994</v>
      </c>
      <c r="G14" s="24">
        <v>31.606999999999992</v>
      </c>
    </row>
    <row r="15" spans="1:7" ht="15.5" x14ac:dyDescent="0.35">
      <c r="A15" s="38" t="s">
        <v>87</v>
      </c>
      <c r="B15" s="6" t="s">
        <v>37</v>
      </c>
      <c r="C15" s="2">
        <v>51</v>
      </c>
      <c r="D15" s="1">
        <v>0.9526379980439349</v>
      </c>
      <c r="E15" s="1">
        <v>0.45913808115045984</v>
      </c>
      <c r="F15" s="1">
        <v>-7.0000000000003768E-2</v>
      </c>
      <c r="G15" s="24">
        <v>-1.1230000000000064</v>
      </c>
    </row>
    <row r="16" spans="1:7" ht="15.5" x14ac:dyDescent="0.35">
      <c r="A16" s="38" t="s">
        <v>87</v>
      </c>
      <c r="B16" s="6" t="s">
        <v>39</v>
      </c>
      <c r="C16" s="2">
        <v>55</v>
      </c>
      <c r="D16" s="1">
        <v>9838452.6378061175</v>
      </c>
      <c r="E16" s="1">
        <v>413124104.93117279</v>
      </c>
      <c r="F16" s="1">
        <v>23.229999999999997</v>
      </c>
      <c r="G16" s="24">
        <v>28.622</v>
      </c>
    </row>
    <row r="17" spans="1:7" ht="16" thickBot="1" x14ac:dyDescent="0.4">
      <c r="A17" s="39" t="s">
        <v>87</v>
      </c>
      <c r="B17" s="25" t="s">
        <v>42</v>
      </c>
      <c r="C17" s="26">
        <v>59</v>
      </c>
      <c r="D17" s="27">
        <v>3.031433133020792</v>
      </c>
      <c r="E17" s="27">
        <v>2.4317585663661911</v>
      </c>
      <c r="F17" s="27">
        <v>1.5999999999999981</v>
      </c>
      <c r="G17" s="28">
        <v>1.2819999999999983</v>
      </c>
    </row>
    <row r="18" spans="1:7" ht="15.5" x14ac:dyDescent="0.35">
      <c r="A18" s="37" t="s">
        <v>88</v>
      </c>
      <c r="B18" s="21" t="s">
        <v>65</v>
      </c>
      <c r="C18" s="22">
        <v>32</v>
      </c>
      <c r="D18" s="16">
        <v>0.88270299629065063</v>
      </c>
      <c r="E18" s="16">
        <v>0.55748310936384804</v>
      </c>
      <c r="F18" s="16">
        <v>-0.18000000000000693</v>
      </c>
      <c r="G18" s="23">
        <v>-0.84300000000000186</v>
      </c>
    </row>
    <row r="19" spans="1:7" ht="15.5" x14ac:dyDescent="0.35">
      <c r="A19" s="38" t="s">
        <v>88</v>
      </c>
      <c r="B19" s="6" t="s">
        <v>12</v>
      </c>
      <c r="C19" s="2">
        <v>36</v>
      </c>
      <c r="D19" s="1">
        <v>11030539.357798336</v>
      </c>
      <c r="E19" s="1">
        <v>521388.77579334093</v>
      </c>
      <c r="F19" s="1">
        <v>23.395</v>
      </c>
      <c r="G19" s="24">
        <v>18.991999999999997</v>
      </c>
    </row>
    <row r="20" spans="1:7" ht="15.5" x14ac:dyDescent="0.35">
      <c r="A20" s="38" t="s">
        <v>88</v>
      </c>
      <c r="B20" s="6" t="s">
        <v>63</v>
      </c>
      <c r="C20" s="2">
        <v>40</v>
      </c>
      <c r="D20" s="1">
        <v>1.1526863467988615</v>
      </c>
      <c r="E20" s="1">
        <v>0.68396765195124543</v>
      </c>
      <c r="F20" s="1">
        <v>0.20499999999999655</v>
      </c>
      <c r="G20" s="24">
        <v>-0.54800000000000015</v>
      </c>
    </row>
    <row r="21" spans="1:7" ht="15.5" x14ac:dyDescent="0.35">
      <c r="A21" s="38" t="s">
        <v>88</v>
      </c>
      <c r="B21" s="6" t="s">
        <v>32</v>
      </c>
      <c r="C21" s="2">
        <v>44</v>
      </c>
      <c r="D21" s="1">
        <v>4312221.9355988288</v>
      </c>
      <c r="E21" s="1">
        <v>778974035.08834696</v>
      </c>
      <c r="F21" s="1">
        <v>22.039999999999996</v>
      </c>
      <c r="G21" s="24">
        <v>29.536999999999999</v>
      </c>
    </row>
    <row r="22" spans="1:7" ht="15.5" x14ac:dyDescent="0.35">
      <c r="A22" s="38" t="s">
        <v>88</v>
      </c>
      <c r="B22" s="6" t="s">
        <v>26</v>
      </c>
      <c r="C22" s="2">
        <v>48</v>
      </c>
      <c r="D22" s="1">
        <v>5809570.182535531</v>
      </c>
      <c r="E22" s="1">
        <v>776278989.66302562</v>
      </c>
      <c r="F22" s="1">
        <v>22.470000000000002</v>
      </c>
      <c r="G22" s="24">
        <v>29.531999999999996</v>
      </c>
    </row>
    <row r="23" spans="1:7" ht="15.5" x14ac:dyDescent="0.35">
      <c r="A23" s="38" t="s">
        <v>88</v>
      </c>
      <c r="B23" s="6" t="s">
        <v>41</v>
      </c>
      <c r="C23" s="2">
        <v>52</v>
      </c>
      <c r="D23" s="1">
        <v>1.1728349492318761</v>
      </c>
      <c r="E23" s="1">
        <v>0.25649453633428465</v>
      </c>
      <c r="F23" s="1">
        <v>0.22999999999999673</v>
      </c>
      <c r="G23" s="24">
        <v>-1.9630000000000025</v>
      </c>
    </row>
    <row r="24" spans="1:7" ht="15.5" x14ac:dyDescent="0.35">
      <c r="A24" s="38" t="s">
        <v>88</v>
      </c>
      <c r="B24" s="6" t="s">
        <v>96</v>
      </c>
      <c r="C24" s="2">
        <v>56</v>
      </c>
      <c r="D24" s="1">
        <v>32750191.346806094</v>
      </c>
      <c r="E24" s="1">
        <v>1428644679.4549456</v>
      </c>
      <c r="F24" s="1">
        <v>24.965</v>
      </c>
      <c r="G24" s="24">
        <v>30.411999999999999</v>
      </c>
    </row>
    <row r="25" spans="1:7" ht="16" thickBot="1" x14ac:dyDescent="0.4">
      <c r="A25" s="39" t="s">
        <v>88</v>
      </c>
      <c r="B25" s="25" t="s">
        <v>47</v>
      </c>
      <c r="C25" s="26">
        <v>60</v>
      </c>
      <c r="D25" s="27">
        <v>4.2427509654728546</v>
      </c>
      <c r="E25" s="27">
        <v>1.9079191010951098</v>
      </c>
      <c r="F25" s="27">
        <v>2.0849999999999955</v>
      </c>
      <c r="G25" s="28">
        <v>0.93199999999999505</v>
      </c>
    </row>
    <row r="26" spans="1:7" ht="15.5" x14ac:dyDescent="0.35">
      <c r="A26" s="37" t="s">
        <v>89</v>
      </c>
      <c r="B26" s="21" t="s">
        <v>67</v>
      </c>
      <c r="C26" s="22">
        <v>30</v>
      </c>
      <c r="D26" s="16">
        <v>2760.7285643044524</v>
      </c>
      <c r="E26" s="16">
        <v>3.3433795453365757E-5</v>
      </c>
      <c r="F26" s="16">
        <v>11.430833333333336</v>
      </c>
      <c r="G26" s="23">
        <v>-14.868333333333329</v>
      </c>
    </row>
    <row r="27" spans="1:7" ht="15.5" x14ac:dyDescent="0.35">
      <c r="A27" s="38" t="s">
        <v>89</v>
      </c>
      <c r="B27" s="6" t="s">
        <v>4</v>
      </c>
      <c r="C27" s="2">
        <v>34</v>
      </c>
      <c r="D27" s="1">
        <v>3728076.4129876704</v>
      </c>
      <c r="E27" s="1">
        <v>338078.7938999359</v>
      </c>
      <c r="F27" s="1">
        <v>21.830000000000002</v>
      </c>
      <c r="G27" s="24">
        <v>18.366999999999997</v>
      </c>
    </row>
    <row r="28" spans="1:7" ht="15.5" x14ac:dyDescent="0.35">
      <c r="A28" s="38" t="s">
        <v>89</v>
      </c>
      <c r="B28" s="6" t="s">
        <v>18</v>
      </c>
      <c r="C28" s="2">
        <v>38</v>
      </c>
      <c r="D28" s="1">
        <v>0.37892914162759805</v>
      </c>
      <c r="E28" s="1">
        <v>0.32130158436734246</v>
      </c>
      <c r="F28" s="1">
        <v>-1.4000000000000057</v>
      </c>
      <c r="G28" s="24">
        <v>-1.6380000000000035</v>
      </c>
    </row>
    <row r="29" spans="1:7" ht="15.5" x14ac:dyDescent="0.35">
      <c r="A29" s="38" t="s">
        <v>89</v>
      </c>
      <c r="B29" s="6" t="s">
        <v>34</v>
      </c>
      <c r="C29" s="2">
        <v>42</v>
      </c>
      <c r="D29" s="1">
        <v>2825353.5901910411</v>
      </c>
      <c r="E29" s="1">
        <v>328655297.79134357</v>
      </c>
      <c r="F29" s="1">
        <v>21.430000000000003</v>
      </c>
      <c r="G29" s="24">
        <v>28.292000000000002</v>
      </c>
    </row>
    <row r="30" spans="1:7" ht="15.5" x14ac:dyDescent="0.35">
      <c r="A30" s="38" t="s">
        <v>89</v>
      </c>
      <c r="B30" s="6" t="s">
        <v>66</v>
      </c>
      <c r="C30" s="2">
        <v>46</v>
      </c>
      <c r="D30" s="1">
        <v>2335014.3735115225</v>
      </c>
      <c r="E30" s="1">
        <v>306646235.68267626</v>
      </c>
      <c r="F30" s="1">
        <v>21.154999999999998</v>
      </c>
      <c r="G30" s="24">
        <v>28.191999999999993</v>
      </c>
    </row>
    <row r="31" spans="1:7" ht="15.5" x14ac:dyDescent="0.35">
      <c r="A31" s="38" t="s">
        <v>89</v>
      </c>
      <c r="B31" s="6" t="s">
        <v>52</v>
      </c>
      <c r="C31" s="2">
        <v>50</v>
      </c>
      <c r="D31" s="1">
        <v>0.75523629278141213</v>
      </c>
      <c r="E31" s="1">
        <v>0.5851993207372943</v>
      </c>
      <c r="F31" s="1">
        <v>-0.40500000000000119</v>
      </c>
      <c r="G31" s="24">
        <v>-0.77300000000000169</v>
      </c>
    </row>
    <row r="32" spans="1:7" ht="15.5" x14ac:dyDescent="0.35">
      <c r="A32" s="38" t="s">
        <v>89</v>
      </c>
      <c r="B32" s="6" t="s">
        <v>53</v>
      </c>
      <c r="C32" s="2">
        <v>54</v>
      </c>
      <c r="D32" s="1">
        <v>21984753.181506939</v>
      </c>
      <c r="E32" s="1">
        <v>1010204340.748669</v>
      </c>
      <c r="F32" s="1">
        <v>24.389999999999997</v>
      </c>
      <c r="G32" s="24">
        <v>29.911999999999992</v>
      </c>
    </row>
    <row r="33" spans="1:7" ht="16" thickBot="1" x14ac:dyDescent="0.4">
      <c r="A33" s="39" t="s">
        <v>89</v>
      </c>
      <c r="B33" s="25" t="s">
        <v>38</v>
      </c>
      <c r="C33" s="26">
        <v>58</v>
      </c>
      <c r="D33" s="27">
        <v>2.6298855204101343</v>
      </c>
      <c r="E33" s="27">
        <v>6.3072013924502182</v>
      </c>
      <c r="F33" s="27">
        <v>1.394999999999996</v>
      </c>
      <c r="G33" s="28">
        <v>2.6569999999999983</v>
      </c>
    </row>
    <row r="34" spans="1:7" ht="16" thickBot="1" x14ac:dyDescent="0.4">
      <c r="A34" s="19" t="s">
        <v>102</v>
      </c>
      <c r="B34" s="29" t="s">
        <v>7</v>
      </c>
      <c r="C34" s="30">
        <v>25</v>
      </c>
      <c r="D34" s="31">
        <v>1832077431.6322715</v>
      </c>
      <c r="E34" s="31">
        <v>3.7494179862399259</v>
      </c>
      <c r="F34" s="31">
        <v>30.770833333333329</v>
      </c>
      <c r="G34" s="32">
        <v>1.906666666666669</v>
      </c>
    </row>
    <row r="35" spans="1:7" ht="16" thickBot="1" x14ac:dyDescent="0.4">
      <c r="A35" s="19" t="s">
        <v>103</v>
      </c>
      <c r="B35" s="29" t="s">
        <v>8</v>
      </c>
      <c r="C35" s="30">
        <v>26</v>
      </c>
      <c r="D35" s="31">
        <v>2757728594.9697199</v>
      </c>
      <c r="E35" s="31">
        <v>5.7225837297410544</v>
      </c>
      <c r="F35" s="31">
        <v>31.360833333333343</v>
      </c>
      <c r="G35" s="32">
        <v>2.5166666666666719</v>
      </c>
    </row>
    <row r="36" spans="1:7" ht="16" thickBot="1" x14ac:dyDescent="0.4">
      <c r="A36" s="19" t="s">
        <v>11</v>
      </c>
      <c r="B36" s="29" t="s">
        <v>9</v>
      </c>
      <c r="C36" s="30">
        <v>27</v>
      </c>
      <c r="D36" s="31">
        <v>797458020.05479789</v>
      </c>
      <c r="E36" s="31">
        <v>0.63360984914353158</v>
      </c>
      <c r="F36" s="31">
        <v>29.570833333333336</v>
      </c>
      <c r="G36" s="32">
        <v>-0.65833333333333233</v>
      </c>
    </row>
    <row r="37" spans="1:7" ht="16" thickBot="1" x14ac:dyDescent="0.4">
      <c r="A37" s="20" t="s">
        <v>8</v>
      </c>
      <c r="B37" s="29" t="s">
        <v>11</v>
      </c>
      <c r="C37" s="30">
        <v>28</v>
      </c>
      <c r="D37" s="31">
        <v>2367690454.7170415</v>
      </c>
      <c r="E37" s="31">
        <v>1.8045844592101474</v>
      </c>
      <c r="F37" s="31">
        <v>31.140833333333337</v>
      </c>
      <c r="G37" s="32">
        <v>0.85166666666666213</v>
      </c>
    </row>
    <row r="38" spans="1:7" ht="15.5" x14ac:dyDescent="0.35">
      <c r="A38" s="37" t="s">
        <v>90</v>
      </c>
      <c r="B38" s="21" t="s">
        <v>1</v>
      </c>
      <c r="C38" s="22">
        <v>1</v>
      </c>
      <c r="D38" s="16">
        <v>1.7592981518448685</v>
      </c>
      <c r="E38" s="16">
        <v>1.0621591864953683</v>
      </c>
      <c r="F38" s="16">
        <v>0.81499999999999762</v>
      </c>
      <c r="G38" s="23">
        <v>8.6999999999994374E-2</v>
      </c>
    </row>
    <row r="39" spans="1:7" ht="15.5" x14ac:dyDescent="0.35">
      <c r="A39" s="38" t="s">
        <v>90</v>
      </c>
      <c r="B39" s="6" t="s">
        <v>15</v>
      </c>
      <c r="C39" s="2">
        <v>5</v>
      </c>
      <c r="D39" s="1">
        <v>3.2829664352419807</v>
      </c>
      <c r="E39" s="1">
        <v>0.92787347647128016</v>
      </c>
      <c r="F39" s="1">
        <v>1.7149999999999945</v>
      </c>
      <c r="G39" s="24">
        <v>-0.10800000000000394</v>
      </c>
    </row>
    <row r="40" spans="1:7" ht="15.5" x14ac:dyDescent="0.35">
      <c r="A40" s="38" t="s">
        <v>90</v>
      </c>
      <c r="B40" s="6" t="s">
        <v>22</v>
      </c>
      <c r="C40" s="2">
        <v>9</v>
      </c>
      <c r="D40" s="1">
        <v>2.69446715373138</v>
      </c>
      <c r="E40" s="34" t="s">
        <v>97</v>
      </c>
      <c r="F40" s="1">
        <v>1.4299999999999997</v>
      </c>
      <c r="G40" s="35" t="s">
        <v>97</v>
      </c>
    </row>
    <row r="41" spans="1:7" ht="15.5" x14ac:dyDescent="0.35">
      <c r="A41" s="38" t="s">
        <v>90</v>
      </c>
      <c r="B41" s="6" t="s">
        <v>29</v>
      </c>
      <c r="C41" s="2">
        <v>13</v>
      </c>
      <c r="D41" s="1">
        <v>304.43702144069584</v>
      </c>
      <c r="E41" s="1">
        <v>18.661589916615423</v>
      </c>
      <c r="F41" s="1">
        <v>8.2499999999999964</v>
      </c>
      <c r="G41" s="24">
        <v>4.221999999999996</v>
      </c>
    </row>
    <row r="42" spans="1:7" ht="15.5" x14ac:dyDescent="0.35">
      <c r="A42" s="38" t="s">
        <v>90</v>
      </c>
      <c r="B42" s="6" t="s">
        <v>44</v>
      </c>
      <c r="C42" s="2">
        <v>17</v>
      </c>
      <c r="D42" s="1">
        <v>0.5230424698962638</v>
      </c>
      <c r="E42" s="1">
        <v>0.58115705375905891</v>
      </c>
      <c r="F42" s="1">
        <v>-0.93500000000000227</v>
      </c>
      <c r="G42" s="24">
        <v>-0.78299999999999936</v>
      </c>
    </row>
    <row r="43" spans="1:7" ht="16" thickBot="1" x14ac:dyDescent="0.4">
      <c r="A43" s="39" t="s">
        <v>90</v>
      </c>
      <c r="B43" s="25" t="s">
        <v>48</v>
      </c>
      <c r="C43" s="26">
        <v>21</v>
      </c>
      <c r="D43" s="27">
        <v>0.66434290704825261</v>
      </c>
      <c r="E43" s="27">
        <v>33.871500636004129</v>
      </c>
      <c r="F43" s="27">
        <v>-0.59000000000000696</v>
      </c>
      <c r="G43" s="28">
        <v>5.0819999999999954</v>
      </c>
    </row>
    <row r="44" spans="1:7" ht="15.5" x14ac:dyDescent="0.35">
      <c r="A44" s="37" t="s">
        <v>91</v>
      </c>
      <c r="B44" s="21" t="s">
        <v>16</v>
      </c>
      <c r="C44" s="22">
        <v>3</v>
      </c>
      <c r="D44" s="16">
        <v>3.0525184179211093</v>
      </c>
      <c r="E44" s="16">
        <v>33.05966040589221</v>
      </c>
      <c r="F44" s="16">
        <v>1.6099999999999959</v>
      </c>
      <c r="G44" s="23">
        <v>5.0469999999999988</v>
      </c>
    </row>
    <row r="45" spans="1:7" ht="15.5" x14ac:dyDescent="0.35">
      <c r="A45" s="38" t="s">
        <v>91</v>
      </c>
      <c r="B45" s="6" t="s">
        <v>10</v>
      </c>
      <c r="C45" s="2">
        <v>7</v>
      </c>
      <c r="D45" s="1">
        <v>1.3058597870889159</v>
      </c>
      <c r="E45" s="1">
        <v>1.7925333991388104</v>
      </c>
      <c r="F45" s="1">
        <v>0.38499999999999807</v>
      </c>
      <c r="G45" s="24">
        <v>0.84200000000000064</v>
      </c>
    </row>
    <row r="46" spans="1:7" ht="15.5" x14ac:dyDescent="0.35">
      <c r="A46" s="38" t="s">
        <v>91</v>
      </c>
      <c r="B46" s="6" t="s">
        <v>20</v>
      </c>
      <c r="C46" s="2">
        <v>11</v>
      </c>
      <c r="D46" s="1">
        <v>32.111095952304062</v>
      </c>
      <c r="E46" s="1">
        <v>1083.8880203521321</v>
      </c>
      <c r="F46" s="1">
        <v>5.004999999999999</v>
      </c>
      <c r="G46" s="24">
        <v>10.081999999999995</v>
      </c>
    </row>
    <row r="47" spans="1:7" ht="15.5" x14ac:dyDescent="0.35">
      <c r="A47" s="38" t="s">
        <v>91</v>
      </c>
      <c r="B47" s="6" t="s">
        <v>31</v>
      </c>
      <c r="C47" s="2">
        <v>15</v>
      </c>
      <c r="D47" s="1">
        <v>4768155.9781116908</v>
      </c>
      <c r="E47" s="1">
        <v>1542672.0847424192</v>
      </c>
      <c r="F47" s="1">
        <v>22.184999999999995</v>
      </c>
      <c r="G47" s="24">
        <v>20.556999999999995</v>
      </c>
    </row>
    <row r="48" spans="1:7" ht="15.5" x14ac:dyDescent="0.35">
      <c r="A48" s="38" t="s">
        <v>91</v>
      </c>
      <c r="B48" s="6" t="s">
        <v>36</v>
      </c>
      <c r="C48" s="2">
        <v>19</v>
      </c>
      <c r="D48" s="1">
        <v>1.0104514464867618</v>
      </c>
      <c r="E48" s="1">
        <v>0.74846149339634516</v>
      </c>
      <c r="F48" s="1">
        <v>1.4999999999997134E-2</v>
      </c>
      <c r="G48" s="24">
        <v>-0.41800000000000104</v>
      </c>
    </row>
    <row r="49" spans="1:7" ht="16" thickBot="1" x14ac:dyDescent="0.4">
      <c r="A49" s="39" t="s">
        <v>91</v>
      </c>
      <c r="B49" s="25" t="s">
        <v>43</v>
      </c>
      <c r="C49" s="26">
        <v>23</v>
      </c>
      <c r="D49" s="27">
        <v>3.3058012726168413</v>
      </c>
      <c r="E49" s="27">
        <v>8.3802890167983488</v>
      </c>
      <c r="F49" s="27">
        <v>1.7249999999999976</v>
      </c>
      <c r="G49" s="28">
        <v>3.0669999999999948</v>
      </c>
    </row>
    <row r="50" spans="1:7" ht="15.5" x14ac:dyDescent="0.35">
      <c r="A50" s="37" t="s">
        <v>92</v>
      </c>
      <c r="B50" s="21" t="s">
        <v>3</v>
      </c>
      <c r="C50" s="22">
        <v>4</v>
      </c>
      <c r="D50" s="16">
        <v>1.8531761237807378</v>
      </c>
      <c r="E50" s="33" t="s">
        <v>97</v>
      </c>
      <c r="F50" s="16">
        <v>0.88999999999999702</v>
      </c>
      <c r="G50" s="36" t="s">
        <v>97</v>
      </c>
    </row>
    <row r="51" spans="1:7" ht="15.5" x14ac:dyDescent="0.35">
      <c r="A51" s="38" t="s">
        <v>92</v>
      </c>
      <c r="B51" s="6" t="s">
        <v>14</v>
      </c>
      <c r="C51" s="2">
        <v>8</v>
      </c>
      <c r="D51" s="1">
        <v>1.8025009252216577</v>
      </c>
      <c r="E51" s="1">
        <v>0.47532955061490845</v>
      </c>
      <c r="F51" s="1">
        <v>0.84999999999999787</v>
      </c>
      <c r="G51" s="24">
        <v>-1.073000000000002</v>
      </c>
    </row>
    <row r="52" spans="1:7" ht="15.5" x14ac:dyDescent="0.35">
      <c r="A52" s="38" t="s">
        <v>92</v>
      </c>
      <c r="B52" s="6" t="s">
        <v>64</v>
      </c>
      <c r="C52" s="2">
        <v>12</v>
      </c>
      <c r="D52" s="1">
        <v>22.784803129553062</v>
      </c>
      <c r="E52" s="1">
        <v>24.03391883105483</v>
      </c>
      <c r="F52" s="1">
        <v>4.5099999999999945</v>
      </c>
      <c r="G52" s="24">
        <v>4.586999999999998</v>
      </c>
    </row>
    <row r="53" spans="1:7" ht="15.5" x14ac:dyDescent="0.35">
      <c r="A53" s="38" t="s">
        <v>92</v>
      </c>
      <c r="B53" s="6" t="s">
        <v>30</v>
      </c>
      <c r="C53" s="2">
        <v>16</v>
      </c>
      <c r="D53" s="1">
        <v>16603683.490515718</v>
      </c>
      <c r="E53" s="1">
        <v>2227509.2622771352</v>
      </c>
      <c r="F53" s="1">
        <v>23.985000000000003</v>
      </c>
      <c r="G53" s="24">
        <v>21.086999999999996</v>
      </c>
    </row>
    <row r="54" spans="1:7" ht="15.5" x14ac:dyDescent="0.35">
      <c r="A54" s="38" t="s">
        <v>92</v>
      </c>
      <c r="B54" s="6" t="s">
        <v>40</v>
      </c>
      <c r="C54" s="2">
        <v>20</v>
      </c>
      <c r="D54" s="1">
        <v>0.68065705824973677</v>
      </c>
      <c r="E54" s="1">
        <v>0.85086372950654132</v>
      </c>
      <c r="F54" s="1">
        <v>-0.55499999999999983</v>
      </c>
      <c r="G54" s="24">
        <v>-0.23299999999999876</v>
      </c>
    </row>
    <row r="55" spans="1:7" ht="16" thickBot="1" x14ac:dyDescent="0.4">
      <c r="A55" s="39" t="s">
        <v>92</v>
      </c>
      <c r="B55" s="25" t="s">
        <v>49</v>
      </c>
      <c r="C55" s="26">
        <v>24</v>
      </c>
      <c r="D55" s="27">
        <v>0.61132013884603242</v>
      </c>
      <c r="E55" s="27">
        <v>31.493888705081574</v>
      </c>
      <c r="F55" s="27">
        <v>-0.71000000000000429</v>
      </c>
      <c r="G55" s="28">
        <v>4.9769999999999985</v>
      </c>
    </row>
    <row r="56" spans="1:7" ht="15.5" x14ac:dyDescent="0.35">
      <c r="A56" s="37" t="s">
        <v>93</v>
      </c>
      <c r="B56" s="21" t="s">
        <v>2</v>
      </c>
      <c r="C56" s="22">
        <v>2</v>
      </c>
      <c r="D56" s="16">
        <v>1.231144413344917</v>
      </c>
      <c r="E56" s="16">
        <v>14.897517117283662</v>
      </c>
      <c r="F56" s="16">
        <v>0.30000000000000082</v>
      </c>
      <c r="G56" s="23">
        <v>3.8969999999999998</v>
      </c>
    </row>
    <row r="57" spans="1:7" ht="15.5" x14ac:dyDescent="0.35">
      <c r="A57" s="38" t="s">
        <v>93</v>
      </c>
      <c r="B57" s="6" t="s">
        <v>13</v>
      </c>
      <c r="C57" s="2">
        <v>6</v>
      </c>
      <c r="D57" s="1">
        <v>1.3755418181397445</v>
      </c>
      <c r="E57" s="1">
        <v>0.8021811663524866</v>
      </c>
      <c r="F57" s="1">
        <v>0.46000000000000085</v>
      </c>
      <c r="G57" s="24">
        <v>-0.31799999999999956</v>
      </c>
    </row>
    <row r="58" spans="1:7" ht="15.5" x14ac:dyDescent="0.35">
      <c r="A58" s="38" t="s">
        <v>93</v>
      </c>
      <c r="B58" s="6" t="s">
        <v>21</v>
      </c>
      <c r="C58" s="2">
        <v>10</v>
      </c>
      <c r="D58" s="1">
        <v>2.0849315216822411</v>
      </c>
      <c r="E58" s="1">
        <v>0.24690021536134329</v>
      </c>
      <c r="F58" s="1">
        <v>1.0599999999999987</v>
      </c>
      <c r="G58" s="24">
        <v>-2.0179999999999989</v>
      </c>
    </row>
    <row r="59" spans="1:7" ht="15.5" x14ac:dyDescent="0.35">
      <c r="A59" s="38" t="s">
        <v>93</v>
      </c>
      <c r="B59" s="6" t="s">
        <v>28</v>
      </c>
      <c r="C59" s="2">
        <v>14</v>
      </c>
      <c r="D59" s="34" t="s">
        <v>97</v>
      </c>
      <c r="E59" s="34" t="s">
        <v>97</v>
      </c>
      <c r="F59" s="34" t="s">
        <v>97</v>
      </c>
      <c r="G59" s="35" t="s">
        <v>97</v>
      </c>
    </row>
    <row r="60" spans="1:7" ht="15.5" x14ac:dyDescent="0.35">
      <c r="A60" s="38" t="s">
        <v>93</v>
      </c>
      <c r="B60" s="6" t="s">
        <v>51</v>
      </c>
      <c r="C60" s="2">
        <v>18</v>
      </c>
      <c r="D60" s="1">
        <v>1.1566881839052852</v>
      </c>
      <c r="E60" s="1">
        <v>1.4112758434086872</v>
      </c>
      <c r="F60" s="1">
        <v>0.20999999999999716</v>
      </c>
      <c r="G60" s="24">
        <v>0.49699999999999467</v>
      </c>
    </row>
    <row r="61" spans="1:7" ht="16" thickBot="1" x14ac:dyDescent="0.4">
      <c r="A61" s="39" t="s">
        <v>93</v>
      </c>
      <c r="B61" s="25" t="s">
        <v>50</v>
      </c>
      <c r="C61" s="26">
        <v>22</v>
      </c>
      <c r="D61" s="27">
        <v>0.24485507439673213</v>
      </c>
      <c r="E61" s="27">
        <v>0.24014871598836829</v>
      </c>
      <c r="F61" s="27">
        <v>-2.0299999999999976</v>
      </c>
      <c r="G61" s="28">
        <v>-2.0580000000000052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AC7EA-5E2D-4BA7-A5E0-982519F96B6C}">
  <dimension ref="A1:AV3"/>
  <sheetViews>
    <sheetView workbookViewId="0">
      <selection activeCell="L21" sqref="L21"/>
    </sheetView>
  </sheetViews>
  <sheetFormatPr defaultRowHeight="14.5" x14ac:dyDescent="0.35"/>
  <sheetData>
    <row r="1" spans="1:48" x14ac:dyDescent="0.35">
      <c r="A1" t="s">
        <v>104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135</v>
      </c>
    </row>
    <row r="2" spans="1:48" x14ac:dyDescent="0.35">
      <c r="A2" t="s">
        <v>136</v>
      </c>
      <c r="B2" t="s">
        <v>137</v>
      </c>
      <c r="C2" s="40">
        <v>3977</v>
      </c>
      <c r="D2" t="s">
        <v>138</v>
      </c>
      <c r="E2">
        <v>76.400000000000006</v>
      </c>
      <c r="F2">
        <v>146</v>
      </c>
      <c r="G2">
        <v>82.5</v>
      </c>
      <c r="H2">
        <v>60</v>
      </c>
      <c r="I2">
        <v>-1.1000000000000001</v>
      </c>
      <c r="J2">
        <v>3</v>
      </c>
      <c r="K2">
        <v>0</v>
      </c>
      <c r="L2">
        <v>0</v>
      </c>
      <c r="M2">
        <v>0</v>
      </c>
      <c r="N2" t="s">
        <v>139</v>
      </c>
      <c r="O2">
        <v>78.900000000000006</v>
      </c>
      <c r="P2" s="40">
        <v>1848</v>
      </c>
      <c r="Q2">
        <v>18</v>
      </c>
      <c r="R2">
        <v>58.1</v>
      </c>
      <c r="S2">
        <v>44.4</v>
      </c>
      <c r="T2">
        <v>2</v>
      </c>
      <c r="U2">
        <v>-4.0999999999999996</v>
      </c>
      <c r="V2">
        <v>-2.4</v>
      </c>
      <c r="W2">
        <v>0</v>
      </c>
      <c r="X2">
        <v>0</v>
      </c>
      <c r="Y2">
        <v>4</v>
      </c>
      <c r="Z2">
        <v>2</v>
      </c>
      <c r="AA2">
        <v>0</v>
      </c>
      <c r="AB2">
        <v>0</v>
      </c>
      <c r="AC2">
        <v>0</v>
      </c>
      <c r="AD2">
        <v>0</v>
      </c>
      <c r="AE2" t="s">
        <v>140</v>
      </c>
      <c r="AF2">
        <v>90.6</v>
      </c>
      <c r="AG2" s="40">
        <v>1993</v>
      </c>
      <c r="AH2">
        <v>18</v>
      </c>
      <c r="AI2">
        <v>57.1</v>
      </c>
      <c r="AJ2">
        <v>44.4</v>
      </c>
      <c r="AK2">
        <v>1</v>
      </c>
      <c r="AL2">
        <v>-3</v>
      </c>
      <c r="AM2">
        <v>0</v>
      </c>
      <c r="AN2">
        <v>0</v>
      </c>
      <c r="AO2">
        <v>0</v>
      </c>
      <c r="AP2">
        <v>0</v>
      </c>
      <c r="AQ2">
        <v>2</v>
      </c>
      <c r="AR2">
        <v>0</v>
      </c>
      <c r="AS2">
        <v>0</v>
      </c>
      <c r="AT2">
        <v>0</v>
      </c>
      <c r="AU2">
        <v>0</v>
      </c>
      <c r="AV2" t="s">
        <v>141</v>
      </c>
    </row>
    <row r="3" spans="1:48" x14ac:dyDescent="0.35">
      <c r="A3" t="s">
        <v>142</v>
      </c>
      <c r="B3" t="s">
        <v>143</v>
      </c>
      <c r="C3" s="40">
        <v>3972</v>
      </c>
      <c r="D3" t="s">
        <v>138</v>
      </c>
      <c r="E3">
        <v>75.900000000000006</v>
      </c>
      <c r="F3">
        <v>237</v>
      </c>
      <c r="G3">
        <v>84.4</v>
      </c>
      <c r="H3">
        <v>61.9</v>
      </c>
      <c r="I3">
        <v>-0.6</v>
      </c>
      <c r="J3">
        <v>3</v>
      </c>
      <c r="K3">
        <v>0</v>
      </c>
      <c r="L3">
        <v>-0.6</v>
      </c>
      <c r="M3">
        <v>3</v>
      </c>
      <c r="N3" t="s">
        <v>144</v>
      </c>
      <c r="O3">
        <v>79.900000000000006</v>
      </c>
      <c r="P3" s="40">
        <v>1298</v>
      </c>
      <c r="Q3">
        <v>18</v>
      </c>
      <c r="R3">
        <v>60.8</v>
      </c>
      <c r="S3">
        <v>50</v>
      </c>
      <c r="T3">
        <v>2</v>
      </c>
      <c r="U3">
        <v>-3.3</v>
      </c>
      <c r="V3">
        <v>-2.2999999999999998</v>
      </c>
      <c r="W3">
        <v>0</v>
      </c>
      <c r="X3">
        <v>0</v>
      </c>
      <c r="Y3">
        <v>4</v>
      </c>
      <c r="Z3">
        <v>2</v>
      </c>
      <c r="AA3">
        <v>0</v>
      </c>
      <c r="AB3">
        <v>0</v>
      </c>
      <c r="AC3">
        <v>0</v>
      </c>
      <c r="AD3">
        <v>0</v>
      </c>
      <c r="AE3" t="s">
        <v>145</v>
      </c>
      <c r="AF3">
        <v>90.6</v>
      </c>
      <c r="AG3" s="40">
        <v>1534</v>
      </c>
      <c r="AH3">
        <v>20</v>
      </c>
      <c r="AI3">
        <v>59.1</v>
      </c>
      <c r="AJ3">
        <v>40</v>
      </c>
      <c r="AK3">
        <v>1</v>
      </c>
      <c r="AL3">
        <v>-3.5</v>
      </c>
      <c r="AM3">
        <v>0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0</v>
      </c>
      <c r="AV3" t="s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1CDEB-E2B4-4726-9949-919FD54CF921}">
  <dimension ref="A1:G61"/>
  <sheetViews>
    <sheetView workbookViewId="0">
      <selection activeCell="H16" sqref="H16"/>
    </sheetView>
  </sheetViews>
  <sheetFormatPr defaultRowHeight="14.5" x14ac:dyDescent="0.35"/>
  <cols>
    <col min="1" max="1" width="18.453125" customWidth="1"/>
    <col min="2" max="2" width="28.1796875" customWidth="1"/>
    <col min="3" max="3" width="21" customWidth="1"/>
    <col min="4" max="4" width="19.81640625" customWidth="1"/>
    <col min="5" max="5" width="17.08984375" customWidth="1"/>
    <col min="6" max="6" width="17.26953125" customWidth="1"/>
    <col min="7" max="7" width="19.36328125" customWidth="1"/>
  </cols>
  <sheetData>
    <row r="1" spans="1:7" ht="31.5" thickBot="1" x14ac:dyDescent="0.4">
      <c r="A1" s="41" t="s">
        <v>85</v>
      </c>
      <c r="B1" s="42" t="s">
        <v>69</v>
      </c>
      <c r="C1" s="43" t="s">
        <v>147</v>
      </c>
      <c r="D1" s="41" t="s">
        <v>83</v>
      </c>
      <c r="E1" s="41" t="s">
        <v>84</v>
      </c>
      <c r="F1" s="41" t="s">
        <v>94</v>
      </c>
      <c r="G1" s="41" t="s">
        <v>95</v>
      </c>
    </row>
    <row r="2" spans="1:7" ht="29" x14ac:dyDescent="0.35">
      <c r="A2" s="37" t="s">
        <v>86</v>
      </c>
      <c r="B2" s="21" t="s">
        <v>24</v>
      </c>
      <c r="C2" s="22">
        <v>29</v>
      </c>
      <c r="D2" s="16">
        <v>1.2570133745218268</v>
      </c>
      <c r="E2" s="16">
        <v>0.55171687002098013</v>
      </c>
      <c r="F2" s="16">
        <v>0.32999999999999824</v>
      </c>
      <c r="G2" s="23">
        <v>-0.85799999999999876</v>
      </c>
    </row>
    <row r="3" spans="1:7" ht="29" x14ac:dyDescent="0.35">
      <c r="A3" s="38" t="s">
        <v>86</v>
      </c>
      <c r="B3" s="6" t="s">
        <v>5</v>
      </c>
      <c r="C3" s="2">
        <v>33</v>
      </c>
      <c r="D3" s="1">
        <v>213666.32150535294</v>
      </c>
      <c r="E3" s="1">
        <v>137302.65525122403</v>
      </c>
      <c r="F3" s="1">
        <v>17.704999999999995</v>
      </c>
      <c r="G3" s="24">
        <v>17.066999999999993</v>
      </c>
    </row>
    <row r="4" spans="1:7" ht="29" x14ac:dyDescent="0.35">
      <c r="A4" s="38" t="s">
        <v>86</v>
      </c>
      <c r="B4" s="6" t="s">
        <v>19</v>
      </c>
      <c r="C4" s="2">
        <v>37</v>
      </c>
      <c r="D4" s="1">
        <v>2.4966610978032149</v>
      </c>
      <c r="E4" s="1">
        <v>0.56526528356229655</v>
      </c>
      <c r="F4" s="1">
        <v>1.319999999999995</v>
      </c>
      <c r="G4" s="24">
        <v>-0.82299999999999851</v>
      </c>
    </row>
    <row r="5" spans="1:7" ht="29" x14ac:dyDescent="0.35">
      <c r="A5" s="38" t="s">
        <v>86</v>
      </c>
      <c r="B5" s="6" t="s">
        <v>35</v>
      </c>
      <c r="C5" s="2">
        <v>41</v>
      </c>
      <c r="D5" s="1">
        <v>1127737.6059682334</v>
      </c>
      <c r="E5" s="1">
        <v>210902360.27832875</v>
      </c>
      <c r="F5" s="1">
        <v>20.104999999999997</v>
      </c>
      <c r="G5" s="24">
        <v>27.651999999999994</v>
      </c>
    </row>
    <row r="6" spans="1:7" ht="29" x14ac:dyDescent="0.35">
      <c r="A6" s="38" t="s">
        <v>86</v>
      </c>
      <c r="B6" s="6" t="s">
        <v>25</v>
      </c>
      <c r="C6" s="2">
        <v>45</v>
      </c>
      <c r="D6" s="1">
        <v>598088.72706522443</v>
      </c>
      <c r="E6" s="1">
        <v>92439107.829519436</v>
      </c>
      <c r="F6" s="1">
        <v>19.190000000000001</v>
      </c>
      <c r="G6" s="24">
        <v>26.461999999999996</v>
      </c>
    </row>
    <row r="7" spans="1:7" ht="29" x14ac:dyDescent="0.35">
      <c r="A7" s="38" t="s">
        <v>86</v>
      </c>
      <c r="B7" s="6" t="s">
        <v>45</v>
      </c>
      <c r="C7" s="2">
        <v>49</v>
      </c>
      <c r="D7" s="1">
        <v>0.94934212095051851</v>
      </c>
      <c r="E7" s="1">
        <v>0.59131550012207101</v>
      </c>
      <c r="F7" s="1">
        <v>-7.5000000000001066E-2</v>
      </c>
      <c r="G7" s="24">
        <v>-0.75800000000000078</v>
      </c>
    </row>
    <row r="8" spans="1:7" ht="29" x14ac:dyDescent="0.35">
      <c r="A8" s="38" t="s">
        <v>86</v>
      </c>
      <c r="B8" s="6" t="s">
        <v>46</v>
      </c>
      <c r="C8" s="2">
        <v>53</v>
      </c>
      <c r="D8" s="1">
        <v>11619140.365071021</v>
      </c>
      <c r="E8" s="1">
        <v>463180732.46471846</v>
      </c>
      <c r="F8" s="1">
        <v>23.47</v>
      </c>
      <c r="G8" s="24">
        <v>28.786999999999988</v>
      </c>
    </row>
    <row r="9" spans="1:7" ht="29.5" thickBot="1" x14ac:dyDescent="0.4">
      <c r="A9" s="39" t="s">
        <v>86</v>
      </c>
      <c r="B9" s="25" t="s">
        <v>54</v>
      </c>
      <c r="C9" s="26">
        <v>57</v>
      </c>
      <c r="D9" s="27">
        <v>2.4966610978032242</v>
      </c>
      <c r="E9" s="27">
        <v>6.6207745286256356</v>
      </c>
      <c r="F9" s="27">
        <v>1.32</v>
      </c>
      <c r="G9" s="28">
        <v>2.7269999999999999</v>
      </c>
    </row>
    <row r="10" spans="1:7" ht="15.5" x14ac:dyDescent="0.35">
      <c r="A10" s="37" t="s">
        <v>87</v>
      </c>
      <c r="B10" s="21" t="s">
        <v>23</v>
      </c>
      <c r="C10" s="22">
        <v>31</v>
      </c>
      <c r="D10" s="16">
        <v>1</v>
      </c>
      <c r="E10" s="16">
        <v>5.0136322897030162E-2</v>
      </c>
      <c r="F10" s="16">
        <v>0</v>
      </c>
      <c r="G10" s="23">
        <v>-4.3180000000000067</v>
      </c>
    </row>
    <row r="11" spans="1:7" ht="15.5" x14ac:dyDescent="0.35">
      <c r="A11" s="38" t="s">
        <v>87</v>
      </c>
      <c r="B11" s="6" t="s">
        <v>6</v>
      </c>
      <c r="C11" s="2">
        <v>35</v>
      </c>
      <c r="D11" s="1">
        <v>43514714.651447639</v>
      </c>
      <c r="E11" s="1">
        <v>2446011.913550627</v>
      </c>
      <c r="F11" s="1">
        <v>25.375000000000004</v>
      </c>
      <c r="G11" s="24">
        <v>21.222000000000001</v>
      </c>
    </row>
    <row r="12" spans="1:7" ht="15.5" x14ac:dyDescent="0.35">
      <c r="A12" s="38" t="s">
        <v>87</v>
      </c>
      <c r="B12" s="6" t="s">
        <v>17</v>
      </c>
      <c r="C12" s="2">
        <v>39</v>
      </c>
      <c r="D12" s="1">
        <v>2.0994333672461347</v>
      </c>
      <c r="E12" s="1">
        <v>1.4260257173641395</v>
      </c>
      <c r="F12" s="1">
        <v>1.07</v>
      </c>
      <c r="G12" s="24">
        <v>0.51199999999999868</v>
      </c>
    </row>
    <row r="13" spans="1:7" ht="15.5" x14ac:dyDescent="0.35">
      <c r="A13" s="38" t="s">
        <v>87</v>
      </c>
      <c r="B13" s="6" t="s">
        <v>33</v>
      </c>
      <c r="C13" s="2">
        <v>43</v>
      </c>
      <c r="D13" s="1">
        <v>15545568.057356067</v>
      </c>
      <c r="E13" s="1">
        <v>2759959594.0214348</v>
      </c>
      <c r="F13" s="1">
        <v>23.889999999999997</v>
      </c>
      <c r="G13" s="24">
        <v>31.361999999999995</v>
      </c>
    </row>
    <row r="14" spans="1:7" ht="15.5" x14ac:dyDescent="0.35">
      <c r="A14" s="38" t="s">
        <v>87</v>
      </c>
      <c r="B14" s="6" t="s">
        <v>27</v>
      </c>
      <c r="C14" s="2">
        <v>47</v>
      </c>
      <c r="D14" s="1">
        <v>22760043.828124233</v>
      </c>
      <c r="E14" s="1">
        <v>3270808162.9656658</v>
      </c>
      <c r="F14" s="1">
        <v>24.439999999999994</v>
      </c>
      <c r="G14" s="24">
        <v>31.606999999999992</v>
      </c>
    </row>
    <row r="15" spans="1:7" ht="15.5" x14ac:dyDescent="0.35">
      <c r="A15" s="38" t="s">
        <v>87</v>
      </c>
      <c r="B15" s="6" t="s">
        <v>37</v>
      </c>
      <c r="C15" s="2">
        <v>51</v>
      </c>
      <c r="D15" s="1">
        <v>0.9526379980439349</v>
      </c>
      <c r="E15" s="1">
        <v>0.45913808115045984</v>
      </c>
      <c r="F15" s="1">
        <v>-7.0000000000003768E-2</v>
      </c>
      <c r="G15" s="24">
        <v>-1.1230000000000064</v>
      </c>
    </row>
    <row r="16" spans="1:7" ht="15.5" x14ac:dyDescent="0.35">
      <c r="A16" s="38" t="s">
        <v>87</v>
      </c>
      <c r="B16" s="6" t="s">
        <v>39</v>
      </c>
      <c r="C16" s="2">
        <v>55</v>
      </c>
      <c r="D16" s="1">
        <v>9838452.6378061175</v>
      </c>
      <c r="E16" s="1">
        <v>413124104.93117279</v>
      </c>
      <c r="F16" s="1">
        <v>23.229999999999997</v>
      </c>
      <c r="G16" s="24">
        <v>28.622</v>
      </c>
    </row>
    <row r="17" spans="1:7" ht="16" thickBot="1" x14ac:dyDescent="0.4">
      <c r="A17" s="39" t="s">
        <v>87</v>
      </c>
      <c r="B17" s="25" t="s">
        <v>42</v>
      </c>
      <c r="C17" s="26">
        <v>59</v>
      </c>
      <c r="D17" s="27">
        <v>3.031433133020792</v>
      </c>
      <c r="E17" s="27">
        <v>2.4317585663661911</v>
      </c>
      <c r="F17" s="27">
        <v>1.5999999999999981</v>
      </c>
      <c r="G17" s="28">
        <v>1.2819999999999983</v>
      </c>
    </row>
    <row r="18" spans="1:7" ht="29" x14ac:dyDescent="0.35">
      <c r="A18" s="37" t="s">
        <v>88</v>
      </c>
      <c r="B18" s="21" t="s">
        <v>65</v>
      </c>
      <c r="C18" s="22">
        <v>32</v>
      </c>
      <c r="D18" s="16">
        <v>0.88270299629065063</v>
      </c>
      <c r="E18" s="16">
        <v>0.55748310936384804</v>
      </c>
      <c r="F18" s="16">
        <v>-0.18000000000000693</v>
      </c>
      <c r="G18" s="23">
        <v>-0.84300000000000186</v>
      </c>
    </row>
    <row r="19" spans="1:7" ht="29" x14ac:dyDescent="0.35">
      <c r="A19" s="38" t="s">
        <v>88</v>
      </c>
      <c r="B19" s="6" t="s">
        <v>12</v>
      </c>
      <c r="C19" s="2">
        <v>36</v>
      </c>
      <c r="D19" s="1">
        <v>11030539.357798336</v>
      </c>
      <c r="E19" s="1">
        <v>521388.77579334093</v>
      </c>
      <c r="F19" s="1">
        <v>23.395</v>
      </c>
      <c r="G19" s="24">
        <v>18.991999999999997</v>
      </c>
    </row>
    <row r="20" spans="1:7" ht="29" x14ac:dyDescent="0.35">
      <c r="A20" s="38" t="s">
        <v>88</v>
      </c>
      <c r="B20" s="6" t="s">
        <v>63</v>
      </c>
      <c r="C20" s="2">
        <v>40</v>
      </c>
      <c r="D20" s="1">
        <v>1.1526863467988615</v>
      </c>
      <c r="E20" s="1">
        <v>0.68396765195124543</v>
      </c>
      <c r="F20" s="1">
        <v>0.20499999999999655</v>
      </c>
      <c r="G20" s="24">
        <v>-0.54800000000000015</v>
      </c>
    </row>
    <row r="21" spans="1:7" ht="29" x14ac:dyDescent="0.35">
      <c r="A21" s="38" t="s">
        <v>88</v>
      </c>
      <c r="B21" s="6" t="s">
        <v>32</v>
      </c>
      <c r="C21" s="2">
        <v>44</v>
      </c>
      <c r="D21" s="1">
        <v>4312221.9355988288</v>
      </c>
      <c r="E21" s="1">
        <v>778974035.08834696</v>
      </c>
      <c r="F21" s="1">
        <v>22.039999999999996</v>
      </c>
      <c r="G21" s="24">
        <v>29.536999999999999</v>
      </c>
    </row>
    <row r="22" spans="1:7" ht="29" x14ac:dyDescent="0.35">
      <c r="A22" s="38" t="s">
        <v>88</v>
      </c>
      <c r="B22" s="6" t="s">
        <v>26</v>
      </c>
      <c r="C22" s="2">
        <v>48</v>
      </c>
      <c r="D22" s="1">
        <v>5809570.182535531</v>
      </c>
      <c r="E22" s="1">
        <v>776278989.66302562</v>
      </c>
      <c r="F22" s="1">
        <v>22.470000000000002</v>
      </c>
      <c r="G22" s="24">
        <v>29.531999999999996</v>
      </c>
    </row>
    <row r="23" spans="1:7" ht="29" x14ac:dyDescent="0.35">
      <c r="A23" s="38" t="s">
        <v>88</v>
      </c>
      <c r="B23" s="6" t="s">
        <v>41</v>
      </c>
      <c r="C23" s="2">
        <v>52</v>
      </c>
      <c r="D23" s="1">
        <v>1.1728349492318761</v>
      </c>
      <c r="E23" s="1">
        <v>0.25649453633428465</v>
      </c>
      <c r="F23" s="1">
        <v>0.22999999999999673</v>
      </c>
      <c r="G23" s="24">
        <v>-1.9630000000000025</v>
      </c>
    </row>
    <row r="24" spans="1:7" ht="29" x14ac:dyDescent="0.35">
      <c r="A24" s="38" t="s">
        <v>88</v>
      </c>
      <c r="B24" s="6" t="s">
        <v>96</v>
      </c>
      <c r="C24" s="2">
        <v>56</v>
      </c>
      <c r="D24" s="1">
        <v>32750191.346806094</v>
      </c>
      <c r="E24" s="1">
        <v>1428644679.4549456</v>
      </c>
      <c r="F24" s="1">
        <v>24.965</v>
      </c>
      <c r="G24" s="24">
        <v>30.411999999999999</v>
      </c>
    </row>
    <row r="25" spans="1:7" ht="29.5" thickBot="1" x14ac:dyDescent="0.4">
      <c r="A25" s="39" t="s">
        <v>88</v>
      </c>
      <c r="B25" s="25" t="s">
        <v>47</v>
      </c>
      <c r="C25" s="26">
        <v>60</v>
      </c>
      <c r="D25" s="27">
        <v>4.2427509654728546</v>
      </c>
      <c r="E25" s="27">
        <v>1.9079191010951098</v>
      </c>
      <c r="F25" s="27">
        <v>2.0849999999999955</v>
      </c>
      <c r="G25" s="28">
        <v>0.93199999999999505</v>
      </c>
    </row>
    <row r="26" spans="1:7" ht="29" x14ac:dyDescent="0.35">
      <c r="A26" s="37" t="s">
        <v>89</v>
      </c>
      <c r="B26" s="21" t="s">
        <v>67</v>
      </c>
      <c r="C26" s="22">
        <v>30</v>
      </c>
      <c r="D26" s="16">
        <v>2760.7285643044524</v>
      </c>
      <c r="E26" s="16">
        <v>3.3433795453365757E-5</v>
      </c>
      <c r="F26" s="16">
        <v>11.430833333333336</v>
      </c>
      <c r="G26" s="23">
        <v>-14.868333333333329</v>
      </c>
    </row>
    <row r="27" spans="1:7" ht="29" x14ac:dyDescent="0.35">
      <c r="A27" s="38" t="s">
        <v>89</v>
      </c>
      <c r="B27" s="6" t="s">
        <v>4</v>
      </c>
      <c r="C27" s="2">
        <v>34</v>
      </c>
      <c r="D27" s="1">
        <v>3728076.4129876704</v>
      </c>
      <c r="E27" s="1">
        <v>338078.7938999359</v>
      </c>
      <c r="F27" s="1">
        <v>21.830000000000002</v>
      </c>
      <c r="G27" s="24">
        <v>18.366999999999997</v>
      </c>
    </row>
    <row r="28" spans="1:7" ht="29" x14ac:dyDescent="0.35">
      <c r="A28" s="38" t="s">
        <v>89</v>
      </c>
      <c r="B28" s="6" t="s">
        <v>18</v>
      </c>
      <c r="C28" s="2">
        <v>38</v>
      </c>
      <c r="D28" s="1">
        <v>0.37892914162759805</v>
      </c>
      <c r="E28" s="1">
        <v>0.32130158436734246</v>
      </c>
      <c r="F28" s="1">
        <v>-1.4000000000000057</v>
      </c>
      <c r="G28" s="24">
        <v>-1.6380000000000035</v>
      </c>
    </row>
    <row r="29" spans="1:7" ht="29" x14ac:dyDescent="0.35">
      <c r="A29" s="38" t="s">
        <v>89</v>
      </c>
      <c r="B29" s="6" t="s">
        <v>34</v>
      </c>
      <c r="C29" s="2">
        <v>42</v>
      </c>
      <c r="D29" s="1">
        <v>2825353.5901910411</v>
      </c>
      <c r="E29" s="1">
        <v>328655297.79134357</v>
      </c>
      <c r="F29" s="1">
        <v>21.430000000000003</v>
      </c>
      <c r="G29" s="24">
        <v>28.292000000000002</v>
      </c>
    </row>
    <row r="30" spans="1:7" ht="29" x14ac:dyDescent="0.35">
      <c r="A30" s="38" t="s">
        <v>89</v>
      </c>
      <c r="B30" s="6" t="s">
        <v>66</v>
      </c>
      <c r="C30" s="2">
        <v>46</v>
      </c>
      <c r="D30" s="1">
        <v>2335014.3735115225</v>
      </c>
      <c r="E30" s="1">
        <v>306646235.68267626</v>
      </c>
      <c r="F30" s="1">
        <v>21.154999999999998</v>
      </c>
      <c r="G30" s="24">
        <v>28.191999999999993</v>
      </c>
    </row>
    <row r="31" spans="1:7" ht="29" x14ac:dyDescent="0.35">
      <c r="A31" s="38" t="s">
        <v>89</v>
      </c>
      <c r="B31" s="6" t="s">
        <v>52</v>
      </c>
      <c r="C31" s="2">
        <v>50</v>
      </c>
      <c r="D31" s="1">
        <v>0.75523629278141213</v>
      </c>
      <c r="E31" s="1">
        <v>0.5851993207372943</v>
      </c>
      <c r="F31" s="1">
        <v>-0.40500000000000119</v>
      </c>
      <c r="G31" s="24">
        <v>-0.77300000000000169</v>
      </c>
    </row>
    <row r="32" spans="1:7" ht="29" x14ac:dyDescent="0.35">
      <c r="A32" s="38" t="s">
        <v>89</v>
      </c>
      <c r="B32" s="6" t="s">
        <v>53</v>
      </c>
      <c r="C32" s="2">
        <v>54</v>
      </c>
      <c r="D32" s="1">
        <v>21984753.181506939</v>
      </c>
      <c r="E32" s="1">
        <v>1010204340.748669</v>
      </c>
      <c r="F32" s="1">
        <v>24.389999999999997</v>
      </c>
      <c r="G32" s="24">
        <v>29.911999999999992</v>
      </c>
    </row>
    <row r="33" spans="1:7" ht="29.5" thickBot="1" x14ac:dyDescent="0.4">
      <c r="A33" s="39" t="s">
        <v>89</v>
      </c>
      <c r="B33" s="25" t="s">
        <v>38</v>
      </c>
      <c r="C33" s="26">
        <v>58</v>
      </c>
      <c r="D33" s="27">
        <v>2.6298855204101343</v>
      </c>
      <c r="E33" s="27">
        <v>6.3072013924502182</v>
      </c>
      <c r="F33" s="27">
        <v>1.394999999999996</v>
      </c>
      <c r="G33" s="28">
        <v>2.6569999999999983</v>
      </c>
    </row>
    <row r="34" spans="1:7" ht="29.5" thickBot="1" x14ac:dyDescent="0.4">
      <c r="A34" s="19" t="s">
        <v>102</v>
      </c>
      <c r="B34" s="29" t="s">
        <v>7</v>
      </c>
      <c r="C34" s="30">
        <v>25</v>
      </c>
      <c r="D34" s="31">
        <v>1832077431.6322715</v>
      </c>
      <c r="E34" s="31">
        <v>3.7494179862399259</v>
      </c>
      <c r="F34" s="31">
        <v>30.770833333333329</v>
      </c>
      <c r="G34" s="32">
        <v>1.906666666666669</v>
      </c>
    </row>
    <row r="35" spans="1:7" ht="16" thickBot="1" x14ac:dyDescent="0.4">
      <c r="A35" s="19" t="s">
        <v>103</v>
      </c>
      <c r="B35" s="29" t="s">
        <v>8</v>
      </c>
      <c r="C35" s="30">
        <v>26</v>
      </c>
      <c r="D35" s="31">
        <v>2757728594.9697199</v>
      </c>
      <c r="E35" s="31">
        <v>5.7225837297410544</v>
      </c>
      <c r="F35" s="31">
        <v>31.360833333333343</v>
      </c>
      <c r="G35" s="32">
        <v>2.5166666666666719</v>
      </c>
    </row>
    <row r="36" spans="1:7" ht="16" thickBot="1" x14ac:dyDescent="0.4">
      <c r="A36" s="19" t="s">
        <v>11</v>
      </c>
      <c r="B36" s="29" t="s">
        <v>9</v>
      </c>
      <c r="C36" s="30">
        <v>27</v>
      </c>
      <c r="D36" s="31">
        <v>797458020.05479789</v>
      </c>
      <c r="E36" s="31">
        <v>0.63360984914353158</v>
      </c>
      <c r="F36" s="31">
        <v>29.570833333333336</v>
      </c>
      <c r="G36" s="32">
        <v>-0.65833333333333233</v>
      </c>
    </row>
    <row r="37" spans="1:7" ht="29.5" thickBot="1" x14ac:dyDescent="0.4">
      <c r="A37" s="20" t="s">
        <v>8</v>
      </c>
      <c r="B37" s="29" t="s">
        <v>11</v>
      </c>
      <c r="C37" s="30">
        <v>28</v>
      </c>
      <c r="D37" s="31">
        <v>2367690454.7170415</v>
      </c>
      <c r="E37" s="31">
        <v>1.8045844592101474</v>
      </c>
      <c r="F37" s="31">
        <v>31.140833333333337</v>
      </c>
      <c r="G37" s="32">
        <v>0.85166666666666213</v>
      </c>
    </row>
    <row r="38" spans="1:7" ht="29" x14ac:dyDescent="0.35">
      <c r="A38" s="37" t="s">
        <v>90</v>
      </c>
      <c r="B38" s="21" t="s">
        <v>1</v>
      </c>
      <c r="C38" s="22">
        <v>1</v>
      </c>
      <c r="D38" s="16">
        <v>1.7592981518448685</v>
      </c>
      <c r="E38" s="16">
        <v>1.0621591864953683</v>
      </c>
      <c r="F38" s="16">
        <v>0.81499999999999762</v>
      </c>
      <c r="G38" s="23">
        <v>8.6999999999994374E-2</v>
      </c>
    </row>
    <row r="39" spans="1:7" ht="29" x14ac:dyDescent="0.35">
      <c r="A39" s="38" t="s">
        <v>90</v>
      </c>
      <c r="B39" s="6" t="s">
        <v>15</v>
      </c>
      <c r="C39" s="2">
        <v>5</v>
      </c>
      <c r="D39" s="1">
        <v>3.2829664352419807</v>
      </c>
      <c r="E39" s="1">
        <v>0.92787347647128016</v>
      </c>
      <c r="F39" s="1">
        <v>1.7149999999999945</v>
      </c>
      <c r="G39" s="24">
        <v>-0.10800000000000394</v>
      </c>
    </row>
    <row r="40" spans="1:7" ht="29" x14ac:dyDescent="0.35">
      <c r="A40" s="38" t="s">
        <v>90</v>
      </c>
      <c r="B40" s="6" t="s">
        <v>22</v>
      </c>
      <c r="C40" s="2">
        <v>9</v>
      </c>
      <c r="D40" s="1">
        <v>2.69446715373138</v>
      </c>
      <c r="E40" s="34" t="s">
        <v>97</v>
      </c>
      <c r="F40" s="1">
        <v>1.4299999999999997</v>
      </c>
      <c r="G40" s="35" t="s">
        <v>97</v>
      </c>
    </row>
    <row r="41" spans="1:7" ht="29" x14ac:dyDescent="0.35">
      <c r="A41" s="38" t="s">
        <v>90</v>
      </c>
      <c r="B41" s="6" t="s">
        <v>29</v>
      </c>
      <c r="C41" s="2">
        <v>13</v>
      </c>
      <c r="D41" s="1">
        <v>304.43702144069584</v>
      </c>
      <c r="E41" s="1">
        <v>18.661589916615423</v>
      </c>
      <c r="F41" s="1">
        <v>8.2499999999999964</v>
      </c>
      <c r="G41" s="24">
        <v>4.221999999999996</v>
      </c>
    </row>
    <row r="42" spans="1:7" ht="29" x14ac:dyDescent="0.35">
      <c r="A42" s="38" t="s">
        <v>90</v>
      </c>
      <c r="B42" s="6" t="s">
        <v>44</v>
      </c>
      <c r="C42" s="2">
        <v>17</v>
      </c>
      <c r="D42" s="1">
        <v>0.5230424698962638</v>
      </c>
      <c r="E42" s="1">
        <v>0.58115705375905891</v>
      </c>
      <c r="F42" s="1">
        <v>-0.93500000000000227</v>
      </c>
      <c r="G42" s="24">
        <v>-0.78299999999999936</v>
      </c>
    </row>
    <row r="43" spans="1:7" ht="29.5" thickBot="1" x14ac:dyDescent="0.4">
      <c r="A43" s="39" t="s">
        <v>90</v>
      </c>
      <c r="B43" s="25" t="s">
        <v>48</v>
      </c>
      <c r="C43" s="26">
        <v>21</v>
      </c>
      <c r="D43" s="27">
        <v>0.66434290704825261</v>
      </c>
      <c r="E43" s="27">
        <v>33.871500636004129</v>
      </c>
      <c r="F43" s="27">
        <v>-0.59000000000000696</v>
      </c>
      <c r="G43" s="28">
        <v>5.0819999999999954</v>
      </c>
    </row>
    <row r="44" spans="1:7" ht="15.5" x14ac:dyDescent="0.35">
      <c r="A44" s="37" t="s">
        <v>91</v>
      </c>
      <c r="B44" s="21" t="s">
        <v>16</v>
      </c>
      <c r="C44" s="22">
        <v>3</v>
      </c>
      <c r="D44" s="16">
        <v>3.0525184179211093</v>
      </c>
      <c r="E44" s="16">
        <v>33.05966040589221</v>
      </c>
      <c r="F44" s="16">
        <v>1.6099999999999959</v>
      </c>
      <c r="G44" s="23">
        <v>5.0469999999999988</v>
      </c>
    </row>
    <row r="45" spans="1:7" ht="15.5" x14ac:dyDescent="0.35">
      <c r="A45" s="38" t="s">
        <v>91</v>
      </c>
      <c r="B45" s="6" t="s">
        <v>10</v>
      </c>
      <c r="C45" s="2">
        <v>7</v>
      </c>
      <c r="D45" s="1">
        <v>1.3058597870889159</v>
      </c>
      <c r="E45" s="1">
        <v>1.7925333991388104</v>
      </c>
      <c r="F45" s="1">
        <v>0.38499999999999807</v>
      </c>
      <c r="G45" s="24">
        <v>0.84200000000000064</v>
      </c>
    </row>
    <row r="46" spans="1:7" ht="15.5" x14ac:dyDescent="0.35">
      <c r="A46" s="38" t="s">
        <v>91</v>
      </c>
      <c r="B46" s="6" t="s">
        <v>20</v>
      </c>
      <c r="C46" s="2">
        <v>11</v>
      </c>
      <c r="D46" s="1">
        <v>32.111095952304062</v>
      </c>
      <c r="E46" s="1">
        <v>1083.8880203521321</v>
      </c>
      <c r="F46" s="1">
        <v>5.004999999999999</v>
      </c>
      <c r="G46" s="24">
        <v>10.081999999999995</v>
      </c>
    </row>
    <row r="47" spans="1:7" ht="15.5" x14ac:dyDescent="0.35">
      <c r="A47" s="38" t="s">
        <v>91</v>
      </c>
      <c r="B47" s="6" t="s">
        <v>31</v>
      </c>
      <c r="C47" s="2">
        <v>15</v>
      </c>
      <c r="D47" s="1">
        <v>4768155.9781116908</v>
      </c>
      <c r="E47" s="1">
        <v>1542672.0847424192</v>
      </c>
      <c r="F47" s="1">
        <v>22.184999999999995</v>
      </c>
      <c r="G47" s="24">
        <v>20.556999999999995</v>
      </c>
    </row>
    <row r="48" spans="1:7" ht="15.5" x14ac:dyDescent="0.35">
      <c r="A48" s="38" t="s">
        <v>91</v>
      </c>
      <c r="B48" s="6" t="s">
        <v>36</v>
      </c>
      <c r="C48" s="2">
        <v>19</v>
      </c>
      <c r="D48" s="1">
        <v>1.0104514464867618</v>
      </c>
      <c r="E48" s="1">
        <v>0.74846149339634516</v>
      </c>
      <c r="F48" s="1">
        <v>1.4999999999997134E-2</v>
      </c>
      <c r="G48" s="24">
        <v>-0.41800000000000104</v>
      </c>
    </row>
    <row r="49" spans="1:7" ht="16" thickBot="1" x14ac:dyDescent="0.4">
      <c r="A49" s="39" t="s">
        <v>91</v>
      </c>
      <c r="B49" s="25" t="s">
        <v>43</v>
      </c>
      <c r="C49" s="26">
        <v>23</v>
      </c>
      <c r="D49" s="27">
        <v>3.3058012726168413</v>
      </c>
      <c r="E49" s="27">
        <v>8.3802890167983488</v>
      </c>
      <c r="F49" s="27">
        <v>1.7249999999999976</v>
      </c>
      <c r="G49" s="28">
        <v>3.0669999999999948</v>
      </c>
    </row>
    <row r="50" spans="1:7" ht="29" x14ac:dyDescent="0.35">
      <c r="A50" s="37" t="s">
        <v>92</v>
      </c>
      <c r="B50" s="21" t="s">
        <v>3</v>
      </c>
      <c r="C50" s="22">
        <v>4</v>
      </c>
      <c r="D50" s="16">
        <v>1.8531761237807378</v>
      </c>
      <c r="E50" s="33" t="s">
        <v>97</v>
      </c>
      <c r="F50" s="16">
        <v>0.88999999999999702</v>
      </c>
      <c r="G50" s="36" t="s">
        <v>97</v>
      </c>
    </row>
    <row r="51" spans="1:7" ht="29" x14ac:dyDescent="0.35">
      <c r="A51" s="38" t="s">
        <v>92</v>
      </c>
      <c r="B51" s="6" t="s">
        <v>14</v>
      </c>
      <c r="C51" s="2">
        <v>8</v>
      </c>
      <c r="D51" s="1">
        <v>1.8025009252216577</v>
      </c>
      <c r="E51" s="1">
        <v>0.47532955061490845</v>
      </c>
      <c r="F51" s="1">
        <v>0.84999999999999787</v>
      </c>
      <c r="G51" s="24">
        <v>-1.073000000000002</v>
      </c>
    </row>
    <row r="52" spans="1:7" ht="29" x14ac:dyDescent="0.35">
      <c r="A52" s="38" t="s">
        <v>92</v>
      </c>
      <c r="B52" s="6" t="s">
        <v>64</v>
      </c>
      <c r="C52" s="2">
        <v>12</v>
      </c>
      <c r="D52" s="1">
        <v>22.784803129553062</v>
      </c>
      <c r="E52" s="1">
        <v>24.03391883105483</v>
      </c>
      <c r="F52" s="1">
        <v>4.5099999999999945</v>
      </c>
      <c r="G52" s="24">
        <v>4.586999999999998</v>
      </c>
    </row>
    <row r="53" spans="1:7" ht="29" x14ac:dyDescent="0.35">
      <c r="A53" s="38" t="s">
        <v>92</v>
      </c>
      <c r="B53" s="6" t="s">
        <v>30</v>
      </c>
      <c r="C53" s="2">
        <v>16</v>
      </c>
      <c r="D53" s="1">
        <v>16603683.490515718</v>
      </c>
      <c r="E53" s="1">
        <v>2227509.2622771352</v>
      </c>
      <c r="F53" s="1">
        <v>23.985000000000003</v>
      </c>
      <c r="G53" s="24">
        <v>21.086999999999996</v>
      </c>
    </row>
    <row r="54" spans="1:7" ht="29" x14ac:dyDescent="0.35">
      <c r="A54" s="38" t="s">
        <v>92</v>
      </c>
      <c r="B54" s="6" t="s">
        <v>40</v>
      </c>
      <c r="C54" s="2">
        <v>20</v>
      </c>
      <c r="D54" s="1">
        <v>0.68065705824973677</v>
      </c>
      <c r="E54" s="1">
        <v>0.85086372950654132</v>
      </c>
      <c r="F54" s="1">
        <v>-0.55499999999999983</v>
      </c>
      <c r="G54" s="24">
        <v>-0.23299999999999876</v>
      </c>
    </row>
    <row r="55" spans="1:7" ht="29.5" thickBot="1" x14ac:dyDescent="0.4">
      <c r="A55" s="39" t="s">
        <v>92</v>
      </c>
      <c r="B55" s="25" t="s">
        <v>49</v>
      </c>
      <c r="C55" s="26">
        <v>24</v>
      </c>
      <c r="D55" s="27">
        <v>0.61132013884603242</v>
      </c>
      <c r="E55" s="27">
        <v>31.493888705081574</v>
      </c>
      <c r="F55" s="27">
        <v>-0.71000000000000429</v>
      </c>
      <c r="G55" s="28">
        <v>4.9769999999999985</v>
      </c>
    </row>
    <row r="56" spans="1:7" ht="29" x14ac:dyDescent="0.35">
      <c r="A56" s="37" t="s">
        <v>93</v>
      </c>
      <c r="B56" s="21" t="s">
        <v>2</v>
      </c>
      <c r="C56" s="22">
        <v>2</v>
      </c>
      <c r="D56" s="16">
        <v>1.231144413344917</v>
      </c>
      <c r="E56" s="16">
        <v>14.897517117283662</v>
      </c>
      <c r="F56" s="16">
        <v>0.30000000000000082</v>
      </c>
      <c r="G56" s="23">
        <v>3.8969999999999998</v>
      </c>
    </row>
    <row r="57" spans="1:7" ht="29" x14ac:dyDescent="0.35">
      <c r="A57" s="38" t="s">
        <v>93</v>
      </c>
      <c r="B57" s="6" t="s">
        <v>13</v>
      </c>
      <c r="C57" s="2">
        <v>6</v>
      </c>
      <c r="D57" s="1">
        <v>1.3755418181397445</v>
      </c>
      <c r="E57" s="1">
        <v>0.8021811663524866</v>
      </c>
      <c r="F57" s="1">
        <v>0.46000000000000085</v>
      </c>
      <c r="G57" s="24">
        <v>-0.31799999999999956</v>
      </c>
    </row>
    <row r="58" spans="1:7" ht="29" x14ac:dyDescent="0.35">
      <c r="A58" s="38" t="s">
        <v>93</v>
      </c>
      <c r="B58" s="6" t="s">
        <v>21</v>
      </c>
      <c r="C58" s="2">
        <v>10</v>
      </c>
      <c r="D58" s="1">
        <v>2.0849315216822411</v>
      </c>
      <c r="E58" s="1">
        <v>0.24690021536134329</v>
      </c>
      <c r="F58" s="1">
        <v>1.0599999999999987</v>
      </c>
      <c r="G58" s="24">
        <v>-2.0179999999999989</v>
      </c>
    </row>
    <row r="59" spans="1:7" ht="29" x14ac:dyDescent="0.35">
      <c r="A59" s="38" t="s">
        <v>93</v>
      </c>
      <c r="B59" s="6" t="s">
        <v>28</v>
      </c>
      <c r="C59" s="2">
        <v>14</v>
      </c>
      <c r="D59" s="34" t="s">
        <v>97</v>
      </c>
      <c r="E59" s="34" t="s">
        <v>97</v>
      </c>
      <c r="F59" s="34" t="s">
        <v>97</v>
      </c>
      <c r="G59" s="35" t="s">
        <v>97</v>
      </c>
    </row>
    <row r="60" spans="1:7" ht="29" x14ac:dyDescent="0.35">
      <c r="A60" s="38" t="s">
        <v>93</v>
      </c>
      <c r="B60" s="6" t="s">
        <v>51</v>
      </c>
      <c r="C60" s="2">
        <v>18</v>
      </c>
      <c r="D60" s="1">
        <v>1.1566881839052852</v>
      </c>
      <c r="E60" s="1">
        <v>1.4112758434086872</v>
      </c>
      <c r="F60" s="1">
        <v>0.20999999999999716</v>
      </c>
      <c r="G60" s="24">
        <v>0.49699999999999467</v>
      </c>
    </row>
    <row r="61" spans="1:7" ht="29.5" thickBot="1" x14ac:dyDescent="0.4">
      <c r="A61" s="39" t="s">
        <v>93</v>
      </c>
      <c r="B61" s="25" t="s">
        <v>50</v>
      </c>
      <c r="C61" s="26">
        <v>22</v>
      </c>
      <c r="D61" s="27">
        <v>0.24485507439673213</v>
      </c>
      <c r="E61" s="27">
        <v>0.24014871598836829</v>
      </c>
      <c r="F61" s="27">
        <v>-2.0299999999999976</v>
      </c>
      <c r="G61" s="28">
        <v>-2.0580000000000052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Numune Tablo</vt:lpstr>
      <vt:lpstr>Numune Listesi</vt:lpstr>
      <vt:lpstr>GenExp Alt grup</vt:lpstr>
      <vt:lpstr>GenExp_tasarım</vt:lpstr>
      <vt:lpstr>GenExp_Istatistik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2021-02-01T19:54:30Z</dcterms:modified>
</cp:coreProperties>
</file>