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Google Drive\2023\LAB\Webe yüklenenler\İlker Ünal\2023.02.07\"/>
    </mc:Choice>
  </mc:AlternateContent>
  <xr:revisionPtr revIDLastSave="0" documentId="13_ncr:1_{10C1EAF4-6097-4D76-8394-E02034B29FD2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ACE" sheetId="1" r:id="rId1"/>
    <sheet name="OPN" sheetId="2" r:id="rId2"/>
    <sheet name="CLU" sheetId="3" r:id="rId3"/>
    <sheet name="LTF" sheetId="4" r:id="rId4"/>
    <sheet name="Materyal-meto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4" l="1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101" i="4"/>
  <c r="E101" i="4" s="1"/>
  <c r="D102" i="4"/>
  <c r="E102" i="4" s="1"/>
  <c r="D103" i="4"/>
  <c r="E103" i="4" s="1"/>
  <c r="D104" i="4"/>
  <c r="E104" i="4" s="1"/>
  <c r="D106" i="4"/>
  <c r="E106" i="4" s="1"/>
  <c r="D107" i="4"/>
  <c r="E107" i="4" s="1"/>
  <c r="D108" i="4"/>
  <c r="E108" i="4" s="1"/>
  <c r="D109" i="4"/>
  <c r="E109" i="4" s="1"/>
  <c r="D110" i="4"/>
  <c r="E110" i="4" s="1"/>
  <c r="D111" i="4"/>
  <c r="E111" i="4" s="1"/>
  <c r="D112" i="4"/>
  <c r="E112" i="4" s="1"/>
  <c r="D113" i="4"/>
  <c r="E113" i="4" s="1"/>
  <c r="D114" i="4"/>
  <c r="E114" i="4" s="1"/>
  <c r="D115" i="4"/>
  <c r="E115" i="4" s="1"/>
  <c r="D32" i="4"/>
  <c r="E32" i="4" s="1"/>
  <c r="E19" i="4"/>
  <c r="E16" i="4"/>
  <c r="C21" i="4"/>
  <c r="E21" i="4" s="1"/>
  <c r="C20" i="4"/>
  <c r="E20" i="4" s="1"/>
  <c r="C19" i="4"/>
  <c r="C18" i="4"/>
  <c r="E18" i="4" s="1"/>
  <c r="C17" i="4"/>
  <c r="E17" i="4" s="1"/>
  <c r="C16" i="4"/>
  <c r="E19" i="3"/>
  <c r="D117" i="3"/>
  <c r="E117" i="3" s="1"/>
  <c r="D116" i="3"/>
  <c r="E116" i="3" s="1"/>
  <c r="D115" i="3"/>
  <c r="E115" i="3" s="1"/>
  <c r="D114" i="3"/>
  <c r="E114" i="3" s="1"/>
  <c r="D113" i="3"/>
  <c r="E113" i="3" s="1"/>
  <c r="D112" i="3"/>
  <c r="E112" i="3" s="1"/>
  <c r="D111" i="3"/>
  <c r="E111" i="3" s="1"/>
  <c r="D110" i="3"/>
  <c r="E110" i="3" s="1"/>
  <c r="D109" i="3"/>
  <c r="E109" i="3" s="1"/>
  <c r="D108" i="3"/>
  <c r="E108" i="3" s="1"/>
  <c r="D106" i="3"/>
  <c r="E106" i="3" s="1"/>
  <c r="D105" i="3"/>
  <c r="E105" i="3" s="1"/>
  <c r="D104" i="3"/>
  <c r="E104" i="3" s="1"/>
  <c r="D103" i="3"/>
  <c r="E103" i="3" s="1"/>
  <c r="D102" i="3"/>
  <c r="E102" i="3" s="1"/>
  <c r="D101" i="3"/>
  <c r="E101" i="3" s="1"/>
  <c r="D100" i="3"/>
  <c r="E100" i="3" s="1"/>
  <c r="D99" i="3"/>
  <c r="E99" i="3" s="1"/>
  <c r="D98" i="3"/>
  <c r="E98" i="3" s="1"/>
  <c r="D97" i="3"/>
  <c r="E97" i="3" s="1"/>
  <c r="D96" i="3"/>
  <c r="E96" i="3" s="1"/>
  <c r="D95" i="3"/>
  <c r="E95" i="3" s="1"/>
  <c r="D94" i="3"/>
  <c r="E94" i="3" s="1"/>
  <c r="D93" i="3"/>
  <c r="E93" i="3" s="1"/>
  <c r="D92" i="3"/>
  <c r="E92" i="3" s="1"/>
  <c r="D91" i="3"/>
  <c r="E91" i="3" s="1"/>
  <c r="D90" i="3"/>
  <c r="E90" i="3" s="1"/>
  <c r="D89" i="3"/>
  <c r="E89" i="3" s="1"/>
  <c r="D88" i="3"/>
  <c r="E88" i="3" s="1"/>
  <c r="D87" i="3"/>
  <c r="E87" i="3" s="1"/>
  <c r="D86" i="3"/>
  <c r="E86" i="3" s="1"/>
  <c r="D85" i="3"/>
  <c r="E85" i="3" s="1"/>
  <c r="D83" i="3"/>
  <c r="E83" i="3" s="1"/>
  <c r="D82" i="3"/>
  <c r="E82" i="3" s="1"/>
  <c r="D81" i="3"/>
  <c r="E81" i="3" s="1"/>
  <c r="D80" i="3"/>
  <c r="E80" i="3" s="1"/>
  <c r="D79" i="3"/>
  <c r="E79" i="3" s="1"/>
  <c r="D78" i="3"/>
  <c r="E78" i="3" s="1"/>
  <c r="D77" i="3"/>
  <c r="E77" i="3" s="1"/>
  <c r="D76" i="3"/>
  <c r="E76" i="3" s="1"/>
  <c r="D75" i="3"/>
  <c r="E75" i="3" s="1"/>
  <c r="D74" i="3"/>
  <c r="E74" i="3" s="1"/>
  <c r="D73" i="3"/>
  <c r="E73" i="3" s="1"/>
  <c r="D72" i="3"/>
  <c r="E72" i="3" s="1"/>
  <c r="D71" i="3"/>
  <c r="E71" i="3" s="1"/>
  <c r="D70" i="3"/>
  <c r="E70" i="3" s="1"/>
  <c r="D69" i="3"/>
  <c r="E69" i="3" s="1"/>
  <c r="D68" i="3"/>
  <c r="E68" i="3" s="1"/>
  <c r="D67" i="3"/>
  <c r="E67" i="3" s="1"/>
  <c r="D66" i="3"/>
  <c r="E66" i="3" s="1"/>
  <c r="D65" i="3"/>
  <c r="E65" i="3" s="1"/>
  <c r="D64" i="3"/>
  <c r="E64" i="3" s="1"/>
  <c r="D63" i="3"/>
  <c r="E63" i="3" s="1"/>
  <c r="D62" i="3"/>
  <c r="E62" i="3" s="1"/>
  <c r="D61" i="3"/>
  <c r="E61" i="3" s="1"/>
  <c r="D60" i="3"/>
  <c r="E60" i="3" s="1"/>
  <c r="D59" i="3"/>
  <c r="E59" i="3" s="1"/>
  <c r="D57" i="3"/>
  <c r="E57" i="3" s="1"/>
  <c r="D56" i="3"/>
  <c r="E56" i="3" s="1"/>
  <c r="D55" i="3"/>
  <c r="E55" i="3" s="1"/>
  <c r="D54" i="3"/>
  <c r="E54" i="3" s="1"/>
  <c r="D53" i="3"/>
  <c r="E53" i="3" s="1"/>
  <c r="D52" i="3"/>
  <c r="E52" i="3" s="1"/>
  <c r="D51" i="3"/>
  <c r="E51" i="3" s="1"/>
  <c r="D50" i="3"/>
  <c r="E50" i="3" s="1"/>
  <c r="D49" i="3"/>
  <c r="E49" i="3" s="1"/>
  <c r="D48" i="3"/>
  <c r="E48" i="3" s="1"/>
  <c r="D47" i="3"/>
  <c r="E47" i="3" s="1"/>
  <c r="D46" i="3"/>
  <c r="E46" i="3" s="1"/>
  <c r="D45" i="3"/>
  <c r="E45" i="3" s="1"/>
  <c r="D44" i="3"/>
  <c r="E44" i="3" s="1"/>
  <c r="D43" i="3"/>
  <c r="E43" i="3" s="1"/>
  <c r="D42" i="3"/>
  <c r="E42" i="3" s="1"/>
  <c r="D41" i="3"/>
  <c r="E41" i="3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C22" i="3"/>
  <c r="E22" i="3" s="1"/>
  <c r="C21" i="3"/>
  <c r="E21" i="3" s="1"/>
  <c r="C20" i="3"/>
  <c r="E20" i="3" s="1"/>
  <c r="C19" i="3"/>
  <c r="C18" i="3"/>
  <c r="E18" i="3" s="1"/>
  <c r="C17" i="3"/>
  <c r="E17" i="3" s="1"/>
  <c r="D37" i="2" l="1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36" i="2"/>
  <c r="E36" i="2" s="1"/>
  <c r="E18" i="2"/>
  <c r="C23" i="2"/>
  <c r="E23" i="2" s="1"/>
  <c r="C22" i="2"/>
  <c r="E22" i="2" s="1"/>
  <c r="C21" i="2"/>
  <c r="E21" i="2" s="1"/>
  <c r="C20" i="2"/>
  <c r="E20" i="2" s="1"/>
  <c r="C19" i="2"/>
  <c r="E19" i="2" s="1"/>
  <c r="C18" i="2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34" i="1"/>
  <c r="E34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</calcChain>
</file>

<file path=xl/sharedStrings.xml><?xml version="1.0" encoding="utf-8"?>
<sst xmlns="http://schemas.openxmlformats.org/spreadsheetml/2006/main" count="280" uniqueCount="67">
  <si>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</si>
  <si>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</si>
  <si>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</si>
  <si>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</si>
  <si>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</si>
  <si>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</si>
  <si>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</si>
  <si>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</si>
  <si>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</si>
  <si>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</si>
  <si>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</si>
  <si>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Numune</t>
  </si>
  <si>
    <t>absorbans</t>
  </si>
  <si>
    <t>concentration (ng/ml)</t>
  </si>
  <si>
    <t>result(ng/ml)</t>
  </si>
  <si>
    <t>result(ug/ml)</t>
  </si>
  <si>
    <t>concentration (ug/ml)</t>
  </si>
  <si>
    <t>3090.1</t>
  </si>
  <si>
    <t>3090.2</t>
  </si>
  <si>
    <t>3133.2</t>
  </si>
  <si>
    <t>3088.1</t>
  </si>
  <si>
    <t>3088.2</t>
  </si>
  <si>
    <t>0708.1</t>
  </si>
  <si>
    <t>0708.2</t>
  </si>
  <si>
    <t>0688.2</t>
  </si>
  <si>
    <t>3133.3</t>
  </si>
  <si>
    <t>İLK 25 ÖRNEK 9 HAZİRAN-5 TEMMUZ 2021</t>
  </si>
  <si>
    <t>İKİNCİ 25 ÖRNEK 8 TEMMUZ- 29 TEMMUZ 2021</t>
  </si>
  <si>
    <t>3. 22 ÖRNEK 29 TEMMUZ-12 AĞUSTOS 2021</t>
  </si>
  <si>
    <t>A1 A2 A3 (KUTU ÜZERİNDEKİ KODLAR)</t>
  </si>
  <si>
    <t>KİT ADI</t>
  </si>
  <si>
    <t>TÜR</t>
  </si>
  <si>
    <t>MARKA</t>
  </si>
  <si>
    <t>Numune Türü</t>
  </si>
  <si>
    <t>CAT. NO</t>
  </si>
  <si>
    <t>Yöntem</t>
  </si>
  <si>
    <t>Kullanılan Cihaz</t>
  </si>
  <si>
    <t>BT-lab</t>
  </si>
  <si>
    <t>ELİSA</t>
  </si>
  <si>
    <t>Mıcroplate reader: BIO-TEK EL X 800-Aotu strıp washer:BIO TEK EL X 50</t>
  </si>
  <si>
    <t>Clusterin (CLU)</t>
  </si>
  <si>
    <t>Lactoferrin (LTF)</t>
  </si>
  <si>
    <t>EA0061BO</t>
  </si>
  <si>
    <t>EA0048BO</t>
  </si>
  <si>
    <t>Bovine</t>
  </si>
  <si>
    <t>Osteopontin (OPN)</t>
  </si>
  <si>
    <t>E0402Bo</t>
  </si>
  <si>
    <t>Angiotensin converting enyzme (ACE)</t>
  </si>
  <si>
    <t>E0075Bo</t>
  </si>
  <si>
    <t xml:space="preserve"> The reaction is terminated by addition of acidic stop solution and absorbance is measured at 450 nm. </t>
  </si>
  <si>
    <t>This kit is an Enzyme-Linked Immunosorbent Assay (ELISA). The plate has been pre-coated with Bovine CLU antibody.  Bovine CLU  present in the sample is added and binds to antibodies coated on the wells.</t>
  </si>
  <si>
    <t>And then biotinylated Bovine CLU  Antibody is added and binds to  Bovine CLU  in the sample. Then Streptavidin-HRP is added and binds to the Biotinylated  Bovine CLU  antibody.</t>
  </si>
  <si>
    <t>After incubation unbound Streptavidin-HRP is washed away during a washing step. Substrate solution is then added and color develops in proportion to the amount of Rat  Bovine CLU .</t>
  </si>
  <si>
    <t>Clusterin Assay Principle</t>
  </si>
  <si>
    <t>Lactoferrin Assay Principle</t>
  </si>
  <si>
    <t>This kit is an Enzyme-Linked Immunosorbent Assay (ELISA). The plate has been pre-coated with Bovine LTF antibody.  Bovine LTF present in the sample is added and binds to antibodies coated on the wells.</t>
  </si>
  <si>
    <t>And then biotinylated Bovine LTF  Antibody is added and binds to  Bovine LTF  in the sample. Then Streptavidin-HRP is added and binds to the Biotinylated  Bovine LTF  antibody.</t>
  </si>
  <si>
    <t>After incubation unbound Streptavidin-HRP is washed away during a washing step. Substrate solution is then added and color develops in proportion to the amount of Rat  Bovine LTF .</t>
  </si>
  <si>
    <t>Osteopontin Assay Principle</t>
  </si>
  <si>
    <t>This kit is an Enzyme-Linked Immunosorbent Assay (ELISA). The plate has been pre-coated with Bovine OPN antibody.  Bovine OPN present in the sample is added and binds to antibodies coated on the wells.</t>
  </si>
  <si>
    <t>And then biotinylated Bovine OPN  Antibody is added and binds to  Bovine OPN  in the sample. Then Streptavidin-HRP is added and binds to the Biotinylated  Bovine OPN  antibody.</t>
  </si>
  <si>
    <t>After incubation unbound Streptavidin-HRP is washed away during a washing step. Substrate solution is then added and color develops in proportion to the amount of Rat  Bovine OPN .</t>
  </si>
  <si>
    <t>This kit is an Enzyme-Linked Immunosorbent Assay (ELISA). The plate has been pre-coated with Bovine ACE antibody.  Bovine ACE present in the sample is added and binds to antibodies coated on the wells.</t>
  </si>
  <si>
    <t>And then biotinylated Bovine ACE  Antibody is added and binds to  Bovine ACE in the sample. Then Streptavidin-HRP is added and binds to the Biotinylated  Bovine ACE antibody.</t>
  </si>
  <si>
    <t>After incubation unbound Streptavidin-HRP is washed away during a washing step. Substrate solution is then added and color develops in proportion to the amount of Rat  Bovine ACE .</t>
  </si>
  <si>
    <t>Angiotensin converting enyzme  Assay Principle</t>
  </si>
  <si>
    <t>Seminal plazma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</si>
</sst>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000000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0" fontId="2" fillId="3" borderId="0" xfId="0" applyFont="1" applyFill="1"/>
    <xf numFmtId="0" fontId="1" fillId="5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5274562554680666"/>
                  <c:y val="0.1106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ACE!$C$17:$C$22</c:f>
              <c:numCache>
                <c:formatCode>General</c:formatCode>
                <c:ptCount val="6"/>
                <c:pt idx="0">
                  <c:v>2.7870000000000004</c:v>
                </c:pt>
                <c:pt idx="1">
                  <c:v>1.857</c:v>
                </c:pt>
                <c:pt idx="2">
                  <c:v>1.3679999999999999</c:v>
                </c:pt>
                <c:pt idx="3">
                  <c:v>0.84700000000000009</c:v>
                </c:pt>
                <c:pt idx="4">
                  <c:v>0.46800000000000003</c:v>
                </c:pt>
                <c:pt idx="5">
                  <c:v>0</c:v>
                </c:pt>
              </c:numCache>
            </c:numRef>
          </c:xVal>
          <c:yVal>
            <c:numRef>
              <c:f>ACE!$D$17:$D$22</c:f>
              <c:numCache>
                <c:formatCode>General</c:formatCode>
                <c:ptCount val="6"/>
                <c:pt idx="0">
                  <c:v>640</c:v>
                </c:pt>
                <c:pt idx="1">
                  <c:v>320</c:v>
                </c:pt>
                <c:pt idx="2">
                  <c:v>160</c:v>
                </c:pt>
                <c:pt idx="3">
                  <c:v>80</c:v>
                </c:pt>
                <c:pt idx="4">
                  <c:v>40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6-478E-8AD9-36216CFA0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562824"/>
        <c:axId val="388562496"/>
      </c:scatterChart>
      <c:valAx>
        <c:axId val="388562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8562496"/>
        <c:crosses val="autoZero"/>
        <c:crossBetween val="midCat"/>
      </c:valAx>
      <c:valAx>
        <c:axId val="3885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856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OPN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3140879265091864"/>
                  <c:y val="0.1153240740740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OPN!$C$18:$C$23</c:f>
              <c:numCache>
                <c:formatCode>General</c:formatCode>
                <c:ptCount val="6"/>
                <c:pt idx="0">
                  <c:v>2.7669999999999999</c:v>
                </c:pt>
                <c:pt idx="1">
                  <c:v>1.851</c:v>
                </c:pt>
                <c:pt idx="2">
                  <c:v>1.099</c:v>
                </c:pt>
                <c:pt idx="3">
                  <c:v>0.65100000000000002</c:v>
                </c:pt>
                <c:pt idx="4">
                  <c:v>0.40299999999999997</c:v>
                </c:pt>
                <c:pt idx="5">
                  <c:v>0</c:v>
                </c:pt>
              </c:numCache>
            </c:numRef>
          </c:xVal>
          <c:yVal>
            <c:numRef>
              <c:f>OPN!$D$18:$D$23</c:f>
              <c:numCache>
                <c:formatCode>General</c:formatCode>
                <c:ptCount val="6"/>
                <c:pt idx="0">
                  <c:v>640</c:v>
                </c:pt>
                <c:pt idx="1">
                  <c:v>320</c:v>
                </c:pt>
                <c:pt idx="2">
                  <c:v>160</c:v>
                </c:pt>
                <c:pt idx="3">
                  <c:v>80</c:v>
                </c:pt>
                <c:pt idx="4">
                  <c:v>40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9-4300-B507-73D5D5677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31992"/>
        <c:axId val="392127072"/>
      </c:scatterChart>
      <c:valAx>
        <c:axId val="39213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2127072"/>
        <c:crosses val="autoZero"/>
        <c:crossBetween val="midCat"/>
      </c:valAx>
      <c:valAx>
        <c:axId val="39212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2131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CLU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327734033245843"/>
                  <c:y val="-0.44829505686789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CLU!$C$17:$C$21</c:f>
              <c:numCache>
                <c:formatCode>General</c:formatCode>
                <c:ptCount val="5"/>
                <c:pt idx="0">
                  <c:v>7.400000000000001E-2</c:v>
                </c:pt>
                <c:pt idx="1">
                  <c:v>0.38800000000000001</c:v>
                </c:pt>
                <c:pt idx="2">
                  <c:v>0.58900000000000008</c:v>
                </c:pt>
                <c:pt idx="3">
                  <c:v>0.76900000000000002</c:v>
                </c:pt>
                <c:pt idx="4">
                  <c:v>1.1300000000000001</c:v>
                </c:pt>
              </c:numCache>
            </c:numRef>
          </c:xVal>
          <c:yVal>
            <c:numRef>
              <c:f>CLU!$D$17:$D$21</c:f>
              <c:numCache>
                <c:formatCode>General</c:formatCode>
                <c:ptCount val="5"/>
                <c:pt idx="0">
                  <c:v>480</c:v>
                </c:pt>
                <c:pt idx="1">
                  <c:v>240</c:v>
                </c:pt>
                <c:pt idx="2">
                  <c:v>120</c:v>
                </c:pt>
                <c:pt idx="3">
                  <c:v>60</c:v>
                </c:pt>
                <c:pt idx="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F-4FB3-98BA-C94581A15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20688"/>
        <c:axId val="487625608"/>
      </c:scatterChart>
      <c:valAx>
        <c:axId val="48762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7625608"/>
        <c:crosses val="autoZero"/>
        <c:crossBetween val="midCat"/>
      </c:valAx>
      <c:valAx>
        <c:axId val="48762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762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LTF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4781277340332458E-3"/>
                  <c:y val="-0.376860600758238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LTF!$C$16:$C$20</c:f>
              <c:numCache>
                <c:formatCode>General</c:formatCode>
                <c:ptCount val="5"/>
                <c:pt idx="0">
                  <c:v>0.503</c:v>
                </c:pt>
                <c:pt idx="1">
                  <c:v>1.1520000000000001</c:v>
                </c:pt>
                <c:pt idx="2">
                  <c:v>1.623</c:v>
                </c:pt>
                <c:pt idx="3">
                  <c:v>2.0979999999999999</c:v>
                </c:pt>
                <c:pt idx="4">
                  <c:v>2.73</c:v>
                </c:pt>
              </c:numCache>
            </c:numRef>
          </c:xVal>
          <c:yVal>
            <c:numRef>
              <c:f>LTF!$D$16:$D$20</c:f>
              <c:numCache>
                <c:formatCode>General</c:formatCode>
                <c:ptCount val="5"/>
                <c:pt idx="0">
                  <c:v>240</c:v>
                </c:pt>
                <c:pt idx="1">
                  <c:v>120</c:v>
                </c:pt>
                <c:pt idx="2">
                  <c:v>60</c:v>
                </c:pt>
                <c:pt idx="3">
                  <c:v>30</c:v>
                </c:pt>
                <c:pt idx="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C-49B1-A535-94B67236F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77296"/>
        <c:axId val="486691072"/>
      </c:scatterChart>
      <c:valAx>
        <c:axId val="48667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6691072"/>
        <c:crosses val="autoZero"/>
        <c:crossBetween val="midCat"/>
      </c:valAx>
      <c:valAx>
        <c:axId val="4866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667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11</xdr:row>
      <xdr:rowOff>3810</xdr:rowOff>
    </xdr:from>
    <xdr:to>
      <xdr:col>13</xdr:col>
      <xdr:colOff>548640</xdr:colOff>
      <xdr:row>26</xdr:row>
      <xdr:rowOff>3810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13</xdr:row>
      <xdr:rowOff>11430</xdr:rowOff>
    </xdr:from>
    <xdr:to>
      <xdr:col>14</xdr:col>
      <xdr:colOff>571500</xdr:colOff>
      <xdr:row>28</xdr:row>
      <xdr:rowOff>11430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10</xdr:row>
      <xdr:rowOff>171450</xdr:rowOff>
    </xdr:from>
    <xdr:to>
      <xdr:col>15</xdr:col>
      <xdr:colOff>30480</xdr:colOff>
      <xdr:row>25</xdr:row>
      <xdr:rowOff>171450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11</xdr:row>
      <xdr:rowOff>19050</xdr:rowOff>
    </xdr:from>
    <xdr:to>
      <xdr:col>13</xdr:col>
      <xdr:colOff>518160</xdr:colOff>
      <xdr:row>26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6</xdr:col>
      <xdr:colOff>476922</xdr:colOff>
      <xdr:row>48</xdr:row>
      <xdr:rowOff>91440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81100"/>
          <a:ext cx="9224682" cy="777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99060</xdr:rowOff>
    </xdr:from>
    <xdr:to>
      <xdr:col>6</xdr:col>
      <xdr:colOff>1310640</xdr:colOff>
      <xdr:row>84</xdr:row>
      <xdr:rowOff>129020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961120"/>
          <a:ext cx="10058400" cy="6613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17"/>
  <sheetViews>
    <sheetView workbookViewId="0">
      <selection activeCell="P3" sqref="P3"/>
    </sheetView>
  </sheetViews>
  <sheetFormatPr defaultRowHeight="15" x14ac:dyDescent="0.25"/>
  <cols>
    <col min="1" max="1" width="15.28515625" customWidth="1"/>
    <col min="2" max="2" width="11.7109375" customWidth="1"/>
    <col min="3" max="3" width="10.7109375" customWidth="1"/>
    <col min="4" max="4" width="11.28515625" customWidth="1"/>
    <col min="5" max="5" width="16.7109375" customWidth="1"/>
  </cols>
  <sheetData>
    <row r="2" spans="1:12" x14ac:dyDescent="0.25">
      <c r="A2" s="3">
        <v>2.8740000000000001</v>
      </c>
      <c r="B2" s="3">
        <v>2.8650000000000002</v>
      </c>
      <c r="C2" s="2">
        <v>0.22</v>
      </c>
      <c r="D2" s="2">
        <v>0.20899999999999999</v>
      </c>
      <c r="E2" s="2">
        <v>0.17200000000000001</v>
      </c>
      <c r="F2" s="2">
        <v>0.161</v>
      </c>
      <c r="G2" s="2">
        <v>0.184</v>
      </c>
      <c r="H2" s="2">
        <v>0.16300000000000001</v>
      </c>
      <c r="I2" s="2">
        <v>0.29599999999999999</v>
      </c>
      <c r="J2" s="2">
        <v>0.17599999999999999</v>
      </c>
      <c r="K2" s="2">
        <v>0.20899999999999999</v>
      </c>
      <c r="L2" s="2">
        <v>0.215</v>
      </c>
    </row>
    <row r="3" spans="1:12" x14ac:dyDescent="0.25">
      <c r="A3" s="3">
        <v>1.94</v>
      </c>
      <c r="B3" s="3">
        <v>1.9379999999999999</v>
      </c>
      <c r="C3" s="2">
        <v>0.188</v>
      </c>
      <c r="D3" s="2">
        <v>0.19</v>
      </c>
      <c r="E3" s="2">
        <v>0.16</v>
      </c>
      <c r="F3" s="2">
        <v>0.16</v>
      </c>
      <c r="G3" s="2">
        <v>0.161</v>
      </c>
      <c r="H3" s="2">
        <v>0.17400000000000002</v>
      </c>
      <c r="I3" s="2">
        <v>0.214</v>
      </c>
      <c r="J3" s="2">
        <v>0.184</v>
      </c>
      <c r="K3" s="2">
        <v>0.21</v>
      </c>
      <c r="L3" s="2">
        <v>0.28400000000000003</v>
      </c>
    </row>
    <row r="4" spans="1:12" x14ac:dyDescent="0.25">
      <c r="A4" s="3">
        <v>1.4810000000000001</v>
      </c>
      <c r="B4" s="3">
        <v>1.42</v>
      </c>
      <c r="C4" s="2">
        <v>0.157</v>
      </c>
      <c r="D4" s="2">
        <v>0.184</v>
      </c>
      <c r="E4" s="2">
        <v>0.23500000000000001</v>
      </c>
      <c r="F4" s="2">
        <v>0.22600000000000001</v>
      </c>
      <c r="G4" s="2">
        <v>0.17400000000000002</v>
      </c>
      <c r="H4" s="2">
        <v>0.17500000000000002</v>
      </c>
      <c r="I4" s="2">
        <v>0.17500000000000002</v>
      </c>
      <c r="J4" s="2">
        <v>0.184</v>
      </c>
      <c r="K4" s="2">
        <v>0.20100000000000001</v>
      </c>
      <c r="L4" s="2">
        <v>0.189</v>
      </c>
    </row>
    <row r="5" spans="1:12" x14ac:dyDescent="0.25">
      <c r="A5" s="3">
        <v>0.92200000000000004</v>
      </c>
      <c r="B5" s="3">
        <v>0.93700000000000006</v>
      </c>
      <c r="C5" s="2">
        <v>0.157</v>
      </c>
      <c r="D5" s="2">
        <v>0.151</v>
      </c>
      <c r="E5" s="2">
        <v>0.126</v>
      </c>
      <c r="F5" s="2">
        <v>0.158</v>
      </c>
      <c r="G5" s="2">
        <v>0.157</v>
      </c>
      <c r="H5" s="2">
        <v>0.184</v>
      </c>
      <c r="I5" s="2">
        <v>0.154</v>
      </c>
      <c r="J5" s="2">
        <v>0.18</v>
      </c>
      <c r="K5" s="2">
        <v>0.16500000000000001</v>
      </c>
      <c r="L5" s="2">
        <v>0.192</v>
      </c>
    </row>
    <row r="6" spans="1:12" x14ac:dyDescent="0.25">
      <c r="A6" s="3">
        <v>0.53600000000000003</v>
      </c>
      <c r="B6" s="3">
        <v>0.56500000000000006</v>
      </c>
      <c r="C6" s="2">
        <v>0.153</v>
      </c>
      <c r="D6" s="2">
        <v>0.223</v>
      </c>
      <c r="E6" s="2">
        <v>0.155</v>
      </c>
      <c r="F6" s="2">
        <v>0.17100000000000001</v>
      </c>
      <c r="G6" s="2">
        <v>0.193</v>
      </c>
      <c r="H6" s="2">
        <v>0.155</v>
      </c>
      <c r="I6" s="2">
        <v>0.19900000000000001</v>
      </c>
      <c r="J6" s="2">
        <v>0.19700000000000001</v>
      </c>
      <c r="K6" s="2">
        <v>0.253</v>
      </c>
      <c r="L6" s="2">
        <v>0.33</v>
      </c>
    </row>
    <row r="7" spans="1:12" x14ac:dyDescent="0.25">
      <c r="A7" s="5">
        <v>8.7999999999999995E-2</v>
      </c>
      <c r="B7" s="5">
        <v>7.6999999999999999E-2</v>
      </c>
      <c r="C7" s="2">
        <v>0.17400000000000002</v>
      </c>
      <c r="D7" s="2">
        <v>0.151</v>
      </c>
      <c r="E7" s="2">
        <v>0.157</v>
      </c>
      <c r="F7" s="2">
        <v>0.186</v>
      </c>
      <c r="G7" s="2">
        <v>0.17699999999999999</v>
      </c>
      <c r="H7" s="2">
        <v>0.156</v>
      </c>
      <c r="I7" s="2">
        <v>0.16200000000000001</v>
      </c>
      <c r="J7" s="2">
        <v>0.161</v>
      </c>
      <c r="K7" s="2">
        <v>0.17100000000000001</v>
      </c>
      <c r="L7" s="2">
        <v>0.184</v>
      </c>
    </row>
    <row r="8" spans="1:12" x14ac:dyDescent="0.25">
      <c r="A8" s="1">
        <v>0.26700000000000002</v>
      </c>
      <c r="B8" s="1">
        <v>0.32400000000000001</v>
      </c>
      <c r="C8" s="2">
        <v>0.27900000000000003</v>
      </c>
      <c r="D8" s="2">
        <v>0.17200000000000001</v>
      </c>
      <c r="E8" s="2">
        <v>0.20100000000000001</v>
      </c>
      <c r="F8" s="2">
        <v>0.17899999999999999</v>
      </c>
      <c r="G8" s="2">
        <v>0.218</v>
      </c>
      <c r="H8" s="2">
        <v>0.14799999999999999</v>
      </c>
      <c r="I8" s="2">
        <v>0.20700000000000002</v>
      </c>
      <c r="J8" s="2">
        <v>0.2</v>
      </c>
      <c r="K8" s="2">
        <v>0.184</v>
      </c>
      <c r="L8" s="2">
        <v>0.18099999999999999</v>
      </c>
    </row>
    <row r="9" spans="1:12" x14ac:dyDescent="0.25">
      <c r="A9" s="1">
        <v>0.24099999999999999</v>
      </c>
      <c r="B9" s="2">
        <v>0.20799999999999999</v>
      </c>
      <c r="C9" s="2">
        <v>0.22500000000000001</v>
      </c>
      <c r="D9" s="2">
        <v>0.13600000000000001</v>
      </c>
      <c r="E9" s="2">
        <v>0.17200000000000001</v>
      </c>
      <c r="F9" s="2">
        <v>0.152</v>
      </c>
      <c r="G9" s="2">
        <v>0.13500000000000001</v>
      </c>
      <c r="H9" s="2">
        <v>0.155</v>
      </c>
      <c r="I9" s="2">
        <v>0.16500000000000001</v>
      </c>
      <c r="J9" s="2">
        <v>0.20300000000000001</v>
      </c>
      <c r="K9" s="2">
        <v>0.20500000000000002</v>
      </c>
      <c r="L9" s="2">
        <v>0.157</v>
      </c>
    </row>
    <row r="12" spans="1:12" x14ac:dyDescent="0.25">
      <c r="A12" t="s">
        <v>0</v>
      </c>
    </row>
    <row r="16" spans="1:12" x14ac:dyDescent="0.25">
      <c r="B16" s="6" t="s">
        <v>1</v>
      </c>
      <c r="C16" s="6" t="s">
        <v>2</v>
      </c>
      <c r="D16" s="6" t="s">
        <v>3</v>
      </c>
      <c r="E16" s="6" t="s">
        <v>4</v>
      </c>
    </row>
    <row r="17" spans="1:11" x14ac:dyDescent="0.25">
      <c r="A17" t="s">
        <v>5</v>
      </c>
      <c r="B17" s="3">
        <v>2.8690000000000002</v>
      </c>
      <c r="C17" s="1">
        <f>B17-B22</f>
        <v>2.7870000000000004</v>
      </c>
      <c r="D17" s="1">
        <v>640</v>
      </c>
      <c r="E17" s="7">
        <f>(71.566*C17*C17)+(30.15*C17)+(2.5781)</f>
        <v>642.48567985400007</v>
      </c>
    </row>
    <row r="18" spans="1:11" x14ac:dyDescent="0.25">
      <c r="A18" t="s">
        <v>6</v>
      </c>
      <c r="B18" s="3">
        <v>1.9390000000000001</v>
      </c>
      <c r="C18" s="1">
        <f>B18-B22</f>
        <v>1.857</v>
      </c>
      <c r="D18" s="1">
        <v>320</v>
      </c>
      <c r="E18" s="7">
        <f t="shared" ref="E18:E22" si="0">(71.566*C18*C18)+(30.15*C18)+(2.5781)</f>
        <v>305.35835113400003</v>
      </c>
    </row>
    <row r="19" spans="1:11" x14ac:dyDescent="0.25">
      <c r="A19" t="s">
        <v>7</v>
      </c>
      <c r="B19" s="3">
        <v>1.45</v>
      </c>
      <c r="C19" s="1">
        <f>B19-B22</f>
        <v>1.3679999999999999</v>
      </c>
      <c r="D19" s="1">
        <v>160</v>
      </c>
      <c r="E19" s="7">
        <f t="shared" si="0"/>
        <v>177.75362998399999</v>
      </c>
    </row>
    <row r="20" spans="1:11" x14ac:dyDescent="0.25">
      <c r="A20" t="s">
        <v>8</v>
      </c>
      <c r="B20" s="3">
        <v>0.92900000000000005</v>
      </c>
      <c r="C20" s="1">
        <f>B20-B22</f>
        <v>0.84700000000000009</v>
      </c>
      <c r="D20" s="1">
        <v>80</v>
      </c>
      <c r="E20" s="7">
        <f t="shared" si="0"/>
        <v>79.457242494000013</v>
      </c>
    </row>
    <row r="21" spans="1:11" x14ac:dyDescent="0.25">
      <c r="A21" t="s">
        <v>9</v>
      </c>
      <c r="B21" s="3">
        <v>0.55000000000000004</v>
      </c>
      <c r="C21" s="1">
        <f>B21-B22</f>
        <v>0.46800000000000003</v>
      </c>
      <c r="D21" s="1">
        <v>40</v>
      </c>
      <c r="E21" s="7">
        <f t="shared" si="0"/>
        <v>32.362971584</v>
      </c>
    </row>
    <row r="22" spans="1:11" x14ac:dyDescent="0.25">
      <c r="A22" t="s">
        <v>10</v>
      </c>
      <c r="B22" s="5">
        <v>8.2000000000000003E-2</v>
      </c>
      <c r="C22" s="1">
        <f>B22-B22</f>
        <v>0</v>
      </c>
      <c r="D22" s="1">
        <v>0</v>
      </c>
      <c r="E22" s="7">
        <f t="shared" si="0"/>
        <v>2.5781000000000001</v>
      </c>
    </row>
    <row r="27" spans="1:11" x14ac:dyDescent="0.25">
      <c r="J27" s="10" t="s">
        <v>13</v>
      </c>
      <c r="K27" s="10"/>
    </row>
    <row r="32" spans="1:11" x14ac:dyDescent="0.25">
      <c r="A32" s="8" t="s">
        <v>11</v>
      </c>
      <c r="B32" s="2" t="s">
        <v>12</v>
      </c>
      <c r="C32" s="4" t="s">
        <v>10</v>
      </c>
      <c r="D32" s="1" t="s">
        <v>2</v>
      </c>
      <c r="E32" s="9" t="s">
        <v>14</v>
      </c>
    </row>
    <row r="33" spans="1:5" x14ac:dyDescent="0.25">
      <c r="A33" s="13" t="s">
        <v>26</v>
      </c>
      <c r="B33" s="13"/>
      <c r="C33" s="13"/>
      <c r="D33" s="13"/>
      <c r="E33" s="13"/>
    </row>
    <row r="34" spans="1:5" x14ac:dyDescent="0.25">
      <c r="A34" s="8" t="s">
        <v>17</v>
      </c>
      <c r="B34" s="2">
        <v>0.20799999999999999</v>
      </c>
      <c r="C34" s="5">
        <v>8.2000000000000003E-2</v>
      </c>
      <c r="D34" s="1">
        <f t="shared" ref="D34:D57" si="1">(B34-C34)</f>
        <v>0.126</v>
      </c>
      <c r="E34" s="7">
        <f t="shared" ref="E34:E57" si="2">(71.566*D34*D34)+(30.15*D34)+(2.5781)</f>
        <v>7.5131818160000003</v>
      </c>
    </row>
    <row r="35" spans="1:5" x14ac:dyDescent="0.25">
      <c r="A35" s="8">
        <v>8890</v>
      </c>
      <c r="B35" s="2">
        <v>0.22</v>
      </c>
      <c r="C35" s="5">
        <v>8.2000000000000003E-2</v>
      </c>
      <c r="D35" s="1">
        <f t="shared" si="1"/>
        <v>0.13800000000000001</v>
      </c>
      <c r="E35" s="7">
        <f t="shared" si="2"/>
        <v>8.1017029039999997</v>
      </c>
    </row>
    <row r="36" spans="1:5" x14ac:dyDescent="0.25">
      <c r="A36" s="8">
        <v>708</v>
      </c>
      <c r="B36" s="2">
        <v>0.188</v>
      </c>
      <c r="C36" s="5">
        <v>8.2000000000000003E-2</v>
      </c>
      <c r="D36" s="1">
        <f t="shared" si="1"/>
        <v>0.106</v>
      </c>
      <c r="E36" s="7">
        <f t="shared" si="2"/>
        <v>6.5781155760000001</v>
      </c>
    </row>
    <row r="37" spans="1:5" x14ac:dyDescent="0.25">
      <c r="A37" s="8" t="s">
        <v>18</v>
      </c>
      <c r="B37" s="2">
        <v>0.157</v>
      </c>
      <c r="C37" s="5">
        <v>8.2000000000000003E-2</v>
      </c>
      <c r="D37" s="1">
        <f t="shared" si="1"/>
        <v>7.4999999999999997E-2</v>
      </c>
      <c r="E37" s="7">
        <f t="shared" si="2"/>
        <v>5.2419087500000003</v>
      </c>
    </row>
    <row r="38" spans="1:5" x14ac:dyDescent="0.25">
      <c r="A38" s="8" t="s">
        <v>19</v>
      </c>
      <c r="B38" s="2">
        <v>0.157</v>
      </c>
      <c r="C38" s="5">
        <v>8.2000000000000003E-2</v>
      </c>
      <c r="D38" s="1">
        <f t="shared" si="1"/>
        <v>7.4999999999999997E-2</v>
      </c>
      <c r="E38" s="7">
        <f t="shared" si="2"/>
        <v>5.2419087500000003</v>
      </c>
    </row>
    <row r="39" spans="1:5" x14ac:dyDescent="0.25">
      <c r="A39" s="8">
        <v>3090</v>
      </c>
      <c r="B39" s="2">
        <v>0.153</v>
      </c>
      <c r="C39" s="5">
        <v>8.2000000000000003E-2</v>
      </c>
      <c r="D39" s="1">
        <f t="shared" si="1"/>
        <v>7.0999999999999994E-2</v>
      </c>
      <c r="E39" s="7">
        <f t="shared" si="2"/>
        <v>5.0795142059999989</v>
      </c>
    </row>
    <row r="40" spans="1:5" x14ac:dyDescent="0.25">
      <c r="A40" s="8" t="s">
        <v>18</v>
      </c>
      <c r="B40" s="2">
        <v>0.17400000000000002</v>
      </c>
      <c r="C40" s="5">
        <v>8.2000000000000003E-2</v>
      </c>
      <c r="D40" s="1">
        <f t="shared" si="1"/>
        <v>9.2000000000000012E-2</v>
      </c>
      <c r="E40" s="7">
        <f t="shared" si="2"/>
        <v>5.9576346240000007</v>
      </c>
    </row>
    <row r="41" spans="1:5" x14ac:dyDescent="0.25">
      <c r="A41" s="8">
        <v>708</v>
      </c>
      <c r="B41" s="2">
        <v>0.27900000000000003</v>
      </c>
      <c r="C41" s="5">
        <v>8.2000000000000003E-2</v>
      </c>
      <c r="D41" s="1">
        <f t="shared" si="1"/>
        <v>0.19700000000000001</v>
      </c>
      <c r="E41" s="7">
        <f t="shared" si="2"/>
        <v>11.295054894</v>
      </c>
    </row>
    <row r="42" spans="1:5" x14ac:dyDescent="0.25">
      <c r="A42" s="8">
        <v>3090</v>
      </c>
      <c r="B42" s="2">
        <v>0.22500000000000001</v>
      </c>
      <c r="C42" s="5">
        <v>8.2000000000000003E-2</v>
      </c>
      <c r="D42" s="1">
        <f t="shared" si="1"/>
        <v>0.14300000000000002</v>
      </c>
      <c r="E42" s="7">
        <f t="shared" si="2"/>
        <v>8.3530031340000015</v>
      </c>
    </row>
    <row r="43" spans="1:5" x14ac:dyDescent="0.25">
      <c r="A43" s="8" t="s">
        <v>20</v>
      </c>
      <c r="B43" s="2">
        <v>0.20899999999999999</v>
      </c>
      <c r="C43" s="5">
        <v>8.2000000000000003E-2</v>
      </c>
      <c r="D43" s="1">
        <f t="shared" si="1"/>
        <v>0.127</v>
      </c>
      <c r="E43" s="7">
        <f t="shared" si="2"/>
        <v>7.5614380140000002</v>
      </c>
    </row>
    <row r="44" spans="1:5" x14ac:dyDescent="0.25">
      <c r="A44" s="8" t="s">
        <v>21</v>
      </c>
      <c r="B44" s="2">
        <v>0.19</v>
      </c>
      <c r="C44" s="5">
        <v>8.2000000000000003E-2</v>
      </c>
      <c r="D44" s="1">
        <f t="shared" si="1"/>
        <v>0.108</v>
      </c>
      <c r="E44" s="7">
        <f t="shared" si="2"/>
        <v>6.6690458239999995</v>
      </c>
    </row>
    <row r="45" spans="1:5" x14ac:dyDescent="0.25">
      <c r="A45" s="8">
        <v>708</v>
      </c>
      <c r="B45" s="2">
        <v>0.184</v>
      </c>
      <c r="C45" s="5">
        <v>8.2000000000000003E-2</v>
      </c>
      <c r="D45" s="1">
        <f t="shared" si="1"/>
        <v>0.10199999999999999</v>
      </c>
      <c r="E45" s="7">
        <f t="shared" si="2"/>
        <v>6.3979726639999992</v>
      </c>
    </row>
    <row r="46" spans="1:5" x14ac:dyDescent="0.25">
      <c r="A46" s="8">
        <v>3133</v>
      </c>
      <c r="B46" s="2">
        <v>0.151</v>
      </c>
      <c r="C46" s="5">
        <v>8.2000000000000003E-2</v>
      </c>
      <c r="D46" s="1">
        <f t="shared" si="1"/>
        <v>6.8999999999999992E-2</v>
      </c>
      <c r="E46" s="7">
        <f t="shared" si="2"/>
        <v>4.9991757259999998</v>
      </c>
    </row>
    <row r="47" spans="1:5" x14ac:dyDescent="0.25">
      <c r="A47" s="8">
        <v>688</v>
      </c>
      <c r="B47" s="2">
        <v>0.223</v>
      </c>
      <c r="C47" s="5">
        <v>8.2000000000000003E-2</v>
      </c>
      <c r="D47" s="1">
        <f t="shared" si="1"/>
        <v>0.14100000000000001</v>
      </c>
      <c r="E47" s="7">
        <f t="shared" si="2"/>
        <v>8.2520536460000002</v>
      </c>
    </row>
    <row r="48" spans="1:5" x14ac:dyDescent="0.25">
      <c r="A48" s="8">
        <v>708</v>
      </c>
      <c r="B48" s="2">
        <v>0.151</v>
      </c>
      <c r="C48" s="5">
        <v>8.2000000000000003E-2</v>
      </c>
      <c r="D48" s="1">
        <f t="shared" si="1"/>
        <v>6.8999999999999992E-2</v>
      </c>
      <c r="E48" s="7">
        <f t="shared" si="2"/>
        <v>4.9991757259999998</v>
      </c>
    </row>
    <row r="49" spans="1:5" x14ac:dyDescent="0.25">
      <c r="A49" s="8" t="s">
        <v>22</v>
      </c>
      <c r="B49" s="2">
        <v>0.17200000000000001</v>
      </c>
      <c r="C49" s="5">
        <v>8.2000000000000003E-2</v>
      </c>
      <c r="D49" s="1">
        <f t="shared" si="1"/>
        <v>9.0000000000000011E-2</v>
      </c>
      <c r="E49" s="7">
        <f t="shared" si="2"/>
        <v>5.871284600000001</v>
      </c>
    </row>
    <row r="50" spans="1:5" x14ac:dyDescent="0.25">
      <c r="A50" s="8" t="s">
        <v>23</v>
      </c>
      <c r="B50" s="2">
        <v>0.13600000000000001</v>
      </c>
      <c r="C50" s="5">
        <v>8.2000000000000003E-2</v>
      </c>
      <c r="D50" s="1">
        <f t="shared" si="1"/>
        <v>5.4000000000000006E-2</v>
      </c>
      <c r="E50" s="7">
        <f t="shared" si="2"/>
        <v>4.4148864560000005</v>
      </c>
    </row>
    <row r="51" spans="1:5" x14ac:dyDescent="0.25">
      <c r="A51" s="8" t="s">
        <v>17</v>
      </c>
      <c r="B51" s="2">
        <v>0.17200000000000001</v>
      </c>
      <c r="C51" s="5">
        <v>8.2000000000000003E-2</v>
      </c>
      <c r="D51" s="1">
        <f t="shared" si="1"/>
        <v>9.0000000000000011E-2</v>
      </c>
      <c r="E51" s="7">
        <f t="shared" si="2"/>
        <v>5.871284600000001</v>
      </c>
    </row>
    <row r="52" spans="1:5" x14ac:dyDescent="0.25">
      <c r="A52" s="8" t="s">
        <v>18</v>
      </c>
      <c r="B52" s="2">
        <v>0.16</v>
      </c>
      <c r="C52" s="5">
        <v>8.2000000000000003E-2</v>
      </c>
      <c r="D52" s="1">
        <f t="shared" si="1"/>
        <v>7.8E-2</v>
      </c>
      <c r="E52" s="7">
        <f t="shared" si="2"/>
        <v>5.3652075439999996</v>
      </c>
    </row>
    <row r="53" spans="1:5" x14ac:dyDescent="0.25">
      <c r="A53" s="8">
        <v>688</v>
      </c>
      <c r="B53" s="2">
        <v>0.23500000000000001</v>
      </c>
      <c r="C53" s="5">
        <v>8.2000000000000003E-2</v>
      </c>
      <c r="D53" s="1">
        <f t="shared" si="1"/>
        <v>0.15300000000000002</v>
      </c>
      <c r="E53" s="7">
        <f t="shared" si="2"/>
        <v>8.8663384940000007</v>
      </c>
    </row>
    <row r="54" spans="1:5" x14ac:dyDescent="0.25">
      <c r="A54" s="8" t="s">
        <v>22</v>
      </c>
      <c r="B54" s="2">
        <v>0.126</v>
      </c>
      <c r="C54" s="5">
        <v>8.2000000000000003E-2</v>
      </c>
      <c r="D54" s="1">
        <f t="shared" si="1"/>
        <v>4.3999999999999997E-2</v>
      </c>
      <c r="E54" s="7">
        <f t="shared" si="2"/>
        <v>4.043251776</v>
      </c>
    </row>
    <row r="55" spans="1:5" x14ac:dyDescent="0.25">
      <c r="A55" s="8" t="s">
        <v>23</v>
      </c>
      <c r="B55" s="2">
        <v>0.155</v>
      </c>
      <c r="C55" s="5">
        <v>8.2000000000000003E-2</v>
      </c>
      <c r="D55" s="1">
        <f t="shared" si="1"/>
        <v>7.2999999999999995E-2</v>
      </c>
      <c r="E55" s="7">
        <f t="shared" si="2"/>
        <v>5.160425214</v>
      </c>
    </row>
    <row r="56" spans="1:5" x14ac:dyDescent="0.25">
      <c r="A56" s="8">
        <v>3090</v>
      </c>
      <c r="B56" s="2">
        <v>0.157</v>
      </c>
      <c r="C56" s="5">
        <v>8.2000000000000003E-2</v>
      </c>
      <c r="D56" s="1">
        <f t="shared" si="1"/>
        <v>7.4999999999999997E-2</v>
      </c>
      <c r="E56" s="7">
        <f t="shared" si="2"/>
        <v>5.2419087500000003</v>
      </c>
    </row>
    <row r="57" spans="1:5" x14ac:dyDescent="0.25">
      <c r="A57" s="8">
        <v>688</v>
      </c>
      <c r="B57" s="2">
        <v>0.20100000000000001</v>
      </c>
      <c r="C57" s="5">
        <v>8.2000000000000003E-2</v>
      </c>
      <c r="D57" s="1">
        <f t="shared" si="1"/>
        <v>0.11900000000000001</v>
      </c>
      <c r="E57" s="7">
        <f t="shared" si="2"/>
        <v>7.1793961260000003</v>
      </c>
    </row>
    <row r="58" spans="1:5" x14ac:dyDescent="0.25">
      <c r="A58" s="13" t="s">
        <v>27</v>
      </c>
      <c r="B58" s="13"/>
      <c r="C58" s="13"/>
      <c r="D58" s="13"/>
      <c r="E58" s="13"/>
    </row>
    <row r="59" spans="1:5" x14ac:dyDescent="0.25">
      <c r="A59" s="8">
        <v>708</v>
      </c>
      <c r="B59" s="2">
        <v>0.17200000000000001</v>
      </c>
      <c r="C59" s="5">
        <v>8.2000000000000003E-2</v>
      </c>
      <c r="D59" s="1">
        <f t="shared" ref="D59:D83" si="3">(B59-C59)</f>
        <v>9.0000000000000011E-2</v>
      </c>
      <c r="E59" s="7">
        <f t="shared" ref="E59:E83" si="4">(71.566*D59*D59)+(30.15*D59)+(2.5781)</f>
        <v>5.871284600000001</v>
      </c>
    </row>
    <row r="60" spans="1:5" x14ac:dyDescent="0.25">
      <c r="A60" s="8">
        <v>3090</v>
      </c>
      <c r="B60" s="2">
        <v>0.161</v>
      </c>
      <c r="C60" s="5">
        <v>8.2000000000000003E-2</v>
      </c>
      <c r="D60" s="1">
        <f t="shared" si="3"/>
        <v>7.9000000000000001E-2</v>
      </c>
      <c r="E60" s="7">
        <f t="shared" si="4"/>
        <v>5.4065934060000007</v>
      </c>
    </row>
    <row r="61" spans="1:5" x14ac:dyDescent="0.25">
      <c r="A61" s="8">
        <v>688</v>
      </c>
      <c r="B61" s="2">
        <v>0.16</v>
      </c>
      <c r="C61" s="5">
        <v>8.2000000000000003E-2</v>
      </c>
      <c r="D61" s="1">
        <f t="shared" si="3"/>
        <v>7.8E-2</v>
      </c>
      <c r="E61" s="7">
        <f t="shared" si="4"/>
        <v>5.3652075439999996</v>
      </c>
    </row>
    <row r="62" spans="1:5" x14ac:dyDescent="0.25">
      <c r="A62" s="8">
        <v>708</v>
      </c>
      <c r="B62" s="2">
        <v>0.22600000000000001</v>
      </c>
      <c r="C62" s="5">
        <v>8.2000000000000003E-2</v>
      </c>
      <c r="D62" s="1">
        <f t="shared" si="3"/>
        <v>0.14400000000000002</v>
      </c>
      <c r="E62" s="7">
        <f t="shared" si="4"/>
        <v>8.403692576000001</v>
      </c>
    </row>
    <row r="63" spans="1:5" x14ac:dyDescent="0.25">
      <c r="A63" s="8" t="s">
        <v>23</v>
      </c>
      <c r="B63" s="2">
        <v>0.158</v>
      </c>
      <c r="C63" s="5">
        <v>8.2000000000000003E-2</v>
      </c>
      <c r="D63" s="1">
        <f t="shared" si="3"/>
        <v>7.5999999999999998E-2</v>
      </c>
      <c r="E63" s="7">
        <f t="shared" si="4"/>
        <v>5.2828652159999994</v>
      </c>
    </row>
    <row r="64" spans="1:5" x14ac:dyDescent="0.25">
      <c r="A64" s="8">
        <v>3090</v>
      </c>
      <c r="B64" s="2">
        <v>0.17100000000000001</v>
      </c>
      <c r="C64" s="5">
        <v>8.2000000000000003E-2</v>
      </c>
      <c r="D64" s="1">
        <f t="shared" si="3"/>
        <v>8.900000000000001E-2</v>
      </c>
      <c r="E64" s="7">
        <f t="shared" si="4"/>
        <v>5.8283242860000009</v>
      </c>
    </row>
    <row r="65" spans="1:5" x14ac:dyDescent="0.25">
      <c r="A65" s="8" t="s">
        <v>21</v>
      </c>
      <c r="B65" s="2">
        <v>0.186</v>
      </c>
      <c r="C65" s="5">
        <v>8.2000000000000003E-2</v>
      </c>
      <c r="D65" s="1">
        <f t="shared" si="3"/>
        <v>0.104</v>
      </c>
      <c r="E65" s="7">
        <f t="shared" si="4"/>
        <v>6.487757856</v>
      </c>
    </row>
    <row r="66" spans="1:5" x14ac:dyDescent="0.25">
      <c r="A66" s="8">
        <v>3133</v>
      </c>
      <c r="B66" s="2">
        <v>0.17899999999999999</v>
      </c>
      <c r="C66" s="5">
        <v>8.2000000000000003E-2</v>
      </c>
      <c r="D66" s="1">
        <f t="shared" si="3"/>
        <v>9.6999999999999989E-2</v>
      </c>
      <c r="E66" s="7">
        <f t="shared" si="4"/>
        <v>6.1760144939999995</v>
      </c>
    </row>
    <row r="67" spans="1:5" x14ac:dyDescent="0.25">
      <c r="A67" s="8" t="s">
        <v>19</v>
      </c>
      <c r="B67" s="2">
        <v>0.152</v>
      </c>
      <c r="C67" s="5">
        <v>8.2000000000000003E-2</v>
      </c>
      <c r="D67" s="1">
        <f t="shared" si="3"/>
        <v>6.9999999999999993E-2</v>
      </c>
      <c r="E67" s="7">
        <f t="shared" si="4"/>
        <v>5.039273399999999</v>
      </c>
    </row>
    <row r="68" spans="1:5" x14ac:dyDescent="0.25">
      <c r="A68" s="8">
        <v>708</v>
      </c>
      <c r="B68" s="2">
        <v>0.184</v>
      </c>
      <c r="C68" s="5">
        <v>8.2000000000000003E-2</v>
      </c>
      <c r="D68" s="1">
        <f t="shared" si="3"/>
        <v>0.10199999999999999</v>
      </c>
      <c r="E68" s="7">
        <f t="shared" si="4"/>
        <v>6.3979726639999992</v>
      </c>
    </row>
    <row r="69" spans="1:5" x14ac:dyDescent="0.25">
      <c r="A69" s="8" t="s">
        <v>23</v>
      </c>
      <c r="B69" s="2">
        <v>0.161</v>
      </c>
      <c r="C69" s="5">
        <v>8.2000000000000003E-2</v>
      </c>
      <c r="D69" s="1">
        <f t="shared" si="3"/>
        <v>7.9000000000000001E-2</v>
      </c>
      <c r="E69" s="7">
        <f t="shared" si="4"/>
        <v>5.4065934060000007</v>
      </c>
    </row>
    <row r="70" spans="1:5" x14ac:dyDescent="0.25">
      <c r="A70" s="8">
        <v>3090</v>
      </c>
      <c r="B70" s="2">
        <v>0.17400000000000002</v>
      </c>
      <c r="C70" s="5">
        <v>8.2000000000000003E-2</v>
      </c>
      <c r="D70" s="1">
        <f t="shared" si="3"/>
        <v>9.2000000000000012E-2</v>
      </c>
      <c r="E70" s="7">
        <f t="shared" si="4"/>
        <v>5.9576346240000007</v>
      </c>
    </row>
    <row r="71" spans="1:5" x14ac:dyDescent="0.25">
      <c r="A71" s="8" t="s">
        <v>18</v>
      </c>
      <c r="B71" s="2">
        <v>0.157</v>
      </c>
      <c r="C71" s="5">
        <v>8.2000000000000003E-2</v>
      </c>
      <c r="D71" s="1">
        <f t="shared" si="3"/>
        <v>7.4999999999999997E-2</v>
      </c>
      <c r="E71" s="7">
        <f t="shared" si="4"/>
        <v>5.2419087500000003</v>
      </c>
    </row>
    <row r="72" spans="1:5" x14ac:dyDescent="0.25">
      <c r="A72" s="8">
        <v>688</v>
      </c>
      <c r="B72" s="2">
        <v>0.193</v>
      </c>
      <c r="C72" s="5">
        <v>8.2000000000000003E-2</v>
      </c>
      <c r="D72" s="1">
        <f t="shared" si="3"/>
        <v>0.111</v>
      </c>
      <c r="E72" s="7">
        <f t="shared" si="4"/>
        <v>6.8065146859999999</v>
      </c>
    </row>
    <row r="73" spans="1:5" x14ac:dyDescent="0.25">
      <c r="A73" s="8" t="s">
        <v>24</v>
      </c>
      <c r="B73" s="2">
        <v>0.17699999999999999</v>
      </c>
      <c r="C73" s="5">
        <v>8.2000000000000003E-2</v>
      </c>
      <c r="D73" s="1">
        <f t="shared" si="3"/>
        <v>9.4999999999999987E-2</v>
      </c>
      <c r="E73" s="7">
        <f t="shared" si="4"/>
        <v>6.0882331499999989</v>
      </c>
    </row>
    <row r="74" spans="1:5" x14ac:dyDescent="0.25">
      <c r="A74" s="8" t="s">
        <v>22</v>
      </c>
      <c r="B74" s="2">
        <v>0.218</v>
      </c>
      <c r="C74" s="5">
        <v>8.2000000000000003E-2</v>
      </c>
      <c r="D74" s="1">
        <f t="shared" si="3"/>
        <v>0.13600000000000001</v>
      </c>
      <c r="E74" s="7">
        <f t="shared" si="4"/>
        <v>8.0021847360000002</v>
      </c>
    </row>
    <row r="75" spans="1:5" x14ac:dyDescent="0.25">
      <c r="A75" s="8" t="s">
        <v>23</v>
      </c>
      <c r="B75" s="2">
        <v>0.13500000000000001</v>
      </c>
      <c r="C75" s="5">
        <v>8.2000000000000003E-2</v>
      </c>
      <c r="D75" s="1">
        <f t="shared" si="3"/>
        <v>5.3000000000000005E-2</v>
      </c>
      <c r="E75" s="7">
        <f t="shared" si="4"/>
        <v>4.3770788940000003</v>
      </c>
    </row>
    <row r="76" spans="1:5" x14ac:dyDescent="0.25">
      <c r="A76" s="8">
        <v>3090</v>
      </c>
      <c r="B76" s="2">
        <v>0.16300000000000001</v>
      </c>
      <c r="C76" s="5">
        <v>8.2000000000000003E-2</v>
      </c>
      <c r="D76" s="1">
        <f t="shared" si="3"/>
        <v>8.1000000000000003E-2</v>
      </c>
      <c r="E76" s="7">
        <f t="shared" si="4"/>
        <v>5.4897945259999998</v>
      </c>
    </row>
    <row r="77" spans="1:5" x14ac:dyDescent="0.25">
      <c r="A77" s="8" t="s">
        <v>18</v>
      </c>
      <c r="B77" s="2">
        <v>0.17400000000000002</v>
      </c>
      <c r="C77" s="5">
        <v>8.2000000000000003E-2</v>
      </c>
      <c r="D77" s="1">
        <f t="shared" si="3"/>
        <v>9.2000000000000012E-2</v>
      </c>
      <c r="E77" s="7">
        <f t="shared" si="4"/>
        <v>5.9576346240000007</v>
      </c>
    </row>
    <row r="78" spans="1:5" x14ac:dyDescent="0.25">
      <c r="A78" s="8">
        <v>688</v>
      </c>
      <c r="B78" s="2">
        <v>0.17500000000000002</v>
      </c>
      <c r="C78" s="5">
        <v>8.2000000000000003E-2</v>
      </c>
      <c r="D78" s="1">
        <f t="shared" si="3"/>
        <v>9.3000000000000013E-2</v>
      </c>
      <c r="E78" s="7">
        <f t="shared" si="4"/>
        <v>6.0010243340000002</v>
      </c>
    </row>
    <row r="79" spans="1:5" x14ac:dyDescent="0.25">
      <c r="A79" s="8">
        <v>3090</v>
      </c>
      <c r="B79" s="2">
        <v>0.184</v>
      </c>
      <c r="C79" s="5">
        <v>8.2000000000000003E-2</v>
      </c>
      <c r="D79" s="1">
        <f t="shared" si="3"/>
        <v>0.10199999999999999</v>
      </c>
      <c r="E79" s="7">
        <f t="shared" si="4"/>
        <v>6.3979726639999992</v>
      </c>
    </row>
    <row r="80" spans="1:5" x14ac:dyDescent="0.25">
      <c r="A80" s="8" t="s">
        <v>18</v>
      </c>
      <c r="B80" s="2">
        <v>0.155</v>
      </c>
      <c r="C80" s="5">
        <v>8.2000000000000003E-2</v>
      </c>
      <c r="D80" s="1">
        <f t="shared" si="3"/>
        <v>7.2999999999999995E-2</v>
      </c>
      <c r="E80" s="7">
        <f t="shared" si="4"/>
        <v>5.160425214</v>
      </c>
    </row>
    <row r="81" spans="1:5" x14ac:dyDescent="0.25">
      <c r="A81" s="8">
        <v>708</v>
      </c>
      <c r="B81" s="2">
        <v>0.156</v>
      </c>
      <c r="C81" s="5">
        <v>8.2000000000000003E-2</v>
      </c>
      <c r="D81" s="1">
        <f t="shared" si="3"/>
        <v>7.3999999999999996E-2</v>
      </c>
      <c r="E81" s="7">
        <f t="shared" si="4"/>
        <v>5.2010954159999994</v>
      </c>
    </row>
    <row r="82" spans="1:5" x14ac:dyDescent="0.25">
      <c r="A82" s="8" t="s">
        <v>23</v>
      </c>
      <c r="B82" s="2">
        <v>0.14799999999999999</v>
      </c>
      <c r="C82" s="5">
        <v>8.2000000000000003E-2</v>
      </c>
      <c r="D82" s="1">
        <f t="shared" si="3"/>
        <v>6.5999999999999989E-2</v>
      </c>
      <c r="E82" s="7">
        <f t="shared" si="4"/>
        <v>4.8797414959999994</v>
      </c>
    </row>
    <row r="83" spans="1:5" x14ac:dyDescent="0.25">
      <c r="A83" s="8">
        <v>3133</v>
      </c>
      <c r="B83" s="2">
        <v>0.155</v>
      </c>
      <c r="C83" s="5">
        <v>8.2000000000000003E-2</v>
      </c>
      <c r="D83" s="1">
        <f t="shared" si="3"/>
        <v>7.2999999999999995E-2</v>
      </c>
      <c r="E83" s="7">
        <f t="shared" si="4"/>
        <v>5.160425214</v>
      </c>
    </row>
    <row r="84" spans="1:5" x14ac:dyDescent="0.25">
      <c r="A84" s="13" t="s">
        <v>28</v>
      </c>
      <c r="B84" s="13"/>
      <c r="C84" s="13"/>
      <c r="D84" s="13"/>
      <c r="E84" s="13"/>
    </row>
    <row r="85" spans="1:5" x14ac:dyDescent="0.25">
      <c r="A85" s="8">
        <v>3088</v>
      </c>
      <c r="B85" s="2">
        <v>0.29599999999999999</v>
      </c>
      <c r="C85" s="5">
        <v>8.2000000000000003E-2</v>
      </c>
      <c r="D85" s="1">
        <f t="shared" ref="D85:D106" si="5">(B85-C85)</f>
        <v>0.21399999999999997</v>
      </c>
      <c r="E85" s="7">
        <f t="shared" ref="E85:E106" si="6">(71.566*D85*D85)+(30.15*D85)+(2.5781)</f>
        <v>12.307636535999997</v>
      </c>
    </row>
    <row r="86" spans="1:5" x14ac:dyDescent="0.25">
      <c r="A86" s="8" t="s">
        <v>22</v>
      </c>
      <c r="B86" s="2">
        <v>0.214</v>
      </c>
      <c r="C86" s="5">
        <v>8.2000000000000003E-2</v>
      </c>
      <c r="D86" s="1">
        <f t="shared" si="5"/>
        <v>0.13200000000000001</v>
      </c>
      <c r="E86" s="7">
        <f t="shared" si="6"/>
        <v>7.8048659840000001</v>
      </c>
    </row>
    <row r="87" spans="1:5" x14ac:dyDescent="0.25">
      <c r="A87" s="8" t="s">
        <v>23</v>
      </c>
      <c r="B87" s="2">
        <v>0.17500000000000002</v>
      </c>
      <c r="C87" s="5">
        <v>8.2000000000000003E-2</v>
      </c>
      <c r="D87" s="1">
        <f t="shared" si="5"/>
        <v>9.3000000000000013E-2</v>
      </c>
      <c r="E87" s="7">
        <f t="shared" si="6"/>
        <v>6.0010243340000002</v>
      </c>
    </row>
    <row r="88" spans="1:5" x14ac:dyDescent="0.25">
      <c r="A88" s="8" t="s">
        <v>17</v>
      </c>
      <c r="B88" s="2">
        <v>0.154</v>
      </c>
      <c r="C88" s="5">
        <v>8.2000000000000003E-2</v>
      </c>
      <c r="D88" s="1">
        <f t="shared" si="5"/>
        <v>7.1999999999999995E-2</v>
      </c>
      <c r="E88" s="7">
        <f t="shared" si="6"/>
        <v>5.1198981440000004</v>
      </c>
    </row>
    <row r="89" spans="1:5" x14ac:dyDescent="0.25">
      <c r="A89" s="8" t="s">
        <v>18</v>
      </c>
      <c r="B89" s="2">
        <v>0.19900000000000001</v>
      </c>
      <c r="C89" s="5">
        <v>8.2000000000000003E-2</v>
      </c>
      <c r="D89" s="1">
        <f t="shared" si="5"/>
        <v>0.11700000000000001</v>
      </c>
      <c r="E89" s="7">
        <f t="shared" si="6"/>
        <v>7.0853169740000004</v>
      </c>
    </row>
    <row r="90" spans="1:5" x14ac:dyDescent="0.25">
      <c r="A90" s="8">
        <v>688</v>
      </c>
      <c r="B90" s="2">
        <v>0.16200000000000001</v>
      </c>
      <c r="C90" s="5">
        <v>8.2000000000000003E-2</v>
      </c>
      <c r="D90" s="1">
        <f t="shared" si="5"/>
        <v>0.08</v>
      </c>
      <c r="E90" s="7">
        <f t="shared" si="6"/>
        <v>5.4481223999999999</v>
      </c>
    </row>
    <row r="91" spans="1:5" x14ac:dyDescent="0.25">
      <c r="A91" s="8">
        <v>3088</v>
      </c>
      <c r="B91" s="2">
        <v>0.20700000000000002</v>
      </c>
      <c r="C91" s="5">
        <v>8.2000000000000003E-2</v>
      </c>
      <c r="D91" s="1">
        <f t="shared" si="5"/>
        <v>0.125</v>
      </c>
      <c r="E91" s="7">
        <f t="shared" si="6"/>
        <v>7.4650687499999995</v>
      </c>
    </row>
    <row r="92" spans="1:5" x14ac:dyDescent="0.25">
      <c r="A92" s="8">
        <v>3133</v>
      </c>
      <c r="B92" s="2">
        <v>0.16500000000000001</v>
      </c>
      <c r="C92" s="5">
        <v>8.2000000000000003E-2</v>
      </c>
      <c r="D92" s="1">
        <f t="shared" si="5"/>
        <v>8.3000000000000004E-2</v>
      </c>
      <c r="E92" s="7">
        <f t="shared" si="6"/>
        <v>5.573568174</v>
      </c>
    </row>
    <row r="93" spans="1:5" x14ac:dyDescent="0.25">
      <c r="A93" s="8">
        <v>708</v>
      </c>
      <c r="B93" s="2">
        <v>0.17599999999999999</v>
      </c>
      <c r="C93" s="5">
        <v>8.2000000000000003E-2</v>
      </c>
      <c r="D93" s="1">
        <f t="shared" si="5"/>
        <v>9.3999999999999986E-2</v>
      </c>
      <c r="E93" s="7">
        <f t="shared" si="6"/>
        <v>6.0445571759999996</v>
      </c>
    </row>
    <row r="94" spans="1:5" x14ac:dyDescent="0.25">
      <c r="A94" s="8">
        <v>3090</v>
      </c>
      <c r="B94" s="2">
        <v>0.184</v>
      </c>
      <c r="C94" s="5">
        <v>8.2000000000000003E-2</v>
      </c>
      <c r="D94" s="1">
        <f t="shared" si="5"/>
        <v>0.10199999999999999</v>
      </c>
      <c r="E94" s="7">
        <f t="shared" si="6"/>
        <v>6.3979726639999992</v>
      </c>
    </row>
    <row r="95" spans="1:5" x14ac:dyDescent="0.25">
      <c r="A95" s="8">
        <v>3088</v>
      </c>
      <c r="B95" s="2">
        <v>0.184</v>
      </c>
      <c r="C95" s="5">
        <v>8.2000000000000003E-2</v>
      </c>
      <c r="D95" s="1">
        <f t="shared" si="5"/>
        <v>0.10199999999999999</v>
      </c>
      <c r="E95" s="7">
        <f t="shared" si="6"/>
        <v>6.3979726639999992</v>
      </c>
    </row>
    <row r="96" spans="1:5" x14ac:dyDescent="0.25">
      <c r="A96" s="8">
        <v>3133</v>
      </c>
      <c r="B96" s="2">
        <v>0.18</v>
      </c>
      <c r="C96" s="5">
        <v>8.2000000000000003E-2</v>
      </c>
      <c r="D96" s="1">
        <f t="shared" si="5"/>
        <v>9.799999999999999E-2</v>
      </c>
      <c r="E96" s="7">
        <f t="shared" si="6"/>
        <v>6.2201198639999991</v>
      </c>
    </row>
    <row r="97" spans="1:5" x14ac:dyDescent="0.25">
      <c r="A97" s="8" t="s">
        <v>18</v>
      </c>
      <c r="B97" s="2">
        <v>0.19700000000000001</v>
      </c>
      <c r="C97" s="5">
        <v>8.2000000000000003E-2</v>
      </c>
      <c r="D97" s="1">
        <f t="shared" si="5"/>
        <v>0.115</v>
      </c>
      <c r="E97" s="7">
        <f t="shared" si="6"/>
        <v>6.9918103499999997</v>
      </c>
    </row>
    <row r="98" spans="1:5" x14ac:dyDescent="0.25">
      <c r="A98" s="8">
        <v>3133</v>
      </c>
      <c r="B98" s="2">
        <v>0.161</v>
      </c>
      <c r="C98" s="5">
        <v>8.2000000000000003E-2</v>
      </c>
      <c r="D98" s="1">
        <f t="shared" si="5"/>
        <v>7.9000000000000001E-2</v>
      </c>
      <c r="E98" s="7">
        <f t="shared" si="6"/>
        <v>5.4065934060000007</v>
      </c>
    </row>
    <row r="99" spans="1:5" x14ac:dyDescent="0.25">
      <c r="A99" s="8" t="s">
        <v>19</v>
      </c>
      <c r="B99" s="2">
        <v>0.2</v>
      </c>
      <c r="C99" s="5">
        <v>8.2000000000000003E-2</v>
      </c>
      <c r="D99" s="1">
        <f t="shared" si="5"/>
        <v>0.11800000000000001</v>
      </c>
      <c r="E99" s="7">
        <f t="shared" si="6"/>
        <v>7.132284984</v>
      </c>
    </row>
    <row r="100" spans="1:5" x14ac:dyDescent="0.25">
      <c r="A100" s="8" t="s">
        <v>25</v>
      </c>
      <c r="B100" s="2">
        <v>0.20300000000000001</v>
      </c>
      <c r="C100" s="5">
        <v>8.2000000000000003E-2</v>
      </c>
      <c r="D100" s="1">
        <f t="shared" si="5"/>
        <v>0.12100000000000001</v>
      </c>
      <c r="E100" s="7">
        <f t="shared" si="6"/>
        <v>7.2740478060000004</v>
      </c>
    </row>
    <row r="101" spans="1:5" x14ac:dyDescent="0.25">
      <c r="A101" s="8" t="s">
        <v>23</v>
      </c>
      <c r="B101" s="2">
        <v>0.20899999999999999</v>
      </c>
      <c r="C101" s="5">
        <v>8.2000000000000003E-2</v>
      </c>
      <c r="D101" s="1">
        <f t="shared" si="5"/>
        <v>0.127</v>
      </c>
      <c r="E101" s="7">
        <f t="shared" si="6"/>
        <v>7.5614380140000002</v>
      </c>
    </row>
    <row r="102" spans="1:5" x14ac:dyDescent="0.25">
      <c r="A102" s="8">
        <v>3088</v>
      </c>
      <c r="B102" s="2">
        <v>0.21</v>
      </c>
      <c r="C102" s="5">
        <v>8.2000000000000003E-2</v>
      </c>
      <c r="D102" s="1">
        <f t="shared" si="5"/>
        <v>0.128</v>
      </c>
      <c r="E102" s="7">
        <f t="shared" si="6"/>
        <v>7.6098373439999998</v>
      </c>
    </row>
    <row r="103" spans="1:5" x14ac:dyDescent="0.25">
      <c r="A103" s="8" t="s">
        <v>21</v>
      </c>
      <c r="B103" s="2">
        <v>0.20100000000000001</v>
      </c>
      <c r="C103" s="5">
        <v>8.2000000000000003E-2</v>
      </c>
      <c r="D103" s="1">
        <f t="shared" si="5"/>
        <v>0.11900000000000001</v>
      </c>
      <c r="E103" s="7">
        <f t="shared" si="6"/>
        <v>7.1793961260000003</v>
      </c>
    </row>
    <row r="104" spans="1:5" x14ac:dyDescent="0.25">
      <c r="A104" s="8">
        <v>708</v>
      </c>
      <c r="B104" s="2">
        <v>0.16500000000000001</v>
      </c>
      <c r="C104" s="5">
        <v>8.2000000000000003E-2</v>
      </c>
      <c r="D104" s="1">
        <f t="shared" si="5"/>
        <v>8.3000000000000004E-2</v>
      </c>
      <c r="E104" s="7">
        <f t="shared" si="6"/>
        <v>5.573568174</v>
      </c>
    </row>
    <row r="105" spans="1:5" x14ac:dyDescent="0.25">
      <c r="A105" s="8">
        <v>3088</v>
      </c>
      <c r="B105" s="2">
        <v>0.253</v>
      </c>
      <c r="C105" s="5">
        <v>8.2000000000000003E-2</v>
      </c>
      <c r="D105" s="1">
        <f t="shared" si="5"/>
        <v>0.17099999999999999</v>
      </c>
      <c r="E105" s="7">
        <f t="shared" si="6"/>
        <v>9.8264114059999983</v>
      </c>
    </row>
    <row r="106" spans="1:5" x14ac:dyDescent="0.25">
      <c r="A106" s="8">
        <v>3133</v>
      </c>
      <c r="B106" s="2">
        <v>0.17100000000000001</v>
      </c>
      <c r="C106" s="5">
        <v>8.2000000000000003E-2</v>
      </c>
      <c r="D106" s="1">
        <f t="shared" si="5"/>
        <v>8.900000000000001E-2</v>
      </c>
      <c r="E106" s="7">
        <f t="shared" si="6"/>
        <v>5.8283242860000009</v>
      </c>
    </row>
    <row r="107" spans="1:5" x14ac:dyDescent="0.25">
      <c r="A107" s="13" t="s">
        <v>29</v>
      </c>
      <c r="B107" s="13"/>
      <c r="C107" s="13"/>
      <c r="D107" s="13"/>
      <c r="E107" s="13"/>
    </row>
    <row r="108" spans="1:5" x14ac:dyDescent="0.25">
      <c r="A108" s="8">
        <v>3090</v>
      </c>
      <c r="B108" s="2">
        <v>0.184</v>
      </c>
      <c r="C108" s="5">
        <v>8.2000000000000003E-2</v>
      </c>
      <c r="D108" s="1">
        <f t="shared" ref="D108:D117" si="7">(B108-C108)</f>
        <v>0.10199999999999999</v>
      </c>
      <c r="E108" s="7">
        <f t="shared" ref="E108:E117" si="8">(71.566*D108*D108)+(30.15*D108)+(2.5781)</f>
        <v>6.3979726639999992</v>
      </c>
    </row>
    <row r="109" spans="1:5" x14ac:dyDescent="0.25">
      <c r="A109" s="8">
        <v>3090</v>
      </c>
      <c r="B109" s="2">
        <v>0.20500000000000002</v>
      </c>
      <c r="C109" s="5">
        <v>8.2000000000000003E-2</v>
      </c>
      <c r="D109" s="1">
        <f t="shared" si="7"/>
        <v>0.12300000000000001</v>
      </c>
      <c r="E109" s="7">
        <f t="shared" si="8"/>
        <v>7.3692720140000008</v>
      </c>
    </row>
    <row r="110" spans="1:5" x14ac:dyDescent="0.25">
      <c r="A110" s="8">
        <v>708</v>
      </c>
      <c r="B110" s="2">
        <v>0.215</v>
      </c>
      <c r="C110" s="5">
        <v>8.2000000000000003E-2</v>
      </c>
      <c r="D110" s="1">
        <f t="shared" si="7"/>
        <v>0.13300000000000001</v>
      </c>
      <c r="E110" s="7">
        <f t="shared" si="8"/>
        <v>7.8539809739999997</v>
      </c>
    </row>
    <row r="111" spans="1:5" x14ac:dyDescent="0.25">
      <c r="A111" s="8">
        <v>688</v>
      </c>
      <c r="B111" s="2">
        <v>0.28400000000000003</v>
      </c>
      <c r="C111" s="5">
        <v>8.2000000000000003E-2</v>
      </c>
      <c r="D111" s="1">
        <f t="shared" si="7"/>
        <v>0.20200000000000001</v>
      </c>
      <c r="E111" s="7">
        <f t="shared" si="8"/>
        <v>11.588579064000001</v>
      </c>
    </row>
    <row r="112" spans="1:5" x14ac:dyDescent="0.25">
      <c r="A112" s="8" t="s">
        <v>23</v>
      </c>
      <c r="B112" s="2">
        <v>0.189</v>
      </c>
      <c r="C112" s="5">
        <v>8.2000000000000003E-2</v>
      </c>
      <c r="D112" s="1">
        <f t="shared" si="7"/>
        <v>0.107</v>
      </c>
      <c r="E112" s="7">
        <f t="shared" si="8"/>
        <v>6.6235091339999999</v>
      </c>
    </row>
    <row r="113" spans="1:5" x14ac:dyDescent="0.25">
      <c r="A113" s="8">
        <v>3133</v>
      </c>
      <c r="B113" s="2">
        <v>0.192</v>
      </c>
      <c r="C113" s="5">
        <v>8.2000000000000003E-2</v>
      </c>
      <c r="D113" s="1">
        <f t="shared" si="7"/>
        <v>0.11</v>
      </c>
      <c r="E113" s="7">
        <f t="shared" si="8"/>
        <v>6.7605485999999999</v>
      </c>
    </row>
    <row r="114" spans="1:5" x14ac:dyDescent="0.25">
      <c r="A114" s="8" t="s">
        <v>24</v>
      </c>
      <c r="B114" s="2">
        <v>0.33</v>
      </c>
      <c r="C114" s="5">
        <v>8.2000000000000003E-2</v>
      </c>
      <c r="D114" s="1">
        <f t="shared" si="7"/>
        <v>0.248</v>
      </c>
      <c r="E114" s="7">
        <f t="shared" si="8"/>
        <v>14.456895264</v>
      </c>
    </row>
    <row r="115" spans="1:5" x14ac:dyDescent="0.25">
      <c r="A115" s="8">
        <v>3090</v>
      </c>
      <c r="B115" s="2">
        <v>0.184</v>
      </c>
      <c r="C115" s="5">
        <v>8.2000000000000003E-2</v>
      </c>
      <c r="D115" s="1">
        <f t="shared" si="7"/>
        <v>0.10199999999999999</v>
      </c>
      <c r="E115" s="7">
        <f t="shared" si="8"/>
        <v>6.3979726639999992</v>
      </c>
    </row>
    <row r="116" spans="1:5" x14ac:dyDescent="0.25">
      <c r="A116" s="8" t="s">
        <v>18</v>
      </c>
      <c r="B116" s="2">
        <v>0.18099999999999999</v>
      </c>
      <c r="C116" s="5">
        <v>8.2000000000000003E-2</v>
      </c>
      <c r="D116" s="1">
        <f t="shared" si="7"/>
        <v>9.8999999999999991E-2</v>
      </c>
      <c r="E116" s="7">
        <f t="shared" si="8"/>
        <v>6.2643683659999994</v>
      </c>
    </row>
    <row r="117" spans="1:5" x14ac:dyDescent="0.25">
      <c r="A117" s="8" t="s">
        <v>23</v>
      </c>
      <c r="B117" s="2">
        <v>0.157</v>
      </c>
      <c r="C117" s="5">
        <v>8.2000000000000003E-2</v>
      </c>
      <c r="D117" s="1">
        <f t="shared" si="7"/>
        <v>7.4999999999999997E-2</v>
      </c>
      <c r="E117" s="7">
        <f t="shared" si="8"/>
        <v>5.2419087500000003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19"/>
  <sheetViews>
    <sheetView workbookViewId="0">
      <selection activeCell="N6" sqref="N6"/>
    </sheetView>
  </sheetViews>
  <sheetFormatPr defaultRowHeight="15" x14ac:dyDescent="0.25"/>
  <cols>
    <col min="1" max="1" width="16.85546875" customWidth="1"/>
    <col min="2" max="2" width="13.28515625" customWidth="1"/>
    <col min="3" max="3" width="12.5703125" customWidth="1"/>
    <col min="4" max="4" width="11.28515625" customWidth="1"/>
    <col min="5" max="5" width="18.28515625" customWidth="1"/>
  </cols>
  <sheetData>
    <row r="2" spans="1:12" x14ac:dyDescent="0.25">
      <c r="A2" s="3">
        <v>2.8380000000000001</v>
      </c>
      <c r="B2" s="3">
        <v>2.8490000000000002</v>
      </c>
      <c r="C2" s="2">
        <v>0.873</v>
      </c>
      <c r="D2" s="2">
        <v>0.78</v>
      </c>
      <c r="E2" s="2">
        <v>0.55500000000000005</v>
      </c>
      <c r="F2" s="2">
        <v>0.58899999999999997</v>
      </c>
      <c r="G2" s="2">
        <v>0.46500000000000002</v>
      </c>
      <c r="H2" s="2">
        <v>0.53</v>
      </c>
      <c r="I2" s="2">
        <v>0.56000000000000005</v>
      </c>
      <c r="J2" s="2">
        <v>0.498</v>
      </c>
      <c r="K2" s="2">
        <v>0.53600000000000003</v>
      </c>
      <c r="L2" s="2">
        <v>0.53900000000000003</v>
      </c>
    </row>
    <row r="3" spans="1:12" x14ac:dyDescent="0.25">
      <c r="A3" s="3">
        <v>1.899</v>
      </c>
      <c r="B3" s="3">
        <v>1.956</v>
      </c>
      <c r="C3" s="2">
        <v>0.89800000000000002</v>
      </c>
      <c r="D3" s="2">
        <v>0.69100000000000006</v>
      </c>
      <c r="E3" s="2">
        <v>0.65800000000000003</v>
      </c>
      <c r="F3" s="2">
        <v>0.63800000000000001</v>
      </c>
      <c r="G3" s="2">
        <v>0.52</v>
      </c>
      <c r="H3" s="2">
        <v>0.496</v>
      </c>
      <c r="I3" s="2">
        <v>0.502</v>
      </c>
      <c r="J3" s="2">
        <v>0.52300000000000002</v>
      </c>
      <c r="K3" s="2">
        <v>0.49399999999999999</v>
      </c>
      <c r="L3" s="2">
        <v>0.61799999999999999</v>
      </c>
    </row>
    <row r="4" spans="1:12" x14ac:dyDescent="0.25">
      <c r="A4" s="3">
        <v>1.1000000000000001</v>
      </c>
      <c r="B4" s="3">
        <v>1.25</v>
      </c>
      <c r="C4" s="2">
        <v>0.86899999999999999</v>
      </c>
      <c r="D4" s="2">
        <v>0.86199999999999999</v>
      </c>
      <c r="E4" s="2">
        <v>0.73899999999999999</v>
      </c>
      <c r="F4" s="2">
        <v>0.61299999999999999</v>
      </c>
      <c r="G4" s="2">
        <v>0.48199999999999998</v>
      </c>
      <c r="H4" s="2">
        <v>0.54600000000000004</v>
      </c>
      <c r="I4" s="2">
        <v>0.49399999999999999</v>
      </c>
      <c r="J4" s="2">
        <v>0.54300000000000004</v>
      </c>
      <c r="K4" s="2">
        <v>0.53700000000000003</v>
      </c>
      <c r="L4" s="2">
        <v>0.51100000000000001</v>
      </c>
    </row>
    <row r="5" spans="1:12" x14ac:dyDescent="0.25">
      <c r="A5" s="3">
        <v>0.73399999999999999</v>
      </c>
      <c r="B5" s="3">
        <v>0.72099999999999997</v>
      </c>
      <c r="C5" s="2">
        <v>1.026</v>
      </c>
      <c r="D5" s="2">
        <v>0.71499999999999997</v>
      </c>
      <c r="E5" s="2">
        <v>0.61199999999999999</v>
      </c>
      <c r="F5" s="2">
        <v>0.52</v>
      </c>
      <c r="G5" s="2">
        <v>0.56900000000000006</v>
      </c>
      <c r="H5" s="2">
        <v>0.46</v>
      </c>
      <c r="I5" s="2">
        <v>0.51100000000000001</v>
      </c>
      <c r="J5" s="2">
        <v>0.47600000000000003</v>
      </c>
      <c r="K5" s="2">
        <v>0.40700000000000003</v>
      </c>
      <c r="L5" s="2">
        <v>0.44900000000000001</v>
      </c>
    </row>
    <row r="6" spans="1:12" x14ac:dyDescent="0.25">
      <c r="A6" s="3">
        <v>0.46600000000000003</v>
      </c>
      <c r="B6" s="3">
        <v>0.49199999999999999</v>
      </c>
      <c r="C6" s="2">
        <v>0.83599999999999997</v>
      </c>
      <c r="D6" s="2">
        <v>0.85099999999999998</v>
      </c>
      <c r="E6" s="2">
        <v>0.67200000000000004</v>
      </c>
      <c r="F6" s="2">
        <v>0.626</v>
      </c>
      <c r="G6" s="2">
        <v>0.62</v>
      </c>
      <c r="H6" s="2">
        <v>0.57500000000000007</v>
      </c>
      <c r="I6" s="2">
        <v>0.53600000000000003</v>
      </c>
      <c r="J6" s="2">
        <v>0.53800000000000003</v>
      </c>
      <c r="K6" s="2">
        <v>0.59099999999999997</v>
      </c>
      <c r="L6" s="2">
        <v>0.70200000000000007</v>
      </c>
    </row>
    <row r="7" spans="1:12" x14ac:dyDescent="0.25">
      <c r="A7" s="5">
        <v>7.4999999999999997E-2</v>
      </c>
      <c r="B7" s="5">
        <v>7.6999999999999999E-2</v>
      </c>
      <c r="C7" s="2">
        <v>1.41</v>
      </c>
      <c r="D7" s="2">
        <v>0.80500000000000005</v>
      </c>
      <c r="E7" s="2">
        <v>0.73599999999999999</v>
      </c>
      <c r="F7" s="2">
        <v>0.70599999999999996</v>
      </c>
      <c r="G7" s="2">
        <v>0.60299999999999998</v>
      </c>
      <c r="H7" s="2">
        <v>0.59299999999999997</v>
      </c>
      <c r="I7" s="2">
        <v>0.59199999999999997</v>
      </c>
      <c r="J7" s="2">
        <v>0.65500000000000003</v>
      </c>
      <c r="K7" s="2">
        <v>0.61599999999999999</v>
      </c>
      <c r="L7" s="2">
        <v>0.63</v>
      </c>
    </row>
    <row r="8" spans="1:12" x14ac:dyDescent="0.25">
      <c r="A8" s="1">
        <v>6.6000000000000003E-2</v>
      </c>
      <c r="B8" s="11">
        <v>7.0000000000000007E-2</v>
      </c>
      <c r="C8" s="2">
        <v>1.2510000000000001</v>
      </c>
      <c r="D8" s="2">
        <v>0.78400000000000003</v>
      </c>
      <c r="E8" s="2">
        <v>0.877</v>
      </c>
      <c r="F8" s="2">
        <v>0.80500000000000005</v>
      </c>
      <c r="G8" s="2">
        <v>0.79300000000000004</v>
      </c>
      <c r="H8" s="2">
        <v>0.57999999999999996</v>
      </c>
      <c r="I8" s="2">
        <v>0.57000000000000006</v>
      </c>
      <c r="J8" s="2">
        <v>0.58299999999999996</v>
      </c>
      <c r="K8" s="2">
        <v>0.54100000000000004</v>
      </c>
      <c r="L8" s="2">
        <v>0.52400000000000002</v>
      </c>
    </row>
    <row r="9" spans="1:12" x14ac:dyDescent="0.25">
      <c r="A9" s="1">
        <v>6.7000000000000004E-2</v>
      </c>
      <c r="B9" s="2">
        <v>0.80600000000000005</v>
      </c>
      <c r="C9" s="2">
        <v>0.84899999999999998</v>
      </c>
      <c r="D9" s="2">
        <v>0.64300000000000002</v>
      </c>
      <c r="E9" s="2">
        <v>1.5409999999999999</v>
      </c>
      <c r="F9" s="2">
        <v>0.63100000000000001</v>
      </c>
      <c r="G9" s="2">
        <v>0.64</v>
      </c>
      <c r="H9" s="2">
        <v>0.55300000000000005</v>
      </c>
      <c r="I9" s="2">
        <v>0.46600000000000003</v>
      </c>
      <c r="J9" s="2">
        <v>0.47000000000000003</v>
      </c>
      <c r="K9" s="2">
        <v>0.64100000000000001</v>
      </c>
      <c r="L9" s="2">
        <v>0.61699999999999999</v>
      </c>
    </row>
    <row r="17" spans="1:12" x14ac:dyDescent="0.25">
      <c r="B17" s="6" t="s">
        <v>1</v>
      </c>
      <c r="C17" s="6" t="s">
        <v>2</v>
      </c>
      <c r="D17" s="6" t="s">
        <v>3</v>
      </c>
      <c r="E17" s="6" t="s">
        <v>4</v>
      </c>
    </row>
    <row r="18" spans="1:12" x14ac:dyDescent="0.25">
      <c r="A18" t="s">
        <v>5</v>
      </c>
      <c r="B18" s="3">
        <v>2.843</v>
      </c>
      <c r="C18" s="1">
        <f>B18-B23</f>
        <v>2.7669999999999999</v>
      </c>
      <c r="D18" s="1">
        <v>640</v>
      </c>
      <c r="E18" s="7">
        <f>(56.013*C18*C18)+(73.823*C18)+(3.1479)</f>
        <v>636.267856757</v>
      </c>
    </row>
    <row r="19" spans="1:12" x14ac:dyDescent="0.25">
      <c r="A19" t="s">
        <v>6</v>
      </c>
      <c r="B19" s="3">
        <v>1.927</v>
      </c>
      <c r="C19" s="1">
        <f>B19-B23</f>
        <v>1.851</v>
      </c>
      <c r="D19" s="1">
        <v>320</v>
      </c>
      <c r="E19" s="7">
        <f t="shared" ref="E19:E23" si="0">(56.013*C19*C19)+(73.823*C19)+(3.1479)</f>
        <v>331.70606961299995</v>
      </c>
    </row>
    <row r="20" spans="1:12" x14ac:dyDescent="0.25">
      <c r="A20" t="s">
        <v>7</v>
      </c>
      <c r="B20" s="3">
        <v>1.175</v>
      </c>
      <c r="C20" s="1">
        <f>B20-B23</f>
        <v>1.099</v>
      </c>
      <c r="D20" s="1">
        <v>160</v>
      </c>
      <c r="E20" s="7">
        <f t="shared" si="0"/>
        <v>151.93193441299996</v>
      </c>
    </row>
    <row r="21" spans="1:12" x14ac:dyDescent="0.25">
      <c r="A21" t="s">
        <v>8</v>
      </c>
      <c r="B21" s="3">
        <v>0.72699999999999998</v>
      </c>
      <c r="C21" s="1">
        <f>B21-B23</f>
        <v>0.65100000000000002</v>
      </c>
      <c r="D21" s="1">
        <v>80</v>
      </c>
      <c r="E21" s="7">
        <f t="shared" si="0"/>
        <v>74.945038412999992</v>
      </c>
    </row>
    <row r="22" spans="1:12" x14ac:dyDescent="0.25">
      <c r="A22" t="s">
        <v>9</v>
      </c>
      <c r="B22" s="3">
        <v>0.47899999999999998</v>
      </c>
      <c r="C22" s="1">
        <f>B22-B23</f>
        <v>0.40299999999999997</v>
      </c>
      <c r="D22" s="1">
        <v>40</v>
      </c>
      <c r="E22" s="7">
        <f t="shared" si="0"/>
        <v>41.995584316999995</v>
      </c>
    </row>
    <row r="23" spans="1:12" x14ac:dyDescent="0.25">
      <c r="A23" t="s">
        <v>10</v>
      </c>
      <c r="B23" s="5">
        <v>7.5999999999999998E-2</v>
      </c>
      <c r="C23" s="1">
        <f>B23-B23</f>
        <v>0</v>
      </c>
      <c r="D23" s="1">
        <v>0</v>
      </c>
      <c r="E23" s="7">
        <f t="shared" si="0"/>
        <v>3.1478999999999999</v>
      </c>
    </row>
    <row r="29" spans="1:12" x14ac:dyDescent="0.25">
      <c r="K29" s="10" t="s">
        <v>13</v>
      </c>
      <c r="L29" s="10"/>
    </row>
    <row r="34" spans="1:5" x14ac:dyDescent="0.25">
      <c r="A34" s="8" t="s">
        <v>11</v>
      </c>
      <c r="B34" s="2" t="s">
        <v>12</v>
      </c>
      <c r="C34" s="4" t="s">
        <v>10</v>
      </c>
      <c r="D34" s="1" t="s">
        <v>2</v>
      </c>
      <c r="E34" s="9" t="s">
        <v>14</v>
      </c>
    </row>
    <row r="35" spans="1:5" x14ac:dyDescent="0.25">
      <c r="A35" s="13" t="s">
        <v>26</v>
      </c>
      <c r="B35" s="13"/>
      <c r="C35" s="13"/>
      <c r="D35" s="13"/>
      <c r="E35" s="13"/>
    </row>
    <row r="36" spans="1:5" x14ac:dyDescent="0.25">
      <c r="A36" s="8" t="s">
        <v>17</v>
      </c>
      <c r="B36" s="2">
        <v>0.80600000000000005</v>
      </c>
      <c r="C36" s="5">
        <v>7.5999999999999998E-2</v>
      </c>
      <c r="D36" s="1">
        <f t="shared" ref="D36:D59" si="1">(B36-C36)</f>
        <v>0.73000000000000009</v>
      </c>
      <c r="E36" s="7">
        <f t="shared" ref="E36:E59" si="2">(56.013*D36*D36)+(73.823*D36)+(3.1479)</f>
        <v>86.888017700000006</v>
      </c>
    </row>
    <row r="37" spans="1:5" x14ac:dyDescent="0.25">
      <c r="A37" s="8">
        <v>8890</v>
      </c>
      <c r="B37" s="2">
        <v>0.873</v>
      </c>
      <c r="C37" s="5">
        <v>7.5999999999999998E-2</v>
      </c>
      <c r="D37" s="1">
        <f t="shared" si="1"/>
        <v>0.79700000000000004</v>
      </c>
      <c r="E37" s="7">
        <f t="shared" si="2"/>
        <v>97.564792716999989</v>
      </c>
    </row>
    <row r="38" spans="1:5" x14ac:dyDescent="0.25">
      <c r="A38" s="8">
        <v>708</v>
      </c>
      <c r="B38" s="2">
        <v>0.89800000000000002</v>
      </c>
      <c r="C38" s="5">
        <v>7.5999999999999998E-2</v>
      </c>
      <c r="D38" s="1">
        <f t="shared" si="1"/>
        <v>0.82200000000000006</v>
      </c>
      <c r="E38" s="7">
        <f t="shared" si="2"/>
        <v>101.677493892</v>
      </c>
    </row>
    <row r="39" spans="1:5" x14ac:dyDescent="0.25">
      <c r="A39" s="8" t="s">
        <v>18</v>
      </c>
      <c r="B39" s="2">
        <v>0.86899999999999999</v>
      </c>
      <c r="C39" s="5">
        <v>7.5999999999999998E-2</v>
      </c>
      <c r="D39" s="1">
        <f t="shared" si="1"/>
        <v>0.79300000000000004</v>
      </c>
      <c r="E39" s="7">
        <f t="shared" si="2"/>
        <v>96.913258036999991</v>
      </c>
    </row>
    <row r="40" spans="1:5" x14ac:dyDescent="0.25">
      <c r="A40" s="8" t="s">
        <v>19</v>
      </c>
      <c r="B40" s="2">
        <v>1.026</v>
      </c>
      <c r="C40" s="5">
        <v>7.5999999999999998E-2</v>
      </c>
      <c r="D40" s="1">
        <f t="shared" si="1"/>
        <v>0.95000000000000007</v>
      </c>
      <c r="E40" s="7">
        <f t="shared" si="2"/>
        <v>123.83148249999999</v>
      </c>
    </row>
    <row r="41" spans="1:5" x14ac:dyDescent="0.25">
      <c r="A41" s="8">
        <v>3090</v>
      </c>
      <c r="B41" s="2">
        <v>0.83599999999999997</v>
      </c>
      <c r="C41" s="5">
        <v>7.5999999999999998E-2</v>
      </c>
      <c r="D41" s="1">
        <f t="shared" si="1"/>
        <v>0.76</v>
      </c>
      <c r="E41" s="7">
        <f t="shared" si="2"/>
        <v>91.606488799999994</v>
      </c>
    </row>
    <row r="42" spans="1:5" x14ac:dyDescent="0.25">
      <c r="A42" s="8" t="s">
        <v>18</v>
      </c>
      <c r="B42" s="2">
        <v>1.41</v>
      </c>
      <c r="C42" s="5">
        <v>7.5999999999999998E-2</v>
      </c>
      <c r="D42" s="1">
        <f t="shared" si="1"/>
        <v>1.3339999999999999</v>
      </c>
      <c r="E42" s="7">
        <f t="shared" si="2"/>
        <v>201.30605222799994</v>
      </c>
    </row>
    <row r="43" spans="1:5" x14ac:dyDescent="0.25">
      <c r="A43" s="8">
        <v>708</v>
      </c>
      <c r="B43" s="2">
        <v>1.2510000000000001</v>
      </c>
      <c r="C43" s="5">
        <v>7.5999999999999998E-2</v>
      </c>
      <c r="D43" s="1">
        <f t="shared" si="1"/>
        <v>1.175</v>
      </c>
      <c r="E43" s="7">
        <f t="shared" si="2"/>
        <v>167.22287312499998</v>
      </c>
    </row>
    <row r="44" spans="1:5" x14ac:dyDescent="0.25">
      <c r="A44" s="8">
        <v>3090</v>
      </c>
      <c r="B44" s="2">
        <v>0.84899999999999998</v>
      </c>
      <c r="C44" s="5">
        <v>7.5999999999999998E-2</v>
      </c>
      <c r="D44" s="1">
        <f t="shared" si="1"/>
        <v>0.77300000000000002</v>
      </c>
      <c r="E44" s="7">
        <f t="shared" si="2"/>
        <v>93.682470876999986</v>
      </c>
    </row>
    <row r="45" spans="1:5" x14ac:dyDescent="0.25">
      <c r="A45" s="8" t="s">
        <v>20</v>
      </c>
      <c r="B45" s="2">
        <v>0.78</v>
      </c>
      <c r="C45" s="5">
        <v>7.5999999999999998E-2</v>
      </c>
      <c r="D45" s="1">
        <f t="shared" si="1"/>
        <v>0.70400000000000007</v>
      </c>
      <c r="E45" s="7">
        <f t="shared" si="2"/>
        <v>82.88023100800001</v>
      </c>
    </row>
    <row r="46" spans="1:5" x14ac:dyDescent="0.25">
      <c r="A46" s="8" t="s">
        <v>21</v>
      </c>
      <c r="B46" s="2">
        <v>0.69100000000000006</v>
      </c>
      <c r="C46" s="5">
        <v>7.5999999999999998E-2</v>
      </c>
      <c r="D46" s="1">
        <f t="shared" si="1"/>
        <v>0.6150000000000001</v>
      </c>
      <c r="E46" s="7">
        <f t="shared" si="2"/>
        <v>69.734561925000008</v>
      </c>
    </row>
    <row r="47" spans="1:5" x14ac:dyDescent="0.25">
      <c r="A47" s="8">
        <v>708</v>
      </c>
      <c r="B47" s="2">
        <v>0.86199999999999999</v>
      </c>
      <c r="C47" s="5">
        <v>7.5999999999999998E-2</v>
      </c>
      <c r="D47" s="1">
        <f t="shared" si="1"/>
        <v>0.78600000000000003</v>
      </c>
      <c r="E47" s="7">
        <f t="shared" si="2"/>
        <v>95.777385347999996</v>
      </c>
    </row>
    <row r="48" spans="1:5" x14ac:dyDescent="0.25">
      <c r="A48" s="8">
        <v>3133</v>
      </c>
      <c r="B48" s="2">
        <v>0.71499999999999997</v>
      </c>
      <c r="C48" s="5">
        <v>7.5999999999999998E-2</v>
      </c>
      <c r="D48" s="1">
        <f t="shared" si="1"/>
        <v>0.63900000000000001</v>
      </c>
      <c r="E48" s="7">
        <f t="shared" si="2"/>
        <v>73.192081172999991</v>
      </c>
    </row>
    <row r="49" spans="1:5" x14ac:dyDescent="0.25">
      <c r="A49" s="8">
        <v>688</v>
      </c>
      <c r="B49" s="2">
        <v>0.85099999999999998</v>
      </c>
      <c r="C49" s="5">
        <v>7.5999999999999998E-2</v>
      </c>
      <c r="D49" s="1">
        <f t="shared" si="1"/>
        <v>0.77500000000000002</v>
      </c>
      <c r="E49" s="7">
        <f t="shared" si="2"/>
        <v>94.00353312499999</v>
      </c>
    </row>
    <row r="50" spans="1:5" x14ac:dyDescent="0.25">
      <c r="A50" s="8">
        <v>708</v>
      </c>
      <c r="B50" s="2">
        <v>0.80500000000000005</v>
      </c>
      <c r="C50" s="5">
        <v>7.5999999999999998E-2</v>
      </c>
      <c r="D50" s="1">
        <f t="shared" si="1"/>
        <v>0.72900000000000009</v>
      </c>
      <c r="E50" s="7">
        <f t="shared" si="2"/>
        <v>86.732471733000011</v>
      </c>
    </row>
    <row r="51" spans="1:5" x14ac:dyDescent="0.25">
      <c r="A51" s="8" t="s">
        <v>22</v>
      </c>
      <c r="B51" s="2">
        <v>0.78400000000000003</v>
      </c>
      <c r="C51" s="5">
        <v>7.5999999999999998E-2</v>
      </c>
      <c r="D51" s="1">
        <f t="shared" si="1"/>
        <v>0.70800000000000007</v>
      </c>
      <c r="E51" s="7">
        <f t="shared" si="2"/>
        <v>83.491884432000006</v>
      </c>
    </row>
    <row r="52" spans="1:5" x14ac:dyDescent="0.25">
      <c r="A52" s="8" t="s">
        <v>23</v>
      </c>
      <c r="B52" s="2">
        <v>0.64300000000000002</v>
      </c>
      <c r="C52" s="5">
        <v>7.5999999999999998E-2</v>
      </c>
      <c r="D52" s="1">
        <f t="shared" si="1"/>
        <v>0.56700000000000006</v>
      </c>
      <c r="E52" s="7">
        <f t="shared" si="2"/>
        <v>63.013104357000003</v>
      </c>
    </row>
    <row r="53" spans="1:5" x14ac:dyDescent="0.25">
      <c r="A53" s="8" t="s">
        <v>17</v>
      </c>
      <c r="B53" s="2">
        <v>0.55500000000000005</v>
      </c>
      <c r="C53" s="5">
        <v>7.5999999999999998E-2</v>
      </c>
      <c r="D53" s="1">
        <f t="shared" si="1"/>
        <v>0.47900000000000004</v>
      </c>
      <c r="E53" s="7">
        <f t="shared" si="2"/>
        <v>51.360795732999996</v>
      </c>
    </row>
    <row r="54" spans="1:5" x14ac:dyDescent="0.25">
      <c r="A54" s="8" t="s">
        <v>18</v>
      </c>
      <c r="B54" s="2">
        <v>0.65800000000000003</v>
      </c>
      <c r="C54" s="5">
        <v>7.5999999999999998E-2</v>
      </c>
      <c r="D54" s="1">
        <f t="shared" si="1"/>
        <v>0.58200000000000007</v>
      </c>
      <c r="E54" s="7">
        <f t="shared" si="2"/>
        <v>65.085833411999999</v>
      </c>
    </row>
    <row r="55" spans="1:5" x14ac:dyDescent="0.25">
      <c r="A55" s="8">
        <v>688</v>
      </c>
      <c r="B55" s="2">
        <v>0.73899999999999999</v>
      </c>
      <c r="C55" s="5">
        <v>7.5999999999999998E-2</v>
      </c>
      <c r="D55" s="1">
        <f t="shared" si="1"/>
        <v>0.66300000000000003</v>
      </c>
      <c r="E55" s="7">
        <f t="shared" si="2"/>
        <v>76.714127396999999</v>
      </c>
    </row>
    <row r="56" spans="1:5" x14ac:dyDescent="0.25">
      <c r="A56" s="8" t="s">
        <v>22</v>
      </c>
      <c r="B56" s="2">
        <v>0.61199999999999999</v>
      </c>
      <c r="C56" s="5">
        <v>7.5999999999999998E-2</v>
      </c>
      <c r="D56" s="1">
        <f t="shared" si="1"/>
        <v>0.53600000000000003</v>
      </c>
      <c r="E56" s="7">
        <f t="shared" si="2"/>
        <v>58.809338848000003</v>
      </c>
    </row>
    <row r="57" spans="1:5" x14ac:dyDescent="0.25">
      <c r="A57" s="8" t="s">
        <v>23</v>
      </c>
      <c r="B57" s="2">
        <v>0.67200000000000004</v>
      </c>
      <c r="C57" s="5">
        <v>7.5999999999999998E-2</v>
      </c>
      <c r="D57" s="1">
        <f t="shared" si="1"/>
        <v>0.59600000000000009</v>
      </c>
      <c r="E57" s="7">
        <f t="shared" si="2"/>
        <v>67.043121807999995</v>
      </c>
    </row>
    <row r="58" spans="1:5" x14ac:dyDescent="0.25">
      <c r="A58" s="8">
        <v>3090</v>
      </c>
      <c r="B58" s="2">
        <v>0.73599999999999999</v>
      </c>
      <c r="C58" s="5">
        <v>7.5999999999999998E-2</v>
      </c>
      <c r="D58" s="1">
        <f t="shared" si="1"/>
        <v>0.66</v>
      </c>
      <c r="E58" s="7">
        <f t="shared" si="2"/>
        <v>76.270342800000009</v>
      </c>
    </row>
    <row r="59" spans="1:5" x14ac:dyDescent="0.25">
      <c r="A59" s="8">
        <v>688</v>
      </c>
      <c r="B59" s="2">
        <v>0.877</v>
      </c>
      <c r="C59" s="5">
        <v>7.5999999999999998E-2</v>
      </c>
      <c r="D59" s="1">
        <f t="shared" si="1"/>
        <v>0.80100000000000005</v>
      </c>
      <c r="E59" s="7">
        <f t="shared" si="2"/>
        <v>98.218119812999987</v>
      </c>
    </row>
    <row r="60" spans="1:5" x14ac:dyDescent="0.25">
      <c r="A60" s="13" t="s">
        <v>27</v>
      </c>
      <c r="B60" s="13"/>
      <c r="C60" s="13"/>
      <c r="D60" s="13"/>
      <c r="E60" s="13"/>
    </row>
    <row r="61" spans="1:5" x14ac:dyDescent="0.25">
      <c r="A61" s="8">
        <v>708</v>
      </c>
      <c r="B61" s="2">
        <v>1.5409999999999999</v>
      </c>
      <c r="C61" s="5">
        <v>7.5999999999999998E-2</v>
      </c>
      <c r="D61" s="1">
        <f t="shared" ref="D61:D85" si="3">(B61-C61)</f>
        <v>1.4649999999999999</v>
      </c>
      <c r="E61" s="7">
        <f t="shared" ref="E61:E85" si="4">(56.013*D61*D61)+(73.823*D61)+(3.1479)</f>
        <v>231.51509592499994</v>
      </c>
    </row>
    <row r="62" spans="1:5" x14ac:dyDescent="0.25">
      <c r="A62" s="8">
        <v>3090</v>
      </c>
      <c r="B62" s="2">
        <v>0.58899999999999997</v>
      </c>
      <c r="C62" s="5">
        <v>7.5999999999999998E-2</v>
      </c>
      <c r="D62" s="1">
        <f t="shared" si="3"/>
        <v>0.51300000000000001</v>
      </c>
      <c r="E62" s="7">
        <f t="shared" si="4"/>
        <v>55.759984197000001</v>
      </c>
    </row>
    <row r="63" spans="1:5" x14ac:dyDescent="0.25">
      <c r="A63" s="8">
        <v>688</v>
      </c>
      <c r="B63" s="2">
        <v>0.63800000000000001</v>
      </c>
      <c r="C63" s="5">
        <v>7.5999999999999998E-2</v>
      </c>
      <c r="D63" s="1">
        <f t="shared" si="3"/>
        <v>0.56200000000000006</v>
      </c>
      <c r="E63" s="7">
        <f t="shared" si="4"/>
        <v>62.327795972000004</v>
      </c>
    </row>
    <row r="64" spans="1:5" x14ac:dyDescent="0.25">
      <c r="A64" s="8">
        <v>708</v>
      </c>
      <c r="B64" s="2">
        <v>0.61299999999999999</v>
      </c>
      <c r="C64" s="5">
        <v>7.5999999999999998E-2</v>
      </c>
      <c r="D64" s="1">
        <f t="shared" si="3"/>
        <v>0.53700000000000003</v>
      </c>
      <c r="E64" s="7">
        <f t="shared" si="4"/>
        <v>58.943263797</v>
      </c>
    </row>
    <row r="65" spans="1:5" x14ac:dyDescent="0.25">
      <c r="A65" s="8" t="s">
        <v>23</v>
      </c>
      <c r="B65" s="2">
        <v>0.52</v>
      </c>
      <c r="C65" s="5">
        <v>7.5999999999999998E-2</v>
      </c>
      <c r="D65" s="1">
        <f t="shared" si="3"/>
        <v>0.44400000000000001</v>
      </c>
      <c r="E65" s="7">
        <f t="shared" si="4"/>
        <v>46.967490767999998</v>
      </c>
    </row>
    <row r="66" spans="1:5" x14ac:dyDescent="0.25">
      <c r="A66" s="8">
        <v>3090</v>
      </c>
      <c r="B66" s="2">
        <v>0.626</v>
      </c>
      <c r="C66" s="5">
        <v>7.5999999999999998E-2</v>
      </c>
      <c r="D66" s="1">
        <f t="shared" si="3"/>
        <v>0.55000000000000004</v>
      </c>
      <c r="E66" s="7">
        <f t="shared" si="4"/>
        <v>60.694482499999999</v>
      </c>
    </row>
    <row r="67" spans="1:5" x14ac:dyDescent="0.25">
      <c r="A67" s="8" t="s">
        <v>21</v>
      </c>
      <c r="B67" s="2">
        <v>0.70599999999999996</v>
      </c>
      <c r="C67" s="5">
        <v>7.5999999999999998E-2</v>
      </c>
      <c r="D67" s="1">
        <f t="shared" si="3"/>
        <v>0.63</v>
      </c>
      <c r="E67" s="7">
        <f t="shared" si="4"/>
        <v>71.887949700000007</v>
      </c>
    </row>
    <row r="68" spans="1:5" x14ac:dyDescent="0.25">
      <c r="A68" s="8">
        <v>3133</v>
      </c>
      <c r="B68" s="2">
        <v>0.80500000000000005</v>
      </c>
      <c r="C68" s="5">
        <v>7.5999999999999998E-2</v>
      </c>
      <c r="D68" s="1">
        <f t="shared" si="3"/>
        <v>0.72900000000000009</v>
      </c>
      <c r="E68" s="7">
        <f t="shared" si="4"/>
        <v>86.732471733000011</v>
      </c>
    </row>
    <row r="69" spans="1:5" x14ac:dyDescent="0.25">
      <c r="A69" s="8" t="s">
        <v>19</v>
      </c>
      <c r="B69" s="2">
        <v>0.63100000000000001</v>
      </c>
      <c r="C69" s="5">
        <v>7.5999999999999998E-2</v>
      </c>
      <c r="D69" s="1">
        <f t="shared" si="3"/>
        <v>0.55500000000000005</v>
      </c>
      <c r="E69" s="7">
        <f t="shared" si="4"/>
        <v>61.373069324999996</v>
      </c>
    </row>
    <row r="70" spans="1:5" x14ac:dyDescent="0.25">
      <c r="A70" s="8">
        <v>708</v>
      </c>
      <c r="B70" s="2">
        <v>0.46500000000000002</v>
      </c>
      <c r="C70" s="5">
        <v>7.5999999999999998E-2</v>
      </c>
      <c r="D70" s="1">
        <f t="shared" si="3"/>
        <v>0.38900000000000001</v>
      </c>
      <c r="E70" s="7">
        <f t="shared" si="4"/>
        <v>40.340990173000002</v>
      </c>
    </row>
    <row r="71" spans="1:5" x14ac:dyDescent="0.25">
      <c r="A71" s="8" t="s">
        <v>23</v>
      </c>
      <c r="B71" s="2">
        <v>0.52</v>
      </c>
      <c r="C71" s="5">
        <v>7.5999999999999998E-2</v>
      </c>
      <c r="D71" s="1">
        <f t="shared" si="3"/>
        <v>0.44400000000000001</v>
      </c>
      <c r="E71" s="7">
        <f t="shared" si="4"/>
        <v>46.967490767999998</v>
      </c>
    </row>
    <row r="72" spans="1:5" x14ac:dyDescent="0.25">
      <c r="A72" s="8">
        <v>3090</v>
      </c>
      <c r="B72" s="2">
        <v>0.48199999999999998</v>
      </c>
      <c r="C72" s="5">
        <v>7.5999999999999998E-2</v>
      </c>
      <c r="D72" s="1">
        <f t="shared" si="3"/>
        <v>0.40599999999999997</v>
      </c>
      <c r="E72" s="7">
        <f t="shared" si="4"/>
        <v>42.352996867999991</v>
      </c>
    </row>
    <row r="73" spans="1:5" x14ac:dyDescent="0.25">
      <c r="A73" s="8" t="s">
        <v>18</v>
      </c>
      <c r="B73" s="2">
        <v>0.56900000000000006</v>
      </c>
      <c r="C73" s="5">
        <v>7.5999999999999998E-2</v>
      </c>
      <c r="D73" s="1">
        <f t="shared" si="3"/>
        <v>0.49300000000000005</v>
      </c>
      <c r="E73" s="7">
        <f t="shared" si="4"/>
        <v>53.156542637000001</v>
      </c>
    </row>
    <row r="74" spans="1:5" x14ac:dyDescent="0.25">
      <c r="A74" s="8">
        <v>688</v>
      </c>
      <c r="B74" s="2">
        <v>0.62</v>
      </c>
      <c r="C74" s="5">
        <v>7.5999999999999998E-2</v>
      </c>
      <c r="D74" s="1">
        <f t="shared" si="3"/>
        <v>0.54400000000000004</v>
      </c>
      <c r="E74" s="7">
        <f t="shared" si="4"/>
        <v>59.883875167999996</v>
      </c>
    </row>
    <row r="75" spans="1:5" x14ac:dyDescent="0.25">
      <c r="A75" s="8" t="s">
        <v>24</v>
      </c>
      <c r="B75" s="2">
        <v>0.60299999999999998</v>
      </c>
      <c r="C75" s="5">
        <v>7.5999999999999998E-2</v>
      </c>
      <c r="D75" s="1">
        <f t="shared" si="3"/>
        <v>0.52700000000000002</v>
      </c>
      <c r="E75" s="7">
        <f t="shared" si="4"/>
        <v>57.609055476999998</v>
      </c>
    </row>
    <row r="76" spans="1:5" x14ac:dyDescent="0.25">
      <c r="A76" s="8" t="s">
        <v>22</v>
      </c>
      <c r="B76" s="2">
        <v>0.79300000000000004</v>
      </c>
      <c r="C76" s="5">
        <v>7.5999999999999998E-2</v>
      </c>
      <c r="D76" s="1">
        <f t="shared" si="3"/>
        <v>0.71700000000000008</v>
      </c>
      <c r="E76" s="7">
        <f t="shared" si="4"/>
        <v>84.874658156999999</v>
      </c>
    </row>
    <row r="77" spans="1:5" x14ac:dyDescent="0.25">
      <c r="A77" s="8" t="s">
        <v>23</v>
      </c>
      <c r="B77" s="2">
        <v>0.64</v>
      </c>
      <c r="C77" s="5">
        <v>7.5999999999999998E-2</v>
      </c>
      <c r="D77" s="1">
        <f t="shared" si="3"/>
        <v>0.56400000000000006</v>
      </c>
      <c r="E77" s="7">
        <f t="shared" si="4"/>
        <v>62.601583248000004</v>
      </c>
    </row>
    <row r="78" spans="1:5" x14ac:dyDescent="0.25">
      <c r="A78" s="8">
        <v>3090</v>
      </c>
      <c r="B78" s="2">
        <v>0.53</v>
      </c>
      <c r="C78" s="5">
        <v>7.5999999999999998E-2</v>
      </c>
      <c r="D78" s="1">
        <f t="shared" si="3"/>
        <v>0.45400000000000001</v>
      </c>
      <c r="E78" s="7">
        <f t="shared" si="4"/>
        <v>48.208717507999999</v>
      </c>
    </row>
    <row r="79" spans="1:5" x14ac:dyDescent="0.25">
      <c r="A79" s="8" t="s">
        <v>18</v>
      </c>
      <c r="B79" s="2">
        <v>0.496</v>
      </c>
      <c r="C79" s="5">
        <v>7.5999999999999998E-2</v>
      </c>
      <c r="D79" s="1">
        <f t="shared" si="3"/>
        <v>0.42</v>
      </c>
      <c r="E79" s="7">
        <f t="shared" si="4"/>
        <v>44.034253199999995</v>
      </c>
    </row>
    <row r="80" spans="1:5" x14ac:dyDescent="0.25">
      <c r="A80" s="8">
        <v>688</v>
      </c>
      <c r="B80" s="2">
        <v>0.54600000000000004</v>
      </c>
      <c r="C80" s="5">
        <v>7.5999999999999998E-2</v>
      </c>
      <c r="D80" s="1">
        <f t="shared" si="3"/>
        <v>0.47000000000000003</v>
      </c>
      <c r="E80" s="7">
        <f t="shared" si="4"/>
        <v>50.217981700000003</v>
      </c>
    </row>
    <row r="81" spans="1:5" x14ac:dyDescent="0.25">
      <c r="A81" s="8">
        <v>3090</v>
      </c>
      <c r="B81" s="2">
        <v>0.46</v>
      </c>
      <c r="C81" s="5">
        <v>7.5999999999999998E-2</v>
      </c>
      <c r="D81" s="1">
        <f t="shared" si="3"/>
        <v>0.38400000000000001</v>
      </c>
      <c r="E81" s="7">
        <f t="shared" si="4"/>
        <v>39.755384927999998</v>
      </c>
    </row>
    <row r="82" spans="1:5" x14ac:dyDescent="0.25">
      <c r="A82" s="8" t="s">
        <v>18</v>
      </c>
      <c r="B82" s="2">
        <v>0.57500000000000007</v>
      </c>
      <c r="C82" s="5">
        <v>7.5999999999999998E-2</v>
      </c>
      <c r="D82" s="1">
        <f t="shared" si="3"/>
        <v>0.49900000000000005</v>
      </c>
      <c r="E82" s="7">
        <f t="shared" si="4"/>
        <v>53.932870013000006</v>
      </c>
    </row>
    <row r="83" spans="1:5" x14ac:dyDescent="0.25">
      <c r="A83" s="8">
        <v>708</v>
      </c>
      <c r="B83" s="2">
        <v>0.59299999999999997</v>
      </c>
      <c r="C83" s="5">
        <v>7.5999999999999998E-2</v>
      </c>
      <c r="D83" s="1">
        <f t="shared" si="3"/>
        <v>0.51700000000000002</v>
      </c>
      <c r="E83" s="7">
        <f t="shared" si="4"/>
        <v>56.286049757000001</v>
      </c>
    </row>
    <row r="84" spans="1:5" x14ac:dyDescent="0.25">
      <c r="A84" s="8" t="s">
        <v>23</v>
      </c>
      <c r="B84" s="2">
        <v>0.57999999999999996</v>
      </c>
      <c r="C84" s="5">
        <v>7.5999999999999998E-2</v>
      </c>
      <c r="D84" s="1">
        <f t="shared" si="3"/>
        <v>0.504</v>
      </c>
      <c r="E84" s="7">
        <f t="shared" si="4"/>
        <v>54.582890208000002</v>
      </c>
    </row>
    <row r="85" spans="1:5" x14ac:dyDescent="0.25">
      <c r="A85" s="8">
        <v>3133</v>
      </c>
      <c r="B85" s="2">
        <v>0.55300000000000005</v>
      </c>
      <c r="C85" s="5">
        <v>7.5999999999999998E-2</v>
      </c>
      <c r="D85" s="1">
        <f t="shared" si="3"/>
        <v>0.47700000000000004</v>
      </c>
      <c r="E85" s="7">
        <f t="shared" si="4"/>
        <v>51.106052877000003</v>
      </c>
    </row>
    <row r="86" spans="1:5" x14ac:dyDescent="0.25">
      <c r="A86" s="13" t="s">
        <v>28</v>
      </c>
      <c r="B86" s="13"/>
      <c r="C86" s="13"/>
      <c r="D86" s="13"/>
      <c r="E86" s="13"/>
    </row>
    <row r="87" spans="1:5" x14ac:dyDescent="0.25">
      <c r="A87" s="8">
        <v>3088</v>
      </c>
      <c r="B87" s="2">
        <v>0.56000000000000005</v>
      </c>
      <c r="C87" s="5">
        <v>7.5999999999999998E-2</v>
      </c>
      <c r="D87" s="1">
        <f t="shared" ref="D87:D108" si="5">(B87-C87)</f>
        <v>0.48400000000000004</v>
      </c>
      <c r="E87" s="7">
        <f t="shared" ref="E87:E108" si="6">(56.013*D87*D87)+(73.823*D87)+(3.1479)</f>
        <v>51.999613328000002</v>
      </c>
    </row>
    <row r="88" spans="1:5" x14ac:dyDescent="0.25">
      <c r="A88" s="8" t="s">
        <v>22</v>
      </c>
      <c r="B88" s="2">
        <v>0.502</v>
      </c>
      <c r="C88" s="5">
        <v>7.5999999999999998E-2</v>
      </c>
      <c r="D88" s="1">
        <f t="shared" si="5"/>
        <v>0.42599999999999999</v>
      </c>
      <c r="E88" s="7">
        <f t="shared" si="6"/>
        <v>44.761513187999995</v>
      </c>
    </row>
    <row r="89" spans="1:5" x14ac:dyDescent="0.25">
      <c r="A89" s="8" t="s">
        <v>23</v>
      </c>
      <c r="B89" s="2">
        <v>0.49399999999999999</v>
      </c>
      <c r="C89" s="5">
        <v>7.5999999999999998E-2</v>
      </c>
      <c r="D89" s="1">
        <f t="shared" si="5"/>
        <v>0.41799999999999998</v>
      </c>
      <c r="E89" s="7">
        <f t="shared" si="6"/>
        <v>43.792729411999993</v>
      </c>
    </row>
    <row r="90" spans="1:5" x14ac:dyDescent="0.25">
      <c r="A90" s="8" t="s">
        <v>17</v>
      </c>
      <c r="B90" s="2">
        <v>0.51100000000000001</v>
      </c>
      <c r="C90" s="5">
        <v>7.5999999999999998E-2</v>
      </c>
      <c r="D90" s="1">
        <f t="shared" si="5"/>
        <v>0.435</v>
      </c>
      <c r="E90" s="7">
        <f t="shared" si="6"/>
        <v>45.859964924999993</v>
      </c>
    </row>
    <row r="91" spans="1:5" x14ac:dyDescent="0.25">
      <c r="A91" s="8" t="s">
        <v>18</v>
      </c>
      <c r="B91" s="2">
        <v>0.53600000000000003</v>
      </c>
      <c r="C91" s="5">
        <v>7.5999999999999998E-2</v>
      </c>
      <c r="D91" s="1">
        <f t="shared" si="5"/>
        <v>0.46</v>
      </c>
      <c r="E91" s="7">
        <f t="shared" si="6"/>
        <v>48.958830799999994</v>
      </c>
    </row>
    <row r="92" spans="1:5" x14ac:dyDescent="0.25">
      <c r="A92" s="8">
        <v>688</v>
      </c>
      <c r="B92" s="2">
        <v>0.59199999999999997</v>
      </c>
      <c r="C92" s="5">
        <v>7.5999999999999998E-2</v>
      </c>
      <c r="D92" s="1">
        <f t="shared" si="5"/>
        <v>0.51600000000000001</v>
      </c>
      <c r="E92" s="7">
        <f t="shared" si="6"/>
        <v>56.154365327999997</v>
      </c>
    </row>
    <row r="93" spans="1:5" x14ac:dyDescent="0.25">
      <c r="A93" s="8">
        <v>3088</v>
      </c>
      <c r="B93" s="2">
        <v>0.57000000000000006</v>
      </c>
      <c r="C93" s="5">
        <v>7.5999999999999998E-2</v>
      </c>
      <c r="D93" s="1">
        <f t="shared" si="5"/>
        <v>0.49400000000000005</v>
      </c>
      <c r="E93" s="7">
        <f t="shared" si="6"/>
        <v>53.285650468</v>
      </c>
    </row>
    <row r="94" spans="1:5" x14ac:dyDescent="0.25">
      <c r="A94" s="8">
        <v>3133</v>
      </c>
      <c r="B94" s="2">
        <v>0.46600000000000003</v>
      </c>
      <c r="C94" s="5">
        <v>7.5999999999999998E-2</v>
      </c>
      <c r="D94" s="1">
        <f t="shared" si="5"/>
        <v>0.39</v>
      </c>
      <c r="E94" s="7">
        <f t="shared" si="6"/>
        <v>40.458447299999996</v>
      </c>
    </row>
    <row r="95" spans="1:5" x14ac:dyDescent="0.25">
      <c r="A95" s="8">
        <v>708</v>
      </c>
      <c r="B95" s="2">
        <v>0.498</v>
      </c>
      <c r="C95" s="5">
        <v>7.5999999999999998E-2</v>
      </c>
      <c r="D95" s="1">
        <f t="shared" si="5"/>
        <v>0.42199999999999999</v>
      </c>
      <c r="E95" s="7">
        <f t="shared" si="6"/>
        <v>44.276225091999997</v>
      </c>
    </row>
    <row r="96" spans="1:5" x14ac:dyDescent="0.25">
      <c r="A96" s="8">
        <v>3090</v>
      </c>
      <c r="B96" s="2">
        <v>0.52300000000000002</v>
      </c>
      <c r="C96" s="5">
        <v>7.5999999999999998E-2</v>
      </c>
      <c r="D96" s="1">
        <f t="shared" si="5"/>
        <v>0.44700000000000001</v>
      </c>
      <c r="E96" s="7">
        <f t="shared" si="6"/>
        <v>47.338682517000002</v>
      </c>
    </row>
    <row r="97" spans="1:5" x14ac:dyDescent="0.25">
      <c r="A97" s="8">
        <v>3088</v>
      </c>
      <c r="B97" s="2">
        <v>0.54300000000000004</v>
      </c>
      <c r="C97" s="5">
        <v>7.5999999999999998E-2</v>
      </c>
      <c r="D97" s="1">
        <f t="shared" si="5"/>
        <v>0.46700000000000003</v>
      </c>
      <c r="E97" s="7">
        <f t="shared" si="6"/>
        <v>49.839060156999999</v>
      </c>
    </row>
    <row r="98" spans="1:5" x14ac:dyDescent="0.25">
      <c r="A98" s="8">
        <v>3133</v>
      </c>
      <c r="B98" s="2">
        <v>0.47600000000000003</v>
      </c>
      <c r="C98" s="5">
        <v>7.5999999999999998E-2</v>
      </c>
      <c r="D98" s="1">
        <f t="shared" si="5"/>
        <v>0.4</v>
      </c>
      <c r="E98" s="7">
        <f t="shared" si="6"/>
        <v>41.639180000000003</v>
      </c>
    </row>
    <row r="99" spans="1:5" x14ac:dyDescent="0.25">
      <c r="A99" s="8" t="s">
        <v>18</v>
      </c>
      <c r="B99" s="2">
        <v>0.53800000000000003</v>
      </c>
      <c r="C99" s="5">
        <v>7.5999999999999998E-2</v>
      </c>
      <c r="D99" s="1">
        <f t="shared" si="5"/>
        <v>0.46200000000000002</v>
      </c>
      <c r="E99" s="7">
        <f t="shared" si="6"/>
        <v>49.209764772</v>
      </c>
    </row>
    <row r="100" spans="1:5" x14ac:dyDescent="0.25">
      <c r="A100" s="8">
        <v>3133</v>
      </c>
      <c r="B100" s="2">
        <v>0.65500000000000003</v>
      </c>
      <c r="C100" s="5">
        <v>7.5999999999999998E-2</v>
      </c>
      <c r="D100" s="1">
        <f t="shared" si="5"/>
        <v>0.57900000000000007</v>
      </c>
      <c r="E100" s="7">
        <f t="shared" si="6"/>
        <v>64.669271133000009</v>
      </c>
    </row>
    <row r="101" spans="1:5" x14ac:dyDescent="0.25">
      <c r="A101" s="8" t="s">
        <v>19</v>
      </c>
      <c r="B101" s="2">
        <v>0.58299999999999996</v>
      </c>
      <c r="C101" s="5">
        <v>7.5999999999999998E-2</v>
      </c>
      <c r="D101" s="1">
        <f t="shared" si="5"/>
        <v>0.50700000000000001</v>
      </c>
      <c r="E101" s="7">
        <f t="shared" si="6"/>
        <v>54.974246637</v>
      </c>
    </row>
    <row r="102" spans="1:5" x14ac:dyDescent="0.25">
      <c r="A102" s="8" t="s">
        <v>25</v>
      </c>
      <c r="B102" s="2">
        <v>0.47000000000000003</v>
      </c>
      <c r="C102" s="5">
        <v>7.5999999999999998E-2</v>
      </c>
      <c r="D102" s="1">
        <f t="shared" si="5"/>
        <v>0.39400000000000002</v>
      </c>
      <c r="E102" s="7">
        <f t="shared" si="6"/>
        <v>40.929396067999996</v>
      </c>
    </row>
    <row r="103" spans="1:5" x14ac:dyDescent="0.25">
      <c r="A103" s="8" t="s">
        <v>23</v>
      </c>
      <c r="B103" s="2">
        <v>0.53600000000000003</v>
      </c>
      <c r="C103" s="5">
        <v>7.5999999999999998E-2</v>
      </c>
      <c r="D103" s="1">
        <f t="shared" si="5"/>
        <v>0.46</v>
      </c>
      <c r="E103" s="7">
        <f t="shared" si="6"/>
        <v>48.958830799999994</v>
      </c>
    </row>
    <row r="104" spans="1:5" x14ac:dyDescent="0.25">
      <c r="A104" s="8">
        <v>3088</v>
      </c>
      <c r="B104" s="2">
        <v>0.49399999999999999</v>
      </c>
      <c r="C104" s="5">
        <v>7.5999999999999998E-2</v>
      </c>
      <c r="D104" s="1">
        <f t="shared" si="5"/>
        <v>0.41799999999999998</v>
      </c>
      <c r="E104" s="7">
        <f t="shared" si="6"/>
        <v>43.792729411999993</v>
      </c>
    </row>
    <row r="105" spans="1:5" x14ac:dyDescent="0.25">
      <c r="A105" s="8" t="s">
        <v>21</v>
      </c>
      <c r="B105" s="2">
        <v>0.53700000000000003</v>
      </c>
      <c r="C105" s="5">
        <v>7.5999999999999998E-2</v>
      </c>
      <c r="D105" s="1">
        <f t="shared" si="5"/>
        <v>0.46100000000000002</v>
      </c>
      <c r="E105" s="7">
        <f t="shared" si="6"/>
        <v>49.084241772999995</v>
      </c>
    </row>
    <row r="106" spans="1:5" x14ac:dyDescent="0.25">
      <c r="A106" s="8">
        <v>708</v>
      </c>
      <c r="B106" s="2">
        <v>0.40700000000000003</v>
      </c>
      <c r="C106" s="5">
        <v>7.5999999999999998E-2</v>
      </c>
      <c r="D106" s="1">
        <f t="shared" si="5"/>
        <v>0.33100000000000002</v>
      </c>
      <c r="E106" s="7">
        <f t="shared" si="6"/>
        <v>33.720153293000003</v>
      </c>
    </row>
    <row r="107" spans="1:5" x14ac:dyDescent="0.25">
      <c r="A107" s="8">
        <v>3088</v>
      </c>
      <c r="B107" s="2">
        <v>0.59099999999999997</v>
      </c>
      <c r="C107" s="5">
        <v>7.5999999999999998E-2</v>
      </c>
      <c r="D107" s="1">
        <f t="shared" si="5"/>
        <v>0.51500000000000001</v>
      </c>
      <c r="E107" s="7">
        <f t="shared" si="6"/>
        <v>56.022792924999997</v>
      </c>
    </row>
    <row r="108" spans="1:5" x14ac:dyDescent="0.25">
      <c r="A108" s="8">
        <v>3133</v>
      </c>
      <c r="B108" s="2">
        <v>0.61599999999999999</v>
      </c>
      <c r="C108" s="5">
        <v>7.5999999999999998E-2</v>
      </c>
      <c r="D108" s="1">
        <f t="shared" si="5"/>
        <v>0.54</v>
      </c>
      <c r="E108" s="7">
        <f t="shared" si="6"/>
        <v>59.345710799999999</v>
      </c>
    </row>
    <row r="109" spans="1:5" x14ac:dyDescent="0.25">
      <c r="A109" s="13" t="s">
        <v>29</v>
      </c>
      <c r="B109" s="13"/>
      <c r="C109" s="13"/>
      <c r="D109" s="13"/>
      <c r="E109" s="13"/>
    </row>
    <row r="110" spans="1:5" x14ac:dyDescent="0.25">
      <c r="A110" s="8">
        <v>3090</v>
      </c>
      <c r="B110" s="2">
        <v>0.54100000000000004</v>
      </c>
      <c r="C110" s="5">
        <v>7.5999999999999998E-2</v>
      </c>
      <c r="D110" s="1">
        <f t="shared" ref="D110:D119" si="7">(B110-C110)</f>
        <v>0.46500000000000002</v>
      </c>
      <c r="E110" s="7">
        <f t="shared" ref="E110:E119" si="8">(56.013*D110*D110)+(73.823*D110)+(3.1479)</f>
        <v>49.587005925</v>
      </c>
    </row>
    <row r="111" spans="1:5" x14ac:dyDescent="0.25">
      <c r="A111" s="8">
        <v>3090</v>
      </c>
      <c r="B111" s="2">
        <v>0.64100000000000001</v>
      </c>
      <c r="C111" s="5">
        <v>7.5999999999999998E-2</v>
      </c>
      <c r="D111" s="1">
        <f t="shared" si="7"/>
        <v>0.56500000000000006</v>
      </c>
      <c r="E111" s="7">
        <f t="shared" si="8"/>
        <v>62.738644925000003</v>
      </c>
    </row>
    <row r="112" spans="1:5" x14ac:dyDescent="0.25">
      <c r="A112" s="8">
        <v>708</v>
      </c>
      <c r="B112" s="2">
        <v>0.53900000000000003</v>
      </c>
      <c r="C112" s="5">
        <v>7.5999999999999998E-2</v>
      </c>
      <c r="D112" s="1">
        <f t="shared" si="7"/>
        <v>0.46300000000000002</v>
      </c>
      <c r="E112" s="7">
        <f t="shared" si="8"/>
        <v>49.335399797000001</v>
      </c>
    </row>
    <row r="113" spans="1:5" x14ac:dyDescent="0.25">
      <c r="A113" s="8">
        <v>688</v>
      </c>
      <c r="B113" s="2">
        <v>0.61799999999999999</v>
      </c>
      <c r="C113" s="5">
        <v>7.5999999999999998E-2</v>
      </c>
      <c r="D113" s="1">
        <f t="shared" si="7"/>
        <v>0.54200000000000004</v>
      </c>
      <c r="E113" s="7">
        <f t="shared" si="8"/>
        <v>59.614568931999997</v>
      </c>
    </row>
    <row r="114" spans="1:5" x14ac:dyDescent="0.25">
      <c r="A114" s="8" t="s">
        <v>23</v>
      </c>
      <c r="B114" s="2">
        <v>0.51100000000000001</v>
      </c>
      <c r="C114" s="5">
        <v>7.5999999999999998E-2</v>
      </c>
      <c r="D114" s="1">
        <f t="shared" si="7"/>
        <v>0.435</v>
      </c>
      <c r="E114" s="7">
        <f t="shared" si="8"/>
        <v>45.859964924999993</v>
      </c>
    </row>
    <row r="115" spans="1:5" x14ac:dyDescent="0.25">
      <c r="A115" s="8">
        <v>3133</v>
      </c>
      <c r="B115" s="2">
        <v>0.44900000000000001</v>
      </c>
      <c r="C115" s="5">
        <v>7.5999999999999998E-2</v>
      </c>
      <c r="D115" s="1">
        <f t="shared" si="7"/>
        <v>0.373</v>
      </c>
      <c r="E115" s="7">
        <f t="shared" si="8"/>
        <v>38.476911676999997</v>
      </c>
    </row>
    <row r="116" spans="1:5" x14ac:dyDescent="0.25">
      <c r="A116" s="8" t="s">
        <v>24</v>
      </c>
      <c r="B116" s="2">
        <v>0.70200000000000007</v>
      </c>
      <c r="C116" s="5">
        <v>7.5999999999999998E-2</v>
      </c>
      <c r="D116" s="1">
        <f t="shared" si="7"/>
        <v>0.62600000000000011</v>
      </c>
      <c r="E116" s="7">
        <f t="shared" si="8"/>
        <v>71.311248388000024</v>
      </c>
    </row>
    <row r="117" spans="1:5" x14ac:dyDescent="0.25">
      <c r="A117" s="8">
        <v>3090</v>
      </c>
      <c r="B117" s="2">
        <v>0.63</v>
      </c>
      <c r="C117" s="5">
        <v>7.5999999999999998E-2</v>
      </c>
      <c r="D117" s="1">
        <f t="shared" si="7"/>
        <v>0.55400000000000005</v>
      </c>
      <c r="E117" s="7">
        <f t="shared" si="8"/>
        <v>61.237127907999998</v>
      </c>
    </row>
    <row r="118" spans="1:5" x14ac:dyDescent="0.25">
      <c r="A118" s="8" t="s">
        <v>18</v>
      </c>
      <c r="B118" s="2">
        <v>0.52400000000000002</v>
      </c>
      <c r="C118" s="5">
        <v>7.5999999999999998E-2</v>
      </c>
      <c r="D118" s="1">
        <f t="shared" si="7"/>
        <v>0.44800000000000001</v>
      </c>
      <c r="E118" s="7">
        <f t="shared" si="8"/>
        <v>47.462637151999992</v>
      </c>
    </row>
    <row r="119" spans="1:5" x14ac:dyDescent="0.25">
      <c r="A119" s="8" t="s">
        <v>23</v>
      </c>
      <c r="B119" s="2">
        <v>0.61699999999999999</v>
      </c>
      <c r="C119" s="5">
        <v>7.5999999999999998E-2</v>
      </c>
      <c r="D119" s="1">
        <f t="shared" si="7"/>
        <v>0.54100000000000004</v>
      </c>
      <c r="E119" s="7">
        <f t="shared" si="8"/>
        <v>59.480083853000004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17"/>
  <sheetViews>
    <sheetView workbookViewId="0">
      <selection activeCell="M2" sqref="M2"/>
    </sheetView>
  </sheetViews>
  <sheetFormatPr defaultRowHeight="15" x14ac:dyDescent="0.25"/>
  <cols>
    <col min="1" max="1" width="16.85546875" customWidth="1"/>
    <col min="2" max="2" width="13" customWidth="1"/>
    <col min="3" max="3" width="12.7109375" customWidth="1"/>
    <col min="4" max="4" width="12.28515625" customWidth="1"/>
    <col min="5" max="5" width="15.7109375" customWidth="1"/>
  </cols>
  <sheetData>
    <row r="2" spans="1:12" x14ac:dyDescent="0.25">
      <c r="A2" s="3">
        <v>0.186</v>
      </c>
      <c r="B2" s="3">
        <v>0.14399999999999999</v>
      </c>
      <c r="C2" s="2">
        <v>2.2810000000000001</v>
      </c>
      <c r="D2" s="2">
        <v>2.0710000000000002</v>
      </c>
      <c r="E2" s="2">
        <v>1.9570000000000001</v>
      </c>
      <c r="F2" s="2">
        <v>2.0819999999999999</v>
      </c>
      <c r="G2" s="2">
        <v>1.5649999999999999</v>
      </c>
      <c r="H2" s="2">
        <v>1.61</v>
      </c>
      <c r="I2" s="2">
        <v>1.974</v>
      </c>
      <c r="J2" s="2">
        <v>1.7250000000000001</v>
      </c>
      <c r="K2" s="2">
        <v>1.9330000000000001</v>
      </c>
      <c r="L2" s="2">
        <v>1.47</v>
      </c>
    </row>
    <row r="3" spans="1:12" x14ac:dyDescent="0.25">
      <c r="A3" s="3">
        <v>0.47199999999999998</v>
      </c>
      <c r="B3" s="3">
        <v>0.48599999999999999</v>
      </c>
      <c r="C3" s="2">
        <v>2.2869999999999999</v>
      </c>
      <c r="D3" s="2">
        <v>2.54</v>
      </c>
      <c r="E3" s="2">
        <v>2.282</v>
      </c>
      <c r="F3" s="2">
        <v>2.3860000000000001</v>
      </c>
      <c r="G3" s="2">
        <v>1.863</v>
      </c>
      <c r="H3" s="2">
        <v>2.0699999999999998</v>
      </c>
      <c r="I3" s="2">
        <v>1.694</v>
      </c>
      <c r="J3" s="2">
        <v>1.8820000000000001</v>
      </c>
      <c r="K3" s="2">
        <v>1.92</v>
      </c>
      <c r="L3" s="2">
        <v>1.5820000000000001</v>
      </c>
    </row>
    <row r="4" spans="1:12" x14ac:dyDescent="0.25">
      <c r="A4" s="3">
        <v>0.68200000000000005</v>
      </c>
      <c r="B4" s="3">
        <v>0.68799999999999994</v>
      </c>
      <c r="C4" s="2">
        <v>2.2160000000000002</v>
      </c>
      <c r="D4" s="2">
        <v>2.5489999999999999</v>
      </c>
      <c r="E4" s="2">
        <v>2.2480000000000002</v>
      </c>
      <c r="F4" s="2">
        <v>2.2450000000000001</v>
      </c>
      <c r="G4" s="2">
        <v>1.8900000000000001</v>
      </c>
      <c r="H4" s="2">
        <v>1.85</v>
      </c>
      <c r="I4" s="2">
        <v>1.6080000000000001</v>
      </c>
      <c r="J4" s="2">
        <v>1.9330000000000001</v>
      </c>
      <c r="K4" s="2">
        <v>1.8129999999999999</v>
      </c>
      <c r="L4" s="2">
        <v>1.766</v>
      </c>
    </row>
    <row r="5" spans="1:12" x14ac:dyDescent="0.25">
      <c r="A5" s="3">
        <v>0.85499999999999998</v>
      </c>
      <c r="B5" s="3">
        <v>0.86599999999999999</v>
      </c>
      <c r="C5" s="2">
        <v>2.0289999999999999</v>
      </c>
      <c r="D5" s="2">
        <v>2.383</v>
      </c>
      <c r="E5" s="2">
        <v>2.0550000000000002</v>
      </c>
      <c r="F5" s="2">
        <v>2.1659999999999999</v>
      </c>
      <c r="G5" s="2">
        <v>2.0710000000000002</v>
      </c>
      <c r="H5" s="2">
        <v>1.722</v>
      </c>
      <c r="I5" s="2">
        <v>1.635</v>
      </c>
      <c r="J5" s="2">
        <v>1.8029999999999999</v>
      </c>
      <c r="K5" s="2">
        <v>1.6440000000000001</v>
      </c>
      <c r="L5" s="2">
        <v>1.756</v>
      </c>
    </row>
    <row r="6" spans="1:12" x14ac:dyDescent="0.25">
      <c r="A6" s="3">
        <v>1.202</v>
      </c>
      <c r="B6" s="3">
        <v>1.24</v>
      </c>
      <c r="C6" s="2">
        <v>1.925</v>
      </c>
      <c r="D6" s="2">
        <v>2.1710000000000003</v>
      </c>
      <c r="E6" s="2">
        <v>1.863</v>
      </c>
      <c r="F6" s="2">
        <v>1.67</v>
      </c>
      <c r="G6" s="2">
        <v>1.7590000000000001</v>
      </c>
      <c r="H6" s="2">
        <v>1.476</v>
      </c>
      <c r="I6" s="2">
        <v>1.7610000000000001</v>
      </c>
      <c r="J6" s="2">
        <v>1.639</v>
      </c>
      <c r="K6" s="2">
        <v>1.7490000000000001</v>
      </c>
      <c r="L6" s="2">
        <v>1.643</v>
      </c>
    </row>
    <row r="7" spans="1:12" x14ac:dyDescent="0.25">
      <c r="A7" s="5">
        <v>0.09</v>
      </c>
      <c r="B7" s="5">
        <v>9.2999999999999999E-2</v>
      </c>
      <c r="C7" s="2">
        <v>2.11</v>
      </c>
      <c r="D7" s="2">
        <v>1.992</v>
      </c>
      <c r="E7" s="2">
        <v>2.052</v>
      </c>
      <c r="F7" s="2">
        <v>1.784</v>
      </c>
      <c r="G7" s="2">
        <v>1.857</v>
      </c>
      <c r="H7" s="2">
        <v>1.556</v>
      </c>
      <c r="I7" s="2">
        <v>1.704</v>
      </c>
      <c r="J7" s="2">
        <v>1.829</v>
      </c>
      <c r="K7" s="2">
        <v>1.6640000000000001</v>
      </c>
      <c r="L7" s="2">
        <v>1.5130000000000001</v>
      </c>
    </row>
    <row r="8" spans="1:12" x14ac:dyDescent="0.25">
      <c r="A8" s="1">
        <v>8.7999999999999995E-2</v>
      </c>
      <c r="B8" s="1">
        <v>9.1999999999999998E-2</v>
      </c>
      <c r="C8" s="2">
        <v>2.44</v>
      </c>
      <c r="D8" s="2">
        <v>2.0470000000000002</v>
      </c>
      <c r="E8" s="2">
        <v>2.274</v>
      </c>
      <c r="F8" s="2">
        <v>1.851</v>
      </c>
      <c r="G8" s="2">
        <v>2.0910000000000002</v>
      </c>
      <c r="H8" s="2">
        <v>1.788</v>
      </c>
      <c r="I8" s="2">
        <v>2.0249999999999999</v>
      </c>
      <c r="J8" s="2">
        <v>1.9180000000000001</v>
      </c>
      <c r="K8" s="2">
        <v>1.7610000000000001</v>
      </c>
      <c r="L8" s="2">
        <v>1.59</v>
      </c>
    </row>
    <row r="9" spans="1:12" x14ac:dyDescent="0.25">
      <c r="A9" s="1">
        <v>8.5000000000000006E-2</v>
      </c>
      <c r="B9" s="2">
        <v>1.7989999999999999</v>
      </c>
      <c r="C9" s="2">
        <v>2.129</v>
      </c>
      <c r="D9" s="2">
        <v>1.9990000000000001</v>
      </c>
      <c r="E9" s="2">
        <v>1.958</v>
      </c>
      <c r="F9" s="2">
        <v>1.696</v>
      </c>
      <c r="G9" s="2">
        <v>1.7150000000000001</v>
      </c>
      <c r="H9" s="2">
        <v>1.859</v>
      </c>
      <c r="I9" s="2">
        <v>1.4339999999999999</v>
      </c>
      <c r="J9" s="2">
        <v>1.657</v>
      </c>
      <c r="K9" s="2">
        <v>1.5509999999999999</v>
      </c>
      <c r="L9" s="2">
        <v>1.36</v>
      </c>
    </row>
    <row r="16" spans="1:12" x14ac:dyDescent="0.25">
      <c r="B16" s="6" t="s">
        <v>1</v>
      </c>
      <c r="C16" s="6" t="s">
        <v>2</v>
      </c>
      <c r="D16" s="6" t="s">
        <v>3</v>
      </c>
      <c r="E16" s="6" t="s">
        <v>4</v>
      </c>
    </row>
    <row r="17" spans="1:12" x14ac:dyDescent="0.25">
      <c r="A17" t="s">
        <v>5</v>
      </c>
      <c r="B17" s="3">
        <v>0.16500000000000001</v>
      </c>
      <c r="C17" s="1">
        <f>B17-B22</f>
        <v>7.400000000000001E-2</v>
      </c>
      <c r="D17" s="1">
        <v>480</v>
      </c>
      <c r="E17" s="12">
        <f>(489.49*C17*C17)-(1018.3*C17)+(554.65)</f>
        <v>481.97624723999996</v>
      </c>
    </row>
    <row r="18" spans="1:12" x14ac:dyDescent="0.25">
      <c r="A18" t="s">
        <v>6</v>
      </c>
      <c r="B18" s="3">
        <v>0.47899999999999998</v>
      </c>
      <c r="C18" s="1">
        <f>B18-B22</f>
        <v>0.38800000000000001</v>
      </c>
      <c r="D18" s="1">
        <v>240</v>
      </c>
      <c r="E18" s="12">
        <f t="shared" ref="E18:E22" si="0">(489.49*C18*C18)-(1018.3*C18)+(554.65)</f>
        <v>233.23938256000002</v>
      </c>
    </row>
    <row r="19" spans="1:12" x14ac:dyDescent="0.25">
      <c r="A19" t="s">
        <v>7</v>
      </c>
      <c r="B19" s="3">
        <v>0.68</v>
      </c>
      <c r="C19" s="1">
        <f>B19-B22</f>
        <v>0.58900000000000008</v>
      </c>
      <c r="D19" s="1">
        <v>120</v>
      </c>
      <c r="E19" s="12">
        <f>(489.49*C19*C19)-(1018.3*C19)+(554.65)</f>
        <v>124.68566028999993</v>
      </c>
    </row>
    <row r="20" spans="1:12" x14ac:dyDescent="0.25">
      <c r="A20" t="s">
        <v>8</v>
      </c>
      <c r="B20" s="3">
        <v>0.86</v>
      </c>
      <c r="C20" s="1">
        <f>B20-B22</f>
        <v>0.76900000000000002</v>
      </c>
      <c r="D20" s="1">
        <v>60</v>
      </c>
      <c r="E20" s="12">
        <f t="shared" si="0"/>
        <v>61.042595890000086</v>
      </c>
    </row>
    <row r="21" spans="1:12" x14ac:dyDescent="0.25">
      <c r="A21" t="s">
        <v>9</v>
      </c>
      <c r="B21" s="3">
        <v>1.2210000000000001</v>
      </c>
      <c r="C21" s="1">
        <f>B21-B22</f>
        <v>1.1300000000000001</v>
      </c>
      <c r="D21" s="1">
        <v>30</v>
      </c>
      <c r="E21" s="12">
        <f t="shared" si="0"/>
        <v>29.000781000000075</v>
      </c>
    </row>
    <row r="22" spans="1:12" x14ac:dyDescent="0.25">
      <c r="A22" t="s">
        <v>10</v>
      </c>
      <c r="B22" s="5">
        <v>9.0999999999999998E-2</v>
      </c>
      <c r="C22" s="1">
        <f>B22-B22</f>
        <v>0</v>
      </c>
      <c r="D22" s="1">
        <v>0</v>
      </c>
      <c r="E22" s="12">
        <f t="shared" si="0"/>
        <v>554.65</v>
      </c>
    </row>
    <row r="27" spans="1:12" x14ac:dyDescent="0.25">
      <c r="K27" s="10" t="s">
        <v>13</v>
      </c>
      <c r="L27" s="10"/>
    </row>
    <row r="32" spans="1:12" x14ac:dyDescent="0.25">
      <c r="A32" s="8" t="s">
        <v>11</v>
      </c>
      <c r="B32" s="2" t="s">
        <v>12</v>
      </c>
      <c r="C32" s="4" t="s">
        <v>10</v>
      </c>
      <c r="D32" s="1" t="s">
        <v>2</v>
      </c>
      <c r="E32" s="9" t="s">
        <v>14</v>
      </c>
    </row>
    <row r="33" spans="1:5" x14ac:dyDescent="0.25">
      <c r="A33" s="13" t="s">
        <v>26</v>
      </c>
      <c r="B33" s="13"/>
      <c r="C33" s="13"/>
      <c r="D33" s="13"/>
      <c r="E33" s="13"/>
    </row>
    <row r="34" spans="1:5" x14ac:dyDescent="0.25">
      <c r="A34" s="8" t="s">
        <v>17</v>
      </c>
      <c r="B34" s="2">
        <v>1.7989999999999999</v>
      </c>
      <c r="C34" s="5">
        <v>9.0999999999999998E-2</v>
      </c>
      <c r="D34" s="1">
        <f t="shared" ref="D34:D57" si="1">(B34-C34)</f>
        <v>1.708</v>
      </c>
      <c r="E34" s="12">
        <f t="shared" ref="E34:E57" si="2">(489.49*D34*D34)-(1018.3*D34)+(554.65)</f>
        <v>243.3651553599999</v>
      </c>
    </row>
    <row r="35" spans="1:5" x14ac:dyDescent="0.25">
      <c r="A35" s="8">
        <v>8890</v>
      </c>
      <c r="B35" s="2">
        <v>2.2810000000000001</v>
      </c>
      <c r="C35" s="5">
        <v>9.0999999999999998E-2</v>
      </c>
      <c r="D35" s="1">
        <f t="shared" si="1"/>
        <v>2.19</v>
      </c>
      <c r="E35" s="12">
        <f t="shared" si="2"/>
        <v>672.21598900000015</v>
      </c>
    </row>
    <row r="36" spans="1:5" x14ac:dyDescent="0.25">
      <c r="A36" s="8">
        <v>708</v>
      </c>
      <c r="B36" s="2">
        <v>2.2869999999999999</v>
      </c>
      <c r="C36" s="5">
        <v>9.0999999999999998E-2</v>
      </c>
      <c r="D36" s="1">
        <f t="shared" si="1"/>
        <v>2.1959999999999997</v>
      </c>
      <c r="E36" s="12">
        <f t="shared" si="2"/>
        <v>678.98760784000012</v>
      </c>
    </row>
    <row r="37" spans="1:5" x14ac:dyDescent="0.25">
      <c r="A37" s="8" t="s">
        <v>18</v>
      </c>
      <c r="B37" s="2">
        <v>2.2160000000000002</v>
      </c>
      <c r="C37" s="5">
        <v>9.0999999999999998E-2</v>
      </c>
      <c r="D37" s="1">
        <f t="shared" si="1"/>
        <v>2.125</v>
      </c>
      <c r="E37" s="12">
        <f t="shared" si="2"/>
        <v>601.11578124999994</v>
      </c>
    </row>
    <row r="38" spans="1:5" x14ac:dyDescent="0.25">
      <c r="A38" s="8" t="s">
        <v>19</v>
      </c>
      <c r="B38" s="2">
        <v>2.0289999999999999</v>
      </c>
      <c r="C38" s="5">
        <v>9.0999999999999998E-2</v>
      </c>
      <c r="D38" s="1">
        <f t="shared" si="1"/>
        <v>1.9379999999999999</v>
      </c>
      <c r="E38" s="12">
        <f t="shared" si="2"/>
        <v>419.63267956000016</v>
      </c>
    </row>
    <row r="39" spans="1:5" x14ac:dyDescent="0.25">
      <c r="A39" s="8">
        <v>3090</v>
      </c>
      <c r="B39" s="2">
        <v>1.925</v>
      </c>
      <c r="C39" s="5">
        <v>9.0999999999999998E-2</v>
      </c>
      <c r="D39" s="1">
        <f t="shared" si="1"/>
        <v>1.8340000000000001</v>
      </c>
      <c r="E39" s="12">
        <f t="shared" si="2"/>
        <v>333.51482644000009</v>
      </c>
    </row>
    <row r="40" spans="1:5" x14ac:dyDescent="0.25">
      <c r="A40" s="8" t="s">
        <v>18</v>
      </c>
      <c r="B40" s="2">
        <v>2.11</v>
      </c>
      <c r="C40" s="5">
        <v>9.0999999999999998E-2</v>
      </c>
      <c r="D40" s="1">
        <f t="shared" si="1"/>
        <v>2.0189999999999997</v>
      </c>
      <c r="E40" s="12">
        <f t="shared" si="2"/>
        <v>494.04024588999971</v>
      </c>
    </row>
    <row r="41" spans="1:5" x14ac:dyDescent="0.25">
      <c r="A41" s="8">
        <v>708</v>
      </c>
      <c r="B41" s="2">
        <v>2.44</v>
      </c>
      <c r="C41" s="5">
        <v>9.0999999999999998E-2</v>
      </c>
      <c r="D41" s="1">
        <f t="shared" si="1"/>
        <v>2.3489999999999998</v>
      </c>
      <c r="E41" s="12">
        <f t="shared" si="2"/>
        <v>863.57171148999976</v>
      </c>
    </row>
    <row r="42" spans="1:5" x14ac:dyDescent="0.25">
      <c r="A42" s="8">
        <v>3090</v>
      </c>
      <c r="B42" s="2">
        <v>2.129</v>
      </c>
      <c r="C42" s="5">
        <v>9.0999999999999998E-2</v>
      </c>
      <c r="D42" s="1">
        <f t="shared" si="1"/>
        <v>2.0379999999999998</v>
      </c>
      <c r="E42" s="12">
        <f t="shared" si="2"/>
        <v>512.42390356000021</v>
      </c>
    </row>
    <row r="43" spans="1:5" x14ac:dyDescent="0.25">
      <c r="A43" s="8" t="s">
        <v>20</v>
      </c>
      <c r="B43" s="2">
        <v>2.0710000000000002</v>
      </c>
      <c r="C43" s="5">
        <v>9.0999999999999998E-2</v>
      </c>
      <c r="D43" s="1">
        <f t="shared" si="1"/>
        <v>1.9800000000000002</v>
      </c>
      <c r="E43" s="12">
        <f t="shared" si="2"/>
        <v>457.41259600000024</v>
      </c>
    </row>
    <row r="44" spans="1:5" x14ac:dyDescent="0.25">
      <c r="A44" s="8" t="s">
        <v>21</v>
      </c>
      <c r="B44" s="2">
        <v>2.54</v>
      </c>
      <c r="C44" s="5">
        <v>9.0999999999999998E-2</v>
      </c>
      <c r="D44" s="1">
        <f t="shared" si="1"/>
        <v>2.4489999999999998</v>
      </c>
      <c r="E44" s="12">
        <f t="shared" si="2"/>
        <v>996.59901348999972</v>
      </c>
    </row>
    <row r="45" spans="1:5" x14ac:dyDescent="0.25">
      <c r="A45" s="8">
        <v>708</v>
      </c>
      <c r="B45" s="2">
        <v>2.5489999999999999</v>
      </c>
      <c r="C45" s="5">
        <v>9.0999999999999998E-2</v>
      </c>
      <c r="D45" s="1">
        <f t="shared" si="1"/>
        <v>2.4579999999999997</v>
      </c>
      <c r="E45" s="12">
        <f t="shared" si="2"/>
        <v>1009.0516603599993</v>
      </c>
    </row>
    <row r="46" spans="1:5" x14ac:dyDescent="0.25">
      <c r="A46" s="8">
        <v>3133</v>
      </c>
      <c r="B46" s="2">
        <v>2.383</v>
      </c>
      <c r="C46" s="5">
        <v>9.0999999999999998E-2</v>
      </c>
      <c r="D46" s="1">
        <f t="shared" si="1"/>
        <v>2.2919999999999998</v>
      </c>
      <c r="E46" s="12">
        <f t="shared" si="2"/>
        <v>792.1265953599999</v>
      </c>
    </row>
    <row r="47" spans="1:5" x14ac:dyDescent="0.25">
      <c r="A47" s="8">
        <v>688</v>
      </c>
      <c r="B47" s="2">
        <v>2.1710000000000003</v>
      </c>
      <c r="C47" s="5">
        <v>9.0999999999999998E-2</v>
      </c>
      <c r="D47" s="1">
        <f t="shared" si="1"/>
        <v>2.08</v>
      </c>
      <c r="E47" s="12">
        <f t="shared" si="2"/>
        <v>554.31553600000041</v>
      </c>
    </row>
    <row r="48" spans="1:5" x14ac:dyDescent="0.25">
      <c r="A48" s="8">
        <v>708</v>
      </c>
      <c r="B48" s="2">
        <v>1.992</v>
      </c>
      <c r="C48" s="5">
        <v>9.0999999999999998E-2</v>
      </c>
      <c r="D48" s="1">
        <f t="shared" si="1"/>
        <v>1.901</v>
      </c>
      <c r="E48" s="12">
        <f t="shared" si="2"/>
        <v>387.78115149000007</v>
      </c>
    </row>
    <row r="49" spans="1:5" x14ac:dyDescent="0.25">
      <c r="A49" s="8" t="s">
        <v>22</v>
      </c>
      <c r="B49" s="2">
        <v>2.0470000000000002</v>
      </c>
      <c r="C49" s="5">
        <v>9.0999999999999998E-2</v>
      </c>
      <c r="D49" s="1">
        <f t="shared" si="1"/>
        <v>1.9560000000000002</v>
      </c>
      <c r="E49" s="12">
        <f t="shared" si="2"/>
        <v>435.61261264000029</v>
      </c>
    </row>
    <row r="50" spans="1:5" x14ac:dyDescent="0.25">
      <c r="A50" s="8" t="s">
        <v>23</v>
      </c>
      <c r="B50" s="2">
        <v>1.9990000000000001</v>
      </c>
      <c r="C50" s="5">
        <v>9.0999999999999998E-2</v>
      </c>
      <c r="D50" s="1">
        <f t="shared" si="1"/>
        <v>1.9080000000000001</v>
      </c>
      <c r="E50" s="12">
        <f t="shared" si="2"/>
        <v>393.7043233600001</v>
      </c>
    </row>
    <row r="51" spans="1:5" x14ac:dyDescent="0.25">
      <c r="A51" s="8" t="s">
        <v>17</v>
      </c>
      <c r="B51" s="2">
        <v>1.9570000000000001</v>
      </c>
      <c r="C51" s="5">
        <v>9.0999999999999998E-2</v>
      </c>
      <c r="D51" s="1">
        <f t="shared" si="1"/>
        <v>1.8660000000000001</v>
      </c>
      <c r="E51" s="12">
        <f t="shared" si="2"/>
        <v>358.88484244000017</v>
      </c>
    </row>
    <row r="52" spans="1:5" x14ac:dyDescent="0.25">
      <c r="A52" s="8" t="s">
        <v>18</v>
      </c>
      <c r="B52" s="2">
        <v>2.282</v>
      </c>
      <c r="C52" s="5">
        <v>9.0999999999999998E-2</v>
      </c>
      <c r="D52" s="1">
        <f t="shared" si="1"/>
        <v>2.1909999999999998</v>
      </c>
      <c r="E52" s="12">
        <f t="shared" si="2"/>
        <v>673.3421446899996</v>
      </c>
    </row>
    <row r="53" spans="1:5" x14ac:dyDescent="0.25">
      <c r="A53" s="8">
        <v>688</v>
      </c>
      <c r="B53" s="2">
        <v>2.2480000000000002</v>
      </c>
      <c r="C53" s="5">
        <v>9.0999999999999998E-2</v>
      </c>
      <c r="D53" s="1">
        <f t="shared" si="1"/>
        <v>2.157</v>
      </c>
      <c r="E53" s="12">
        <f t="shared" si="2"/>
        <v>635.60205901000052</v>
      </c>
    </row>
    <row r="54" spans="1:5" x14ac:dyDescent="0.25">
      <c r="A54" s="8" t="s">
        <v>22</v>
      </c>
      <c r="B54" s="2">
        <v>2.0550000000000002</v>
      </c>
      <c r="C54" s="5">
        <v>9.0999999999999998E-2</v>
      </c>
      <c r="D54" s="1">
        <f t="shared" si="1"/>
        <v>1.9640000000000002</v>
      </c>
      <c r="E54" s="12">
        <f t="shared" si="2"/>
        <v>442.81661904000009</v>
      </c>
    </row>
    <row r="55" spans="1:5" x14ac:dyDescent="0.25">
      <c r="A55" s="8" t="s">
        <v>23</v>
      </c>
      <c r="B55" s="2">
        <v>1.863</v>
      </c>
      <c r="C55" s="5">
        <v>9.0999999999999998E-2</v>
      </c>
      <c r="D55" s="1">
        <f t="shared" si="1"/>
        <v>1.772</v>
      </c>
      <c r="E55" s="12">
        <f t="shared" si="2"/>
        <v>287.21316816000024</v>
      </c>
    </row>
    <row r="56" spans="1:5" x14ac:dyDescent="0.25">
      <c r="A56" s="8">
        <v>3090</v>
      </c>
      <c r="B56" s="2">
        <v>2.052</v>
      </c>
      <c r="C56" s="5">
        <v>9.0999999999999998E-2</v>
      </c>
      <c r="D56" s="1">
        <f t="shared" si="1"/>
        <v>1.9610000000000001</v>
      </c>
      <c r="E56" s="12">
        <f t="shared" si="2"/>
        <v>440.10777429000029</v>
      </c>
    </row>
    <row r="57" spans="1:5" x14ac:dyDescent="0.25">
      <c r="A57" s="8">
        <v>688</v>
      </c>
      <c r="B57" s="2">
        <v>2.274</v>
      </c>
      <c r="C57" s="5">
        <v>9.0999999999999998E-2</v>
      </c>
      <c r="D57" s="1">
        <f t="shared" si="1"/>
        <v>2.1829999999999998</v>
      </c>
      <c r="E57" s="12">
        <f t="shared" si="2"/>
        <v>664.36031060999983</v>
      </c>
    </row>
    <row r="58" spans="1:5" x14ac:dyDescent="0.25">
      <c r="A58" s="13" t="s">
        <v>27</v>
      </c>
      <c r="B58" s="13"/>
      <c r="C58" s="13"/>
      <c r="D58" s="13"/>
      <c r="E58" s="13"/>
    </row>
    <row r="59" spans="1:5" x14ac:dyDescent="0.25">
      <c r="A59" s="8">
        <v>708</v>
      </c>
      <c r="B59" s="2">
        <v>1.958</v>
      </c>
      <c r="C59" s="5">
        <v>9.0999999999999998E-2</v>
      </c>
      <c r="D59" s="1">
        <f t="shared" ref="D59:D83" si="3">(B59-C59)</f>
        <v>1.867</v>
      </c>
      <c r="E59" s="12">
        <f t="shared" ref="E59:E83" si="4">(489.49*D59*D59)-(1018.3*D59)+(554.65)</f>
        <v>359.69380861000002</v>
      </c>
    </row>
    <row r="60" spans="1:5" x14ac:dyDescent="0.25">
      <c r="A60" s="8">
        <v>3090</v>
      </c>
      <c r="B60" s="2">
        <v>2.0819999999999999</v>
      </c>
      <c r="C60" s="5">
        <v>9.0999999999999998E-2</v>
      </c>
      <c r="D60" s="1">
        <f t="shared" si="3"/>
        <v>1.9909999999999999</v>
      </c>
      <c r="E60" s="12">
        <f t="shared" si="4"/>
        <v>467.59270868999977</v>
      </c>
    </row>
    <row r="61" spans="1:5" x14ac:dyDescent="0.25">
      <c r="A61" s="8">
        <v>688</v>
      </c>
      <c r="B61" s="2">
        <v>2.3860000000000001</v>
      </c>
      <c r="C61" s="5">
        <v>9.0999999999999998E-2</v>
      </c>
      <c r="D61" s="1">
        <f t="shared" si="3"/>
        <v>2.2949999999999999</v>
      </c>
      <c r="E61" s="12">
        <f t="shared" si="4"/>
        <v>795.80756724999981</v>
      </c>
    </row>
    <row r="62" spans="1:5" x14ac:dyDescent="0.25">
      <c r="A62" s="8">
        <v>708</v>
      </c>
      <c r="B62" s="2">
        <v>2.2450000000000001</v>
      </c>
      <c r="C62" s="5">
        <v>9.0999999999999998E-2</v>
      </c>
      <c r="D62" s="1">
        <f t="shared" si="3"/>
        <v>2.1539999999999999</v>
      </c>
      <c r="E62" s="12">
        <f t="shared" si="4"/>
        <v>632.32638484000051</v>
      </c>
    </row>
    <row r="63" spans="1:5" x14ac:dyDescent="0.25">
      <c r="A63" s="8" t="s">
        <v>23</v>
      </c>
      <c r="B63" s="2">
        <v>2.1659999999999999</v>
      </c>
      <c r="C63" s="5">
        <v>9.0999999999999998E-2</v>
      </c>
      <c r="D63" s="1">
        <f t="shared" si="3"/>
        <v>2.0749999999999997</v>
      </c>
      <c r="E63" s="12">
        <f t="shared" si="4"/>
        <v>549.23788124999953</v>
      </c>
    </row>
    <row r="64" spans="1:5" x14ac:dyDescent="0.25">
      <c r="A64" s="8">
        <v>3090</v>
      </c>
      <c r="B64" s="2">
        <v>1.67</v>
      </c>
      <c r="C64" s="5">
        <v>9.0999999999999998E-2</v>
      </c>
      <c r="D64" s="1">
        <f t="shared" si="3"/>
        <v>1.579</v>
      </c>
      <c r="E64" s="12">
        <f t="shared" si="4"/>
        <v>167.17083709000019</v>
      </c>
    </row>
    <row r="65" spans="1:5" x14ac:dyDescent="0.25">
      <c r="A65" s="8" t="s">
        <v>21</v>
      </c>
      <c r="B65" s="2">
        <v>1.784</v>
      </c>
      <c r="C65" s="5">
        <v>9.0999999999999998E-2</v>
      </c>
      <c r="D65" s="1">
        <f t="shared" si="3"/>
        <v>1.6930000000000001</v>
      </c>
      <c r="E65" s="12">
        <f t="shared" si="4"/>
        <v>233.66832301000011</v>
      </c>
    </row>
    <row r="66" spans="1:5" x14ac:dyDescent="0.25">
      <c r="A66" s="8">
        <v>3133</v>
      </c>
      <c r="B66" s="2">
        <v>1.851</v>
      </c>
      <c r="C66" s="5">
        <v>9.0999999999999998E-2</v>
      </c>
      <c r="D66" s="1">
        <f t="shared" si="3"/>
        <v>1.76</v>
      </c>
      <c r="E66" s="12">
        <f t="shared" si="4"/>
        <v>278.68622400000015</v>
      </c>
    </row>
    <row r="67" spans="1:5" x14ac:dyDescent="0.25">
      <c r="A67" s="8" t="s">
        <v>19</v>
      </c>
      <c r="B67" s="2">
        <v>1.696</v>
      </c>
      <c r="C67" s="5">
        <v>9.0999999999999998E-2</v>
      </c>
      <c r="D67" s="1">
        <f t="shared" si="3"/>
        <v>1.605</v>
      </c>
      <c r="E67" s="12">
        <f t="shared" si="4"/>
        <v>181.21697725000001</v>
      </c>
    </row>
    <row r="68" spans="1:5" x14ac:dyDescent="0.25">
      <c r="A68" s="8">
        <v>708</v>
      </c>
      <c r="B68" s="2">
        <v>1.5649999999999999</v>
      </c>
      <c r="C68" s="5">
        <v>9.0999999999999998E-2</v>
      </c>
      <c r="D68" s="1">
        <f t="shared" si="3"/>
        <v>1.474</v>
      </c>
      <c r="E68" s="12">
        <f t="shared" si="4"/>
        <v>117.17897524000011</v>
      </c>
    </row>
    <row r="69" spans="1:5" x14ac:dyDescent="0.25">
      <c r="A69" s="8" t="s">
        <v>23</v>
      </c>
      <c r="B69" s="2">
        <v>1.863</v>
      </c>
      <c r="C69" s="5">
        <v>9.0999999999999998E-2</v>
      </c>
      <c r="D69" s="1">
        <f t="shared" si="3"/>
        <v>1.772</v>
      </c>
      <c r="E69" s="12">
        <f t="shared" si="4"/>
        <v>287.21316816000024</v>
      </c>
    </row>
    <row r="70" spans="1:5" x14ac:dyDescent="0.25">
      <c r="A70" s="8">
        <v>3090</v>
      </c>
      <c r="B70" s="2">
        <v>1.8900000000000001</v>
      </c>
      <c r="C70" s="5">
        <v>9.0999999999999998E-2</v>
      </c>
      <c r="D70" s="1">
        <f t="shared" si="3"/>
        <v>1.7990000000000002</v>
      </c>
      <c r="E70" s="12">
        <f t="shared" si="4"/>
        <v>306.91422549000015</v>
      </c>
    </row>
    <row r="71" spans="1:5" x14ac:dyDescent="0.25">
      <c r="A71" s="8" t="s">
        <v>18</v>
      </c>
      <c r="B71" s="2">
        <v>2.0710000000000002</v>
      </c>
      <c r="C71" s="5">
        <v>9.0999999999999998E-2</v>
      </c>
      <c r="D71" s="1">
        <f t="shared" si="3"/>
        <v>1.9800000000000002</v>
      </c>
      <c r="E71" s="12">
        <f t="shared" si="4"/>
        <v>457.41259600000024</v>
      </c>
    </row>
    <row r="72" spans="1:5" x14ac:dyDescent="0.25">
      <c r="A72" s="8">
        <v>688</v>
      </c>
      <c r="B72" s="2">
        <v>1.7590000000000001</v>
      </c>
      <c r="C72" s="5">
        <v>9.0999999999999998E-2</v>
      </c>
      <c r="D72" s="1">
        <f t="shared" si="3"/>
        <v>1.6680000000000001</v>
      </c>
      <c r="E72" s="12">
        <f t="shared" si="4"/>
        <v>217.99642576000008</v>
      </c>
    </row>
    <row r="73" spans="1:5" x14ac:dyDescent="0.25">
      <c r="A73" s="8" t="s">
        <v>24</v>
      </c>
      <c r="B73" s="2">
        <v>1.857</v>
      </c>
      <c r="C73" s="5">
        <v>9.0999999999999998E-2</v>
      </c>
      <c r="D73" s="1">
        <f t="shared" si="3"/>
        <v>1.766</v>
      </c>
      <c r="E73" s="12">
        <f t="shared" si="4"/>
        <v>282.93207444000006</v>
      </c>
    </row>
    <row r="74" spans="1:5" x14ac:dyDescent="0.25">
      <c r="A74" s="8" t="s">
        <v>22</v>
      </c>
      <c r="B74" s="2">
        <v>2.0910000000000002</v>
      </c>
      <c r="C74" s="5">
        <v>9.0999999999999998E-2</v>
      </c>
      <c r="D74" s="1">
        <f t="shared" si="3"/>
        <v>2</v>
      </c>
      <c r="E74" s="12">
        <f t="shared" si="4"/>
        <v>476.0100000000001</v>
      </c>
    </row>
    <row r="75" spans="1:5" x14ac:dyDescent="0.25">
      <c r="A75" s="8" t="s">
        <v>23</v>
      </c>
      <c r="B75" s="2">
        <v>1.7150000000000001</v>
      </c>
      <c r="C75" s="5">
        <v>9.0999999999999998E-2</v>
      </c>
      <c r="D75" s="1">
        <f t="shared" si="3"/>
        <v>1.6240000000000001</v>
      </c>
      <c r="E75" s="12">
        <f t="shared" si="4"/>
        <v>191.89997824000022</v>
      </c>
    </row>
    <row r="76" spans="1:5" x14ac:dyDescent="0.25">
      <c r="A76" s="8">
        <v>3090</v>
      </c>
      <c r="B76" s="2">
        <v>1.61</v>
      </c>
      <c r="C76" s="5">
        <v>9.0999999999999998E-2</v>
      </c>
      <c r="D76" s="1">
        <f t="shared" si="3"/>
        <v>1.5190000000000001</v>
      </c>
      <c r="E76" s="12">
        <f t="shared" si="4"/>
        <v>137.2824358900001</v>
      </c>
    </row>
    <row r="77" spans="1:5" x14ac:dyDescent="0.25">
      <c r="A77" s="8" t="s">
        <v>18</v>
      </c>
      <c r="B77" s="2">
        <v>2.0699999999999998</v>
      </c>
      <c r="C77" s="5">
        <v>9.0999999999999998E-2</v>
      </c>
      <c r="D77" s="1">
        <f t="shared" si="3"/>
        <v>1.9789999999999999</v>
      </c>
      <c r="E77" s="12">
        <f t="shared" si="4"/>
        <v>456.49300509000011</v>
      </c>
    </row>
    <row r="78" spans="1:5" x14ac:dyDescent="0.25">
      <c r="A78" s="8">
        <v>688</v>
      </c>
      <c r="B78" s="2">
        <v>1.85</v>
      </c>
      <c r="C78" s="5">
        <v>9.0999999999999998E-2</v>
      </c>
      <c r="D78" s="1">
        <f t="shared" si="3"/>
        <v>1.7590000000000001</v>
      </c>
      <c r="E78" s="12">
        <f t="shared" si="4"/>
        <v>277.98200869000004</v>
      </c>
    </row>
    <row r="79" spans="1:5" x14ac:dyDescent="0.25">
      <c r="A79" s="8">
        <v>3090</v>
      </c>
      <c r="B79" s="2">
        <v>1.722</v>
      </c>
      <c r="C79" s="5">
        <v>9.0999999999999998E-2</v>
      </c>
      <c r="D79" s="1">
        <f t="shared" si="3"/>
        <v>1.631</v>
      </c>
      <c r="E79" s="12">
        <f t="shared" si="4"/>
        <v>195.9249078900001</v>
      </c>
    </row>
    <row r="80" spans="1:5" x14ac:dyDescent="0.25">
      <c r="A80" s="8" t="s">
        <v>18</v>
      </c>
      <c r="B80" s="2">
        <v>1.476</v>
      </c>
      <c r="C80" s="5">
        <v>9.0999999999999998E-2</v>
      </c>
      <c r="D80" s="1">
        <f t="shared" si="3"/>
        <v>1.385</v>
      </c>
      <c r="E80" s="12">
        <f t="shared" si="4"/>
        <v>83.256455250000158</v>
      </c>
    </row>
    <row r="81" spans="1:5" x14ac:dyDescent="0.25">
      <c r="A81" s="8">
        <v>708</v>
      </c>
      <c r="B81" s="2">
        <v>1.556</v>
      </c>
      <c r="C81" s="5">
        <v>9.0999999999999998E-2</v>
      </c>
      <c r="D81" s="1">
        <f t="shared" si="3"/>
        <v>1.4650000000000001</v>
      </c>
      <c r="E81" s="12">
        <f t="shared" si="4"/>
        <v>113.39617525000006</v>
      </c>
    </row>
    <row r="82" spans="1:5" x14ac:dyDescent="0.25">
      <c r="A82" s="8" t="s">
        <v>23</v>
      </c>
      <c r="B82" s="2">
        <v>1.788</v>
      </c>
      <c r="C82" s="5">
        <v>9.0999999999999998E-2</v>
      </c>
      <c r="D82" s="1">
        <f t="shared" si="3"/>
        <v>1.6970000000000001</v>
      </c>
      <c r="E82" s="12">
        <f t="shared" si="4"/>
        <v>236.23260741000001</v>
      </c>
    </row>
    <row r="83" spans="1:5" x14ac:dyDescent="0.25">
      <c r="A83" s="8">
        <v>3133</v>
      </c>
      <c r="B83" s="2">
        <v>1.859</v>
      </c>
      <c r="C83" s="5">
        <v>9.0999999999999998E-2</v>
      </c>
      <c r="D83" s="1">
        <f t="shared" si="3"/>
        <v>1.768</v>
      </c>
      <c r="E83" s="12">
        <f t="shared" si="4"/>
        <v>284.35518976000014</v>
      </c>
    </row>
    <row r="84" spans="1:5" x14ac:dyDescent="0.25">
      <c r="A84" s="13" t="s">
        <v>28</v>
      </c>
      <c r="B84" s="13"/>
      <c r="C84" s="13"/>
      <c r="D84" s="13"/>
      <c r="E84" s="13"/>
    </row>
    <row r="85" spans="1:5" x14ac:dyDescent="0.25">
      <c r="A85" s="8">
        <v>3088</v>
      </c>
      <c r="B85" s="2">
        <v>1.974</v>
      </c>
      <c r="C85" s="5">
        <v>9.0999999999999998E-2</v>
      </c>
      <c r="D85" s="1">
        <f t="shared" ref="D85:D106" si="5">(B85-C85)</f>
        <v>1.883</v>
      </c>
      <c r="E85" s="12">
        <f t="shared" ref="E85:E106" si="6">(489.49*D85*D85)-(1018.3*D85)+(554.65)</f>
        <v>372.77040861000035</v>
      </c>
    </row>
    <row r="86" spans="1:5" x14ac:dyDescent="0.25">
      <c r="A86" s="8" t="s">
        <v>22</v>
      </c>
      <c r="B86" s="2">
        <v>1.694</v>
      </c>
      <c r="C86" s="5">
        <v>9.0999999999999998E-2</v>
      </c>
      <c r="D86" s="1">
        <f t="shared" si="5"/>
        <v>1.603</v>
      </c>
      <c r="E86" s="12">
        <f t="shared" si="6"/>
        <v>180.11300941000002</v>
      </c>
    </row>
    <row r="87" spans="1:5" x14ac:dyDescent="0.25">
      <c r="A87" s="8" t="s">
        <v>23</v>
      </c>
      <c r="B87" s="2">
        <v>1.6080000000000001</v>
      </c>
      <c r="C87" s="5">
        <v>9.0999999999999998E-2</v>
      </c>
      <c r="D87" s="1">
        <f t="shared" si="5"/>
        <v>1.5170000000000001</v>
      </c>
      <c r="E87" s="12">
        <f t="shared" si="6"/>
        <v>136.34685261000016</v>
      </c>
    </row>
    <row r="88" spans="1:5" x14ac:dyDescent="0.25">
      <c r="A88" s="8" t="s">
        <v>17</v>
      </c>
      <c r="B88" s="2">
        <v>1.635</v>
      </c>
      <c r="C88" s="5">
        <v>9.0999999999999998E-2</v>
      </c>
      <c r="D88" s="1">
        <f t="shared" si="5"/>
        <v>1.544</v>
      </c>
      <c r="E88" s="12">
        <f t="shared" si="6"/>
        <v>149.30763263999995</v>
      </c>
    </row>
    <row r="89" spans="1:5" x14ac:dyDescent="0.25">
      <c r="A89" s="8" t="s">
        <v>18</v>
      </c>
      <c r="B89" s="2">
        <v>1.7610000000000001</v>
      </c>
      <c r="C89" s="5">
        <v>9.0999999999999998E-2</v>
      </c>
      <c r="D89" s="1">
        <f t="shared" si="5"/>
        <v>1.6700000000000002</v>
      </c>
      <c r="E89" s="12">
        <f t="shared" si="6"/>
        <v>219.22766100000024</v>
      </c>
    </row>
    <row r="90" spans="1:5" x14ac:dyDescent="0.25">
      <c r="A90" s="8">
        <v>688</v>
      </c>
      <c r="B90" s="2">
        <v>1.704</v>
      </c>
      <c r="C90" s="5">
        <v>9.0999999999999998E-2</v>
      </c>
      <c r="D90" s="1">
        <f t="shared" si="5"/>
        <v>1.613</v>
      </c>
      <c r="E90" s="12">
        <f t="shared" si="6"/>
        <v>185.67200781000008</v>
      </c>
    </row>
    <row r="91" spans="1:5" x14ac:dyDescent="0.25">
      <c r="A91" s="8">
        <v>3088</v>
      </c>
      <c r="B91" s="2">
        <v>2.0249999999999999</v>
      </c>
      <c r="C91" s="5">
        <v>9.0999999999999998E-2</v>
      </c>
      <c r="D91" s="1">
        <f t="shared" si="5"/>
        <v>1.9339999999999999</v>
      </c>
      <c r="E91" s="12">
        <f t="shared" si="6"/>
        <v>416.12465844000019</v>
      </c>
    </row>
    <row r="92" spans="1:5" x14ac:dyDescent="0.25">
      <c r="A92" s="8">
        <v>3133</v>
      </c>
      <c r="B92" s="2">
        <v>1.4339999999999999</v>
      </c>
      <c r="C92" s="5">
        <v>9.0999999999999998E-2</v>
      </c>
      <c r="D92" s="1">
        <f t="shared" si="5"/>
        <v>1.343</v>
      </c>
      <c r="E92" s="12">
        <f t="shared" si="6"/>
        <v>69.941249009999979</v>
      </c>
    </row>
    <row r="93" spans="1:5" x14ac:dyDescent="0.25">
      <c r="A93" s="8">
        <v>708</v>
      </c>
      <c r="B93" s="2">
        <v>1.7250000000000001</v>
      </c>
      <c r="C93" s="5">
        <v>9.0999999999999998E-2</v>
      </c>
      <c r="D93" s="1">
        <f t="shared" si="5"/>
        <v>1.6340000000000001</v>
      </c>
      <c r="E93" s="12">
        <f t="shared" si="6"/>
        <v>197.66456244000017</v>
      </c>
    </row>
    <row r="94" spans="1:5" x14ac:dyDescent="0.25">
      <c r="A94" s="8">
        <v>3090</v>
      </c>
      <c r="B94" s="2">
        <v>1.8820000000000001</v>
      </c>
      <c r="C94" s="5">
        <v>9.0999999999999998E-2</v>
      </c>
      <c r="D94" s="1">
        <f t="shared" si="5"/>
        <v>1.7910000000000001</v>
      </c>
      <c r="E94" s="12">
        <f t="shared" si="6"/>
        <v>301.00247269000022</v>
      </c>
    </row>
    <row r="95" spans="1:5" x14ac:dyDescent="0.25">
      <c r="A95" s="8">
        <v>3088</v>
      </c>
      <c r="B95" s="2">
        <v>1.9330000000000001</v>
      </c>
      <c r="C95" s="5">
        <v>9.0999999999999998E-2</v>
      </c>
      <c r="D95" s="1">
        <f t="shared" si="5"/>
        <v>1.8420000000000001</v>
      </c>
      <c r="E95" s="12">
        <f t="shared" si="6"/>
        <v>339.76334836000012</v>
      </c>
    </row>
    <row r="96" spans="1:5" x14ac:dyDescent="0.25">
      <c r="A96" s="8">
        <v>3133</v>
      </c>
      <c r="B96" s="2">
        <v>1.8029999999999999</v>
      </c>
      <c r="C96" s="5">
        <v>9.0999999999999998E-2</v>
      </c>
      <c r="D96" s="1">
        <f t="shared" si="5"/>
        <v>1.712</v>
      </c>
      <c r="E96" s="12">
        <f t="shared" si="6"/>
        <v>245.98817856000016</v>
      </c>
    </row>
    <row r="97" spans="1:5" x14ac:dyDescent="0.25">
      <c r="A97" s="8" t="s">
        <v>18</v>
      </c>
      <c r="B97" s="2">
        <v>1.639</v>
      </c>
      <c r="C97" s="5">
        <v>9.0999999999999998E-2</v>
      </c>
      <c r="D97" s="1">
        <f t="shared" si="5"/>
        <v>1.548</v>
      </c>
      <c r="E97" s="12">
        <f t="shared" si="6"/>
        <v>151.28844496000022</v>
      </c>
    </row>
    <row r="98" spans="1:5" x14ac:dyDescent="0.25">
      <c r="A98" s="8">
        <v>3133</v>
      </c>
      <c r="B98" s="2">
        <v>1.829</v>
      </c>
      <c r="C98" s="5">
        <v>9.0999999999999998E-2</v>
      </c>
      <c r="D98" s="1">
        <f t="shared" si="5"/>
        <v>1.738</v>
      </c>
      <c r="E98" s="12">
        <f t="shared" si="6"/>
        <v>263.41963155999986</v>
      </c>
    </row>
    <row r="99" spans="1:5" x14ac:dyDescent="0.25">
      <c r="A99" s="8" t="s">
        <v>19</v>
      </c>
      <c r="B99" s="2">
        <v>1.9180000000000001</v>
      </c>
      <c r="C99" s="5">
        <v>9.0999999999999998E-2</v>
      </c>
      <c r="D99" s="1">
        <f t="shared" si="5"/>
        <v>1.8270000000000002</v>
      </c>
      <c r="E99" s="12">
        <f t="shared" si="6"/>
        <v>328.09876621000024</v>
      </c>
    </row>
    <row r="100" spans="1:5" x14ac:dyDescent="0.25">
      <c r="A100" s="8" t="s">
        <v>25</v>
      </c>
      <c r="B100" s="2">
        <v>1.657</v>
      </c>
      <c r="C100" s="5">
        <v>9.0999999999999998E-2</v>
      </c>
      <c r="D100" s="1">
        <f t="shared" si="5"/>
        <v>1.5660000000000001</v>
      </c>
      <c r="E100" s="12">
        <f t="shared" si="6"/>
        <v>160.39593844000012</v>
      </c>
    </row>
    <row r="101" spans="1:5" x14ac:dyDescent="0.25">
      <c r="A101" s="8" t="s">
        <v>23</v>
      </c>
      <c r="B101" s="2">
        <v>1.9330000000000001</v>
      </c>
      <c r="C101" s="5">
        <v>9.0999999999999998E-2</v>
      </c>
      <c r="D101" s="1">
        <f t="shared" si="5"/>
        <v>1.8420000000000001</v>
      </c>
      <c r="E101" s="12">
        <f t="shared" si="6"/>
        <v>339.76334836000012</v>
      </c>
    </row>
    <row r="102" spans="1:5" x14ac:dyDescent="0.25">
      <c r="A102" s="8">
        <v>3088</v>
      </c>
      <c r="B102" s="2">
        <v>1.92</v>
      </c>
      <c r="C102" s="5">
        <v>9.0999999999999998E-2</v>
      </c>
      <c r="D102" s="1">
        <f t="shared" si="5"/>
        <v>1.829</v>
      </c>
      <c r="E102" s="12">
        <f t="shared" si="6"/>
        <v>329.64131709000014</v>
      </c>
    </row>
    <row r="103" spans="1:5" x14ac:dyDescent="0.25">
      <c r="A103" s="8" t="s">
        <v>21</v>
      </c>
      <c r="B103" s="2">
        <v>1.8129999999999999</v>
      </c>
      <c r="C103" s="5">
        <v>9.0999999999999998E-2</v>
      </c>
      <c r="D103" s="1">
        <f t="shared" si="5"/>
        <v>1.722</v>
      </c>
      <c r="E103" s="12">
        <f t="shared" si="6"/>
        <v>252.61426516000017</v>
      </c>
    </row>
    <row r="104" spans="1:5" x14ac:dyDescent="0.25">
      <c r="A104" s="8">
        <v>708</v>
      </c>
      <c r="B104" s="2">
        <v>1.6440000000000001</v>
      </c>
      <c r="C104" s="5">
        <v>9.0999999999999998E-2</v>
      </c>
      <c r="D104" s="1">
        <f t="shared" si="5"/>
        <v>1.5530000000000002</v>
      </c>
      <c r="E104" s="12">
        <f t="shared" si="6"/>
        <v>153.78648741000018</v>
      </c>
    </row>
    <row r="105" spans="1:5" x14ac:dyDescent="0.25">
      <c r="A105" s="8">
        <v>3088</v>
      </c>
      <c r="B105" s="2">
        <v>1.7490000000000001</v>
      </c>
      <c r="C105" s="5">
        <v>9.0999999999999998E-2</v>
      </c>
      <c r="D105" s="1">
        <f t="shared" si="5"/>
        <v>1.6580000000000001</v>
      </c>
      <c r="E105" s="12">
        <f t="shared" si="6"/>
        <v>211.89898836000009</v>
      </c>
    </row>
    <row r="106" spans="1:5" x14ac:dyDescent="0.25">
      <c r="A106" s="8">
        <v>3133</v>
      </c>
      <c r="B106" s="2">
        <v>1.6640000000000001</v>
      </c>
      <c r="C106" s="5">
        <v>9.0999999999999998E-2</v>
      </c>
      <c r="D106" s="1">
        <f t="shared" si="5"/>
        <v>1.5730000000000002</v>
      </c>
      <c r="E106" s="12">
        <f t="shared" si="6"/>
        <v>164.0234022100002</v>
      </c>
    </row>
    <row r="107" spans="1:5" x14ac:dyDescent="0.25">
      <c r="A107" s="13" t="s">
        <v>29</v>
      </c>
      <c r="B107" s="13"/>
      <c r="C107" s="13"/>
      <c r="D107" s="13"/>
      <c r="E107" s="13"/>
    </row>
    <row r="108" spans="1:5" x14ac:dyDescent="0.25">
      <c r="A108" s="8">
        <v>3090</v>
      </c>
      <c r="B108" s="2">
        <v>1.7610000000000001</v>
      </c>
      <c r="C108" s="5">
        <v>9.0999999999999998E-2</v>
      </c>
      <c r="D108" s="1">
        <f t="shared" ref="D108:D117" si="7">(B108-C108)</f>
        <v>1.6700000000000002</v>
      </c>
      <c r="E108" s="12">
        <f t="shared" ref="E108:E117" si="8">(489.49*D108*D108)-(1018.3*D108)+(554.65)</f>
        <v>219.22766100000024</v>
      </c>
    </row>
    <row r="109" spans="1:5" x14ac:dyDescent="0.25">
      <c r="A109" s="8">
        <v>3090</v>
      </c>
      <c r="B109" s="2">
        <v>1.5509999999999999</v>
      </c>
      <c r="C109" s="5">
        <v>9.0999999999999998E-2</v>
      </c>
      <c r="D109" s="1">
        <f t="shared" si="7"/>
        <v>1.46</v>
      </c>
      <c r="E109" s="12">
        <f t="shared" si="8"/>
        <v>111.32888400000013</v>
      </c>
    </row>
    <row r="110" spans="1:5" x14ac:dyDescent="0.25">
      <c r="A110" s="8">
        <v>708</v>
      </c>
      <c r="B110" s="2">
        <v>1.47</v>
      </c>
      <c r="C110" s="5">
        <v>9.0999999999999998E-2</v>
      </c>
      <c r="D110" s="1">
        <f t="shared" si="7"/>
        <v>1.379</v>
      </c>
      <c r="E110" s="12">
        <f t="shared" si="8"/>
        <v>81.248553089999973</v>
      </c>
    </row>
    <row r="111" spans="1:5" x14ac:dyDescent="0.25">
      <c r="A111" s="8">
        <v>688</v>
      </c>
      <c r="B111" s="2">
        <v>1.5820000000000001</v>
      </c>
      <c r="C111" s="5">
        <v>9.0999999999999998E-2</v>
      </c>
      <c r="D111" s="1">
        <f t="shared" si="7"/>
        <v>1.4910000000000001</v>
      </c>
      <c r="E111" s="12">
        <f t="shared" si="8"/>
        <v>124.54061869000009</v>
      </c>
    </row>
    <row r="112" spans="1:5" x14ac:dyDescent="0.25">
      <c r="A112" s="8" t="s">
        <v>23</v>
      </c>
      <c r="B112" s="2">
        <v>1.766</v>
      </c>
      <c r="C112" s="5">
        <v>9.0999999999999998E-2</v>
      </c>
      <c r="D112" s="1">
        <f t="shared" si="7"/>
        <v>1.675</v>
      </c>
      <c r="E112" s="12">
        <f t="shared" si="8"/>
        <v>222.32288125000002</v>
      </c>
    </row>
    <row r="113" spans="1:5" x14ac:dyDescent="0.25">
      <c r="A113" s="8">
        <v>3133</v>
      </c>
      <c r="B113" s="2">
        <v>1.756</v>
      </c>
      <c r="C113" s="5">
        <v>9.0999999999999998E-2</v>
      </c>
      <c r="D113" s="1">
        <f t="shared" si="7"/>
        <v>1.665</v>
      </c>
      <c r="E113" s="12">
        <f t="shared" si="8"/>
        <v>216.15691525</v>
      </c>
    </row>
    <row r="114" spans="1:5" x14ac:dyDescent="0.25">
      <c r="A114" s="8" t="s">
        <v>24</v>
      </c>
      <c r="B114" s="2">
        <v>1.643</v>
      </c>
      <c r="C114" s="5">
        <v>9.0999999999999998E-2</v>
      </c>
      <c r="D114" s="1">
        <f t="shared" si="7"/>
        <v>1.552</v>
      </c>
      <c r="E114" s="12">
        <f t="shared" si="8"/>
        <v>153.28492096000025</v>
      </c>
    </row>
    <row r="115" spans="1:5" x14ac:dyDescent="0.25">
      <c r="A115" s="8">
        <v>3090</v>
      </c>
      <c r="B115" s="2">
        <v>1.5130000000000001</v>
      </c>
      <c r="C115" s="5">
        <v>9.0999999999999998E-2</v>
      </c>
      <c r="D115" s="1">
        <f t="shared" si="7"/>
        <v>1.4220000000000002</v>
      </c>
      <c r="E115" s="12">
        <f t="shared" si="8"/>
        <v>96.417297160000089</v>
      </c>
    </row>
    <row r="116" spans="1:5" x14ac:dyDescent="0.25">
      <c r="A116" s="8" t="s">
        <v>18</v>
      </c>
      <c r="B116" s="2">
        <v>1.59</v>
      </c>
      <c r="C116" s="5">
        <v>9.0999999999999998E-2</v>
      </c>
      <c r="D116" s="1">
        <f t="shared" si="7"/>
        <v>1.4990000000000001</v>
      </c>
      <c r="E116" s="12">
        <f t="shared" si="8"/>
        <v>128.10281949000012</v>
      </c>
    </row>
    <row r="117" spans="1:5" x14ac:dyDescent="0.25">
      <c r="A117" s="8" t="s">
        <v>23</v>
      </c>
      <c r="B117" s="2">
        <v>1.36</v>
      </c>
      <c r="C117" s="5">
        <v>9.0999999999999998E-2</v>
      </c>
      <c r="D117" s="1">
        <f t="shared" si="7"/>
        <v>1.2690000000000001</v>
      </c>
      <c r="E117" s="12">
        <f t="shared" si="8"/>
        <v>50.682905890000029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115"/>
  <sheetViews>
    <sheetView workbookViewId="0">
      <selection activeCell="P9" sqref="P9"/>
    </sheetView>
  </sheetViews>
  <sheetFormatPr defaultRowHeight="15" x14ac:dyDescent="0.25"/>
  <cols>
    <col min="1" max="1" width="17.42578125" customWidth="1"/>
    <col min="2" max="2" width="12.85546875" customWidth="1"/>
    <col min="3" max="3" width="13.28515625" customWidth="1"/>
    <col min="4" max="4" width="12.42578125" customWidth="1"/>
    <col min="5" max="5" width="17.7109375" customWidth="1"/>
  </cols>
  <sheetData>
    <row r="2" spans="1:12" x14ac:dyDescent="0.25">
      <c r="A2" s="3">
        <v>0.52100000000000002</v>
      </c>
      <c r="B2" s="3">
        <v>0.57999999999999996</v>
      </c>
      <c r="C2" s="2">
        <v>1.7929999999999999</v>
      </c>
      <c r="D2" s="2">
        <v>1.966</v>
      </c>
      <c r="E2" s="2">
        <v>1.7650000000000001</v>
      </c>
      <c r="F2" s="2">
        <v>2.1579999999999999</v>
      </c>
      <c r="G2" s="2">
        <v>1.5010000000000001</v>
      </c>
      <c r="H2" s="2">
        <v>1.6460000000000001</v>
      </c>
      <c r="I2" s="2">
        <v>2.2109999999999999</v>
      </c>
      <c r="J2" s="2">
        <v>1.9590000000000001</v>
      </c>
      <c r="K2" s="2">
        <v>2.298</v>
      </c>
      <c r="L2" s="2">
        <v>1.907</v>
      </c>
    </row>
    <row r="3" spans="1:12" x14ac:dyDescent="0.25">
      <c r="A3" s="3">
        <v>1.228</v>
      </c>
      <c r="B3" s="3">
        <v>1.17</v>
      </c>
      <c r="C3" s="2">
        <v>1.4830000000000001</v>
      </c>
      <c r="D3" s="2">
        <v>1.992</v>
      </c>
      <c r="E3" s="2">
        <v>2.073</v>
      </c>
      <c r="F3" s="2">
        <v>1.8900000000000001</v>
      </c>
      <c r="G3" s="2">
        <v>1.5569999999999999</v>
      </c>
      <c r="H3" s="2">
        <v>1.7910000000000001</v>
      </c>
      <c r="I3" s="2">
        <v>1.7770000000000001</v>
      </c>
      <c r="J3" s="2">
        <v>2.0910000000000002</v>
      </c>
      <c r="K3" s="2">
        <v>2.109</v>
      </c>
      <c r="L3" s="2">
        <v>1.744</v>
      </c>
    </row>
    <row r="4" spans="1:12" x14ac:dyDescent="0.25">
      <c r="A4" s="3">
        <v>1.6970000000000001</v>
      </c>
      <c r="B4" s="3">
        <v>1.6439999999999999</v>
      </c>
      <c r="C4" s="2">
        <v>1.429</v>
      </c>
      <c r="D4" s="2">
        <v>1.9120000000000001</v>
      </c>
      <c r="E4" s="2">
        <v>2.327</v>
      </c>
      <c r="F4" s="2">
        <v>2.0499999999999998</v>
      </c>
      <c r="G4" s="2">
        <v>1.929</v>
      </c>
      <c r="H4" s="2">
        <v>1.99</v>
      </c>
      <c r="I4" s="2">
        <v>1.655</v>
      </c>
      <c r="J4" s="2">
        <v>2.214</v>
      </c>
      <c r="K4" s="2">
        <v>2.21</v>
      </c>
      <c r="L4" s="2">
        <v>1.3820000000000001</v>
      </c>
    </row>
    <row r="5" spans="1:12" x14ac:dyDescent="0.25">
      <c r="A5" s="3">
        <v>2.1520000000000001</v>
      </c>
      <c r="B5" s="3">
        <v>2.1389999999999998</v>
      </c>
      <c r="C5" s="2">
        <v>1.466</v>
      </c>
      <c r="D5" s="2">
        <v>2</v>
      </c>
      <c r="E5" s="2">
        <v>1.94</v>
      </c>
      <c r="F5" s="2">
        <v>2.0739999999999998</v>
      </c>
      <c r="G5" s="2">
        <v>2.0049999999999999</v>
      </c>
      <c r="H5" s="2">
        <v>1.7090000000000001</v>
      </c>
      <c r="I5" s="2">
        <v>1.863</v>
      </c>
      <c r="J5" s="2">
        <v>2.1379999999999999</v>
      </c>
      <c r="K5" s="2">
        <v>2.0230000000000001</v>
      </c>
      <c r="L5" s="2">
        <v>1.6870000000000001</v>
      </c>
    </row>
    <row r="6" spans="1:12" x14ac:dyDescent="0.25">
      <c r="A6" s="3">
        <v>2.7240000000000002</v>
      </c>
      <c r="B6" s="3">
        <v>2.831</v>
      </c>
      <c r="C6" s="2">
        <v>1.35</v>
      </c>
      <c r="D6" s="2">
        <v>2.19</v>
      </c>
      <c r="E6" s="2">
        <v>2.1259999999999999</v>
      </c>
      <c r="F6" s="2">
        <v>1.905</v>
      </c>
      <c r="G6" s="2">
        <v>2.0649999999999999</v>
      </c>
      <c r="H6" s="2">
        <v>1.728</v>
      </c>
      <c r="I6" s="2">
        <v>1.8980000000000001</v>
      </c>
      <c r="J6" s="2">
        <v>1.907</v>
      </c>
      <c r="K6" s="2">
        <v>1.8920000000000001</v>
      </c>
      <c r="L6" s="2">
        <v>1.7929999999999999</v>
      </c>
    </row>
    <row r="7" spans="1:12" x14ac:dyDescent="0.25">
      <c r="A7" s="5">
        <v>0.05</v>
      </c>
      <c r="B7" s="5">
        <v>4.4999999999999998E-2</v>
      </c>
      <c r="C7" s="2">
        <v>1.4670000000000001</v>
      </c>
      <c r="D7" s="2">
        <v>1.7510000000000001</v>
      </c>
      <c r="E7" s="2">
        <v>2.0030000000000001</v>
      </c>
      <c r="F7" s="2">
        <v>1.9590000000000001</v>
      </c>
      <c r="G7" s="2">
        <v>2.0070000000000001</v>
      </c>
      <c r="H7" s="2">
        <v>1.423</v>
      </c>
      <c r="I7" s="2">
        <v>1.8129999999999999</v>
      </c>
      <c r="J7" s="2">
        <v>2.0110000000000001</v>
      </c>
      <c r="K7" s="2">
        <v>2.056</v>
      </c>
      <c r="L7" s="2">
        <v>1.8740000000000001</v>
      </c>
    </row>
    <row r="8" spans="1:12" x14ac:dyDescent="0.25">
      <c r="A8" s="1">
        <v>6.5000000000000002E-2</v>
      </c>
      <c r="B8" s="1">
        <v>7.1999999999999995E-2</v>
      </c>
      <c r="C8" s="2">
        <v>1.87</v>
      </c>
      <c r="D8" s="2">
        <v>1.8029999999999999</v>
      </c>
      <c r="E8" s="2">
        <v>2.2189999999999999</v>
      </c>
      <c r="F8" s="2">
        <v>1.8380000000000001</v>
      </c>
      <c r="G8" s="2">
        <v>1.956</v>
      </c>
      <c r="H8" s="2">
        <v>1.861</v>
      </c>
      <c r="I8" s="2">
        <v>2.109</v>
      </c>
      <c r="J8" s="2">
        <v>2.2309999999999999</v>
      </c>
      <c r="K8" s="2">
        <v>2.2170000000000001</v>
      </c>
      <c r="L8" s="2">
        <v>1.663</v>
      </c>
    </row>
    <row r="9" spans="1:12" x14ac:dyDescent="0.25">
      <c r="A9" s="1">
        <v>6.4000000000000001E-2</v>
      </c>
      <c r="B9" s="2">
        <v>1.744</v>
      </c>
      <c r="C9" s="2">
        <v>1.9730000000000001</v>
      </c>
      <c r="D9" s="2">
        <v>2.02</v>
      </c>
      <c r="E9" s="2">
        <v>2.3530000000000002</v>
      </c>
      <c r="F9" s="2">
        <v>1.893</v>
      </c>
      <c r="G9" s="2">
        <v>2.0249999999999999</v>
      </c>
      <c r="H9" s="2">
        <v>2.1379999999999999</v>
      </c>
      <c r="I9" s="2">
        <v>1.579</v>
      </c>
      <c r="J9" s="2">
        <v>2.3380000000000001</v>
      </c>
      <c r="K9" s="2">
        <v>2.173</v>
      </c>
      <c r="L9" s="2">
        <v>1.736</v>
      </c>
    </row>
    <row r="15" spans="1:12" x14ac:dyDescent="0.25">
      <c r="B15" s="6" t="s">
        <v>1</v>
      </c>
      <c r="C15" s="6" t="s">
        <v>2</v>
      </c>
      <c r="D15" s="6" t="s">
        <v>3</v>
      </c>
      <c r="E15" s="6" t="s">
        <v>4</v>
      </c>
    </row>
    <row r="16" spans="1:12" x14ac:dyDescent="0.25">
      <c r="A16" t="s">
        <v>5</v>
      </c>
      <c r="B16" s="3">
        <v>0.55000000000000004</v>
      </c>
      <c r="C16" s="1">
        <f>B16-B21</f>
        <v>0.503</v>
      </c>
      <c r="D16" s="1">
        <v>240</v>
      </c>
      <c r="E16" s="12">
        <f>(52.386*C16*C16)-(269.63*C16)+(361.77)</f>
        <v>239.40023947399999</v>
      </c>
    </row>
    <row r="17" spans="1:11" x14ac:dyDescent="0.25">
      <c r="A17" t="s">
        <v>6</v>
      </c>
      <c r="B17" s="3">
        <v>1.1990000000000001</v>
      </c>
      <c r="C17" s="1">
        <f>B17-B21</f>
        <v>1.1520000000000001</v>
      </c>
      <c r="D17" s="1">
        <v>120</v>
      </c>
      <c r="E17" s="12">
        <f t="shared" ref="E17:E21" si="0">(52.386*C17*C17)-(269.63*C17)+(361.77)</f>
        <v>120.67791014399998</v>
      </c>
    </row>
    <row r="18" spans="1:11" x14ac:dyDescent="0.25">
      <c r="A18" t="s">
        <v>7</v>
      </c>
      <c r="B18" s="3">
        <v>1.67</v>
      </c>
      <c r="C18" s="1">
        <f>B18-B21</f>
        <v>1.623</v>
      </c>
      <c r="D18" s="1">
        <v>60</v>
      </c>
      <c r="E18" s="12">
        <f t="shared" si="0"/>
        <v>62.151991793999969</v>
      </c>
    </row>
    <row r="19" spans="1:11" x14ac:dyDescent="0.25">
      <c r="A19" t="s">
        <v>8</v>
      </c>
      <c r="B19" s="3">
        <v>2.145</v>
      </c>
      <c r="C19" s="1">
        <f>B19-B21</f>
        <v>2.0979999999999999</v>
      </c>
      <c r="D19" s="1">
        <v>30</v>
      </c>
      <c r="E19" s="12">
        <f t="shared" si="0"/>
        <v>26.668687144000046</v>
      </c>
    </row>
    <row r="20" spans="1:11" x14ac:dyDescent="0.25">
      <c r="A20" t="s">
        <v>9</v>
      </c>
      <c r="B20" s="3">
        <v>2.7770000000000001</v>
      </c>
      <c r="C20" s="1">
        <f>B20-B21</f>
        <v>2.73</v>
      </c>
      <c r="D20" s="1">
        <v>15</v>
      </c>
      <c r="E20" s="12">
        <f t="shared" si="0"/>
        <v>16.107719400000008</v>
      </c>
    </row>
    <row r="21" spans="1:11" x14ac:dyDescent="0.25">
      <c r="A21" t="s">
        <v>10</v>
      </c>
      <c r="B21" s="5">
        <v>4.7E-2</v>
      </c>
      <c r="C21" s="1">
        <f>B21-B21</f>
        <v>0</v>
      </c>
      <c r="D21" s="1">
        <v>0</v>
      </c>
      <c r="E21" s="12">
        <f t="shared" si="0"/>
        <v>361.77</v>
      </c>
    </row>
    <row r="27" spans="1:11" x14ac:dyDescent="0.25">
      <c r="J27" s="10" t="s">
        <v>16</v>
      </c>
      <c r="K27" s="10"/>
    </row>
    <row r="30" spans="1:11" x14ac:dyDescent="0.25">
      <c r="A30" s="8" t="s">
        <v>11</v>
      </c>
      <c r="B30" s="2" t="s">
        <v>12</v>
      </c>
      <c r="C30" s="4" t="s">
        <v>10</v>
      </c>
      <c r="D30" s="1" t="s">
        <v>2</v>
      </c>
      <c r="E30" s="9" t="s">
        <v>15</v>
      </c>
    </row>
    <row r="31" spans="1:11" x14ac:dyDescent="0.25">
      <c r="A31" s="13" t="s">
        <v>26</v>
      </c>
      <c r="B31" s="13"/>
      <c r="C31" s="13"/>
      <c r="D31" s="13"/>
      <c r="E31" s="13"/>
    </row>
    <row r="32" spans="1:11" x14ac:dyDescent="0.25">
      <c r="A32" s="8" t="s">
        <v>17</v>
      </c>
      <c r="B32" s="2">
        <v>1.744</v>
      </c>
      <c r="C32" s="5">
        <v>4.7E-2</v>
      </c>
      <c r="D32" s="1">
        <f t="shared" ref="D32:D55" si="1">(B32-C32)</f>
        <v>1.6970000000000001</v>
      </c>
      <c r="E32" s="12">
        <f t="shared" ref="E32:E55" si="2">(52.386*D32*D32)-(269.63*D32)+(361.77)</f>
        <v>55.069564273999958</v>
      </c>
    </row>
    <row r="33" spans="1:5" x14ac:dyDescent="0.25">
      <c r="A33" s="8">
        <v>8890</v>
      </c>
      <c r="B33" s="2">
        <v>1.7929999999999999</v>
      </c>
      <c r="C33" s="5">
        <v>4.7E-2</v>
      </c>
      <c r="D33" s="1">
        <f t="shared" si="1"/>
        <v>1.746</v>
      </c>
      <c r="E33" s="12">
        <f t="shared" si="2"/>
        <v>50.695579176000024</v>
      </c>
    </row>
    <row r="34" spans="1:5" x14ac:dyDescent="0.25">
      <c r="A34" s="8">
        <v>708</v>
      </c>
      <c r="B34" s="2">
        <v>1.4830000000000001</v>
      </c>
      <c r="C34" s="5">
        <v>4.7E-2</v>
      </c>
      <c r="D34" s="1">
        <f t="shared" si="1"/>
        <v>1.4360000000000002</v>
      </c>
      <c r="E34" s="12">
        <f t="shared" si="2"/>
        <v>82.606281056</v>
      </c>
    </row>
    <row r="35" spans="1:5" x14ac:dyDescent="0.25">
      <c r="A35" s="8" t="s">
        <v>18</v>
      </c>
      <c r="B35" s="2">
        <v>1.429</v>
      </c>
      <c r="C35" s="5">
        <v>4.7E-2</v>
      </c>
      <c r="D35" s="1">
        <f t="shared" si="1"/>
        <v>1.3820000000000001</v>
      </c>
      <c r="E35" s="12">
        <f t="shared" si="2"/>
        <v>89.194618664000018</v>
      </c>
    </row>
    <row r="36" spans="1:5" x14ac:dyDescent="0.25">
      <c r="A36" s="8" t="s">
        <v>19</v>
      </c>
      <c r="B36" s="2">
        <v>1.466</v>
      </c>
      <c r="C36" s="5">
        <v>4.7E-2</v>
      </c>
      <c r="D36" s="1">
        <f t="shared" si="1"/>
        <v>1.419</v>
      </c>
      <c r="E36" s="12">
        <f t="shared" si="2"/>
        <v>84.647436545999994</v>
      </c>
    </row>
    <row r="37" spans="1:5" x14ac:dyDescent="0.25">
      <c r="A37" s="8">
        <v>3090</v>
      </c>
      <c r="B37" s="2">
        <v>1.35</v>
      </c>
      <c r="C37" s="5">
        <v>4.7E-2</v>
      </c>
      <c r="D37" s="1">
        <f t="shared" si="1"/>
        <v>1.3030000000000002</v>
      </c>
      <c r="E37" s="12">
        <f t="shared" si="2"/>
        <v>99.383532274000004</v>
      </c>
    </row>
    <row r="38" spans="1:5" x14ac:dyDescent="0.25">
      <c r="A38" s="8" t="s">
        <v>18</v>
      </c>
      <c r="B38" s="2">
        <v>1.4670000000000001</v>
      </c>
      <c r="C38" s="5">
        <v>4.7E-2</v>
      </c>
      <c r="D38" s="1">
        <f t="shared" si="1"/>
        <v>1.4200000000000002</v>
      </c>
      <c r="E38" s="12">
        <f t="shared" si="2"/>
        <v>84.526530399999956</v>
      </c>
    </row>
    <row r="39" spans="1:5" x14ac:dyDescent="0.25">
      <c r="A39" s="8">
        <v>708</v>
      </c>
      <c r="B39" s="2">
        <v>1.87</v>
      </c>
      <c r="C39" s="5">
        <v>4.7E-2</v>
      </c>
      <c r="D39" s="1">
        <f t="shared" si="1"/>
        <v>1.8230000000000002</v>
      </c>
      <c r="E39" s="12">
        <f t="shared" si="2"/>
        <v>44.330422994000003</v>
      </c>
    </row>
    <row r="40" spans="1:5" x14ac:dyDescent="0.25">
      <c r="A40" s="8">
        <v>3090</v>
      </c>
      <c r="B40" s="2">
        <v>1.9730000000000001</v>
      </c>
      <c r="C40" s="5">
        <v>4.7E-2</v>
      </c>
      <c r="D40" s="1">
        <f t="shared" si="1"/>
        <v>1.9260000000000002</v>
      </c>
      <c r="E40" s="12">
        <f t="shared" si="2"/>
        <v>36.787229735999972</v>
      </c>
    </row>
    <row r="41" spans="1:5" x14ac:dyDescent="0.25">
      <c r="A41" s="8" t="s">
        <v>20</v>
      </c>
      <c r="B41" s="2">
        <v>1.966</v>
      </c>
      <c r="C41" s="5">
        <v>4.7E-2</v>
      </c>
      <c r="D41" s="1">
        <f t="shared" si="1"/>
        <v>1.919</v>
      </c>
      <c r="E41" s="12">
        <f t="shared" si="2"/>
        <v>37.264670545999991</v>
      </c>
    </row>
    <row r="42" spans="1:5" x14ac:dyDescent="0.25">
      <c r="A42" s="8" t="s">
        <v>21</v>
      </c>
      <c r="B42" s="2">
        <v>1.992</v>
      </c>
      <c r="C42" s="5">
        <v>4.7E-2</v>
      </c>
      <c r="D42" s="1">
        <f t="shared" si="1"/>
        <v>1.9450000000000001</v>
      </c>
      <c r="E42" s="12">
        <f t="shared" si="2"/>
        <v>35.517197650000014</v>
      </c>
    </row>
    <row r="43" spans="1:5" x14ac:dyDescent="0.25">
      <c r="A43" s="8">
        <v>708</v>
      </c>
      <c r="B43" s="2">
        <v>1.9120000000000001</v>
      </c>
      <c r="C43" s="5">
        <v>4.7E-2</v>
      </c>
      <c r="D43" s="1">
        <f t="shared" si="1"/>
        <v>1.8650000000000002</v>
      </c>
      <c r="E43" s="12">
        <f t="shared" si="2"/>
        <v>41.120344850000038</v>
      </c>
    </row>
    <row r="44" spans="1:5" x14ac:dyDescent="0.25">
      <c r="A44" s="8">
        <v>3133</v>
      </c>
      <c r="B44" s="2">
        <v>2</v>
      </c>
      <c r="C44" s="5">
        <v>4.7E-2</v>
      </c>
      <c r="D44" s="1">
        <f t="shared" si="1"/>
        <v>1.9530000000000001</v>
      </c>
      <c r="E44" s="12">
        <f t="shared" si="2"/>
        <v>34.993762673999981</v>
      </c>
    </row>
    <row r="45" spans="1:5" x14ac:dyDescent="0.25">
      <c r="A45" s="8">
        <v>688</v>
      </c>
      <c r="B45" s="2">
        <v>2.19</v>
      </c>
      <c r="C45" s="5">
        <v>4.7E-2</v>
      </c>
      <c r="D45" s="1">
        <f t="shared" si="1"/>
        <v>2.1429999999999998</v>
      </c>
      <c r="E45" s="12">
        <f t="shared" si="2"/>
        <v>24.532943314000022</v>
      </c>
    </row>
    <row r="46" spans="1:5" x14ac:dyDescent="0.25">
      <c r="A46" s="8">
        <v>708</v>
      </c>
      <c r="B46" s="2">
        <v>1.7510000000000001</v>
      </c>
      <c r="C46" s="5">
        <v>4.7E-2</v>
      </c>
      <c r="D46" s="1">
        <f t="shared" si="1"/>
        <v>1.7040000000000002</v>
      </c>
      <c r="E46" s="12">
        <f t="shared" si="2"/>
        <v>54.429307775999973</v>
      </c>
    </row>
    <row r="47" spans="1:5" x14ac:dyDescent="0.25">
      <c r="A47" s="8" t="s">
        <v>22</v>
      </c>
      <c r="B47" s="2">
        <v>1.8029999999999999</v>
      </c>
      <c r="C47" s="5">
        <v>4.7E-2</v>
      </c>
      <c r="D47" s="1">
        <f t="shared" si="1"/>
        <v>1.756</v>
      </c>
      <c r="E47" s="12">
        <f t="shared" si="2"/>
        <v>49.83383689599998</v>
      </c>
    </row>
    <row r="48" spans="1:5" x14ac:dyDescent="0.25">
      <c r="A48" s="8" t="s">
        <v>23</v>
      </c>
      <c r="B48" s="2">
        <v>2.02</v>
      </c>
      <c r="C48" s="5">
        <v>4.7E-2</v>
      </c>
      <c r="D48" s="1">
        <f t="shared" si="1"/>
        <v>1.9730000000000001</v>
      </c>
      <c r="E48" s="12">
        <f t="shared" si="2"/>
        <v>33.714511393999942</v>
      </c>
    </row>
    <row r="49" spans="1:5" x14ac:dyDescent="0.25">
      <c r="A49" s="8" t="s">
        <v>17</v>
      </c>
      <c r="B49" s="2">
        <v>1.7650000000000001</v>
      </c>
      <c r="C49" s="5">
        <v>4.7E-2</v>
      </c>
      <c r="D49" s="1">
        <f t="shared" si="1"/>
        <v>1.7180000000000002</v>
      </c>
      <c r="E49" s="12">
        <f t="shared" si="2"/>
        <v>53.164196263999997</v>
      </c>
    </row>
    <row r="50" spans="1:5" x14ac:dyDescent="0.25">
      <c r="A50" s="8" t="s">
        <v>18</v>
      </c>
      <c r="B50" s="2">
        <v>2.073</v>
      </c>
      <c r="C50" s="5">
        <v>4.7E-2</v>
      </c>
      <c r="D50" s="1">
        <f t="shared" si="1"/>
        <v>2.0259999999999998</v>
      </c>
      <c r="E50" s="12">
        <f t="shared" si="2"/>
        <v>30.527176936000046</v>
      </c>
    </row>
    <row r="51" spans="1:5" x14ac:dyDescent="0.25">
      <c r="A51" s="8">
        <v>688</v>
      </c>
      <c r="B51" s="2">
        <v>2.327</v>
      </c>
      <c r="C51" s="5">
        <v>4.7E-2</v>
      </c>
      <c r="D51" s="1">
        <f t="shared" si="1"/>
        <v>2.2799999999999998</v>
      </c>
      <c r="E51" s="12">
        <f t="shared" si="2"/>
        <v>19.336982399999954</v>
      </c>
    </row>
    <row r="52" spans="1:5" x14ac:dyDescent="0.25">
      <c r="A52" s="8" t="s">
        <v>22</v>
      </c>
      <c r="B52" s="2">
        <v>1.94</v>
      </c>
      <c r="C52" s="5">
        <v>4.7E-2</v>
      </c>
      <c r="D52" s="1">
        <f t="shared" si="1"/>
        <v>1.893</v>
      </c>
      <c r="E52" s="12">
        <f t="shared" si="2"/>
        <v>39.082969314000024</v>
      </c>
    </row>
    <row r="53" spans="1:5" x14ac:dyDescent="0.25">
      <c r="A53" s="8" t="s">
        <v>23</v>
      </c>
      <c r="B53" s="2">
        <v>2.1259999999999999</v>
      </c>
      <c r="C53" s="5">
        <v>4.7E-2</v>
      </c>
      <c r="D53" s="1">
        <f t="shared" si="1"/>
        <v>2.0789999999999997</v>
      </c>
      <c r="E53" s="12">
        <f t="shared" si="2"/>
        <v>27.634147025999994</v>
      </c>
    </row>
    <row r="54" spans="1:5" x14ac:dyDescent="0.25">
      <c r="A54" s="8">
        <v>3090</v>
      </c>
      <c r="B54" s="2">
        <v>2.0030000000000001</v>
      </c>
      <c r="C54" s="5">
        <v>4.7E-2</v>
      </c>
      <c r="D54" s="1">
        <f t="shared" si="1"/>
        <v>1.9560000000000002</v>
      </c>
      <c r="E54" s="12">
        <f t="shared" si="2"/>
        <v>34.799203295999973</v>
      </c>
    </row>
    <row r="55" spans="1:5" x14ac:dyDescent="0.25">
      <c r="A55" s="8">
        <v>688</v>
      </c>
      <c r="B55" s="2">
        <v>2.2189999999999999</v>
      </c>
      <c r="C55" s="5">
        <v>4.7E-2</v>
      </c>
      <c r="D55" s="1">
        <f t="shared" si="1"/>
        <v>2.1719999999999997</v>
      </c>
      <c r="E55" s="12">
        <f t="shared" si="2"/>
        <v>23.268995423999968</v>
      </c>
    </row>
    <row r="56" spans="1:5" x14ac:dyDescent="0.25">
      <c r="A56" s="13" t="s">
        <v>27</v>
      </c>
      <c r="B56" s="13"/>
      <c r="C56" s="13"/>
      <c r="D56" s="13"/>
      <c r="E56" s="13"/>
    </row>
    <row r="57" spans="1:5" x14ac:dyDescent="0.25">
      <c r="A57" s="8">
        <v>708</v>
      </c>
      <c r="B57" s="2">
        <v>2.3530000000000002</v>
      </c>
      <c r="C57" s="5">
        <v>4.7E-2</v>
      </c>
      <c r="D57" s="1">
        <f t="shared" ref="D57:D81" si="3">(B57-C57)</f>
        <v>2.306</v>
      </c>
      <c r="E57" s="12">
        <f t="shared" ref="E57:E81" si="4">(52.386*D57*D57)-(269.63*D57)+(361.77)</f>
        <v>18.572899495999991</v>
      </c>
    </row>
    <row r="58" spans="1:5" x14ac:dyDescent="0.25">
      <c r="A58" s="8">
        <v>3090</v>
      </c>
      <c r="B58" s="2">
        <v>2.1579999999999999</v>
      </c>
      <c r="C58" s="5">
        <v>4.7E-2</v>
      </c>
      <c r="D58" s="1">
        <f t="shared" si="3"/>
        <v>2.1109999999999998</v>
      </c>
      <c r="E58" s="12">
        <f t="shared" si="4"/>
        <v>26.029901906000021</v>
      </c>
    </row>
    <row r="59" spans="1:5" x14ac:dyDescent="0.25">
      <c r="A59" s="8">
        <v>688</v>
      </c>
      <c r="B59" s="2">
        <v>1.8900000000000001</v>
      </c>
      <c r="C59" s="5">
        <v>4.7E-2</v>
      </c>
      <c r="D59" s="1">
        <f t="shared" si="3"/>
        <v>1.8430000000000002</v>
      </c>
      <c r="E59" s="12">
        <f t="shared" si="4"/>
        <v>42.778764513999988</v>
      </c>
    </row>
    <row r="60" spans="1:5" x14ac:dyDescent="0.25">
      <c r="A60" s="8">
        <v>708</v>
      </c>
      <c r="B60" s="2">
        <v>2.0499999999999998</v>
      </c>
      <c r="C60" s="5">
        <v>4.7E-2</v>
      </c>
      <c r="D60" s="1">
        <f t="shared" si="3"/>
        <v>2.0029999999999997</v>
      </c>
      <c r="E60" s="12">
        <f t="shared" si="4"/>
        <v>31.874213474000044</v>
      </c>
    </row>
    <row r="61" spans="1:5" x14ac:dyDescent="0.25">
      <c r="A61" s="8" t="s">
        <v>23</v>
      </c>
      <c r="B61" s="2">
        <v>2.0739999999999998</v>
      </c>
      <c r="C61" s="5">
        <v>4.7E-2</v>
      </c>
      <c r="D61" s="1">
        <f t="shared" si="3"/>
        <v>2.0269999999999997</v>
      </c>
      <c r="E61" s="12">
        <f t="shared" si="4"/>
        <v>30.469867394000005</v>
      </c>
    </row>
    <row r="62" spans="1:5" x14ac:dyDescent="0.25">
      <c r="A62" s="8">
        <v>3090</v>
      </c>
      <c r="B62" s="2">
        <v>1.905</v>
      </c>
      <c r="C62" s="5">
        <v>4.7E-2</v>
      </c>
      <c r="D62" s="1">
        <f t="shared" si="3"/>
        <v>1.8580000000000001</v>
      </c>
      <c r="E62" s="12">
        <f t="shared" si="4"/>
        <v>41.642523303999951</v>
      </c>
    </row>
    <row r="63" spans="1:5" x14ac:dyDescent="0.25">
      <c r="A63" s="8" t="s">
        <v>21</v>
      </c>
      <c r="B63" s="2">
        <v>1.9590000000000001</v>
      </c>
      <c r="C63" s="5">
        <v>4.7E-2</v>
      </c>
      <c r="D63" s="1">
        <f t="shared" si="3"/>
        <v>1.9120000000000001</v>
      </c>
      <c r="E63" s="12">
        <f t="shared" si="4"/>
        <v>37.747245184000008</v>
      </c>
    </row>
    <row r="64" spans="1:5" x14ac:dyDescent="0.25">
      <c r="A64" s="8">
        <v>3133</v>
      </c>
      <c r="B64" s="2">
        <v>1.8380000000000001</v>
      </c>
      <c r="C64" s="5">
        <v>4.7E-2</v>
      </c>
      <c r="D64" s="1">
        <f t="shared" si="3"/>
        <v>1.7910000000000001</v>
      </c>
      <c r="E64" s="12">
        <f t="shared" si="4"/>
        <v>46.900246865999975</v>
      </c>
    </row>
    <row r="65" spans="1:5" x14ac:dyDescent="0.25">
      <c r="A65" s="8" t="s">
        <v>19</v>
      </c>
      <c r="B65" s="2">
        <v>1.893</v>
      </c>
      <c r="C65" s="5">
        <v>4.7E-2</v>
      </c>
      <c r="D65" s="1">
        <f t="shared" si="3"/>
        <v>1.8460000000000001</v>
      </c>
      <c r="E65" s="12">
        <f t="shared" si="4"/>
        <v>42.549630375999982</v>
      </c>
    </row>
    <row r="66" spans="1:5" x14ac:dyDescent="0.25">
      <c r="A66" s="8">
        <v>708</v>
      </c>
      <c r="B66" s="2">
        <v>1.5010000000000001</v>
      </c>
      <c r="C66" s="5">
        <v>4.7E-2</v>
      </c>
      <c r="D66" s="1">
        <f t="shared" si="3"/>
        <v>1.4540000000000002</v>
      </c>
      <c r="E66" s="12">
        <f t="shared" si="4"/>
        <v>80.478060776000007</v>
      </c>
    </row>
    <row r="67" spans="1:5" x14ac:dyDescent="0.25">
      <c r="A67" s="8" t="s">
        <v>23</v>
      </c>
      <c r="B67" s="2">
        <v>1.5569999999999999</v>
      </c>
      <c r="C67" s="5">
        <v>4.7E-2</v>
      </c>
      <c r="D67" s="1">
        <f t="shared" si="3"/>
        <v>1.51</v>
      </c>
      <c r="E67" s="12">
        <f t="shared" si="4"/>
        <v>74.074018599999988</v>
      </c>
    </row>
    <row r="68" spans="1:5" x14ac:dyDescent="0.25">
      <c r="A68" s="8">
        <v>3090</v>
      </c>
      <c r="B68" s="2">
        <v>1.929</v>
      </c>
      <c r="C68" s="5">
        <v>4.7E-2</v>
      </c>
      <c r="D68" s="1">
        <f t="shared" si="3"/>
        <v>1.8820000000000001</v>
      </c>
      <c r="E68" s="12">
        <f t="shared" si="4"/>
        <v>39.873570663999999</v>
      </c>
    </row>
    <row r="69" spans="1:5" x14ac:dyDescent="0.25">
      <c r="A69" s="8" t="s">
        <v>18</v>
      </c>
      <c r="B69" s="2">
        <v>2.0049999999999999</v>
      </c>
      <c r="C69" s="5">
        <v>4.7E-2</v>
      </c>
      <c r="D69" s="1">
        <f t="shared" si="3"/>
        <v>1.958</v>
      </c>
      <c r="E69" s="12">
        <f t="shared" si="4"/>
        <v>34.670020904000012</v>
      </c>
    </row>
    <row r="70" spans="1:5" x14ac:dyDescent="0.25">
      <c r="A70" s="8">
        <v>688</v>
      </c>
      <c r="B70" s="2">
        <v>2.0649999999999999</v>
      </c>
      <c r="C70" s="5">
        <v>4.7E-2</v>
      </c>
      <c r="D70" s="1">
        <f t="shared" si="3"/>
        <v>2.0179999999999998</v>
      </c>
      <c r="E70" s="12">
        <f t="shared" si="4"/>
        <v>30.989425064000102</v>
      </c>
    </row>
    <row r="71" spans="1:5" x14ac:dyDescent="0.25">
      <c r="A71" s="8" t="s">
        <v>24</v>
      </c>
      <c r="B71" s="2">
        <v>2.0070000000000001</v>
      </c>
      <c r="C71" s="5">
        <v>4.7E-2</v>
      </c>
      <c r="D71" s="1">
        <f t="shared" si="3"/>
        <v>1.9600000000000002</v>
      </c>
      <c r="E71" s="12">
        <f t="shared" si="4"/>
        <v>34.541257599999938</v>
      </c>
    </row>
    <row r="72" spans="1:5" x14ac:dyDescent="0.25">
      <c r="A72" s="8" t="s">
        <v>22</v>
      </c>
      <c r="B72" s="2">
        <v>1.956</v>
      </c>
      <c r="C72" s="5">
        <v>4.7E-2</v>
      </c>
      <c r="D72" s="1">
        <f t="shared" si="3"/>
        <v>1.909</v>
      </c>
      <c r="E72" s="12">
        <f t="shared" si="4"/>
        <v>37.955634465999992</v>
      </c>
    </row>
    <row r="73" spans="1:5" x14ac:dyDescent="0.25">
      <c r="A73" s="8" t="s">
        <v>23</v>
      </c>
      <c r="B73" s="2">
        <v>2.0249999999999999</v>
      </c>
      <c r="C73" s="5">
        <v>4.7E-2</v>
      </c>
      <c r="D73" s="1">
        <f t="shared" si="3"/>
        <v>1.978</v>
      </c>
      <c r="E73" s="12">
        <f t="shared" si="4"/>
        <v>33.401246824000054</v>
      </c>
    </row>
    <row r="74" spans="1:5" x14ac:dyDescent="0.25">
      <c r="A74" s="8">
        <v>3090</v>
      </c>
      <c r="B74" s="2">
        <v>1.6460000000000001</v>
      </c>
      <c r="C74" s="5">
        <v>4.7E-2</v>
      </c>
      <c r="D74" s="1">
        <f t="shared" si="3"/>
        <v>1.5990000000000002</v>
      </c>
      <c r="E74" s="12">
        <f t="shared" si="4"/>
        <v>64.572207185999957</v>
      </c>
    </row>
    <row r="75" spans="1:5" x14ac:dyDescent="0.25">
      <c r="A75" s="8" t="s">
        <v>18</v>
      </c>
      <c r="B75" s="2">
        <v>1.7910000000000001</v>
      </c>
      <c r="C75" s="5">
        <v>4.7E-2</v>
      </c>
      <c r="D75" s="1">
        <f t="shared" si="3"/>
        <v>1.7440000000000002</v>
      </c>
      <c r="E75" s="12">
        <f t="shared" si="4"/>
        <v>50.869184895999979</v>
      </c>
    </row>
    <row r="76" spans="1:5" x14ac:dyDescent="0.25">
      <c r="A76" s="8">
        <v>688</v>
      </c>
      <c r="B76" s="2">
        <v>1.99</v>
      </c>
      <c r="C76" s="5">
        <v>4.7E-2</v>
      </c>
      <c r="D76" s="1">
        <f t="shared" si="3"/>
        <v>1.9430000000000001</v>
      </c>
      <c r="E76" s="12">
        <f t="shared" si="4"/>
        <v>35.649104114000011</v>
      </c>
    </row>
    <row r="77" spans="1:5" x14ac:dyDescent="0.25">
      <c r="A77" s="8">
        <v>3090</v>
      </c>
      <c r="B77" s="2">
        <v>1.7090000000000001</v>
      </c>
      <c r="C77" s="5">
        <v>4.7E-2</v>
      </c>
      <c r="D77" s="1">
        <f t="shared" si="3"/>
        <v>1.6620000000000001</v>
      </c>
      <c r="E77" s="12">
        <f t="shared" si="4"/>
        <v>58.347854183999971</v>
      </c>
    </row>
    <row r="78" spans="1:5" x14ac:dyDescent="0.25">
      <c r="A78" s="8" t="s">
        <v>18</v>
      </c>
      <c r="B78" s="2">
        <v>1.728</v>
      </c>
      <c r="C78" s="5">
        <v>4.7E-2</v>
      </c>
      <c r="D78" s="1">
        <f t="shared" si="3"/>
        <v>1.681</v>
      </c>
      <c r="E78" s="12">
        <f t="shared" si="4"/>
        <v>56.552285745999939</v>
      </c>
    </row>
    <row r="79" spans="1:5" x14ac:dyDescent="0.25">
      <c r="A79" s="8">
        <v>708</v>
      </c>
      <c r="B79" s="2">
        <v>1.423</v>
      </c>
      <c r="C79" s="5">
        <v>4.7E-2</v>
      </c>
      <c r="D79" s="1">
        <f t="shared" si="3"/>
        <v>1.3760000000000001</v>
      </c>
      <c r="E79" s="12">
        <f t="shared" si="4"/>
        <v>89.945515135999926</v>
      </c>
    </row>
    <row r="80" spans="1:5" x14ac:dyDescent="0.25">
      <c r="A80" s="8" t="s">
        <v>23</v>
      </c>
      <c r="B80" s="2">
        <v>1.861</v>
      </c>
      <c r="C80" s="5">
        <v>4.7E-2</v>
      </c>
      <c r="D80" s="1">
        <f t="shared" si="3"/>
        <v>1.8140000000000001</v>
      </c>
      <c r="E80" s="12">
        <f t="shared" si="4"/>
        <v>45.042342056000052</v>
      </c>
    </row>
    <row r="81" spans="1:5" x14ac:dyDescent="0.25">
      <c r="A81" s="8">
        <v>3133</v>
      </c>
      <c r="B81" s="2">
        <v>2.1379999999999999</v>
      </c>
      <c r="C81" s="5">
        <v>4.7E-2</v>
      </c>
      <c r="D81" s="1">
        <f t="shared" si="3"/>
        <v>2.0909999999999997</v>
      </c>
      <c r="E81" s="12">
        <f t="shared" si="4"/>
        <v>27.019982466000044</v>
      </c>
    </row>
    <row r="82" spans="1:5" x14ac:dyDescent="0.25">
      <c r="A82" s="13" t="s">
        <v>28</v>
      </c>
      <c r="B82" s="13"/>
      <c r="C82" s="13"/>
      <c r="D82" s="13"/>
      <c r="E82" s="13"/>
    </row>
    <row r="83" spans="1:5" x14ac:dyDescent="0.25">
      <c r="A83" s="8">
        <v>3088</v>
      </c>
      <c r="B83" s="2">
        <v>2.2109999999999999</v>
      </c>
      <c r="C83" s="5">
        <v>4.7E-2</v>
      </c>
      <c r="D83" s="1">
        <f t="shared" ref="D83:D104" si="5">(B83-C83)</f>
        <v>2.1639999999999997</v>
      </c>
      <c r="E83" s="12">
        <f t="shared" ref="E83:E104" si="6">(52.386*D83*D83)-(269.63*D83)+(361.77)</f>
        <v>23.608869856000013</v>
      </c>
    </row>
    <row r="84" spans="1:5" x14ac:dyDescent="0.25">
      <c r="A84" s="8" t="s">
        <v>22</v>
      </c>
      <c r="B84" s="2">
        <v>1.7770000000000001</v>
      </c>
      <c r="C84" s="5">
        <v>4.7E-2</v>
      </c>
      <c r="D84" s="1">
        <f t="shared" si="5"/>
        <v>1.7300000000000002</v>
      </c>
      <c r="E84" s="12">
        <f t="shared" si="6"/>
        <v>52.096159399999976</v>
      </c>
    </row>
    <row r="85" spans="1:5" x14ac:dyDescent="0.25">
      <c r="A85" s="8" t="s">
        <v>23</v>
      </c>
      <c r="B85" s="2">
        <v>1.655</v>
      </c>
      <c r="C85" s="5">
        <v>4.7E-2</v>
      </c>
      <c r="D85" s="1">
        <f t="shared" si="5"/>
        <v>1.6080000000000001</v>
      </c>
      <c r="E85" s="12">
        <f t="shared" si="6"/>
        <v>63.657554303999973</v>
      </c>
    </row>
    <row r="86" spans="1:5" x14ac:dyDescent="0.25">
      <c r="A86" s="8" t="s">
        <v>17</v>
      </c>
      <c r="B86" s="2">
        <v>1.863</v>
      </c>
      <c r="C86" s="5">
        <v>4.7E-2</v>
      </c>
      <c r="D86" s="1">
        <f t="shared" si="5"/>
        <v>1.8160000000000001</v>
      </c>
      <c r="E86" s="12">
        <f t="shared" si="6"/>
        <v>44.883404416000019</v>
      </c>
    </row>
    <row r="87" spans="1:5" x14ac:dyDescent="0.25">
      <c r="A87" s="8" t="s">
        <v>18</v>
      </c>
      <c r="B87" s="2">
        <v>1.8980000000000001</v>
      </c>
      <c r="C87" s="5">
        <v>4.7E-2</v>
      </c>
      <c r="D87" s="1">
        <f t="shared" si="5"/>
        <v>1.8510000000000002</v>
      </c>
      <c r="E87" s="12">
        <f t="shared" si="6"/>
        <v>42.169835585999977</v>
      </c>
    </row>
    <row r="88" spans="1:5" x14ac:dyDescent="0.25">
      <c r="A88" s="8">
        <v>688</v>
      </c>
      <c r="B88" s="2">
        <v>1.8129999999999999</v>
      </c>
      <c r="C88" s="5">
        <v>4.7E-2</v>
      </c>
      <c r="D88" s="1">
        <f t="shared" si="5"/>
        <v>1.766</v>
      </c>
      <c r="E88" s="12">
        <f t="shared" si="6"/>
        <v>48.982571816000018</v>
      </c>
    </row>
    <row r="89" spans="1:5" x14ac:dyDescent="0.25">
      <c r="A89" s="8">
        <v>3088</v>
      </c>
      <c r="B89" s="2">
        <v>2.109</v>
      </c>
      <c r="C89" s="5">
        <v>4.7E-2</v>
      </c>
      <c r="D89" s="1">
        <f t="shared" si="5"/>
        <v>2.0619999999999998</v>
      </c>
      <c r="E89" s="12">
        <f t="shared" si="6"/>
        <v>28.530039783999996</v>
      </c>
    </row>
    <row r="90" spans="1:5" x14ac:dyDescent="0.25">
      <c r="A90" s="8">
        <v>3133</v>
      </c>
      <c r="B90" s="2">
        <v>1.579</v>
      </c>
      <c r="C90" s="5">
        <v>4.7E-2</v>
      </c>
      <c r="D90" s="1">
        <f t="shared" si="5"/>
        <v>1.532</v>
      </c>
      <c r="E90" s="12">
        <f t="shared" si="6"/>
        <v>71.648039264000033</v>
      </c>
    </row>
    <row r="91" spans="1:5" x14ac:dyDescent="0.25">
      <c r="A91" s="8">
        <v>708</v>
      </c>
      <c r="B91" s="2">
        <v>1.9590000000000001</v>
      </c>
      <c r="C91" s="5">
        <v>4.7E-2</v>
      </c>
      <c r="D91" s="1">
        <f t="shared" si="5"/>
        <v>1.9120000000000001</v>
      </c>
      <c r="E91" s="12">
        <f t="shared" si="6"/>
        <v>37.747245184000008</v>
      </c>
    </row>
    <row r="92" spans="1:5" x14ac:dyDescent="0.25">
      <c r="A92" s="8">
        <v>3090</v>
      </c>
      <c r="B92" s="2">
        <v>2.0910000000000002</v>
      </c>
      <c r="C92" s="5">
        <v>4.7E-2</v>
      </c>
      <c r="D92" s="1">
        <f t="shared" si="5"/>
        <v>2.044</v>
      </c>
      <c r="E92" s="12">
        <f t="shared" si="6"/>
        <v>29.511635295999952</v>
      </c>
    </row>
    <row r="93" spans="1:5" x14ac:dyDescent="0.25">
      <c r="A93" s="8">
        <v>3088</v>
      </c>
      <c r="B93" s="2">
        <v>2.214</v>
      </c>
      <c r="C93" s="5">
        <v>4.7E-2</v>
      </c>
      <c r="D93" s="1">
        <f t="shared" si="5"/>
        <v>2.1669999999999998</v>
      </c>
      <c r="E93" s="12">
        <f t="shared" si="6"/>
        <v>23.48063115399998</v>
      </c>
    </row>
    <row r="94" spans="1:5" x14ac:dyDescent="0.25">
      <c r="A94" s="8">
        <v>3133</v>
      </c>
      <c r="B94" s="2">
        <v>2.1379999999999999</v>
      </c>
      <c r="C94" s="5">
        <v>4.7E-2</v>
      </c>
      <c r="D94" s="1">
        <f t="shared" si="5"/>
        <v>2.0909999999999997</v>
      </c>
      <c r="E94" s="12">
        <f t="shared" si="6"/>
        <v>27.019982466000044</v>
      </c>
    </row>
    <row r="95" spans="1:5" x14ac:dyDescent="0.25">
      <c r="A95" s="8" t="s">
        <v>18</v>
      </c>
      <c r="B95" s="2">
        <v>1.907</v>
      </c>
      <c r="C95" s="5">
        <v>4.7E-2</v>
      </c>
      <c r="D95" s="1">
        <f t="shared" si="5"/>
        <v>1.86</v>
      </c>
      <c r="E95" s="12">
        <f t="shared" si="6"/>
        <v>41.492805599999997</v>
      </c>
    </row>
    <row r="96" spans="1:5" x14ac:dyDescent="0.25">
      <c r="A96" s="8">
        <v>3133</v>
      </c>
      <c r="B96" s="2">
        <v>2.0110000000000001</v>
      </c>
      <c r="C96" s="5">
        <v>4.7E-2</v>
      </c>
      <c r="D96" s="1">
        <f t="shared" si="5"/>
        <v>1.9640000000000002</v>
      </c>
      <c r="E96" s="12">
        <f t="shared" si="6"/>
        <v>34.284988255999906</v>
      </c>
    </row>
    <row r="97" spans="1:5" x14ac:dyDescent="0.25">
      <c r="A97" s="8" t="s">
        <v>19</v>
      </c>
      <c r="B97" s="2">
        <v>2.2309999999999999</v>
      </c>
      <c r="C97" s="5">
        <v>4.7E-2</v>
      </c>
      <c r="D97" s="1">
        <f t="shared" si="5"/>
        <v>2.1839999999999997</v>
      </c>
      <c r="E97" s="12">
        <f t="shared" si="6"/>
        <v>22.771756416000017</v>
      </c>
    </row>
    <row r="98" spans="1:5" x14ac:dyDescent="0.25">
      <c r="A98" s="8" t="s">
        <v>25</v>
      </c>
      <c r="B98" s="2">
        <v>2.3380000000000001</v>
      </c>
      <c r="C98" s="5">
        <v>4.7E-2</v>
      </c>
      <c r="D98" s="1">
        <f t="shared" si="5"/>
        <v>2.2909999999999999</v>
      </c>
      <c r="E98" s="12">
        <f t="shared" si="6"/>
        <v>19.005072866000035</v>
      </c>
    </row>
    <row r="99" spans="1:5" x14ac:dyDescent="0.25">
      <c r="A99" s="8" t="s">
        <v>23</v>
      </c>
      <c r="B99" s="2">
        <v>2.298</v>
      </c>
      <c r="C99" s="5">
        <v>4.7E-2</v>
      </c>
      <c r="D99" s="1">
        <f t="shared" si="5"/>
        <v>2.2509999999999999</v>
      </c>
      <c r="E99" s="12">
        <f t="shared" si="6"/>
        <v>20.272784386000069</v>
      </c>
    </row>
    <row r="100" spans="1:5" x14ac:dyDescent="0.25">
      <c r="A100" s="8">
        <v>3088</v>
      </c>
      <c r="B100" s="2">
        <v>2.109</v>
      </c>
      <c r="C100" s="5">
        <v>4.7E-2</v>
      </c>
      <c r="D100" s="1">
        <f t="shared" si="5"/>
        <v>2.0619999999999998</v>
      </c>
      <c r="E100" s="12">
        <f t="shared" si="6"/>
        <v>28.530039783999996</v>
      </c>
    </row>
    <row r="101" spans="1:5" x14ac:dyDescent="0.25">
      <c r="A101" s="8" t="s">
        <v>21</v>
      </c>
      <c r="B101" s="2">
        <v>2.21</v>
      </c>
      <c r="C101" s="5">
        <v>4.7E-2</v>
      </c>
      <c r="D101" s="1">
        <f t="shared" si="5"/>
        <v>2.1629999999999998</v>
      </c>
      <c r="E101" s="12">
        <f t="shared" si="6"/>
        <v>23.651825634000033</v>
      </c>
    </row>
    <row r="102" spans="1:5" x14ac:dyDescent="0.25">
      <c r="A102" s="8">
        <v>708</v>
      </c>
      <c r="B102" s="2">
        <v>2.0230000000000001</v>
      </c>
      <c r="C102" s="5">
        <v>4.7E-2</v>
      </c>
      <c r="D102" s="1">
        <f t="shared" si="5"/>
        <v>1.9760000000000002</v>
      </c>
      <c r="E102" s="12">
        <f t="shared" si="6"/>
        <v>33.526238336000006</v>
      </c>
    </row>
    <row r="103" spans="1:5" x14ac:dyDescent="0.25">
      <c r="A103" s="8">
        <v>3088</v>
      </c>
      <c r="B103" s="2">
        <v>1.8920000000000001</v>
      </c>
      <c r="C103" s="5">
        <v>4.7E-2</v>
      </c>
      <c r="D103" s="1">
        <f t="shared" si="5"/>
        <v>1.8450000000000002</v>
      </c>
      <c r="E103" s="12">
        <f t="shared" si="6"/>
        <v>42.625903649999941</v>
      </c>
    </row>
    <row r="104" spans="1:5" x14ac:dyDescent="0.25">
      <c r="A104" s="8">
        <v>3133</v>
      </c>
      <c r="B104" s="2">
        <v>2.056</v>
      </c>
      <c r="C104" s="5">
        <v>4.7E-2</v>
      </c>
      <c r="D104" s="1">
        <f t="shared" si="5"/>
        <v>2.0089999999999999</v>
      </c>
      <c r="E104" s="12">
        <f t="shared" si="6"/>
        <v>31.517469266000035</v>
      </c>
    </row>
    <row r="105" spans="1:5" x14ac:dyDescent="0.25">
      <c r="A105" s="13" t="s">
        <v>29</v>
      </c>
      <c r="B105" s="13"/>
      <c r="C105" s="13"/>
      <c r="D105" s="13"/>
      <c r="E105" s="13"/>
    </row>
    <row r="106" spans="1:5" x14ac:dyDescent="0.25">
      <c r="A106" s="8">
        <v>3090</v>
      </c>
      <c r="B106" s="2">
        <v>2.2170000000000001</v>
      </c>
      <c r="C106" s="5">
        <v>4.7E-2</v>
      </c>
      <c r="D106" s="1">
        <f t="shared" ref="D106:D115" si="7">(B106-C106)</f>
        <v>2.17</v>
      </c>
      <c r="E106" s="12">
        <f t="shared" ref="E106:E115" si="8">(52.386*D106*D106)-(269.63*D106)+(361.77)</f>
        <v>23.353335399999992</v>
      </c>
    </row>
    <row r="107" spans="1:5" x14ac:dyDescent="0.25">
      <c r="A107" s="8">
        <v>3090</v>
      </c>
      <c r="B107" s="2">
        <v>2.173</v>
      </c>
      <c r="C107" s="5">
        <v>4.7E-2</v>
      </c>
      <c r="D107" s="1">
        <f t="shared" si="7"/>
        <v>2.1259999999999999</v>
      </c>
      <c r="E107" s="12">
        <f t="shared" si="8"/>
        <v>25.31484413599992</v>
      </c>
    </row>
    <row r="108" spans="1:5" x14ac:dyDescent="0.25">
      <c r="A108" s="8">
        <v>708</v>
      </c>
      <c r="B108" s="2">
        <v>1.907</v>
      </c>
      <c r="C108" s="5">
        <v>4.7E-2</v>
      </c>
      <c r="D108" s="1">
        <f t="shared" si="7"/>
        <v>1.86</v>
      </c>
      <c r="E108" s="12">
        <f t="shared" si="8"/>
        <v>41.492805599999997</v>
      </c>
    </row>
    <row r="109" spans="1:5" x14ac:dyDescent="0.25">
      <c r="A109" s="8">
        <v>688</v>
      </c>
      <c r="B109" s="2">
        <v>1.744</v>
      </c>
      <c r="C109" s="5">
        <v>4.7E-2</v>
      </c>
      <c r="D109" s="1">
        <f t="shared" si="7"/>
        <v>1.6970000000000001</v>
      </c>
      <c r="E109" s="12">
        <f t="shared" si="8"/>
        <v>55.069564273999958</v>
      </c>
    </row>
    <row r="110" spans="1:5" x14ac:dyDescent="0.25">
      <c r="A110" s="8" t="s">
        <v>23</v>
      </c>
      <c r="B110" s="2">
        <v>1.3820000000000001</v>
      </c>
      <c r="C110" s="5">
        <v>4.7E-2</v>
      </c>
      <c r="D110" s="1">
        <f t="shared" si="7"/>
        <v>1.3350000000000002</v>
      </c>
      <c r="E110" s="12">
        <f t="shared" si="8"/>
        <v>95.17758884999995</v>
      </c>
    </row>
    <row r="111" spans="1:5" x14ac:dyDescent="0.25">
      <c r="A111" s="8">
        <v>3133</v>
      </c>
      <c r="B111" s="2">
        <v>1.6870000000000001</v>
      </c>
      <c r="C111" s="5">
        <v>4.7E-2</v>
      </c>
      <c r="D111" s="1">
        <f t="shared" si="7"/>
        <v>1.6400000000000001</v>
      </c>
      <c r="E111" s="12">
        <f t="shared" si="8"/>
        <v>60.474185599999942</v>
      </c>
    </row>
    <row r="112" spans="1:5" x14ac:dyDescent="0.25">
      <c r="A112" s="8" t="s">
        <v>24</v>
      </c>
      <c r="B112" s="2">
        <v>1.7929999999999999</v>
      </c>
      <c r="C112" s="5">
        <v>4.7E-2</v>
      </c>
      <c r="D112" s="1">
        <f t="shared" si="7"/>
        <v>1.746</v>
      </c>
      <c r="E112" s="12">
        <f t="shared" si="8"/>
        <v>50.695579176000024</v>
      </c>
    </row>
    <row r="113" spans="1:5" x14ac:dyDescent="0.25">
      <c r="A113" s="8">
        <v>3090</v>
      </c>
      <c r="B113" s="2">
        <v>1.8740000000000001</v>
      </c>
      <c r="C113" s="5">
        <v>4.7E-2</v>
      </c>
      <c r="D113" s="1">
        <f t="shared" si="7"/>
        <v>1.8270000000000002</v>
      </c>
      <c r="E113" s="12">
        <f t="shared" si="8"/>
        <v>44.016738593999946</v>
      </c>
    </row>
    <row r="114" spans="1:5" x14ac:dyDescent="0.25">
      <c r="A114" s="8" t="s">
        <v>18</v>
      </c>
      <c r="B114" s="2">
        <v>1.663</v>
      </c>
      <c r="C114" s="5">
        <v>4.7E-2</v>
      </c>
      <c r="D114" s="1">
        <f t="shared" si="7"/>
        <v>1.6160000000000001</v>
      </c>
      <c r="E114" s="12">
        <f t="shared" si="8"/>
        <v>62.851654015999998</v>
      </c>
    </row>
    <row r="115" spans="1:5" x14ac:dyDescent="0.25">
      <c r="A115" s="8" t="s">
        <v>23</v>
      </c>
      <c r="B115" s="2">
        <v>1.736</v>
      </c>
      <c r="C115" s="5">
        <v>4.7E-2</v>
      </c>
      <c r="D115" s="1">
        <f t="shared" si="7"/>
        <v>1.6890000000000001</v>
      </c>
      <c r="E115" s="12">
        <f t="shared" si="8"/>
        <v>55.807572305999997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9"/>
  <sheetViews>
    <sheetView tabSelected="1" workbookViewId="0">
      <selection activeCell="D3" sqref="D3"/>
    </sheetView>
  </sheetViews>
  <sheetFormatPr defaultRowHeight="15" x14ac:dyDescent="0.25"/>
  <cols>
    <col min="1" max="1" width="39.42578125" customWidth="1"/>
    <col min="2" max="2" width="15" customWidth="1"/>
    <col min="3" max="3" width="19.28515625" customWidth="1"/>
    <col min="4" max="4" width="17.28515625" customWidth="1"/>
    <col min="5" max="5" width="17.7109375" customWidth="1"/>
    <col min="6" max="6" width="18.85546875" customWidth="1"/>
    <col min="7" max="7" width="68.5703125" customWidth="1"/>
  </cols>
  <sheetData>
    <row r="1" spans="1:7" ht="16.5" thickTop="1" thickBot="1" x14ac:dyDescent="0.3">
      <c r="A1" s="14" t="s">
        <v>30</v>
      </c>
      <c r="B1" s="14" t="s">
        <v>31</v>
      </c>
      <c r="C1" s="14" t="s">
        <v>32</v>
      </c>
      <c r="D1" s="14" t="s">
        <v>33</v>
      </c>
      <c r="E1" s="14" t="s">
        <v>34</v>
      </c>
      <c r="F1" s="14" t="s">
        <v>35</v>
      </c>
      <c r="G1" s="14" t="s">
        <v>36</v>
      </c>
    </row>
    <row r="2" spans="1:7" ht="16.5" thickTop="1" thickBot="1" x14ac:dyDescent="0.3">
      <c r="A2" s="17" t="s">
        <v>40</v>
      </c>
      <c r="B2" s="15" t="s">
        <v>44</v>
      </c>
      <c r="C2" s="16" t="s">
        <v>37</v>
      </c>
      <c r="D2" s="16" t="s">
        <v>66</v>
      </c>
      <c r="E2" s="16" t="s">
        <v>42</v>
      </c>
      <c r="F2" s="16" t="s">
        <v>38</v>
      </c>
      <c r="G2" s="16" t="s">
        <v>39</v>
      </c>
    </row>
    <row r="3" spans="1:7" ht="16.5" thickTop="1" thickBot="1" x14ac:dyDescent="0.3">
      <c r="A3" s="17" t="s">
        <v>41</v>
      </c>
      <c r="B3" s="15" t="s">
        <v>44</v>
      </c>
      <c r="C3" s="16" t="s">
        <v>37</v>
      </c>
      <c r="D3" s="16" t="s">
        <v>66</v>
      </c>
      <c r="E3" s="16" t="s">
        <v>43</v>
      </c>
      <c r="F3" s="16" t="s">
        <v>38</v>
      </c>
      <c r="G3" s="16" t="s">
        <v>39</v>
      </c>
    </row>
    <row r="4" spans="1:7" ht="16.5" thickTop="1" thickBot="1" x14ac:dyDescent="0.3">
      <c r="A4" s="17" t="s">
        <v>45</v>
      </c>
      <c r="B4" s="15" t="s">
        <v>44</v>
      </c>
      <c r="C4" s="16" t="s">
        <v>37</v>
      </c>
      <c r="D4" s="16" t="s">
        <v>66</v>
      </c>
      <c r="E4" s="16" t="s">
        <v>46</v>
      </c>
      <c r="F4" s="16" t="s">
        <v>38</v>
      </c>
      <c r="G4" s="16" t="s">
        <v>39</v>
      </c>
    </row>
    <row r="5" spans="1:7" ht="16.5" thickTop="1" thickBot="1" x14ac:dyDescent="0.3">
      <c r="A5" s="17" t="s">
        <v>47</v>
      </c>
      <c r="B5" s="15" t="s">
        <v>44</v>
      </c>
      <c r="C5" s="16" t="s">
        <v>37</v>
      </c>
      <c r="D5" s="16" t="s">
        <v>66</v>
      </c>
      <c r="E5" s="16" t="s">
        <v>48</v>
      </c>
      <c r="F5" s="16" t="s">
        <v>38</v>
      </c>
      <c r="G5" s="16" t="s">
        <v>39</v>
      </c>
    </row>
    <row r="6" spans="1:7" ht="15.75" thickTop="1" x14ac:dyDescent="0.25"/>
    <row r="87" spans="1:6" ht="15.75" x14ac:dyDescent="0.25">
      <c r="A87" s="18" t="s">
        <v>53</v>
      </c>
      <c r="F87" s="19"/>
    </row>
    <row r="88" spans="1:6" ht="15.75" x14ac:dyDescent="0.25">
      <c r="A88" t="s">
        <v>50</v>
      </c>
      <c r="F88" s="19"/>
    </row>
    <row r="89" spans="1:6" ht="15.75" x14ac:dyDescent="0.25">
      <c r="A89" t="s">
        <v>51</v>
      </c>
      <c r="F89" s="19"/>
    </row>
    <row r="90" spans="1:6" ht="15.75" x14ac:dyDescent="0.25">
      <c r="A90" t="s">
        <v>52</v>
      </c>
      <c r="F90" s="19"/>
    </row>
    <row r="91" spans="1:6" ht="15.75" x14ac:dyDescent="0.25">
      <c r="A91" t="s">
        <v>49</v>
      </c>
      <c r="F91" s="19"/>
    </row>
    <row r="93" spans="1:6" ht="15.75" x14ac:dyDescent="0.25">
      <c r="A93" s="18" t="s">
        <v>54</v>
      </c>
      <c r="F93" s="19"/>
    </row>
    <row r="94" spans="1:6" ht="15.75" x14ac:dyDescent="0.25">
      <c r="A94" t="s">
        <v>55</v>
      </c>
      <c r="F94" s="19"/>
    </row>
    <row r="95" spans="1:6" ht="15.75" x14ac:dyDescent="0.25">
      <c r="A95" t="s">
        <v>56</v>
      </c>
      <c r="F95" s="19"/>
    </row>
    <row r="96" spans="1:6" ht="15.75" x14ac:dyDescent="0.25">
      <c r="A96" t="s">
        <v>57</v>
      </c>
      <c r="F96" s="19"/>
    </row>
    <row r="97" spans="1:6" ht="15.75" x14ac:dyDescent="0.25">
      <c r="A97" t="s">
        <v>49</v>
      </c>
      <c r="F97" s="19"/>
    </row>
    <row r="99" spans="1:6" ht="15.75" x14ac:dyDescent="0.25">
      <c r="A99" s="18" t="s">
        <v>58</v>
      </c>
      <c r="F99" s="19"/>
    </row>
    <row r="100" spans="1:6" ht="15.75" x14ac:dyDescent="0.25">
      <c r="A100" t="s">
        <v>59</v>
      </c>
      <c r="F100" s="19"/>
    </row>
    <row r="101" spans="1:6" ht="15.75" x14ac:dyDescent="0.25">
      <c r="A101" t="s">
        <v>60</v>
      </c>
      <c r="F101" s="19"/>
    </row>
    <row r="102" spans="1:6" ht="15.75" x14ac:dyDescent="0.25">
      <c r="A102" t="s">
        <v>61</v>
      </c>
      <c r="F102" s="19"/>
    </row>
    <row r="103" spans="1:6" ht="15.75" x14ac:dyDescent="0.25">
      <c r="A103" t="s">
        <v>49</v>
      </c>
      <c r="F103" s="19"/>
    </row>
    <row r="105" spans="1:6" ht="15.75" x14ac:dyDescent="0.25">
      <c r="A105" s="18" t="s">
        <v>65</v>
      </c>
      <c r="F105" s="19"/>
    </row>
    <row r="106" spans="1:6" ht="15.75" x14ac:dyDescent="0.25">
      <c r="A106" t="s">
        <v>62</v>
      </c>
      <c r="F106" s="19"/>
    </row>
    <row r="107" spans="1:6" ht="15.75" x14ac:dyDescent="0.25">
      <c r="A107" t="s">
        <v>63</v>
      </c>
      <c r="F107" s="19"/>
    </row>
    <row r="108" spans="1:6" ht="15.75" x14ac:dyDescent="0.25">
      <c r="A108" t="s">
        <v>64</v>
      </c>
      <c r="F108" s="19"/>
    </row>
    <row r="109" spans="1:6" ht="15.75" x14ac:dyDescent="0.25">
      <c r="A109" t="s">
        <v>49</v>
      </c>
      <c r="F109" s="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ACE</vt:lpstr>
      <vt:lpstr>OPN</vt:lpstr>
      <vt:lpstr>CLU</vt:lpstr>
      <vt:lpstr>LTF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2023-02-02T12:50:53Z</dcterms:created>
  <dcterms:modified xsi:type="dcterms:W3CDTF">2023-02-07T08:08:44Z</dcterms:modified>
</cp:coreProperties>
</file>