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Google Drive\2022\Hizmet alımları\webe yüklenenler\Kübra Kılıç Hacettepe Fizik ted\2022.09.27\"/>
    </mc:Choice>
  </mc:AlternateContent>
  <xr:revisionPtr revIDLastSave="0" documentId="13_ncr:1_{5ACAAF54-BAAB-4F81-9E13-7DB75FB18CB7}" xr6:coauthVersionLast="47" xr6:coauthVersionMax="47" xr10:uidLastSave="{00000000-0000-0000-0000-000000000000}"/>
  <bookViews>
    <workbookView xWindow="-120" yWindow="-120" windowWidth="29040" windowHeight="15840" activeTab="4" xr2:uid="{00000000-000D-0000-FFFF-FFFF00000000}"/>
  </bookViews>
  <sheets>
    <sheet name="Colorimetric" sheetId="1" r:id="rId1"/>
    <sheet name="MDA" sheetId="4" r:id="rId2"/>
    <sheet name="CAT" sheetId="5" r:id="rId3"/>
    <sheet name="Irisin" sheetId="6" r:id="rId4"/>
    <sheet name="Materyal-metod" sheetId="3"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6" l="1"/>
  <c r="E34" i="6" s="1"/>
  <c r="D35" i="6"/>
  <c r="E35" i="6" s="1"/>
  <c r="D36" i="6"/>
  <c r="E36" i="6" s="1"/>
  <c r="D37" i="6"/>
  <c r="E37" i="6" s="1"/>
  <c r="D38" i="6"/>
  <c r="E38" i="6" s="1"/>
  <c r="D39" i="6"/>
  <c r="E39" i="6" s="1"/>
  <c r="D40" i="6"/>
  <c r="E40" i="6" s="1"/>
  <c r="D41" i="6"/>
  <c r="E41" i="6" s="1"/>
  <c r="D42" i="6"/>
  <c r="E42" i="6" s="1"/>
  <c r="D43" i="6"/>
  <c r="E43" i="6" s="1"/>
  <c r="D44" i="6"/>
  <c r="E44" i="6" s="1"/>
  <c r="D45" i="6"/>
  <c r="E45" i="6" s="1"/>
  <c r="D46" i="6"/>
  <c r="E46" i="6" s="1"/>
  <c r="D47" i="6"/>
  <c r="E47" i="6" s="1"/>
  <c r="D48" i="6"/>
  <c r="E48" i="6" s="1"/>
  <c r="D49" i="6"/>
  <c r="E49" i="6" s="1"/>
  <c r="D50" i="6"/>
  <c r="E50" i="6" s="1"/>
  <c r="D51" i="6"/>
  <c r="E51" i="6" s="1"/>
  <c r="D52" i="6"/>
  <c r="E52" i="6" s="1"/>
  <c r="D53" i="6"/>
  <c r="E53" i="6" s="1"/>
  <c r="D54" i="6"/>
  <c r="E54" i="6" s="1"/>
  <c r="D55" i="6"/>
  <c r="E55" i="6" s="1"/>
  <c r="D56" i="6"/>
  <c r="E56" i="6" s="1"/>
  <c r="D57" i="6"/>
  <c r="E57" i="6" s="1"/>
  <c r="D58" i="6"/>
  <c r="E58" i="6" s="1"/>
  <c r="D59" i="6"/>
  <c r="E59" i="6" s="1"/>
  <c r="D60" i="6"/>
  <c r="E60" i="6" s="1"/>
  <c r="D61" i="6"/>
  <c r="E61" i="6" s="1"/>
  <c r="D62" i="6"/>
  <c r="E62" i="6" s="1"/>
  <c r="D63" i="6"/>
  <c r="E63" i="6" s="1"/>
  <c r="D64" i="6"/>
  <c r="E64" i="6" s="1"/>
  <c r="D65" i="6"/>
  <c r="E65" i="6" s="1"/>
  <c r="D66" i="6"/>
  <c r="E66" i="6" s="1"/>
  <c r="D67" i="6"/>
  <c r="E67" i="6" s="1"/>
  <c r="D68" i="6"/>
  <c r="E68" i="6" s="1"/>
  <c r="D69" i="6"/>
  <c r="E69" i="6" s="1"/>
  <c r="D70" i="6"/>
  <c r="E70" i="6" s="1"/>
  <c r="D71" i="6"/>
  <c r="E71" i="6" s="1"/>
  <c r="D72" i="6"/>
  <c r="E72" i="6" s="1"/>
  <c r="D73" i="6"/>
  <c r="E73" i="6" s="1"/>
  <c r="D74" i="6"/>
  <c r="E74" i="6" s="1"/>
  <c r="D75" i="6"/>
  <c r="E75" i="6" s="1"/>
  <c r="D76" i="6"/>
  <c r="E76" i="6" s="1"/>
  <c r="D77" i="6"/>
  <c r="E77" i="6" s="1"/>
  <c r="D78" i="6"/>
  <c r="E78" i="6" s="1"/>
  <c r="D79" i="6"/>
  <c r="E79" i="6" s="1"/>
  <c r="D80" i="6"/>
  <c r="E80" i="6" s="1"/>
  <c r="D81" i="6"/>
  <c r="E81" i="6" s="1"/>
  <c r="D82" i="6"/>
  <c r="E82" i="6" s="1"/>
  <c r="D83" i="6"/>
  <c r="E83" i="6" s="1"/>
  <c r="D84" i="6"/>
  <c r="E84" i="6" s="1"/>
  <c r="D85" i="6"/>
  <c r="E85" i="6" s="1"/>
  <c r="D86" i="6"/>
  <c r="E86" i="6" s="1"/>
  <c r="D87" i="6"/>
  <c r="E87" i="6" s="1"/>
  <c r="D88" i="6"/>
  <c r="E88" i="6" s="1"/>
  <c r="D89" i="6"/>
  <c r="E89" i="6" s="1"/>
  <c r="D90" i="6"/>
  <c r="E90" i="6" s="1"/>
  <c r="D91" i="6"/>
  <c r="E91" i="6" s="1"/>
  <c r="D92" i="6"/>
  <c r="E92" i="6" s="1"/>
  <c r="D93" i="6"/>
  <c r="E93" i="6" s="1"/>
  <c r="D94" i="6"/>
  <c r="E94" i="6" s="1"/>
  <c r="D95" i="6"/>
  <c r="E95" i="6" s="1"/>
  <c r="D96" i="6"/>
  <c r="E96" i="6" s="1"/>
  <c r="D97" i="6"/>
  <c r="E97" i="6" s="1"/>
  <c r="D98" i="6"/>
  <c r="E98" i="6" s="1"/>
  <c r="D99" i="6"/>
  <c r="E99" i="6" s="1"/>
  <c r="D100" i="6"/>
  <c r="E100" i="6" s="1"/>
  <c r="D101" i="6"/>
  <c r="E101" i="6" s="1"/>
  <c r="D102" i="6"/>
  <c r="E102" i="6" s="1"/>
  <c r="D103" i="6"/>
  <c r="E103" i="6" s="1"/>
  <c r="D104" i="6"/>
  <c r="E104" i="6" s="1"/>
  <c r="D105" i="6"/>
  <c r="E105" i="6" s="1"/>
  <c r="D106" i="6"/>
  <c r="E106" i="6" s="1"/>
  <c r="D107" i="6"/>
  <c r="E107" i="6" s="1"/>
  <c r="D108" i="6"/>
  <c r="E108" i="6" s="1"/>
  <c r="D109" i="6"/>
  <c r="E109" i="6" s="1"/>
  <c r="D110" i="6"/>
  <c r="E110" i="6" s="1"/>
  <c r="D111" i="6"/>
  <c r="E111" i="6" s="1"/>
  <c r="D112" i="6"/>
  <c r="E112" i="6" s="1"/>
  <c r="D113" i="6"/>
  <c r="E113" i="6" s="1"/>
  <c r="D114" i="6"/>
  <c r="E114" i="6" s="1"/>
  <c r="D115" i="6"/>
  <c r="E115" i="6" s="1"/>
  <c r="D116" i="6"/>
  <c r="E116" i="6" s="1"/>
  <c r="D117" i="6"/>
  <c r="E117" i="6" s="1"/>
  <c r="D118" i="6"/>
  <c r="E118" i="6" s="1"/>
  <c r="D119" i="6"/>
  <c r="E119" i="6" s="1"/>
  <c r="D120" i="6"/>
  <c r="E120" i="6" s="1"/>
  <c r="D121" i="6"/>
  <c r="E121" i="6" s="1"/>
  <c r="D122" i="6"/>
  <c r="E122" i="6" s="1"/>
  <c r="D33" i="6"/>
  <c r="E33" i="6" s="1"/>
  <c r="E20" i="6"/>
  <c r="C17" i="6"/>
  <c r="E17" i="6" s="1"/>
  <c r="C22" i="6"/>
  <c r="E22" i="6" s="1"/>
  <c r="C21" i="6"/>
  <c r="E21" i="6" s="1"/>
  <c r="C20" i="6"/>
  <c r="C19" i="6"/>
  <c r="E19" i="6" s="1"/>
  <c r="C18" i="6"/>
  <c r="E18" i="6" s="1"/>
  <c r="D36" i="5"/>
  <c r="E36" i="5" s="1"/>
  <c r="D37" i="5"/>
  <c r="E37" i="5" s="1"/>
  <c r="D38" i="5"/>
  <c r="E38" i="5" s="1"/>
  <c r="D39" i="5"/>
  <c r="E39" i="5" s="1"/>
  <c r="D40" i="5"/>
  <c r="E40" i="5" s="1"/>
  <c r="D41" i="5"/>
  <c r="E41" i="5" s="1"/>
  <c r="D42" i="5"/>
  <c r="E42" i="5" s="1"/>
  <c r="D43" i="5"/>
  <c r="E43" i="5" s="1"/>
  <c r="D44" i="5"/>
  <c r="E44" i="5" s="1"/>
  <c r="D45" i="5"/>
  <c r="E45" i="5" s="1"/>
  <c r="D46" i="5"/>
  <c r="E46" i="5" s="1"/>
  <c r="D47" i="5"/>
  <c r="E47" i="5" s="1"/>
  <c r="D48" i="5"/>
  <c r="E48" i="5" s="1"/>
  <c r="D49" i="5"/>
  <c r="E49" i="5" s="1"/>
  <c r="D50" i="5"/>
  <c r="E50" i="5" s="1"/>
  <c r="D51" i="5"/>
  <c r="E51" i="5" s="1"/>
  <c r="D52" i="5"/>
  <c r="E52" i="5" s="1"/>
  <c r="D53" i="5"/>
  <c r="E53" i="5" s="1"/>
  <c r="D54" i="5"/>
  <c r="E54" i="5" s="1"/>
  <c r="D55" i="5"/>
  <c r="E55" i="5" s="1"/>
  <c r="D56" i="5"/>
  <c r="E56" i="5" s="1"/>
  <c r="D57" i="5"/>
  <c r="E57" i="5" s="1"/>
  <c r="D58" i="5"/>
  <c r="E58" i="5" s="1"/>
  <c r="D59" i="5"/>
  <c r="E59" i="5" s="1"/>
  <c r="D60" i="5"/>
  <c r="E60" i="5" s="1"/>
  <c r="D61" i="5"/>
  <c r="E61" i="5" s="1"/>
  <c r="D62" i="5"/>
  <c r="E62" i="5" s="1"/>
  <c r="D63" i="5"/>
  <c r="E63" i="5" s="1"/>
  <c r="D64" i="5"/>
  <c r="E64" i="5" s="1"/>
  <c r="D65" i="5"/>
  <c r="E65" i="5" s="1"/>
  <c r="D66" i="5"/>
  <c r="E66" i="5" s="1"/>
  <c r="D67" i="5"/>
  <c r="E67" i="5" s="1"/>
  <c r="D68" i="5"/>
  <c r="E68" i="5" s="1"/>
  <c r="D69" i="5"/>
  <c r="E69" i="5" s="1"/>
  <c r="D70" i="5"/>
  <c r="E70" i="5" s="1"/>
  <c r="D71" i="5"/>
  <c r="E71" i="5" s="1"/>
  <c r="D72" i="5"/>
  <c r="E72" i="5" s="1"/>
  <c r="D73" i="5"/>
  <c r="E73" i="5" s="1"/>
  <c r="D74" i="5"/>
  <c r="E74" i="5" s="1"/>
  <c r="D75" i="5"/>
  <c r="E75" i="5" s="1"/>
  <c r="D76" i="5"/>
  <c r="E76" i="5" s="1"/>
  <c r="D77" i="5"/>
  <c r="E77" i="5" s="1"/>
  <c r="D78" i="5"/>
  <c r="E78" i="5" s="1"/>
  <c r="D79" i="5"/>
  <c r="E79" i="5" s="1"/>
  <c r="D80" i="5"/>
  <c r="E80" i="5" s="1"/>
  <c r="D81" i="5"/>
  <c r="E81" i="5" s="1"/>
  <c r="D82" i="5"/>
  <c r="E82" i="5" s="1"/>
  <c r="D83" i="5"/>
  <c r="E83" i="5" s="1"/>
  <c r="D84" i="5"/>
  <c r="E84" i="5" s="1"/>
  <c r="D85" i="5"/>
  <c r="E85" i="5" s="1"/>
  <c r="D86" i="5"/>
  <c r="E86" i="5" s="1"/>
  <c r="D87" i="5"/>
  <c r="E87" i="5" s="1"/>
  <c r="D88" i="5"/>
  <c r="E88" i="5" s="1"/>
  <c r="D89" i="5"/>
  <c r="E89" i="5" s="1"/>
  <c r="D90" i="5"/>
  <c r="E90" i="5" s="1"/>
  <c r="D91" i="5"/>
  <c r="E91" i="5" s="1"/>
  <c r="D92" i="5"/>
  <c r="E92" i="5" s="1"/>
  <c r="D93" i="5"/>
  <c r="E93" i="5" s="1"/>
  <c r="D94" i="5"/>
  <c r="E94" i="5" s="1"/>
  <c r="D95" i="5"/>
  <c r="E95" i="5" s="1"/>
  <c r="D96" i="5"/>
  <c r="E96" i="5" s="1"/>
  <c r="D97" i="5"/>
  <c r="E97" i="5" s="1"/>
  <c r="D98" i="5"/>
  <c r="E98" i="5" s="1"/>
  <c r="D99" i="5"/>
  <c r="E99" i="5" s="1"/>
  <c r="D100" i="5"/>
  <c r="E100" i="5" s="1"/>
  <c r="D101" i="5"/>
  <c r="E101" i="5" s="1"/>
  <c r="D102" i="5"/>
  <c r="E102" i="5" s="1"/>
  <c r="D103" i="5"/>
  <c r="E103" i="5" s="1"/>
  <c r="D104" i="5"/>
  <c r="E104" i="5" s="1"/>
  <c r="D105" i="5"/>
  <c r="E105" i="5" s="1"/>
  <c r="D106" i="5"/>
  <c r="E106" i="5" s="1"/>
  <c r="D107" i="5"/>
  <c r="E107" i="5" s="1"/>
  <c r="D108" i="5"/>
  <c r="E108" i="5" s="1"/>
  <c r="D109" i="5"/>
  <c r="E109" i="5" s="1"/>
  <c r="D110" i="5"/>
  <c r="E110" i="5" s="1"/>
  <c r="D111" i="5"/>
  <c r="E111" i="5" s="1"/>
  <c r="D112" i="5"/>
  <c r="E112" i="5" s="1"/>
  <c r="D113" i="5"/>
  <c r="E113" i="5" s="1"/>
  <c r="D114" i="5"/>
  <c r="E114" i="5" s="1"/>
  <c r="D115" i="5"/>
  <c r="E115" i="5" s="1"/>
  <c r="D116" i="5"/>
  <c r="E116" i="5" s="1"/>
  <c r="D117" i="5"/>
  <c r="E117" i="5" s="1"/>
  <c r="D118" i="5"/>
  <c r="E118" i="5" s="1"/>
  <c r="D119" i="5"/>
  <c r="E119" i="5" s="1"/>
  <c r="D120" i="5"/>
  <c r="E120" i="5" s="1"/>
  <c r="D121" i="5"/>
  <c r="E121" i="5" s="1"/>
  <c r="D122" i="5"/>
  <c r="E122" i="5" s="1"/>
  <c r="D123" i="5"/>
  <c r="E123" i="5" s="1"/>
  <c r="D124" i="5"/>
  <c r="E124" i="5" s="1"/>
  <c r="D35" i="5"/>
  <c r="E35" i="5" s="1"/>
  <c r="C21" i="5"/>
  <c r="E21" i="5" s="1"/>
  <c r="C20" i="5"/>
  <c r="E20" i="5" s="1"/>
  <c r="C19" i="5"/>
  <c r="E19" i="5" s="1"/>
  <c r="C18" i="5"/>
  <c r="E18" i="5" s="1"/>
  <c r="C17" i="5"/>
  <c r="E17" i="5" s="1"/>
  <c r="C16" i="5"/>
  <c r="E16" i="5" s="1"/>
  <c r="D91" i="4" l="1"/>
  <c r="E91" i="4" s="1"/>
  <c r="D92" i="4"/>
  <c r="E92" i="4"/>
  <c r="D93" i="4"/>
  <c r="E93" i="4" s="1"/>
  <c r="D94" i="4"/>
  <c r="E94" i="4" s="1"/>
  <c r="D95" i="4"/>
  <c r="E95" i="4" s="1"/>
  <c r="D96" i="4"/>
  <c r="E96" i="4" s="1"/>
  <c r="D97" i="4"/>
  <c r="E97" i="4" s="1"/>
  <c r="D98" i="4"/>
  <c r="E98" i="4" s="1"/>
  <c r="D99" i="4"/>
  <c r="E99" i="4" s="1"/>
  <c r="D100" i="4"/>
  <c r="E100" i="4" s="1"/>
  <c r="D101" i="4"/>
  <c r="E101" i="4" s="1"/>
  <c r="D102" i="4"/>
  <c r="E102" i="4" s="1"/>
  <c r="D103" i="4"/>
  <c r="E103" i="4" s="1"/>
  <c r="D104" i="4"/>
  <c r="E104" i="4"/>
  <c r="D105" i="4"/>
  <c r="E105" i="4" s="1"/>
  <c r="D106" i="4"/>
  <c r="E106" i="4" s="1"/>
  <c r="D107" i="4"/>
  <c r="E107" i="4" s="1"/>
  <c r="D108" i="4"/>
  <c r="E108" i="4" s="1"/>
  <c r="D109" i="4"/>
  <c r="E109" i="4" s="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D90" i="4"/>
  <c r="E90" i="4" s="1"/>
  <c r="D89" i="4"/>
  <c r="E89" i="4" s="1"/>
  <c r="D88" i="4"/>
  <c r="E88" i="4" s="1"/>
  <c r="D87" i="4"/>
  <c r="E87" i="4" s="1"/>
  <c r="D86" i="4"/>
  <c r="E86" i="4" s="1"/>
  <c r="D85" i="4"/>
  <c r="E85" i="4" s="1"/>
  <c r="D84" i="4"/>
  <c r="E84" i="4" s="1"/>
  <c r="D83" i="4"/>
  <c r="E83" i="4" s="1"/>
  <c r="D82" i="4"/>
  <c r="E82" i="4" s="1"/>
  <c r="D81" i="4"/>
  <c r="E81" i="4" s="1"/>
  <c r="D80" i="4"/>
  <c r="E80" i="4" s="1"/>
  <c r="D79" i="4"/>
  <c r="E79" i="4" s="1"/>
  <c r="D78" i="4"/>
  <c r="E78" i="4" s="1"/>
  <c r="D77" i="4"/>
  <c r="E77" i="4" s="1"/>
  <c r="D76" i="4"/>
  <c r="E76" i="4" s="1"/>
  <c r="D75" i="4"/>
  <c r="E75" i="4" s="1"/>
  <c r="D74" i="4"/>
  <c r="E74" i="4" s="1"/>
  <c r="D73" i="4"/>
  <c r="E73" i="4" s="1"/>
  <c r="D72" i="4"/>
  <c r="E72" i="4" s="1"/>
  <c r="D71" i="4"/>
  <c r="E71" i="4" s="1"/>
  <c r="D70" i="4"/>
  <c r="E70" i="4" s="1"/>
  <c r="D69" i="4"/>
  <c r="E69" i="4" s="1"/>
  <c r="D68" i="4"/>
  <c r="E68" i="4" s="1"/>
  <c r="D67" i="4"/>
  <c r="E67" i="4" s="1"/>
  <c r="D66" i="4"/>
  <c r="E66" i="4" s="1"/>
  <c r="D65" i="4"/>
  <c r="E65" i="4" s="1"/>
  <c r="D64" i="4"/>
  <c r="E64" i="4" s="1"/>
  <c r="D63" i="4"/>
  <c r="E63" i="4" s="1"/>
  <c r="D62" i="4"/>
  <c r="E62" i="4" s="1"/>
  <c r="D61" i="4"/>
  <c r="E61" i="4" s="1"/>
  <c r="D60" i="4"/>
  <c r="E60" i="4" s="1"/>
  <c r="D59" i="4"/>
  <c r="E59" i="4" s="1"/>
  <c r="D58" i="4"/>
  <c r="E58" i="4" s="1"/>
  <c r="D57" i="4"/>
  <c r="E57" i="4" s="1"/>
  <c r="D56" i="4"/>
  <c r="E56" i="4" s="1"/>
  <c r="D55" i="4"/>
  <c r="E55" i="4" s="1"/>
  <c r="D54" i="4"/>
  <c r="E54" i="4" s="1"/>
  <c r="D53" i="4"/>
  <c r="E53" i="4" s="1"/>
  <c r="D52" i="4"/>
  <c r="E52" i="4" s="1"/>
  <c r="D51" i="4"/>
  <c r="E51" i="4" s="1"/>
  <c r="D50" i="4"/>
  <c r="E50" i="4" s="1"/>
  <c r="D49" i="4"/>
  <c r="E49" i="4" s="1"/>
  <c r="D48" i="4"/>
  <c r="E48" i="4" s="1"/>
  <c r="D47" i="4"/>
  <c r="E47" i="4" s="1"/>
  <c r="D46" i="4"/>
  <c r="E46" i="4" s="1"/>
  <c r="D45" i="4"/>
  <c r="E45" i="4" s="1"/>
  <c r="D44" i="4"/>
  <c r="E44" i="4" s="1"/>
  <c r="D43" i="4"/>
  <c r="E43" i="4" s="1"/>
  <c r="D42" i="4"/>
  <c r="E42" i="4" s="1"/>
  <c r="D41" i="4"/>
  <c r="E41" i="4" s="1"/>
  <c r="D40" i="4"/>
  <c r="E40" i="4" s="1"/>
  <c r="D39" i="4"/>
  <c r="E39" i="4" s="1"/>
  <c r="D38" i="4"/>
  <c r="E38" i="4" s="1"/>
  <c r="D37" i="4"/>
  <c r="E37" i="4" s="1"/>
  <c r="D36" i="4"/>
  <c r="E36" i="4" s="1"/>
  <c r="D35" i="4"/>
  <c r="E35" i="4" s="1"/>
  <c r="D34" i="4"/>
  <c r="E34" i="4" s="1"/>
  <c r="D33" i="4"/>
  <c r="E33" i="4" s="1"/>
  <c r="D32" i="4"/>
  <c r="E32" i="4" s="1"/>
  <c r="D31" i="4"/>
  <c r="E31" i="4" s="1"/>
  <c r="D30" i="4"/>
  <c r="E30" i="4" s="1"/>
  <c r="D29" i="4"/>
  <c r="E29" i="4" s="1"/>
  <c r="D28" i="4"/>
  <c r="E28" i="4" s="1"/>
  <c r="D27" i="4"/>
  <c r="E27" i="4" s="1"/>
  <c r="D26" i="4"/>
  <c r="E26" i="4" s="1"/>
  <c r="D25" i="4"/>
  <c r="E25" i="4" s="1"/>
  <c r="D24" i="4"/>
  <c r="E24" i="4" s="1"/>
  <c r="D23" i="4"/>
  <c r="E23" i="4" s="1"/>
  <c r="D22" i="4"/>
  <c r="E22" i="4" s="1"/>
  <c r="D21" i="4"/>
  <c r="E21" i="4" s="1"/>
  <c r="C9" i="4"/>
  <c r="E9" i="4" s="1"/>
  <c r="E8" i="4"/>
  <c r="C8" i="4"/>
  <c r="C7" i="4"/>
  <c r="E7" i="4" s="1"/>
  <c r="C6" i="4"/>
  <c r="E6" i="4" s="1"/>
  <c r="C5" i="4"/>
  <c r="E5" i="4" s="1"/>
  <c r="E4" i="4"/>
  <c r="C4" i="4"/>
  <c r="C3" i="4"/>
  <c r="E3" i="4" s="1"/>
  <c r="E2" i="1" l="1"/>
</calcChain>
</file>

<file path=xl/sharedStrings.xml><?xml version="1.0" encoding="utf-8"?>
<sst xmlns="http://schemas.openxmlformats.org/spreadsheetml/2006/main" count="532" uniqueCount="214">
  <si>
    <t>Numune Adı</t>
  </si>
  <si>
    <t>KİT ADI</t>
  </si>
  <si>
    <t>TÜR</t>
  </si>
  <si>
    <t>MARKA</t>
  </si>
  <si>
    <t>CAT. NO</t>
  </si>
  <si>
    <t>Yöntem</t>
  </si>
  <si>
    <t>Kullanılan Cihaz</t>
  </si>
  <si>
    <t>BT-lab</t>
  </si>
  <si>
    <t>ELİSA</t>
  </si>
  <si>
    <t>Mıcroplate reader: BIO-TEK EL X 800-Aotu strıp washer:BIO TEK EL X 50</t>
  </si>
  <si>
    <t>Catalase</t>
  </si>
  <si>
    <t>MDA: Malondialdehit</t>
  </si>
  <si>
    <t>Universal</t>
  </si>
  <si>
    <t>Otto Scientific</t>
  </si>
  <si>
    <t>Otto1001</t>
  </si>
  <si>
    <t>Kolorimetrik</t>
  </si>
  <si>
    <t>REL BIOCHEM-REL ASSAY</t>
  </si>
  <si>
    <t>SOD: Super Oxıde Dismutase</t>
  </si>
  <si>
    <t>REL ASSAY</t>
  </si>
  <si>
    <t>MINDRAY-BS400</t>
  </si>
  <si>
    <t>TAS(Total Antioxidant Status)</t>
  </si>
  <si>
    <t>RL0017</t>
  </si>
  <si>
    <t>TOS(Total Oxidant Status)</t>
  </si>
  <si>
    <t>RL0024</t>
  </si>
  <si>
    <t>TAS(mmol/L)</t>
  </si>
  <si>
    <t>TOS (µmol/L)</t>
  </si>
  <si>
    <t>OSI</t>
  </si>
  <si>
    <t>SOD (U/ml)</t>
  </si>
  <si>
    <r>
      <t xml:space="preserve">TOTAL ANTIOXDANT STATUS (TAS)   </t>
    </r>
    <r>
      <rPr>
        <sz val="12"/>
        <color theme="1"/>
        <rFont val="Times New Roman"/>
        <family val="1"/>
        <charset val="162"/>
      </rPr>
      <t xml:space="preserve"> (mmol/L)</t>
    </r>
  </si>
  <si>
    <t>TAS levels were measured using commercially available kits (Relassay, Turkey). The novel</t>
  </si>
  <si>
    <t>automated method is based on the bleaching of characteristic color of a more stable ABTS</t>
  </si>
  <si>
    <t>(2,2 ′ - Azino-bis(3-ethylbenzothiazoline-6-sulfonic acid)) radical cation by antioxidants. The</t>
  </si>
  <si>
    <t>assay has excellent precision values, which are lower than 3%. The results were expressed as</t>
  </si>
  <si>
    <t>mmol Trolox equivalent/L (Erel O. A novel automated direct measurement method for total</t>
  </si>
  <si>
    <t>antioxidant capacity using a new generation, more stable ABTS radicalcation. Clin Biochem</t>
  </si>
  <si>
    <t>2004;37:277-85.)</t>
  </si>
  <si>
    <t>(Relassay,Turkey)</t>
  </si>
  <si>
    <r>
      <t xml:space="preserve">TOTAL OXIDANT STATUS (TOS)    </t>
    </r>
    <r>
      <rPr>
        <sz val="12"/>
        <color theme="1"/>
        <rFont val="Times New Roman"/>
        <family val="1"/>
        <charset val="162"/>
      </rPr>
      <t>(µmol/L)</t>
    </r>
  </si>
  <si>
    <t>TOS levels were measured using commercially available kits (Relassay, Turkey. In the new</t>
  </si>
  <si>
    <t>method, oxidants present in the sample oxidized the ferrous ion-o-dianisidine complex to</t>
  </si>
  <si>
    <t>ferric ion. The oxidation reaction was enhanced by glycerol molecules abundantly present in</t>
  </si>
  <si>
    <t>the reaction medium. The ferric ion produced a colored complex with xylenol orange in an</t>
  </si>
  <si>
    <t>acidic medium. The color intensity, which could be measured spectrophotometrically, was</t>
  </si>
  <si>
    <t>related to the total amount of oxidant molecules present in the sample. The assay was</t>
  </si>
  <si>
    <t>calibrated with hydrogen peroxide and the results were expressed in terms of</t>
  </si>
  <si>
    <t>micromolar hydrogen peroxide equivalent per liter (μmol H2O2 equivalent/L). ( Erel O. A</t>
  </si>
  <si>
    <t>new automated colorimetric method for measuringtotal oxidant status. Clin Biochem</t>
  </si>
  <si>
    <t>2005;38:1103-11. ).</t>
  </si>
  <si>
    <t>OXIDATIVE STRESS INDEX (OSI)</t>
  </si>
  <si>
    <t>The ratio of TOS to TAS was accepted as the oxidative stress index (OSI). For calculation, the</t>
  </si>
  <si>
    <t>resulting unit of TAS was converted to μmol/L, and the OSI value was calculated according to</t>
  </si>
  <si>
    <t>the following Formula : OSI (arbitrary unit) =</t>
  </si>
  <si>
    <t>TOS (μmol H2O2 equivalent/L) / TAC (μmol Trolox equivalent/L). (1-3).</t>
  </si>
  <si>
    <t>1. Yumru M, Savas HA, Kalenderoglu A, Bulut M, Celik H, Erel O. Oxidative imbalance in</t>
  </si>
  <si>
    <t>bipolar disorder subtypes: a comparative study. Prog Neuropsychopharmacol Biol Psychiatry.</t>
  </si>
  <si>
    <t>2009 Aug 31;33(6):1070-4.</t>
  </si>
  <si>
    <t>2. Kosecik M, Erel O, Sevinc E, Selek S. Increased oxidative stress in children exposed to</t>
  </si>
  <si>
    <t>passive smoking. Int J Cardiol 2005;100:61–4.</t>
  </si>
  <si>
    <t>3. (Harma M, Harma M, Erel O (2003) Increased oxidative stress in patients with</t>
  </si>
  <si>
    <t>hydatidiform mole. Swiss Med Wkly 133:563-536).</t>
  </si>
  <si>
    <r>
      <t xml:space="preserve">Malondialdehyde (MDA)   </t>
    </r>
    <r>
      <rPr>
        <sz val="12"/>
        <color theme="1"/>
        <rFont val="Times New Roman"/>
        <family val="1"/>
        <charset val="162"/>
      </rPr>
      <t>nmol/L</t>
    </r>
  </si>
  <si>
    <t>The MDA level was determined by a method based</t>
  </si>
  <si>
    <t>on the reaction with thiobarbituric acid (TBA) at 90–100_C</t>
  </si>
  <si>
    <t>. In the TBA test reaction, MDA or MDA-like</t>
  </si>
  <si>
    <t>substances and TBA react with the production of a pink</t>
  </si>
  <si>
    <t>pigment with a maximum absorption at 532 nm. The</t>
  </si>
  <si>
    <t>reaction was performed at pH 2–3 at 90_C for 15 min. The</t>
  </si>
  <si>
    <t>sample was mixed with two volumes of cold 10% (w/v)</t>
  </si>
  <si>
    <t>trichloroacetic acid for the precipitation of protein. The</t>
  </si>
  <si>
    <t>precipitate was pelleted by centrifugation, and an aliquot of</t>
  </si>
  <si>
    <t>the supernatant was reacted with an equal volume of 0.67%</t>
  </si>
  <si>
    <t>(w/v) TBA in a boiling water bath for 10 min. After</t>
  </si>
  <si>
    <t xml:space="preserve">cooling, the absorbance was read at 532 nm. </t>
  </si>
  <si>
    <r>
      <t xml:space="preserve">Super Oxide Dismutase (SOD)   </t>
    </r>
    <r>
      <rPr>
        <sz val="12"/>
        <color theme="1"/>
        <rFont val="Times New Roman"/>
        <family val="1"/>
        <charset val="162"/>
      </rPr>
      <t>U/ml</t>
    </r>
  </si>
  <si>
    <t xml:space="preserve">The role of speroxide dismutase is to accelerate the dismutation of the toxic radical, produced </t>
  </si>
  <si>
    <t xml:space="preserve">during oxidative energy processes to hydrogen peroxide and molecular oxygen. This method </t>
  </si>
  <si>
    <t>employs xanthine and xanthine oxidase to generate superoxide radicals which react with 2-(4-</t>
  </si>
  <si>
    <t xml:space="preserve">iodophenyl)-3-(4-nitrophenol)-5-phenyltetrazolium chloride to form a red formazan dye.. the </t>
  </si>
  <si>
    <t>superoxide dismutase activity is then measured by the degree of inhibiton of this reaction</t>
  </si>
  <si>
    <t>CAT Assay Principle</t>
  </si>
  <si>
    <t xml:space="preserve"> The reaction is terminated by addition of acidic stop solution and absorbance is measured at 450 nm. </t>
  </si>
  <si>
    <t>absorbans</t>
  </si>
  <si>
    <t>abs-blank</t>
  </si>
  <si>
    <t>expected</t>
  </si>
  <si>
    <t>result</t>
  </si>
  <si>
    <t>std1</t>
  </si>
  <si>
    <t>std2</t>
  </si>
  <si>
    <t>std3</t>
  </si>
  <si>
    <t>std4</t>
  </si>
  <si>
    <t>std5</t>
  </si>
  <si>
    <t>std6</t>
  </si>
  <si>
    <t>blank</t>
  </si>
  <si>
    <t>concentratıon (nmol/L)</t>
  </si>
  <si>
    <t>Numune</t>
  </si>
  <si>
    <t>result(nmol/L)</t>
  </si>
  <si>
    <t>PC (nmol/mgprot)</t>
  </si>
  <si>
    <t>abs</t>
  </si>
  <si>
    <t>concentration (KU/L)</t>
  </si>
  <si>
    <t>result(KU/L)</t>
  </si>
  <si>
    <t>concentration /pg/ml)</t>
  </si>
  <si>
    <t>result(pg/ml)</t>
  </si>
  <si>
    <t>Otto3047</t>
  </si>
  <si>
    <t>Human</t>
  </si>
  <si>
    <t>E3053Hu</t>
  </si>
  <si>
    <t>Elabscıence</t>
  </si>
  <si>
    <t>Irisin</t>
  </si>
  <si>
    <t>E-EL-H6120</t>
  </si>
  <si>
    <t>Protein Carbonyl</t>
  </si>
  <si>
    <t>E-BC-K1178-S</t>
  </si>
  <si>
    <t xml:space="preserve"> Samples (or Standards) are added to the micro ELISA plate wells and combined with the specific antibody. </t>
  </si>
  <si>
    <t xml:space="preserve"> Free components are washed away. The substrate solution is added to each well. </t>
  </si>
  <si>
    <t>The enzyme-substrate reaction is terminated by the addition of stop solution and the color turns yellow. The optical density (OD) is measured spectrophotometrically at a wavelength of 450 nm ± 2 nm.</t>
  </si>
  <si>
    <t>This kit is an Enzyme-Linked Immunosorbent Assay (ELISA). The plate has been pre-coated with Human CAT antibody. CAT  present in the sample is added and binds to antibodies coated on the wells.</t>
  </si>
  <si>
    <t>And then biotinylated Human CAT  Antibody is added and binds to  CAT in the sample. Then Streptavidin-HRP is added and binds to the Biotinylated  CAT antibody.</t>
  </si>
  <si>
    <t>After incubation unbound Streptavidin-HRP is washed away during a washing step. Substrate solution is then added and color develops in proportion to the amount of Human  CAT.</t>
  </si>
  <si>
    <t>This ELISA kit uses the Sandwich-ELISA principle. The micro ELISA plate provided in this kit has been pre-coated with an antibody specific to Human Irisin.</t>
  </si>
  <si>
    <t>Then a biotinylated detection antibody specific for Human  Irisin. and Avidin-Horseradish Peroxidase (HRP) conjugate are added successively to each micro plate well and incubated.</t>
  </si>
  <si>
    <t>Only those wells that contain Human  Irisin., biotinylated detection antibody and Avidin HRP conjugate will appear blue in color.</t>
  </si>
  <si>
    <t>The OD value is proportional to the concentration of Human  Irisin. You can calculate the concentration of Human  Irisin in the samples by comparing the OD of the samples to the standard curve.</t>
  </si>
  <si>
    <t>The absorbance can be measured at 370 nm after the precipitation is dissolved. The carbonyl content can be calculated indirectly.</t>
  </si>
  <si>
    <t xml:space="preserve">The content of protein carbonyl increased after oxidation, and the carbonyl group reacted with 2, 4-dinitrophenylhydrazine to form a reddish brown precipitate. </t>
  </si>
  <si>
    <t>Protein Carbonyl Test Principle</t>
  </si>
  <si>
    <t>Human Irisin Test Principle</t>
  </si>
  <si>
    <t>Tuğçe Akbayır-13.07.21</t>
  </si>
  <si>
    <t>Elizan Demirel-14.07.21</t>
  </si>
  <si>
    <t>Mustafa Arda Arık-27.07.21</t>
  </si>
  <si>
    <t>Can Ahmet Şener-30.07.21</t>
  </si>
  <si>
    <t>Habip Berat Kasım-03.08.21</t>
  </si>
  <si>
    <t>Cem Ülger-03.08.21</t>
  </si>
  <si>
    <t>Emir Ali Özen-05.08.21</t>
  </si>
  <si>
    <t>Ecrin Gupse Cengiz-04.08.21</t>
  </si>
  <si>
    <t>Muhammed Yusuf Çiçek-19.08.21</t>
  </si>
  <si>
    <t>İlayda Gülerce-24.08.21</t>
  </si>
  <si>
    <t>Alp Murtaza Doğan-26.08.21</t>
  </si>
  <si>
    <t>Berrak Yıldız-26.08.21</t>
  </si>
  <si>
    <t>İrem Gül-27.08.21</t>
  </si>
  <si>
    <t>Emir Ağören-27.08.21</t>
  </si>
  <si>
    <t>Hasan Burak Koçak-02.09.21</t>
  </si>
  <si>
    <t>M.Kayra Erol-02.09.21</t>
  </si>
  <si>
    <t>M.Efe Aydemir-02.09.21</t>
  </si>
  <si>
    <t>Irmak Hamiyet Can-10.09.21</t>
  </si>
  <si>
    <t>Tuğra Bulut Öztürk-17.09.21</t>
  </si>
  <si>
    <t>Mehmet Emin Aydın-17.09.21</t>
  </si>
  <si>
    <t>Osman Polat Satılmış-20.09.21</t>
  </si>
  <si>
    <t>Hayrunnisa Bakır-21.09.21</t>
  </si>
  <si>
    <t>Sude Gün-28.09.21</t>
  </si>
  <si>
    <t>Elif Çalık-01.10.21</t>
  </si>
  <si>
    <t>Berat Kasım-08.10.21</t>
  </si>
  <si>
    <t>Gupse Cengiz-11.10.21</t>
  </si>
  <si>
    <t>Erdem Mengüer-18.10.21</t>
  </si>
  <si>
    <t>Tuğçe Akbayır-21.10.21</t>
  </si>
  <si>
    <t>Elizan Demirel-24.10.21</t>
  </si>
  <si>
    <t>Can Ahmet Şener-15.11.21</t>
  </si>
  <si>
    <t>Cem Ülger-18.11.21</t>
  </si>
  <si>
    <t>Muhammed Yusuf Çiçek-22.11.21</t>
  </si>
  <si>
    <t>Havvanur Şimşek-25.11.21</t>
  </si>
  <si>
    <t>Emir Ağören-06.12.21</t>
  </si>
  <si>
    <t>M.Arda Arık-10.12.21</t>
  </si>
  <si>
    <t>Elif Çalık-14.12.21</t>
  </si>
  <si>
    <t>Irmak Hamiyet Can-16.12.21</t>
  </si>
  <si>
    <t>Berrak Yıldız-16.12.21</t>
  </si>
  <si>
    <t>Mete Aydemir-17.12.21</t>
  </si>
  <si>
    <t>İlayda Gülerce-27.12.21</t>
  </si>
  <si>
    <t>Sude Gün-04.01.22</t>
  </si>
  <si>
    <t>Emir Ali Özen-06.01.22</t>
  </si>
  <si>
    <t>Muhammed Kayra Erol-13.01.22</t>
  </si>
  <si>
    <t>Osman Polat Satılmış-14.01.22</t>
  </si>
  <si>
    <t>Hasan Burak Koçak-17.01.22</t>
  </si>
  <si>
    <t>Erdem Mengüer-18.01.22</t>
  </si>
  <si>
    <t>Alp Murtaza Doğan-01.02.22</t>
  </si>
  <si>
    <t>Yağmur Köse-04.02.22</t>
  </si>
  <si>
    <t>Tuğra Bulut Öztürk-04.02.22</t>
  </si>
  <si>
    <t>Yusuf Berkay Eser-07.02.22</t>
  </si>
  <si>
    <t>Beril Ağcabay-10.02.22</t>
  </si>
  <si>
    <t>Arzu Uçar-10.02.22</t>
  </si>
  <si>
    <t>Elif Kargın-17.02.22</t>
  </si>
  <si>
    <t>Rümeysa Cihan-21.02.22</t>
  </si>
  <si>
    <t>M.Hafsa Sakarya-21.02.22</t>
  </si>
  <si>
    <t>Ecenaz Şenpotuk-24.03.22</t>
  </si>
  <si>
    <t>Hayrunnisa Bakır-28.03.22</t>
  </si>
  <si>
    <t>Asya Kök-28.03.22</t>
  </si>
  <si>
    <t>Mina Göksel-29.03.22</t>
  </si>
  <si>
    <t>Mehmet Akif Özğan-29.03.22</t>
  </si>
  <si>
    <t>Edanur Karaman-29.03.22</t>
  </si>
  <si>
    <t>Muhammed Emrah-05.04.22</t>
  </si>
  <si>
    <t>Nisanur Doğramacı-12.04.22</t>
  </si>
  <si>
    <t>İrem Gül-14.04.22</t>
  </si>
  <si>
    <t>Beril Ağcabay-15.04.22</t>
  </si>
  <si>
    <t>Kerem Kartal-21.04.22</t>
  </si>
  <si>
    <t>Zafer Erdoğan-26.04.22</t>
  </si>
  <si>
    <t>Yusuf Berkay Eser-27.04.22</t>
  </si>
  <si>
    <t>Nesibe Betül Kaya-28.04.22</t>
  </si>
  <si>
    <t>M.Hafsa Sakarya-29.05.22</t>
  </si>
  <si>
    <t>Yağmur Köse-09.05.22</t>
  </si>
  <si>
    <t>Elif Kargın-12.05.22</t>
  </si>
  <si>
    <t>Ayaz Ayadağ-16.05.22</t>
  </si>
  <si>
    <t>Rümeysa Cihan-30.05.22</t>
  </si>
  <si>
    <t>Arzu Uçar-09.06.22</t>
  </si>
  <si>
    <t>Edanur Karaman-20.06.22</t>
  </si>
  <si>
    <t>N.Betül Kaya-23.06.22</t>
  </si>
  <si>
    <t>Zafer Erdoğan-24.06.22</t>
  </si>
  <si>
    <t>Emina Göksel-27.06.22</t>
  </si>
  <si>
    <t>Ecenaz Şenpotuk-01.07.22</t>
  </si>
  <si>
    <t>Kerem Kartal-07.07.22</t>
  </si>
  <si>
    <t>Sude Dursun-07.07.22</t>
  </si>
  <si>
    <t>Muhammed Emrah-25.07.22</t>
  </si>
  <si>
    <t>Asya Kök-26.07.22</t>
  </si>
  <si>
    <t>Mehmet Akif Özğan-27.07.22</t>
  </si>
  <si>
    <t>Ayaz Ayadağ-04.08.22</t>
  </si>
  <si>
    <t>Havvanur Şimşek-30.07.21</t>
  </si>
  <si>
    <t>Mehmet Emin Aydın-24.12.21</t>
  </si>
  <si>
    <t>Sude Dursun-05.04.22</t>
  </si>
  <si>
    <t>Nisanur Doğramacı-22.06.22</t>
  </si>
  <si>
    <t>Tüp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</si>
</sst>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2"/>
      <color theme="1"/>
      <name val="Times New Roman"/>
      <family val="1"/>
      <charset val="162"/>
    </font>
    <font>
      <sz val="12"/>
      <color theme="1"/>
      <name val="Times New Roman"/>
      <family val="1"/>
      <charset val="162"/>
    </font>
    <font>
      <sz val="11"/>
      <color rgb="FF333333"/>
      <name val="Calibri"/>
      <family val="2"/>
      <charset val="162"/>
      <scheme val="minor"/>
    </font>
  </fonts>
  <fills count="10">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center"/>
    </xf>
    <xf numFmtId="0" fontId="2" fillId="0" borderId="0" xfId="0" applyFont="1"/>
    <xf numFmtId="0" fontId="0" fillId="3" borderId="1" xfId="0" applyFill="1" applyBorder="1" applyAlignment="1">
      <alignment horizontal="center"/>
    </xf>
    <xf numFmtId="0" fontId="2" fillId="5" borderId="1" xfId="0" applyFont="1" applyFill="1" applyBorder="1" applyAlignment="1">
      <alignment horizontal="center"/>
    </xf>
    <xf numFmtId="0" fontId="0" fillId="0" borderId="0" xfId="0"/>
    <xf numFmtId="0" fontId="1" fillId="2" borderId="2" xfId="0" applyFont="1" applyFill="1" applyBorder="1" applyAlignment="1">
      <alignment horizontal="center"/>
    </xf>
    <xf numFmtId="0" fontId="2" fillId="5" borderId="2" xfId="0" applyFont="1" applyFill="1" applyBorder="1" applyAlignment="1">
      <alignment horizontal="center"/>
    </xf>
    <xf numFmtId="0" fontId="2" fillId="6" borderId="2" xfId="0" applyFont="1" applyFill="1" applyBorder="1" applyAlignment="1">
      <alignment horizontal="center"/>
    </xf>
    <xf numFmtId="0" fontId="2" fillId="4" borderId="2" xfId="0" applyFont="1" applyFill="1" applyBorder="1" applyAlignment="1">
      <alignment horizontal="center"/>
    </xf>
    <xf numFmtId="0" fontId="0" fillId="4" borderId="1" xfId="0" applyFill="1" applyBorder="1" applyAlignment="1">
      <alignment horizontal="center"/>
    </xf>
    <xf numFmtId="164" fontId="0" fillId="4" borderId="1" xfId="0" applyNumberFormat="1" applyFill="1" applyBorder="1" applyAlignment="1">
      <alignment horizontal="center" vertical="center"/>
    </xf>
    <xf numFmtId="0" fontId="3" fillId="0" borderId="0" xfId="0" applyFont="1"/>
    <xf numFmtId="0" fontId="4" fillId="0" borderId="0" xfId="0" applyFont="1"/>
    <xf numFmtId="0" fontId="3" fillId="0" borderId="0" xfId="0" applyFont="1" applyAlignment="1">
      <alignment vertical="center"/>
    </xf>
    <xf numFmtId="0" fontId="4" fillId="0" borderId="0" xfId="0" applyFont="1" applyAlignment="1">
      <alignment vertical="center"/>
    </xf>
    <xf numFmtId="0" fontId="0" fillId="0" borderId="1" xfId="0" applyBorder="1" applyAlignment="1">
      <alignment horizontal="center"/>
    </xf>
    <xf numFmtId="2" fontId="0" fillId="0" borderId="1" xfId="0" applyNumberFormat="1" applyBorder="1" applyAlignment="1">
      <alignment horizontal="center"/>
    </xf>
    <xf numFmtId="2" fontId="2" fillId="2" borderId="1" xfId="0" applyNumberFormat="1" applyFont="1" applyFill="1" applyBorder="1" applyAlignment="1">
      <alignment horizontal="center"/>
    </xf>
    <xf numFmtId="164" fontId="0" fillId="0" borderId="0" xfId="0" applyNumberFormat="1" applyAlignment="1">
      <alignment horizontal="center"/>
    </xf>
    <xf numFmtId="164" fontId="0" fillId="4" borderId="1" xfId="0" applyNumberFormat="1" applyFill="1" applyBorder="1" applyAlignment="1">
      <alignment horizontal="center"/>
    </xf>
    <xf numFmtId="0" fontId="0" fillId="0" borderId="0" xfId="0"/>
    <xf numFmtId="0" fontId="2" fillId="7" borderId="1" xfId="0" applyFont="1" applyFill="1" applyBorder="1" applyAlignment="1">
      <alignment horizontal="center"/>
    </xf>
    <xf numFmtId="0" fontId="2" fillId="3" borderId="1" xfId="0" applyFont="1" applyFill="1" applyBorder="1" applyAlignment="1">
      <alignment horizontal="center"/>
    </xf>
    <xf numFmtId="0" fontId="0" fillId="8" borderId="1" xfId="0" applyFill="1" applyBorder="1" applyAlignment="1">
      <alignment horizontal="center"/>
    </xf>
    <xf numFmtId="0" fontId="2" fillId="9" borderId="1" xfId="0" applyFont="1" applyFill="1" applyBorder="1" applyAlignment="1">
      <alignment horizontal="center"/>
    </xf>
    <xf numFmtId="0" fontId="2" fillId="2" borderId="1" xfId="0" applyFont="1" applyFill="1" applyBorder="1" applyAlignment="1">
      <alignment horizontal="center"/>
    </xf>
    <xf numFmtId="0" fontId="0" fillId="0" borderId="0" xfId="0"/>
    <xf numFmtId="0" fontId="0" fillId="0" borderId="0" xfId="0" applyFont="1"/>
    <xf numFmtId="0" fontId="5" fillId="0" borderId="0" xfId="0" applyFont="1"/>
    <xf numFmtId="0" fontId="2" fillId="5" borderId="3" xfId="0" applyFont="1" applyFill="1" applyBorder="1" applyAlignment="1">
      <alignment horizontal="center"/>
    </xf>
    <xf numFmtId="0" fontId="0" fillId="4" borderId="3"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MDA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296391076115485"/>
                  <c:y val="-0.202373869932925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[1]MDA!$C$4:$C$10</c:f>
              <c:numCache>
                <c:formatCode>General</c:formatCode>
                <c:ptCount val="7"/>
                <c:pt idx="0">
                  <c:v>2.4810000000000003</c:v>
                </c:pt>
                <c:pt idx="1">
                  <c:v>1.673</c:v>
                </c:pt>
                <c:pt idx="2">
                  <c:v>0.99399999999999999</c:v>
                </c:pt>
                <c:pt idx="3">
                  <c:v>0.51300000000000001</c:v>
                </c:pt>
                <c:pt idx="4">
                  <c:v>0.28800000000000003</c:v>
                </c:pt>
                <c:pt idx="5">
                  <c:v>0.122</c:v>
                </c:pt>
                <c:pt idx="6">
                  <c:v>0</c:v>
                </c:pt>
              </c:numCache>
            </c:numRef>
          </c:xVal>
          <c:yVal>
            <c:numRef>
              <c:f>[1]MDA!$D$4:$D$10</c:f>
              <c:numCache>
                <c:formatCode>General</c:formatCode>
                <c:ptCount val="7"/>
                <c:pt idx="0">
                  <c:v>100</c:v>
                </c:pt>
                <c:pt idx="1">
                  <c:v>50</c:v>
                </c:pt>
                <c:pt idx="2">
                  <c:v>25</c:v>
                </c:pt>
                <c:pt idx="3">
                  <c:v>12.5</c:v>
                </c:pt>
                <c:pt idx="4">
                  <c:v>6.25</c:v>
                </c:pt>
                <c:pt idx="5">
                  <c:v>3.125</c:v>
                </c:pt>
                <c:pt idx="6">
                  <c:v>0</c:v>
                </c:pt>
              </c:numCache>
            </c:numRef>
          </c:yVal>
          <c:smooth val="0"/>
          <c:extLst>
            <c:ext xmlns:c16="http://schemas.microsoft.com/office/drawing/2014/chart" uri="{C3380CC4-5D6E-409C-BE32-E72D297353CC}">
              <c16:uniqueId val="{00000000-7918-4981-8862-BA824D01827C}"/>
            </c:ext>
          </c:extLst>
        </c:ser>
        <c:dLbls>
          <c:showLegendKey val="0"/>
          <c:showVal val="0"/>
          <c:showCatName val="0"/>
          <c:showSerName val="0"/>
          <c:showPercent val="0"/>
          <c:showBubbleSize val="0"/>
        </c:dLbls>
        <c:axId val="1018932672"/>
        <c:axId val="1018928928"/>
      </c:scatterChart>
      <c:valAx>
        <c:axId val="101893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28928"/>
        <c:crosses val="autoZero"/>
        <c:crossBetween val="midCat"/>
      </c:valAx>
      <c:valAx>
        <c:axId val="101892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32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5156036745406827"/>
                  <c:y val="0.1292129629629629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CAT!$C$16:$C$21</c:f>
              <c:numCache>
                <c:formatCode>General</c:formatCode>
                <c:ptCount val="6"/>
                <c:pt idx="0">
                  <c:v>2.1660000000000004</c:v>
                </c:pt>
                <c:pt idx="1">
                  <c:v>1.3919999999999999</c:v>
                </c:pt>
                <c:pt idx="2">
                  <c:v>1.018</c:v>
                </c:pt>
                <c:pt idx="3">
                  <c:v>0.625</c:v>
                </c:pt>
                <c:pt idx="4">
                  <c:v>0.3</c:v>
                </c:pt>
                <c:pt idx="5">
                  <c:v>0</c:v>
                </c:pt>
              </c:numCache>
            </c:numRef>
          </c:xVal>
          <c:yVal>
            <c:numRef>
              <c:f>CAT!$D$16:$D$21</c:f>
              <c:numCache>
                <c:formatCode>General</c:formatCode>
                <c:ptCount val="6"/>
                <c:pt idx="0">
                  <c:v>400</c:v>
                </c:pt>
                <c:pt idx="1">
                  <c:v>200</c:v>
                </c:pt>
                <c:pt idx="2">
                  <c:v>100</c:v>
                </c:pt>
                <c:pt idx="3">
                  <c:v>50</c:v>
                </c:pt>
                <c:pt idx="4">
                  <c:v>25</c:v>
                </c:pt>
                <c:pt idx="5">
                  <c:v>0</c:v>
                </c:pt>
              </c:numCache>
            </c:numRef>
          </c:yVal>
          <c:smooth val="0"/>
          <c:extLst>
            <c:ext xmlns:c16="http://schemas.microsoft.com/office/drawing/2014/chart" uri="{C3380CC4-5D6E-409C-BE32-E72D297353CC}">
              <c16:uniqueId val="{00000000-71AC-41DB-B32D-564F8732748A}"/>
            </c:ext>
          </c:extLst>
        </c:ser>
        <c:dLbls>
          <c:showLegendKey val="0"/>
          <c:showVal val="0"/>
          <c:showCatName val="0"/>
          <c:showSerName val="0"/>
          <c:showPercent val="0"/>
          <c:showBubbleSize val="0"/>
        </c:dLbls>
        <c:axId val="386455904"/>
        <c:axId val="386456232"/>
      </c:scatterChart>
      <c:valAx>
        <c:axId val="386455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86456232"/>
        <c:crosses val="autoZero"/>
        <c:crossBetween val="midCat"/>
      </c:valAx>
      <c:valAx>
        <c:axId val="386456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86455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Irisin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903794838145232"/>
                  <c:y val="6.267388451443570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Irisin!$C$17:$C$22</c:f>
              <c:numCache>
                <c:formatCode>General</c:formatCode>
                <c:ptCount val="6"/>
                <c:pt idx="0">
                  <c:v>1.744</c:v>
                </c:pt>
                <c:pt idx="1">
                  <c:v>0.84</c:v>
                </c:pt>
                <c:pt idx="2">
                  <c:v>0.44500000000000001</c:v>
                </c:pt>
                <c:pt idx="3">
                  <c:v>0.183</c:v>
                </c:pt>
                <c:pt idx="4">
                  <c:v>0.10900000000000001</c:v>
                </c:pt>
                <c:pt idx="5">
                  <c:v>0</c:v>
                </c:pt>
              </c:numCache>
            </c:numRef>
          </c:xVal>
          <c:yVal>
            <c:numRef>
              <c:f>Irisin!$D$17:$D$22</c:f>
              <c:numCache>
                <c:formatCode>General</c:formatCode>
                <c:ptCount val="6"/>
                <c:pt idx="0">
                  <c:v>500</c:v>
                </c:pt>
                <c:pt idx="1">
                  <c:v>250</c:v>
                </c:pt>
                <c:pt idx="2">
                  <c:v>125</c:v>
                </c:pt>
                <c:pt idx="3">
                  <c:v>62.5</c:v>
                </c:pt>
                <c:pt idx="4">
                  <c:v>31.25</c:v>
                </c:pt>
                <c:pt idx="5">
                  <c:v>0</c:v>
                </c:pt>
              </c:numCache>
            </c:numRef>
          </c:yVal>
          <c:smooth val="0"/>
          <c:extLst>
            <c:ext xmlns:c16="http://schemas.microsoft.com/office/drawing/2014/chart" uri="{C3380CC4-5D6E-409C-BE32-E72D297353CC}">
              <c16:uniqueId val="{00000000-76FD-4456-9C35-018602F8B0DC}"/>
            </c:ext>
          </c:extLst>
        </c:ser>
        <c:dLbls>
          <c:showLegendKey val="0"/>
          <c:showVal val="0"/>
          <c:showCatName val="0"/>
          <c:showSerName val="0"/>
          <c:showPercent val="0"/>
          <c:showBubbleSize val="0"/>
        </c:dLbls>
        <c:axId val="386446720"/>
        <c:axId val="386447376"/>
      </c:scatterChart>
      <c:valAx>
        <c:axId val="3864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86447376"/>
        <c:crosses val="autoZero"/>
        <c:crossBetween val="midCat"/>
      </c:valAx>
      <c:valAx>
        <c:axId val="38644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86446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409575</xdr:colOff>
      <xdr:row>0</xdr:row>
      <xdr:rowOff>133350</xdr:rowOff>
    </xdr:from>
    <xdr:to>
      <xdr:col>14</xdr:col>
      <xdr:colOff>104775</xdr:colOff>
      <xdr:row>14</xdr:row>
      <xdr:rowOff>19050</xdr:rowOff>
    </xdr:to>
    <xdr:graphicFrame macro="">
      <xdr:nvGraphicFramePr>
        <xdr:cNvPr id="2" name="Grafik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12</xdr:row>
      <xdr:rowOff>15240</xdr:rowOff>
    </xdr:from>
    <xdr:to>
      <xdr:col>13</xdr:col>
      <xdr:colOff>495300</xdr:colOff>
      <xdr:row>27</xdr:row>
      <xdr:rowOff>15240</xdr:rowOff>
    </xdr:to>
    <xdr:graphicFrame macro="">
      <xdr:nvGraphicFramePr>
        <xdr:cNvPr id="2" name="Grafi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396240</xdr:colOff>
      <xdr:row>11</xdr:row>
      <xdr:rowOff>15240</xdr:rowOff>
    </xdr:from>
    <xdr:to>
      <xdr:col>14</xdr:col>
      <xdr:colOff>91440</xdr:colOff>
      <xdr:row>26</xdr:row>
      <xdr:rowOff>15240</xdr:rowOff>
    </xdr:to>
    <xdr:graphicFrame macro="">
      <xdr:nvGraphicFramePr>
        <xdr:cNvPr id="2" name="Grafik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9</xdr:row>
      <xdr:rowOff>7620</xdr:rowOff>
    </xdr:from>
    <xdr:to>
      <xdr:col>5</xdr:col>
      <xdr:colOff>1577340</xdr:colOff>
      <xdr:row>60</xdr:row>
      <xdr:rowOff>121560</xdr:rowOff>
    </xdr:to>
    <xdr:pic>
      <xdr:nvPicPr>
        <xdr:cNvPr id="3" name="Resim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83080"/>
          <a:ext cx="7772400" cy="94408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RK%20LAB\Desktop\2020-SONU&#199;LAR\Gamze%20hoca-mda-nef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FA"/>
      <sheetName val="MDA"/>
    </sheetNames>
    <sheetDataSet>
      <sheetData sheetId="0"/>
      <sheetData sheetId="1">
        <row r="4">
          <cell r="C4">
            <v>2.4810000000000003</v>
          </cell>
          <cell r="D4">
            <v>100</v>
          </cell>
        </row>
        <row r="5">
          <cell r="C5">
            <v>1.673</v>
          </cell>
          <cell r="D5">
            <v>50</v>
          </cell>
        </row>
        <row r="6">
          <cell r="C6">
            <v>0.99399999999999999</v>
          </cell>
          <cell r="D6">
            <v>25</v>
          </cell>
        </row>
        <row r="7">
          <cell r="C7">
            <v>0.51300000000000001</v>
          </cell>
          <cell r="D7">
            <v>12.5</v>
          </cell>
        </row>
        <row r="8">
          <cell r="C8">
            <v>0.28800000000000003</v>
          </cell>
          <cell r="D8">
            <v>6.25</v>
          </cell>
        </row>
        <row r="9">
          <cell r="C9">
            <v>0.122</v>
          </cell>
          <cell r="D9">
            <v>3.125</v>
          </cell>
        </row>
        <row r="10">
          <cell r="C10">
            <v>0</v>
          </cell>
          <cell r="D10">
            <v>0</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7"/>
  <sheetViews>
    <sheetView workbookViewId="0">
      <selection activeCell="J14" sqref="J14"/>
    </sheetView>
  </sheetViews>
  <sheetFormatPr defaultRowHeight="15" x14ac:dyDescent="0.25"/>
  <cols>
    <col min="1" max="1" width="38.42578125" customWidth="1"/>
    <col min="2" max="2" width="18.7109375" customWidth="1"/>
    <col min="3" max="3" width="15.28515625" customWidth="1"/>
    <col min="4" max="4" width="15.42578125" customWidth="1"/>
    <col min="5" max="5" width="14.5703125" customWidth="1"/>
    <col min="6" max="6" width="22.42578125" customWidth="1"/>
    <col min="7" max="7" width="21.28515625" customWidth="1"/>
    <col min="8" max="8" width="13" customWidth="1"/>
    <col min="9" max="9" width="15.5703125" customWidth="1"/>
    <col min="10" max="10" width="16.28515625" customWidth="1"/>
    <col min="11" max="11" width="16.140625" customWidth="1"/>
  </cols>
  <sheetData>
    <row r="1" spans="1:7" x14ac:dyDescent="0.25">
      <c r="A1" s="1" t="s">
        <v>0</v>
      </c>
      <c r="B1" s="1" t="s">
        <v>213</v>
      </c>
      <c r="C1" s="1" t="s">
        <v>24</v>
      </c>
      <c r="D1" s="1" t="s">
        <v>25</v>
      </c>
      <c r="E1" s="1" t="s">
        <v>26</v>
      </c>
      <c r="F1" s="1" t="s">
        <v>27</v>
      </c>
      <c r="G1" s="1" t="s">
        <v>95</v>
      </c>
    </row>
    <row r="2" spans="1:7" x14ac:dyDescent="0.25">
      <c r="A2" s="4" t="s">
        <v>123</v>
      </c>
      <c r="B2" s="10"/>
      <c r="C2" s="10">
        <v>1.08</v>
      </c>
      <c r="D2" s="10">
        <v>4</v>
      </c>
      <c r="E2" s="11">
        <f t="shared" ref="E2:E65" si="0">(D2/(C2*1000))*100</f>
        <v>0.37037037037037041</v>
      </c>
      <c r="F2" s="10">
        <v>5422</v>
      </c>
      <c r="G2" s="20">
        <v>1.4935064935064937</v>
      </c>
    </row>
    <row r="3" spans="1:7" x14ac:dyDescent="0.25">
      <c r="A3" s="4" t="s">
        <v>124</v>
      </c>
      <c r="B3" s="10"/>
      <c r="C3" s="10">
        <v>1.53</v>
      </c>
      <c r="D3" s="10">
        <v>4.41</v>
      </c>
      <c r="E3" s="11">
        <f t="shared" si="0"/>
        <v>0.28823529411764709</v>
      </c>
      <c r="F3" s="10">
        <v>773</v>
      </c>
      <c r="G3" s="20">
        <v>1.3636363636363638</v>
      </c>
    </row>
    <row r="4" spans="1:7" x14ac:dyDescent="0.25">
      <c r="A4" s="4" t="s">
        <v>125</v>
      </c>
      <c r="B4" s="10">
        <v>4</v>
      </c>
      <c r="C4" s="10">
        <v>1.56</v>
      </c>
      <c r="D4" s="10">
        <v>3.88</v>
      </c>
      <c r="E4" s="11">
        <f t="shared" si="0"/>
        <v>0.24871794871794872</v>
      </c>
      <c r="F4" s="10">
        <v>731</v>
      </c>
      <c r="G4" s="20">
        <v>2.0346320346320348</v>
      </c>
    </row>
    <row r="5" spans="1:7" x14ac:dyDescent="0.25">
      <c r="A5" s="4" t="s">
        <v>126</v>
      </c>
      <c r="B5" s="10">
        <v>6</v>
      </c>
      <c r="C5" s="10">
        <v>1.19</v>
      </c>
      <c r="D5" s="10">
        <v>4.51</v>
      </c>
      <c r="E5" s="11">
        <f t="shared" si="0"/>
        <v>0.37899159663865545</v>
      </c>
      <c r="F5" s="10">
        <v>628</v>
      </c>
      <c r="G5" s="20">
        <v>1.6450216450216451</v>
      </c>
    </row>
    <row r="6" spans="1:7" x14ac:dyDescent="0.25">
      <c r="A6" s="30" t="s">
        <v>209</v>
      </c>
      <c r="B6" s="10">
        <v>7</v>
      </c>
      <c r="C6" s="10">
        <v>1.33</v>
      </c>
      <c r="D6" s="10">
        <v>4.67</v>
      </c>
      <c r="E6" s="11">
        <f t="shared" si="0"/>
        <v>0.35112781954887218</v>
      </c>
      <c r="F6" s="10">
        <v>691</v>
      </c>
      <c r="G6" s="20">
        <v>1.3852813852813854</v>
      </c>
    </row>
    <row r="7" spans="1:7" x14ac:dyDescent="0.25">
      <c r="A7" s="4" t="s">
        <v>127</v>
      </c>
      <c r="B7" s="10">
        <v>8</v>
      </c>
      <c r="C7" s="10">
        <v>1.41</v>
      </c>
      <c r="D7" s="10">
        <v>4.03</v>
      </c>
      <c r="E7" s="11">
        <f t="shared" si="0"/>
        <v>0.28581560283687946</v>
      </c>
      <c r="F7" s="10">
        <v>652</v>
      </c>
      <c r="G7" s="20">
        <v>1.6017316017316017</v>
      </c>
    </row>
    <row r="8" spans="1:7" x14ac:dyDescent="0.25">
      <c r="A8" s="4" t="s">
        <v>128</v>
      </c>
      <c r="B8" s="10">
        <v>9</v>
      </c>
      <c r="C8" s="10">
        <v>1.54</v>
      </c>
      <c r="D8" s="10">
        <v>4.8</v>
      </c>
      <c r="E8" s="11">
        <f t="shared" si="0"/>
        <v>0.31168831168831168</v>
      </c>
      <c r="F8" s="10">
        <v>670</v>
      </c>
      <c r="G8" s="20">
        <v>1.9047619047619053</v>
      </c>
    </row>
    <row r="9" spans="1:7" x14ac:dyDescent="0.25">
      <c r="A9" s="4" t="s">
        <v>129</v>
      </c>
      <c r="B9" s="10">
        <v>10</v>
      </c>
      <c r="C9" s="10">
        <v>1.74</v>
      </c>
      <c r="D9" s="10">
        <v>6.72</v>
      </c>
      <c r="E9" s="11">
        <f t="shared" si="0"/>
        <v>0.38620689655172413</v>
      </c>
      <c r="F9" s="10">
        <v>743</v>
      </c>
      <c r="G9" s="20">
        <v>1.58008658008658</v>
      </c>
    </row>
    <row r="10" spans="1:7" x14ac:dyDescent="0.25">
      <c r="A10" s="4" t="s">
        <v>130</v>
      </c>
      <c r="B10" s="10">
        <v>11</v>
      </c>
      <c r="C10" s="10">
        <v>1.61</v>
      </c>
      <c r="D10" s="10">
        <v>4.57</v>
      </c>
      <c r="E10" s="11">
        <f t="shared" si="0"/>
        <v>0.28385093167701864</v>
      </c>
      <c r="F10" s="10">
        <v>677</v>
      </c>
      <c r="G10" s="20">
        <v>1.9264069264069268</v>
      </c>
    </row>
    <row r="11" spans="1:7" x14ac:dyDescent="0.25">
      <c r="A11" s="4" t="s">
        <v>131</v>
      </c>
      <c r="B11" s="10">
        <v>14</v>
      </c>
      <c r="C11" s="10">
        <v>1.3</v>
      </c>
      <c r="D11" s="10">
        <v>5.1100000000000003</v>
      </c>
      <c r="E11" s="11">
        <f t="shared" si="0"/>
        <v>0.3930769230769231</v>
      </c>
      <c r="F11" s="10">
        <v>702</v>
      </c>
      <c r="G11" s="20">
        <v>1.6233766233766234</v>
      </c>
    </row>
    <row r="12" spans="1:7" x14ac:dyDescent="0.25">
      <c r="A12" s="4" t="s">
        <v>132</v>
      </c>
      <c r="B12" s="10">
        <v>15</v>
      </c>
      <c r="C12" s="10">
        <v>1.33</v>
      </c>
      <c r="D12" s="10">
        <v>4.4000000000000004</v>
      </c>
      <c r="E12" s="11">
        <f t="shared" si="0"/>
        <v>0.33082706766917297</v>
      </c>
      <c r="F12" s="10">
        <v>692</v>
      </c>
      <c r="G12" s="20">
        <v>1.5367965367965368</v>
      </c>
    </row>
    <row r="13" spans="1:7" x14ac:dyDescent="0.25">
      <c r="A13" s="4" t="s">
        <v>133</v>
      </c>
      <c r="B13" s="31">
        <v>16</v>
      </c>
      <c r="C13" s="10">
        <v>1.76</v>
      </c>
      <c r="D13" s="10">
        <v>4.88</v>
      </c>
      <c r="E13" s="11">
        <f t="shared" si="0"/>
        <v>0.27727272727272728</v>
      </c>
      <c r="F13" s="10">
        <v>662</v>
      </c>
      <c r="G13" s="20">
        <v>2.0995670995670994</v>
      </c>
    </row>
    <row r="14" spans="1:7" x14ac:dyDescent="0.25">
      <c r="A14" s="4" t="s">
        <v>134</v>
      </c>
      <c r="B14" s="10">
        <v>17</v>
      </c>
      <c r="C14" s="10">
        <v>1.1200000000000001</v>
      </c>
      <c r="D14" s="10">
        <v>4.12</v>
      </c>
      <c r="E14" s="11">
        <f t="shared" si="0"/>
        <v>0.36785714285714288</v>
      </c>
      <c r="F14" s="10">
        <v>743</v>
      </c>
      <c r="G14" s="20">
        <v>1.4935064935064937</v>
      </c>
    </row>
    <row r="15" spans="1:7" x14ac:dyDescent="0.25">
      <c r="A15" s="4" t="s">
        <v>135</v>
      </c>
      <c r="B15" s="10">
        <v>18</v>
      </c>
      <c r="C15" s="10">
        <v>1.51</v>
      </c>
      <c r="D15" s="10">
        <v>3.75</v>
      </c>
      <c r="E15" s="11">
        <f t="shared" si="0"/>
        <v>0.24834437086092717</v>
      </c>
      <c r="F15" s="10">
        <v>724</v>
      </c>
      <c r="G15" s="20">
        <v>1.4069264069264069</v>
      </c>
    </row>
    <row r="16" spans="1:7" x14ac:dyDescent="0.25">
      <c r="A16" s="4" t="s">
        <v>136</v>
      </c>
      <c r="B16" s="10">
        <v>19</v>
      </c>
      <c r="C16" s="10">
        <v>1.5</v>
      </c>
      <c r="D16" s="10">
        <v>4.91</v>
      </c>
      <c r="E16" s="11">
        <f t="shared" si="0"/>
        <v>0.32733333333333337</v>
      </c>
      <c r="F16" s="10">
        <v>721</v>
      </c>
      <c r="G16" s="20">
        <v>1.6883116883116882</v>
      </c>
    </row>
    <row r="17" spans="1:7" x14ac:dyDescent="0.25">
      <c r="A17" s="4" t="s">
        <v>137</v>
      </c>
      <c r="B17" s="10">
        <v>20</v>
      </c>
      <c r="C17" s="10">
        <v>1.55</v>
      </c>
      <c r="D17" s="10">
        <v>5.26</v>
      </c>
      <c r="E17" s="11">
        <f t="shared" si="0"/>
        <v>0.33935483870967742</v>
      </c>
      <c r="F17" s="10">
        <v>639</v>
      </c>
      <c r="G17" s="20">
        <v>2.2510822510822517</v>
      </c>
    </row>
    <row r="18" spans="1:7" x14ac:dyDescent="0.25">
      <c r="A18" s="4" t="s">
        <v>138</v>
      </c>
      <c r="B18" s="10">
        <v>21</v>
      </c>
      <c r="C18" s="10">
        <v>1.42</v>
      </c>
      <c r="D18" s="10">
        <v>4.3</v>
      </c>
      <c r="E18" s="11">
        <f t="shared" si="0"/>
        <v>0.30281690140845069</v>
      </c>
      <c r="F18" s="10">
        <v>703</v>
      </c>
      <c r="G18" s="20">
        <v>1.6233766233766234</v>
      </c>
    </row>
    <row r="19" spans="1:7" x14ac:dyDescent="0.25">
      <c r="A19" s="4" t="s">
        <v>139</v>
      </c>
      <c r="B19" s="10">
        <v>22</v>
      </c>
      <c r="C19" s="10">
        <v>1.51</v>
      </c>
      <c r="D19" s="10">
        <v>4.49</v>
      </c>
      <c r="E19" s="11">
        <f t="shared" si="0"/>
        <v>0.29735099337748344</v>
      </c>
      <c r="F19" s="10">
        <v>632</v>
      </c>
      <c r="G19" s="20">
        <v>1.6017316017316017</v>
      </c>
    </row>
    <row r="20" spans="1:7" x14ac:dyDescent="0.25">
      <c r="A20" s="4" t="s">
        <v>140</v>
      </c>
      <c r="B20" s="10">
        <v>23</v>
      </c>
      <c r="C20" s="10">
        <v>1.17</v>
      </c>
      <c r="D20" s="10">
        <v>3.89</v>
      </c>
      <c r="E20" s="11">
        <f t="shared" si="0"/>
        <v>0.33247863247863246</v>
      </c>
      <c r="F20" s="10">
        <v>646</v>
      </c>
      <c r="G20" s="20">
        <v>1.277056277056277</v>
      </c>
    </row>
    <row r="21" spans="1:7" x14ac:dyDescent="0.25">
      <c r="A21" s="4" t="s">
        <v>141</v>
      </c>
      <c r="B21" s="10">
        <v>25</v>
      </c>
      <c r="C21" s="10">
        <v>1.56</v>
      </c>
      <c r="D21" s="10">
        <v>4.67</v>
      </c>
      <c r="E21" s="11">
        <f t="shared" si="0"/>
        <v>0.29935897435897435</v>
      </c>
      <c r="F21" s="10">
        <v>706</v>
      </c>
      <c r="G21" s="20">
        <v>1.9047619047619053</v>
      </c>
    </row>
    <row r="22" spans="1:7" x14ac:dyDescent="0.25">
      <c r="A22" s="4" t="s">
        <v>142</v>
      </c>
      <c r="B22" s="10">
        <v>26</v>
      </c>
      <c r="C22" s="10">
        <v>1.7</v>
      </c>
      <c r="D22" s="10">
        <v>3.83</v>
      </c>
      <c r="E22" s="11">
        <f t="shared" si="0"/>
        <v>0.22529411764705881</v>
      </c>
      <c r="F22" s="10">
        <v>654</v>
      </c>
      <c r="G22" s="20">
        <v>1.6883116883116882</v>
      </c>
    </row>
    <row r="23" spans="1:7" x14ac:dyDescent="0.25">
      <c r="A23" s="4" t="s">
        <v>143</v>
      </c>
      <c r="B23" s="10">
        <v>27</v>
      </c>
      <c r="C23" s="10">
        <v>1.24</v>
      </c>
      <c r="D23" s="10">
        <v>4.09</v>
      </c>
      <c r="E23" s="11">
        <f t="shared" si="0"/>
        <v>0.32983870967741935</v>
      </c>
      <c r="F23" s="10">
        <v>659</v>
      </c>
      <c r="G23" s="20">
        <v>1.5151515151515151</v>
      </c>
    </row>
    <row r="24" spans="1:7" x14ac:dyDescent="0.25">
      <c r="A24" s="4" t="s">
        <v>144</v>
      </c>
      <c r="B24" s="10">
        <v>28</v>
      </c>
      <c r="C24" s="10">
        <v>1.72</v>
      </c>
      <c r="D24" s="10">
        <v>4.78</v>
      </c>
      <c r="E24" s="11">
        <f t="shared" si="0"/>
        <v>0.27790697674418607</v>
      </c>
      <c r="F24" s="10">
        <v>563</v>
      </c>
      <c r="G24" s="20">
        <v>1.7316017316017318</v>
      </c>
    </row>
    <row r="25" spans="1:7" x14ac:dyDescent="0.25">
      <c r="A25" s="4" t="s">
        <v>145</v>
      </c>
      <c r="B25" s="10">
        <v>31</v>
      </c>
      <c r="C25" s="10">
        <v>1.39</v>
      </c>
      <c r="D25" s="10">
        <v>3.31</v>
      </c>
      <c r="E25" s="11">
        <f t="shared" si="0"/>
        <v>0.2381294964028777</v>
      </c>
      <c r="F25" s="10">
        <v>598</v>
      </c>
      <c r="G25" s="20">
        <v>1.7316017316017318</v>
      </c>
    </row>
    <row r="26" spans="1:7" x14ac:dyDescent="0.25">
      <c r="A26" s="4" t="s">
        <v>146</v>
      </c>
      <c r="B26" s="10">
        <v>33</v>
      </c>
      <c r="C26" s="10">
        <v>1.42</v>
      </c>
      <c r="D26" s="10">
        <v>3.81</v>
      </c>
      <c r="E26" s="11">
        <f t="shared" si="0"/>
        <v>0.26830985915492955</v>
      </c>
      <c r="F26" s="10">
        <v>644</v>
      </c>
      <c r="G26" s="20">
        <v>1.277056277056277</v>
      </c>
    </row>
    <row r="27" spans="1:7" x14ac:dyDescent="0.25">
      <c r="A27" s="4" t="s">
        <v>147</v>
      </c>
      <c r="B27" s="10">
        <v>37</v>
      </c>
      <c r="C27" s="10">
        <v>1.29</v>
      </c>
      <c r="D27" s="10">
        <v>3.94</v>
      </c>
      <c r="E27" s="11">
        <f t="shared" si="0"/>
        <v>0.3054263565891473</v>
      </c>
      <c r="F27" s="10">
        <v>554</v>
      </c>
      <c r="G27" s="20">
        <v>1.6883116883116882</v>
      </c>
    </row>
    <row r="28" spans="1:7" x14ac:dyDescent="0.25">
      <c r="A28" s="4" t="s">
        <v>148</v>
      </c>
      <c r="B28" s="10">
        <v>38</v>
      </c>
      <c r="C28" s="10">
        <v>1.99</v>
      </c>
      <c r="D28" s="10">
        <v>5.08</v>
      </c>
      <c r="E28" s="11">
        <f t="shared" si="0"/>
        <v>0.25527638190954777</v>
      </c>
      <c r="F28" s="10">
        <v>656</v>
      </c>
      <c r="G28" s="20">
        <v>1.5151515151515151</v>
      </c>
    </row>
    <row r="29" spans="1:7" x14ac:dyDescent="0.25">
      <c r="A29" s="4" t="s">
        <v>149</v>
      </c>
      <c r="B29" s="10">
        <v>39</v>
      </c>
      <c r="C29" s="10">
        <v>1.53</v>
      </c>
      <c r="D29" s="10">
        <v>3.98</v>
      </c>
      <c r="E29" s="11">
        <f t="shared" si="0"/>
        <v>0.26013071895424833</v>
      </c>
      <c r="F29" s="10">
        <v>662</v>
      </c>
      <c r="G29" s="20">
        <v>1.4935064935064937</v>
      </c>
    </row>
    <row r="30" spans="1:7" x14ac:dyDescent="0.25">
      <c r="A30" s="4" t="s">
        <v>150</v>
      </c>
      <c r="B30" s="10">
        <v>40</v>
      </c>
      <c r="C30" s="10">
        <v>1.1299999999999999</v>
      </c>
      <c r="D30" s="10">
        <v>3.73</v>
      </c>
      <c r="E30" s="11">
        <f t="shared" si="0"/>
        <v>0.33008849557522124</v>
      </c>
      <c r="F30" s="10">
        <v>590</v>
      </c>
      <c r="G30" s="20">
        <v>1.1904761904761905</v>
      </c>
    </row>
    <row r="31" spans="1:7" x14ac:dyDescent="0.25">
      <c r="A31" s="4" t="s">
        <v>151</v>
      </c>
      <c r="B31" s="10">
        <v>41</v>
      </c>
      <c r="C31" s="10">
        <v>1.46</v>
      </c>
      <c r="D31" s="10">
        <v>4.13</v>
      </c>
      <c r="E31" s="11">
        <f t="shared" si="0"/>
        <v>0.2828767123287671</v>
      </c>
      <c r="F31" s="10">
        <v>632</v>
      </c>
      <c r="G31" s="20">
        <v>1.277056277056277</v>
      </c>
    </row>
    <row r="32" spans="1:7" x14ac:dyDescent="0.25">
      <c r="A32" s="4" t="s">
        <v>152</v>
      </c>
      <c r="B32" s="10">
        <v>42</v>
      </c>
      <c r="C32" s="10">
        <v>1.38</v>
      </c>
      <c r="D32" s="10">
        <v>4.25</v>
      </c>
      <c r="E32" s="11">
        <f t="shared" si="0"/>
        <v>0.30797101449275366</v>
      </c>
      <c r="F32" s="10">
        <v>527</v>
      </c>
      <c r="G32" s="20">
        <v>1.9047619047619053</v>
      </c>
    </row>
    <row r="33" spans="1:7" x14ac:dyDescent="0.25">
      <c r="A33" s="4" t="s">
        <v>153</v>
      </c>
      <c r="B33" s="10">
        <v>43</v>
      </c>
      <c r="C33" s="10">
        <v>1.36</v>
      </c>
      <c r="D33" s="10">
        <v>4.8099999999999996</v>
      </c>
      <c r="E33" s="11">
        <f t="shared" si="0"/>
        <v>0.35367647058823526</v>
      </c>
      <c r="F33" s="10">
        <v>628</v>
      </c>
      <c r="G33" s="20">
        <v>1.9696969696969697</v>
      </c>
    </row>
    <row r="34" spans="1:7" x14ac:dyDescent="0.25">
      <c r="A34" s="4" t="s">
        <v>154</v>
      </c>
      <c r="B34" s="10">
        <v>44</v>
      </c>
      <c r="C34" s="10">
        <v>1.1299999999999999</v>
      </c>
      <c r="D34" s="10">
        <v>4.67</v>
      </c>
      <c r="E34" s="11">
        <f t="shared" si="0"/>
        <v>0.41327433628318588</v>
      </c>
      <c r="F34" s="10">
        <v>461</v>
      </c>
      <c r="G34" s="20">
        <v>1.7099567099567099</v>
      </c>
    </row>
    <row r="35" spans="1:7" x14ac:dyDescent="0.25">
      <c r="A35" s="4" t="s">
        <v>155</v>
      </c>
      <c r="B35" s="10">
        <v>45</v>
      </c>
      <c r="C35" s="10">
        <v>1.1399999999999999</v>
      </c>
      <c r="D35" s="10">
        <v>4.3099999999999996</v>
      </c>
      <c r="E35" s="11">
        <f t="shared" si="0"/>
        <v>0.3780701754385965</v>
      </c>
      <c r="F35" s="10">
        <v>639</v>
      </c>
      <c r="G35" s="20">
        <v>1.3636363636363638</v>
      </c>
    </row>
    <row r="36" spans="1:7" x14ac:dyDescent="0.25">
      <c r="A36" s="4" t="s">
        <v>156</v>
      </c>
      <c r="B36" s="10">
        <v>46</v>
      </c>
      <c r="C36" s="10">
        <v>1.05</v>
      </c>
      <c r="D36" s="10">
        <v>4.26</v>
      </c>
      <c r="E36" s="11">
        <f t="shared" si="0"/>
        <v>0.40571428571428575</v>
      </c>
      <c r="F36" s="10">
        <v>478</v>
      </c>
      <c r="G36" s="20">
        <v>2.0346320346320348</v>
      </c>
    </row>
    <row r="37" spans="1:7" x14ac:dyDescent="0.25">
      <c r="A37" s="4" t="s">
        <v>157</v>
      </c>
      <c r="B37" s="10">
        <v>48</v>
      </c>
      <c r="C37" s="10">
        <v>1.36</v>
      </c>
      <c r="D37" s="10">
        <v>3.96</v>
      </c>
      <c r="E37" s="11">
        <f t="shared" si="0"/>
        <v>0.29117647058823526</v>
      </c>
      <c r="F37" s="10">
        <v>649</v>
      </c>
      <c r="G37" s="20">
        <v>1.4935064935064937</v>
      </c>
    </row>
    <row r="38" spans="1:7" x14ac:dyDescent="0.25">
      <c r="A38" s="4" t="s">
        <v>158</v>
      </c>
      <c r="B38" s="10">
        <v>50</v>
      </c>
      <c r="C38" s="10">
        <v>1.23</v>
      </c>
      <c r="D38" s="10">
        <v>3.64</v>
      </c>
      <c r="E38" s="11">
        <f t="shared" si="0"/>
        <v>0.29593495934959352</v>
      </c>
      <c r="F38" s="10">
        <v>449</v>
      </c>
      <c r="G38" s="20">
        <v>1.0822510822510822</v>
      </c>
    </row>
    <row r="39" spans="1:7" x14ac:dyDescent="0.25">
      <c r="A39" s="4" t="s">
        <v>159</v>
      </c>
      <c r="B39" s="10">
        <v>51</v>
      </c>
      <c r="C39" s="10">
        <v>1.06</v>
      </c>
      <c r="D39" s="10">
        <v>4.29</v>
      </c>
      <c r="E39" s="11">
        <f t="shared" si="0"/>
        <v>0.40471698113207549</v>
      </c>
      <c r="F39" s="10">
        <v>650</v>
      </c>
      <c r="G39" s="20">
        <v>1.1255411255411258</v>
      </c>
    </row>
    <row r="40" spans="1:7" x14ac:dyDescent="0.25">
      <c r="A40" s="4" t="s">
        <v>160</v>
      </c>
      <c r="B40" s="10">
        <v>52</v>
      </c>
      <c r="C40" s="10">
        <v>1.02</v>
      </c>
      <c r="D40" s="10">
        <v>3.04</v>
      </c>
      <c r="E40" s="11">
        <f t="shared" si="0"/>
        <v>0.29803921568627451</v>
      </c>
      <c r="F40" s="10">
        <v>454</v>
      </c>
      <c r="G40" s="20">
        <v>1.1471861471861473</v>
      </c>
    </row>
    <row r="41" spans="1:7" x14ac:dyDescent="0.25">
      <c r="A41" s="4" t="s">
        <v>161</v>
      </c>
      <c r="B41" s="10">
        <v>53</v>
      </c>
      <c r="C41" s="10">
        <v>1.25</v>
      </c>
      <c r="D41" s="10">
        <v>4.03</v>
      </c>
      <c r="E41" s="11">
        <f t="shared" si="0"/>
        <v>0.32240000000000002</v>
      </c>
      <c r="F41" s="10">
        <v>646</v>
      </c>
      <c r="G41" s="20">
        <v>1.7532467532467533</v>
      </c>
    </row>
    <row r="42" spans="1:7" x14ac:dyDescent="0.25">
      <c r="A42" s="30" t="s">
        <v>210</v>
      </c>
      <c r="B42" s="10">
        <v>54</v>
      </c>
      <c r="C42" s="10">
        <v>1.55</v>
      </c>
      <c r="D42" s="10">
        <v>2.81</v>
      </c>
      <c r="E42" s="11">
        <f t="shared" si="0"/>
        <v>0.18129032258064517</v>
      </c>
      <c r="F42" s="10">
        <v>481</v>
      </c>
      <c r="G42" s="20">
        <v>1.5151515151515151</v>
      </c>
    </row>
    <row r="43" spans="1:7" x14ac:dyDescent="0.25">
      <c r="A43" s="4" t="s">
        <v>162</v>
      </c>
      <c r="B43" s="10">
        <v>55</v>
      </c>
      <c r="C43" s="10">
        <v>1.45</v>
      </c>
      <c r="D43" s="10">
        <v>4.22</v>
      </c>
      <c r="E43" s="11">
        <f t="shared" si="0"/>
        <v>0.29103448275862065</v>
      </c>
      <c r="F43" s="10">
        <v>594</v>
      </c>
      <c r="G43" s="20">
        <v>1.6017316017316017</v>
      </c>
    </row>
    <row r="44" spans="1:7" x14ac:dyDescent="0.25">
      <c r="A44" s="4" t="s">
        <v>163</v>
      </c>
      <c r="B44" s="10">
        <v>56</v>
      </c>
      <c r="C44" s="10">
        <v>1.0900000000000001</v>
      </c>
      <c r="D44" s="10">
        <v>8.27</v>
      </c>
      <c r="E44" s="11">
        <f t="shared" si="0"/>
        <v>0.75871559633027519</v>
      </c>
      <c r="F44" s="10">
        <v>385</v>
      </c>
      <c r="G44" s="20">
        <v>1.5584415584415585</v>
      </c>
    </row>
    <row r="45" spans="1:7" x14ac:dyDescent="0.25">
      <c r="A45" s="4" t="s">
        <v>164</v>
      </c>
      <c r="B45" s="10">
        <v>57</v>
      </c>
      <c r="C45" s="10">
        <v>1.29</v>
      </c>
      <c r="D45" s="10">
        <v>4.53</v>
      </c>
      <c r="E45" s="11">
        <f t="shared" si="0"/>
        <v>0.35116279069767442</v>
      </c>
      <c r="F45" s="10">
        <v>637</v>
      </c>
      <c r="G45" s="20">
        <v>1.7532467532467533</v>
      </c>
    </row>
    <row r="46" spans="1:7" x14ac:dyDescent="0.25">
      <c r="A46" s="4" t="s">
        <v>165</v>
      </c>
      <c r="B46" s="10">
        <v>58</v>
      </c>
      <c r="C46" s="10">
        <v>1.25</v>
      </c>
      <c r="D46" s="10">
        <v>3.98</v>
      </c>
      <c r="E46" s="11">
        <f t="shared" si="0"/>
        <v>0.31840000000000002</v>
      </c>
      <c r="F46" s="10">
        <v>494</v>
      </c>
      <c r="G46" s="20">
        <v>1.471861471861472</v>
      </c>
    </row>
    <row r="47" spans="1:7" x14ac:dyDescent="0.25">
      <c r="A47" s="4" t="s">
        <v>166</v>
      </c>
      <c r="B47" s="10">
        <v>59</v>
      </c>
      <c r="C47" s="10">
        <v>1.31</v>
      </c>
      <c r="D47" s="10">
        <v>4.55</v>
      </c>
      <c r="E47" s="11">
        <f t="shared" si="0"/>
        <v>0.34732824427480913</v>
      </c>
      <c r="F47" s="10">
        <v>600</v>
      </c>
      <c r="G47" s="20">
        <v>1.3419913419913421</v>
      </c>
    </row>
    <row r="48" spans="1:7" x14ac:dyDescent="0.25">
      <c r="A48" s="4" t="s">
        <v>167</v>
      </c>
      <c r="B48" s="10">
        <v>60</v>
      </c>
      <c r="C48" s="10">
        <v>1.43</v>
      </c>
      <c r="D48" s="10">
        <v>4.0199999999999996</v>
      </c>
      <c r="E48" s="11">
        <f t="shared" si="0"/>
        <v>0.28111888111888111</v>
      </c>
      <c r="F48" s="10">
        <v>443</v>
      </c>
      <c r="G48" s="20">
        <v>1.58008658008658</v>
      </c>
    </row>
    <row r="49" spans="1:7" x14ac:dyDescent="0.25">
      <c r="A49" s="4" t="s">
        <v>168</v>
      </c>
      <c r="B49" s="10">
        <v>61</v>
      </c>
      <c r="C49" s="10">
        <v>1.56</v>
      </c>
      <c r="D49" s="10">
        <v>4.5</v>
      </c>
      <c r="E49" s="11">
        <f t="shared" si="0"/>
        <v>0.28846153846153849</v>
      </c>
      <c r="F49" s="10">
        <v>644</v>
      </c>
      <c r="G49" s="20">
        <v>1.6233766233766234</v>
      </c>
    </row>
    <row r="50" spans="1:7" x14ac:dyDescent="0.25">
      <c r="A50" s="4" t="s">
        <v>169</v>
      </c>
      <c r="B50" s="10">
        <v>63</v>
      </c>
      <c r="C50" s="10">
        <v>1.47</v>
      </c>
      <c r="D50" s="10">
        <v>4.99</v>
      </c>
      <c r="E50" s="11">
        <f t="shared" si="0"/>
        <v>0.33945578231292517</v>
      </c>
      <c r="F50" s="10">
        <v>432</v>
      </c>
      <c r="G50" s="20">
        <v>2.1212121212121215</v>
      </c>
    </row>
    <row r="51" spans="1:7" x14ac:dyDescent="0.25">
      <c r="A51" s="4" t="s">
        <v>170</v>
      </c>
      <c r="B51" s="10">
        <v>64</v>
      </c>
      <c r="C51" s="10">
        <v>2.29</v>
      </c>
      <c r="D51" s="10">
        <v>5.89</v>
      </c>
      <c r="E51" s="11">
        <f t="shared" si="0"/>
        <v>0.2572052401746725</v>
      </c>
      <c r="F51" s="10">
        <v>603</v>
      </c>
      <c r="G51" s="20">
        <v>1.6450216450216451</v>
      </c>
    </row>
    <row r="52" spans="1:7" x14ac:dyDescent="0.25">
      <c r="A52" s="4" t="s">
        <v>171</v>
      </c>
      <c r="B52" s="10">
        <v>66</v>
      </c>
      <c r="C52" s="10">
        <v>1.68</v>
      </c>
      <c r="D52" s="10">
        <v>5.34</v>
      </c>
      <c r="E52" s="11">
        <f t="shared" si="0"/>
        <v>0.31785714285714284</v>
      </c>
      <c r="F52" s="10">
        <v>716</v>
      </c>
      <c r="G52" s="20">
        <v>1.4069264069264069</v>
      </c>
    </row>
    <row r="53" spans="1:7" x14ac:dyDescent="0.25">
      <c r="A53" s="4" t="s">
        <v>172</v>
      </c>
      <c r="B53" s="10">
        <v>67</v>
      </c>
      <c r="C53" s="10">
        <v>1.68</v>
      </c>
      <c r="D53" s="10">
        <v>4.54</v>
      </c>
      <c r="E53" s="11">
        <f t="shared" si="0"/>
        <v>0.27023809523809522</v>
      </c>
      <c r="F53" s="10">
        <v>512</v>
      </c>
      <c r="G53" s="20">
        <v>1.5151515151515151</v>
      </c>
    </row>
    <row r="54" spans="1:7" x14ac:dyDescent="0.25">
      <c r="A54" s="4" t="s">
        <v>173</v>
      </c>
      <c r="B54" s="10">
        <v>68</v>
      </c>
      <c r="C54" s="10">
        <v>1.19</v>
      </c>
      <c r="D54" s="10">
        <v>4.99</v>
      </c>
      <c r="E54" s="11">
        <f t="shared" si="0"/>
        <v>0.41932773109243698</v>
      </c>
      <c r="F54" s="10">
        <v>619</v>
      </c>
      <c r="G54" s="20">
        <v>1.2554112554112551</v>
      </c>
    </row>
    <row r="55" spans="1:7" x14ac:dyDescent="0.25">
      <c r="A55" s="4" t="s">
        <v>174</v>
      </c>
      <c r="B55" s="10">
        <v>69</v>
      </c>
      <c r="C55" s="10">
        <v>1.34</v>
      </c>
      <c r="D55" s="10">
        <v>4.16</v>
      </c>
      <c r="E55" s="11">
        <f t="shared" si="0"/>
        <v>0.31044776119402989</v>
      </c>
      <c r="F55" s="10">
        <v>693</v>
      </c>
      <c r="G55" s="20">
        <v>1.4935064935064937</v>
      </c>
    </row>
    <row r="56" spans="1:7" x14ac:dyDescent="0.25">
      <c r="A56" s="4" t="s">
        <v>175</v>
      </c>
      <c r="B56" s="10">
        <v>70</v>
      </c>
      <c r="C56" s="10">
        <v>1.37</v>
      </c>
      <c r="D56" s="10">
        <v>4.01</v>
      </c>
      <c r="E56" s="11">
        <f t="shared" si="0"/>
        <v>0.2927007299270073</v>
      </c>
      <c r="F56" s="10">
        <v>646</v>
      </c>
      <c r="G56" s="20">
        <v>1.1904761904761905</v>
      </c>
    </row>
    <row r="57" spans="1:7" x14ac:dyDescent="0.25">
      <c r="A57" s="4" t="s">
        <v>176</v>
      </c>
      <c r="B57" s="10">
        <v>71</v>
      </c>
      <c r="C57" s="10">
        <v>1.42</v>
      </c>
      <c r="D57" s="10">
        <v>4.46</v>
      </c>
      <c r="E57" s="11">
        <f t="shared" si="0"/>
        <v>0.31408450704225349</v>
      </c>
      <c r="F57" s="10">
        <v>463</v>
      </c>
      <c r="G57" s="20">
        <v>1.3203463203463204</v>
      </c>
    </row>
    <row r="58" spans="1:7" x14ac:dyDescent="0.25">
      <c r="A58" s="4" t="s">
        <v>177</v>
      </c>
      <c r="B58" s="10">
        <v>72</v>
      </c>
      <c r="C58" s="10">
        <v>1.73</v>
      </c>
      <c r="D58" s="10">
        <v>5.12</v>
      </c>
      <c r="E58" s="11">
        <f t="shared" si="0"/>
        <v>0.29595375722543354</v>
      </c>
      <c r="F58" s="10">
        <v>517</v>
      </c>
      <c r="G58" s="20">
        <v>1.3419913419913421</v>
      </c>
    </row>
    <row r="59" spans="1:7" x14ac:dyDescent="0.25">
      <c r="A59" s="4" t="s">
        <v>178</v>
      </c>
      <c r="B59" s="10">
        <v>74</v>
      </c>
      <c r="C59" s="10">
        <v>1.66</v>
      </c>
      <c r="D59" s="10">
        <v>5.74</v>
      </c>
      <c r="E59" s="11">
        <f t="shared" si="0"/>
        <v>0.3457831325301205</v>
      </c>
      <c r="F59" s="10">
        <v>375</v>
      </c>
      <c r="G59" s="20">
        <v>1.5584415584415585</v>
      </c>
    </row>
    <row r="60" spans="1:7" x14ac:dyDescent="0.25">
      <c r="A60" s="4" t="s">
        <v>179</v>
      </c>
      <c r="B60" s="10">
        <v>76</v>
      </c>
      <c r="C60" s="10">
        <v>1.57</v>
      </c>
      <c r="D60" s="10">
        <v>5.15</v>
      </c>
      <c r="E60" s="11">
        <f t="shared" si="0"/>
        <v>0.32802547770700641</v>
      </c>
      <c r="F60" s="10">
        <v>578</v>
      </c>
      <c r="G60" s="20">
        <v>2.0995670995670994</v>
      </c>
    </row>
    <row r="61" spans="1:7" x14ac:dyDescent="0.25">
      <c r="A61" s="4" t="s">
        <v>180</v>
      </c>
      <c r="B61" s="10">
        <v>78</v>
      </c>
      <c r="C61" s="10">
        <v>1.64</v>
      </c>
      <c r="D61" s="10">
        <v>3.42</v>
      </c>
      <c r="E61" s="11">
        <f t="shared" si="0"/>
        <v>0.20853658536585368</v>
      </c>
      <c r="F61" s="10">
        <v>663</v>
      </c>
      <c r="G61" s="20">
        <v>1.3636363636363638</v>
      </c>
    </row>
    <row r="62" spans="1:7" x14ac:dyDescent="0.25">
      <c r="A62" s="4" t="s">
        <v>181</v>
      </c>
      <c r="B62" s="10">
        <v>79</v>
      </c>
      <c r="C62" s="10">
        <v>1.6</v>
      </c>
      <c r="D62" s="10">
        <v>4.66</v>
      </c>
      <c r="E62" s="11">
        <f t="shared" si="0"/>
        <v>0.29125000000000001</v>
      </c>
      <c r="F62" s="10">
        <v>747</v>
      </c>
      <c r="G62" s="20">
        <v>1.3203463203463204</v>
      </c>
    </row>
    <row r="63" spans="1:7" x14ac:dyDescent="0.25">
      <c r="A63" s="4" t="s">
        <v>182</v>
      </c>
      <c r="B63" s="10">
        <v>80</v>
      </c>
      <c r="C63" s="10">
        <v>1.72</v>
      </c>
      <c r="D63" s="10">
        <v>3</v>
      </c>
      <c r="E63" s="11">
        <f t="shared" si="0"/>
        <v>0.1744186046511628</v>
      </c>
      <c r="F63" s="10">
        <v>617</v>
      </c>
      <c r="G63" s="20">
        <v>1.2337662337662341</v>
      </c>
    </row>
    <row r="64" spans="1:7" x14ac:dyDescent="0.25">
      <c r="A64" s="4" t="s">
        <v>183</v>
      </c>
      <c r="B64" s="10">
        <v>81</v>
      </c>
      <c r="C64" s="10">
        <v>1.43</v>
      </c>
      <c r="D64" s="10">
        <v>3.55</v>
      </c>
      <c r="E64" s="11">
        <f t="shared" si="0"/>
        <v>0.24825174825174823</v>
      </c>
      <c r="F64" s="10">
        <v>614</v>
      </c>
      <c r="G64" s="20">
        <v>1.3852813852813854</v>
      </c>
    </row>
    <row r="65" spans="1:7" x14ac:dyDescent="0.25">
      <c r="A65" s="4" t="s">
        <v>184</v>
      </c>
      <c r="B65" s="10">
        <v>85</v>
      </c>
      <c r="C65" s="10">
        <v>1.24</v>
      </c>
      <c r="D65" s="10">
        <v>4.05</v>
      </c>
      <c r="E65" s="11">
        <f t="shared" si="0"/>
        <v>0.32661290322580644</v>
      </c>
      <c r="F65" s="10">
        <v>624</v>
      </c>
      <c r="G65" s="20">
        <v>1.58008658008658</v>
      </c>
    </row>
    <row r="66" spans="1:7" x14ac:dyDescent="0.25">
      <c r="A66" s="30" t="s">
        <v>211</v>
      </c>
      <c r="B66" s="10">
        <v>86</v>
      </c>
      <c r="C66" s="10">
        <v>1.53</v>
      </c>
      <c r="D66" s="10">
        <v>4.2699999999999996</v>
      </c>
      <c r="E66" s="11">
        <f t="shared" ref="E66:E91" si="1">(D66/(C66*1000))*100</f>
        <v>0.27908496732026139</v>
      </c>
      <c r="F66" s="10">
        <v>447</v>
      </c>
      <c r="G66" s="20">
        <v>1.774891774891775</v>
      </c>
    </row>
    <row r="67" spans="1:7" x14ac:dyDescent="0.25">
      <c r="A67" s="4" t="s">
        <v>185</v>
      </c>
      <c r="B67" s="10">
        <v>90</v>
      </c>
      <c r="C67" s="10">
        <v>1.49</v>
      </c>
      <c r="D67" s="10">
        <v>3.42</v>
      </c>
      <c r="E67" s="11">
        <f t="shared" si="1"/>
        <v>0.22953020134228189</v>
      </c>
      <c r="F67" s="10">
        <v>493</v>
      </c>
      <c r="G67" s="20">
        <v>1.8614718614718615</v>
      </c>
    </row>
    <row r="68" spans="1:7" x14ac:dyDescent="0.25">
      <c r="A68" s="4" t="s">
        <v>186</v>
      </c>
      <c r="B68" s="10">
        <v>91</v>
      </c>
      <c r="C68" s="10">
        <v>1.39</v>
      </c>
      <c r="D68" s="10">
        <v>4.01</v>
      </c>
      <c r="E68" s="11">
        <f t="shared" si="1"/>
        <v>0.28848920863309352</v>
      </c>
      <c r="F68" s="10">
        <v>661</v>
      </c>
      <c r="G68" s="20">
        <v>1.4285714285714286</v>
      </c>
    </row>
    <row r="69" spans="1:7" x14ac:dyDescent="0.25">
      <c r="A69" s="4" t="s">
        <v>187</v>
      </c>
      <c r="B69" s="10">
        <v>93</v>
      </c>
      <c r="C69" s="10">
        <v>1.35</v>
      </c>
      <c r="D69" s="10">
        <v>4.07</v>
      </c>
      <c r="E69" s="11">
        <f t="shared" si="1"/>
        <v>0.30148148148148152</v>
      </c>
      <c r="F69" s="10">
        <v>514</v>
      </c>
      <c r="G69" s="20">
        <v>1.1471861471861473</v>
      </c>
    </row>
    <row r="70" spans="1:7" x14ac:dyDescent="0.25">
      <c r="A70" s="4" t="s">
        <v>188</v>
      </c>
      <c r="B70" s="10">
        <v>94</v>
      </c>
      <c r="C70" s="10">
        <v>1.56</v>
      </c>
      <c r="D70" s="10">
        <v>3.81</v>
      </c>
      <c r="E70" s="11">
        <f t="shared" si="1"/>
        <v>0.24423076923076925</v>
      </c>
      <c r="F70" s="10">
        <v>744</v>
      </c>
      <c r="G70" s="20">
        <v>2.1212121212121215</v>
      </c>
    </row>
    <row r="71" spans="1:7" x14ac:dyDescent="0.25">
      <c r="A71" s="4" t="s">
        <v>189</v>
      </c>
      <c r="B71" s="10">
        <v>95</v>
      </c>
      <c r="C71" s="10">
        <v>1.62</v>
      </c>
      <c r="D71" s="10">
        <v>2.71</v>
      </c>
      <c r="E71" s="11">
        <f t="shared" si="1"/>
        <v>0.16728395061728396</v>
      </c>
      <c r="F71" s="10">
        <v>643</v>
      </c>
      <c r="G71" s="20">
        <v>1.3636363636363638</v>
      </c>
    </row>
    <row r="72" spans="1:7" x14ac:dyDescent="0.25">
      <c r="A72" s="4" t="s">
        <v>190</v>
      </c>
      <c r="B72" s="10">
        <v>96</v>
      </c>
      <c r="C72" s="10">
        <v>1.66</v>
      </c>
      <c r="D72" s="10">
        <v>5.15</v>
      </c>
      <c r="E72" s="11">
        <f t="shared" si="1"/>
        <v>0.31024096385542171</v>
      </c>
      <c r="F72" s="10">
        <v>564</v>
      </c>
      <c r="G72" s="20">
        <v>1.774891774891775</v>
      </c>
    </row>
    <row r="73" spans="1:7" x14ac:dyDescent="0.25">
      <c r="A73" s="4" t="s">
        <v>191</v>
      </c>
      <c r="B73" s="10">
        <v>97</v>
      </c>
      <c r="C73" s="10">
        <v>1.59</v>
      </c>
      <c r="D73" s="10">
        <v>4.09</v>
      </c>
      <c r="E73" s="11">
        <f t="shared" si="1"/>
        <v>0.25723270440251572</v>
      </c>
      <c r="F73" s="10">
        <v>455</v>
      </c>
      <c r="G73" s="20">
        <v>2.1861471861471862</v>
      </c>
    </row>
    <row r="74" spans="1:7" x14ac:dyDescent="0.25">
      <c r="A74" s="4" t="s">
        <v>192</v>
      </c>
      <c r="B74" s="10">
        <v>98</v>
      </c>
      <c r="C74" s="10">
        <v>1.33</v>
      </c>
      <c r="D74" s="10">
        <v>4.08</v>
      </c>
      <c r="E74" s="11">
        <f t="shared" si="1"/>
        <v>0.30676691729323313</v>
      </c>
      <c r="F74" s="10">
        <v>502</v>
      </c>
      <c r="G74" s="20">
        <v>1.8614718614718615</v>
      </c>
    </row>
    <row r="75" spans="1:7" x14ac:dyDescent="0.25">
      <c r="A75" s="4" t="s">
        <v>193</v>
      </c>
      <c r="B75" s="10">
        <v>99</v>
      </c>
      <c r="C75" s="10">
        <v>1.61</v>
      </c>
      <c r="D75" s="10">
        <v>3.82</v>
      </c>
      <c r="E75" s="11">
        <f t="shared" si="1"/>
        <v>0.23726708074534161</v>
      </c>
      <c r="F75" s="10">
        <v>480</v>
      </c>
      <c r="G75" s="20">
        <v>2.1428571428571428</v>
      </c>
    </row>
    <row r="76" spans="1:7" x14ac:dyDescent="0.25">
      <c r="A76" s="4" t="s">
        <v>194</v>
      </c>
      <c r="B76" s="10">
        <v>100</v>
      </c>
      <c r="C76" s="10">
        <v>1.37</v>
      </c>
      <c r="D76" s="10">
        <v>3.97</v>
      </c>
      <c r="E76" s="11">
        <f t="shared" si="1"/>
        <v>0.28978102189781024</v>
      </c>
      <c r="F76" s="10">
        <v>482</v>
      </c>
      <c r="G76" s="20">
        <v>2.3593073593073592</v>
      </c>
    </row>
    <row r="77" spans="1:7" x14ac:dyDescent="0.25">
      <c r="A77" s="4" t="s">
        <v>195</v>
      </c>
      <c r="B77" s="10">
        <v>101</v>
      </c>
      <c r="C77" s="10">
        <v>1.3</v>
      </c>
      <c r="D77" s="10">
        <v>5.13</v>
      </c>
      <c r="E77" s="11">
        <f t="shared" si="1"/>
        <v>0.39461538461538459</v>
      </c>
      <c r="F77" s="10">
        <v>463</v>
      </c>
      <c r="G77" s="20">
        <v>1.6666666666666667</v>
      </c>
    </row>
    <row r="78" spans="1:7" x14ac:dyDescent="0.25">
      <c r="A78" s="4" t="s">
        <v>196</v>
      </c>
      <c r="B78" s="10">
        <v>102</v>
      </c>
      <c r="C78" s="10">
        <v>1.39</v>
      </c>
      <c r="D78" s="10">
        <v>4.0999999999999996</v>
      </c>
      <c r="E78" s="11">
        <f t="shared" si="1"/>
        <v>0.29496402877697842</v>
      </c>
      <c r="F78" s="10">
        <v>453</v>
      </c>
      <c r="G78" s="20">
        <v>2.0346320346320348</v>
      </c>
    </row>
    <row r="79" spans="1:7" x14ac:dyDescent="0.25">
      <c r="A79" s="4" t="s">
        <v>197</v>
      </c>
      <c r="B79" s="10">
        <v>103</v>
      </c>
      <c r="C79" s="10">
        <v>1.38</v>
      </c>
      <c r="D79" s="10">
        <v>4.25</v>
      </c>
      <c r="E79" s="11">
        <f t="shared" si="1"/>
        <v>0.30797101449275366</v>
      </c>
      <c r="F79" s="10">
        <v>465</v>
      </c>
      <c r="G79" s="20">
        <v>2.0562770562770565</v>
      </c>
    </row>
    <row r="80" spans="1:7" x14ac:dyDescent="0.25">
      <c r="A80" s="4" t="s">
        <v>198</v>
      </c>
      <c r="B80" s="10">
        <v>104</v>
      </c>
      <c r="C80" s="10">
        <v>1.21</v>
      </c>
      <c r="D80" s="10">
        <v>3.25</v>
      </c>
      <c r="E80" s="11">
        <f t="shared" si="1"/>
        <v>0.26859504132231404</v>
      </c>
      <c r="F80" s="10">
        <v>454</v>
      </c>
      <c r="G80" s="20">
        <v>2.1428571428571428</v>
      </c>
    </row>
    <row r="81" spans="1:7" x14ac:dyDescent="0.25">
      <c r="A81" s="30" t="s">
        <v>212</v>
      </c>
      <c r="B81" s="10">
        <v>105</v>
      </c>
      <c r="C81" s="10">
        <v>1.18</v>
      </c>
      <c r="D81" s="10">
        <v>4.09</v>
      </c>
      <c r="E81" s="11">
        <f t="shared" si="1"/>
        <v>0.34661016949152545</v>
      </c>
      <c r="F81" s="10">
        <v>447</v>
      </c>
      <c r="G81" s="20">
        <v>1.9264069264069268</v>
      </c>
    </row>
    <row r="82" spans="1:7" x14ac:dyDescent="0.25">
      <c r="A82" s="4" t="s">
        <v>199</v>
      </c>
      <c r="B82" s="10">
        <v>106</v>
      </c>
      <c r="C82" s="10">
        <v>1.46</v>
      </c>
      <c r="D82" s="10">
        <v>4.12</v>
      </c>
      <c r="E82" s="11">
        <f t="shared" si="1"/>
        <v>0.28219178082191781</v>
      </c>
      <c r="F82" s="10">
        <v>648</v>
      </c>
      <c r="G82" s="20">
        <v>1.8181818181818181</v>
      </c>
    </row>
    <row r="83" spans="1:7" x14ac:dyDescent="0.25">
      <c r="A83" s="4" t="s">
        <v>200</v>
      </c>
      <c r="B83" s="10">
        <v>107</v>
      </c>
      <c r="C83" s="10">
        <v>1.6</v>
      </c>
      <c r="D83" s="10">
        <v>2.9</v>
      </c>
      <c r="E83" s="11">
        <f t="shared" si="1"/>
        <v>0.18124999999999999</v>
      </c>
      <c r="F83" s="10">
        <v>659</v>
      </c>
      <c r="G83" s="20">
        <v>2.0779220779220782</v>
      </c>
    </row>
    <row r="84" spans="1:7" x14ac:dyDescent="0.25">
      <c r="A84" s="4" t="s">
        <v>201</v>
      </c>
      <c r="B84" s="10">
        <v>108</v>
      </c>
      <c r="C84" s="10">
        <v>1.1399999999999999</v>
      </c>
      <c r="D84" s="10">
        <v>3.48</v>
      </c>
      <c r="E84" s="11">
        <f t="shared" si="1"/>
        <v>0.30526315789473685</v>
      </c>
      <c r="F84" s="10">
        <v>631</v>
      </c>
      <c r="G84" s="20">
        <v>1.9696969696969697</v>
      </c>
    </row>
    <row r="85" spans="1:7" x14ac:dyDescent="0.25">
      <c r="A85" s="4" t="s">
        <v>202</v>
      </c>
      <c r="B85" s="10">
        <v>109</v>
      </c>
      <c r="C85" s="10">
        <v>1.41</v>
      </c>
      <c r="D85" s="10">
        <v>4.26</v>
      </c>
      <c r="E85" s="11">
        <f t="shared" si="1"/>
        <v>0.30212765957446808</v>
      </c>
      <c r="F85" s="10">
        <v>648</v>
      </c>
      <c r="G85" s="20">
        <v>1.9480519480519478</v>
      </c>
    </row>
    <row r="86" spans="1:7" x14ac:dyDescent="0.25">
      <c r="A86" s="4" t="s">
        <v>203</v>
      </c>
      <c r="B86" s="10">
        <v>111</v>
      </c>
      <c r="C86" s="10">
        <v>1.57</v>
      </c>
      <c r="D86" s="10">
        <v>4.22</v>
      </c>
      <c r="E86" s="11">
        <f t="shared" si="1"/>
        <v>0.26878980891719745</v>
      </c>
      <c r="F86" s="10">
        <v>602</v>
      </c>
      <c r="G86" s="20">
        <v>2.5974025974025978</v>
      </c>
    </row>
    <row r="87" spans="1:7" x14ac:dyDescent="0.25">
      <c r="A87" s="4" t="s">
        <v>204</v>
      </c>
      <c r="B87" s="10">
        <v>112</v>
      </c>
      <c r="C87" s="10">
        <v>1.42</v>
      </c>
      <c r="D87" s="10">
        <v>4.28</v>
      </c>
      <c r="E87" s="11">
        <f t="shared" si="1"/>
        <v>0.30140845070422539</v>
      </c>
      <c r="F87" s="10">
        <v>401</v>
      </c>
      <c r="G87" s="20">
        <v>1.471861471861472</v>
      </c>
    </row>
    <row r="88" spans="1:7" x14ac:dyDescent="0.25">
      <c r="A88" s="4" t="s">
        <v>205</v>
      </c>
      <c r="B88" s="10">
        <v>115</v>
      </c>
      <c r="C88" s="10">
        <v>1.28</v>
      </c>
      <c r="D88" s="10">
        <v>3.99</v>
      </c>
      <c r="E88" s="11">
        <f t="shared" si="1"/>
        <v>0.31171875000000004</v>
      </c>
      <c r="F88" s="10">
        <v>633</v>
      </c>
      <c r="G88" s="20">
        <v>2.1428571428571428</v>
      </c>
    </row>
    <row r="89" spans="1:7" x14ac:dyDescent="0.25">
      <c r="A89" s="4" t="s">
        <v>206</v>
      </c>
      <c r="B89" s="10">
        <v>116</v>
      </c>
      <c r="C89" s="10">
        <v>1.65</v>
      </c>
      <c r="D89" s="10">
        <v>3.41</v>
      </c>
      <c r="E89" s="11">
        <f t="shared" si="1"/>
        <v>0.20666666666666667</v>
      </c>
      <c r="F89" s="10">
        <v>674</v>
      </c>
      <c r="G89" s="20">
        <v>1.8181818181818181</v>
      </c>
    </row>
    <row r="90" spans="1:7" x14ac:dyDescent="0.25">
      <c r="A90" s="4" t="s">
        <v>207</v>
      </c>
      <c r="B90" s="10">
        <v>117</v>
      </c>
      <c r="C90" s="10">
        <v>1.59</v>
      </c>
      <c r="D90" s="10">
        <v>3.53</v>
      </c>
      <c r="E90" s="11">
        <f t="shared" si="1"/>
        <v>0.22201257861635218</v>
      </c>
      <c r="F90" s="10">
        <v>619</v>
      </c>
      <c r="G90" s="20">
        <v>2.3593073593073592</v>
      </c>
    </row>
    <row r="91" spans="1:7" x14ac:dyDescent="0.25">
      <c r="A91" s="4" t="s">
        <v>208</v>
      </c>
      <c r="B91" s="10">
        <v>118</v>
      </c>
      <c r="C91" s="10">
        <v>1.42</v>
      </c>
      <c r="D91" s="10">
        <v>4.7</v>
      </c>
      <c r="E91" s="11">
        <f t="shared" si="1"/>
        <v>0.33098591549295775</v>
      </c>
      <c r="F91" s="10">
        <v>604</v>
      </c>
      <c r="G91" s="20">
        <v>1.2121212121212124</v>
      </c>
    </row>
    <row r="92" spans="1:7" x14ac:dyDescent="0.25">
      <c r="G92" s="19"/>
    </row>
    <row r="93" spans="1:7" x14ac:dyDescent="0.25">
      <c r="G93" s="19"/>
    </row>
    <row r="94" spans="1:7" x14ac:dyDescent="0.25">
      <c r="G94" s="19"/>
    </row>
    <row r="95" spans="1:7" x14ac:dyDescent="0.25">
      <c r="G95" s="19"/>
    </row>
    <row r="96" spans="1:7" x14ac:dyDescent="0.25">
      <c r="G96" s="19"/>
    </row>
    <row r="97" spans="7:7" x14ac:dyDescent="0.25">
      <c r="G97" s="19"/>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10"/>
  <sheetViews>
    <sheetView workbookViewId="0">
      <selection activeCell="P5" sqref="P5"/>
    </sheetView>
  </sheetViews>
  <sheetFormatPr defaultRowHeight="15" x14ac:dyDescent="0.25"/>
  <cols>
    <col min="1" max="1" width="34" customWidth="1"/>
    <col min="2" max="2" width="11.42578125" customWidth="1"/>
    <col min="3" max="3" width="11" customWidth="1"/>
    <col min="4" max="4" width="11.85546875" customWidth="1"/>
    <col min="5" max="5" width="19.28515625" customWidth="1"/>
  </cols>
  <sheetData>
    <row r="1" spans="1:16" x14ac:dyDescent="0.25">
      <c r="A1" s="5"/>
      <c r="B1" s="5"/>
      <c r="C1" s="5"/>
      <c r="D1" s="5"/>
      <c r="E1" s="5"/>
      <c r="F1" s="5"/>
      <c r="G1" s="5"/>
      <c r="H1" s="5"/>
      <c r="I1" s="5"/>
      <c r="J1" s="5"/>
      <c r="K1" s="5"/>
      <c r="L1" s="5"/>
      <c r="M1" s="5"/>
      <c r="N1" s="5"/>
      <c r="O1" s="5"/>
      <c r="P1" s="5"/>
    </row>
    <row r="2" spans="1:16" x14ac:dyDescent="0.25">
      <c r="A2" s="5"/>
      <c r="B2" s="1" t="s">
        <v>81</v>
      </c>
      <c r="C2" s="1" t="s">
        <v>82</v>
      </c>
      <c r="D2" s="1" t="s">
        <v>83</v>
      </c>
      <c r="E2" s="1" t="s">
        <v>84</v>
      </c>
      <c r="F2" s="5"/>
      <c r="G2" s="5"/>
      <c r="H2" s="5"/>
      <c r="I2" s="5"/>
      <c r="J2" s="5"/>
      <c r="K2" s="5"/>
      <c r="L2" s="5"/>
      <c r="M2" s="5"/>
      <c r="N2" s="5"/>
      <c r="O2" s="5"/>
      <c r="P2" s="5"/>
    </row>
    <row r="3" spans="1:16" x14ac:dyDescent="0.25">
      <c r="A3" s="5" t="s">
        <v>85</v>
      </c>
      <c r="B3" s="16">
        <v>2.5110000000000001</v>
      </c>
      <c r="C3" s="16">
        <f>B3-B9</f>
        <v>2.4810000000000003</v>
      </c>
      <c r="D3" s="16">
        <v>100</v>
      </c>
      <c r="E3" s="17">
        <f>(11.04*C3*C3)+(11.948*C3)+(1.5134)</f>
        <v>99.111573440000015</v>
      </c>
      <c r="F3" s="5"/>
      <c r="G3" s="5"/>
      <c r="H3" s="5"/>
      <c r="I3" s="5"/>
      <c r="J3" s="5"/>
      <c r="K3" s="5"/>
      <c r="L3" s="5"/>
      <c r="M3" s="5"/>
      <c r="N3" s="5"/>
      <c r="O3" s="5"/>
      <c r="P3" s="5"/>
    </row>
    <row r="4" spans="1:16" x14ac:dyDescent="0.25">
      <c r="A4" s="5" t="s">
        <v>86</v>
      </c>
      <c r="B4" s="16">
        <v>1.7030000000000001</v>
      </c>
      <c r="C4" s="16">
        <f>B4-B9</f>
        <v>1.673</v>
      </c>
      <c r="D4" s="16">
        <v>50</v>
      </c>
      <c r="E4" s="17">
        <f t="shared" ref="E4:E9" si="0">(11.04*C4*C4)+(11.948*C4)+(1.5134)</f>
        <v>52.402580159999992</v>
      </c>
      <c r="F4" s="5"/>
      <c r="G4" s="5"/>
      <c r="H4" s="5"/>
      <c r="I4" s="5"/>
      <c r="J4" s="5"/>
      <c r="K4" s="5"/>
      <c r="L4" s="5"/>
      <c r="M4" s="5"/>
      <c r="N4" s="5"/>
      <c r="O4" s="5"/>
      <c r="P4" s="5"/>
    </row>
    <row r="5" spans="1:16" x14ac:dyDescent="0.25">
      <c r="A5" s="5" t="s">
        <v>87</v>
      </c>
      <c r="B5" s="16">
        <v>1.024</v>
      </c>
      <c r="C5" s="16">
        <f>B5-B9</f>
        <v>0.99399999999999999</v>
      </c>
      <c r="D5" s="16">
        <v>25</v>
      </c>
      <c r="E5" s="17">
        <f t="shared" si="0"/>
        <v>24.297629439999998</v>
      </c>
      <c r="F5" s="5"/>
      <c r="G5" s="5"/>
      <c r="H5" s="5"/>
      <c r="I5" s="5"/>
      <c r="J5" s="5"/>
      <c r="K5" s="5"/>
      <c r="L5" s="5"/>
      <c r="M5" s="5"/>
      <c r="N5" s="5"/>
      <c r="O5" s="5"/>
      <c r="P5" s="5"/>
    </row>
    <row r="6" spans="1:16" x14ac:dyDescent="0.25">
      <c r="A6" s="5" t="s">
        <v>88</v>
      </c>
      <c r="B6" s="16">
        <v>0.54300000000000004</v>
      </c>
      <c r="C6" s="16">
        <f>B6-B9</f>
        <v>0.51300000000000001</v>
      </c>
      <c r="D6" s="16">
        <v>12.5</v>
      </c>
      <c r="E6" s="17">
        <f t="shared" si="0"/>
        <v>10.548109760000001</v>
      </c>
      <c r="F6" s="5"/>
      <c r="G6" s="5"/>
      <c r="H6" s="5"/>
      <c r="I6" s="5"/>
      <c r="J6" s="5"/>
      <c r="K6" s="5"/>
      <c r="L6" s="5"/>
      <c r="M6" s="5"/>
      <c r="N6" s="5"/>
      <c r="O6" s="5"/>
      <c r="P6" s="5"/>
    </row>
    <row r="7" spans="1:16" x14ac:dyDescent="0.25">
      <c r="A7" s="5" t="s">
        <v>89</v>
      </c>
      <c r="B7" s="16">
        <v>0.318</v>
      </c>
      <c r="C7" s="16">
        <f>B7-B9</f>
        <v>0.28800000000000003</v>
      </c>
      <c r="D7" s="16">
        <v>6.25</v>
      </c>
      <c r="E7" s="17">
        <f t="shared" si="0"/>
        <v>5.8701257600000005</v>
      </c>
      <c r="F7" s="5"/>
      <c r="G7" s="5"/>
      <c r="H7" s="5"/>
      <c r="I7" s="5"/>
      <c r="J7" s="5"/>
      <c r="K7" s="5"/>
      <c r="L7" s="5"/>
      <c r="M7" s="5"/>
      <c r="N7" s="5"/>
      <c r="O7" s="5"/>
      <c r="P7" s="5"/>
    </row>
    <row r="8" spans="1:16" x14ac:dyDescent="0.25">
      <c r="A8" s="5" t="s">
        <v>90</v>
      </c>
      <c r="B8" s="16">
        <v>0.152</v>
      </c>
      <c r="C8" s="16">
        <f>B8-B9</f>
        <v>0.122</v>
      </c>
      <c r="D8" s="16">
        <v>3.125</v>
      </c>
      <c r="E8" s="17">
        <f t="shared" si="0"/>
        <v>3.1353753600000003</v>
      </c>
      <c r="F8" s="5"/>
      <c r="G8" s="5"/>
      <c r="H8" s="5"/>
      <c r="I8" s="5"/>
      <c r="J8" s="5"/>
      <c r="K8" s="5"/>
      <c r="L8" s="5"/>
      <c r="M8" s="5"/>
      <c r="N8" s="5"/>
      <c r="O8" s="5"/>
      <c r="P8" s="5"/>
    </row>
    <row r="9" spans="1:16" x14ac:dyDescent="0.25">
      <c r="A9" s="5" t="s">
        <v>91</v>
      </c>
      <c r="B9" s="16">
        <v>0.03</v>
      </c>
      <c r="C9" s="16">
        <f>B9-B9</f>
        <v>0</v>
      </c>
      <c r="D9" s="16">
        <v>0</v>
      </c>
      <c r="E9" s="17">
        <f t="shared" si="0"/>
        <v>1.5134000000000001</v>
      </c>
      <c r="F9" s="5"/>
      <c r="G9" s="5"/>
      <c r="H9" s="5"/>
      <c r="I9" s="5"/>
      <c r="J9" s="5"/>
      <c r="K9" s="5"/>
      <c r="L9" s="5"/>
      <c r="M9" s="5"/>
      <c r="N9" s="5"/>
      <c r="O9" s="5"/>
      <c r="P9" s="5"/>
    </row>
    <row r="10" spans="1:16" x14ac:dyDescent="0.25">
      <c r="A10" s="5"/>
      <c r="B10" s="5"/>
      <c r="C10" s="5"/>
      <c r="D10" s="5"/>
      <c r="E10" s="5"/>
      <c r="F10" s="5"/>
      <c r="G10" s="5"/>
      <c r="H10" s="5"/>
      <c r="I10" s="5"/>
      <c r="J10" s="5"/>
      <c r="K10" s="5"/>
      <c r="L10" s="5"/>
      <c r="M10" s="5"/>
      <c r="N10" s="5"/>
      <c r="O10" s="5"/>
      <c r="P10" s="5"/>
    </row>
    <row r="11" spans="1:16" x14ac:dyDescent="0.25">
      <c r="A11" s="5"/>
      <c r="B11" s="5"/>
      <c r="C11" s="5"/>
      <c r="D11" s="5"/>
      <c r="E11" s="5"/>
      <c r="F11" s="5"/>
      <c r="G11" s="5"/>
      <c r="H11" s="5"/>
      <c r="I11" s="5"/>
      <c r="J11" s="5"/>
      <c r="K11" s="5"/>
      <c r="L11" s="5"/>
      <c r="M11" s="5"/>
      <c r="N11" s="5"/>
      <c r="O11" s="5"/>
      <c r="P11" s="5"/>
    </row>
    <row r="12" spans="1:16" x14ac:dyDescent="0.25">
      <c r="A12" s="5"/>
      <c r="B12" s="5"/>
      <c r="C12" s="5"/>
      <c r="D12" s="5"/>
      <c r="E12" s="5"/>
      <c r="F12" s="5"/>
      <c r="G12" s="5"/>
      <c r="H12" s="5"/>
      <c r="I12" s="5"/>
      <c r="J12" s="5"/>
      <c r="K12" s="5"/>
      <c r="L12" s="5"/>
      <c r="M12" s="5"/>
      <c r="N12" s="5"/>
      <c r="O12" s="5"/>
      <c r="P12" s="5"/>
    </row>
    <row r="13" spans="1:16" x14ac:dyDescent="0.25">
      <c r="A13" s="5"/>
      <c r="B13" s="5"/>
      <c r="C13" s="5"/>
      <c r="D13" s="5"/>
      <c r="E13" s="5"/>
      <c r="F13" s="5"/>
      <c r="G13" s="5"/>
      <c r="H13" s="5"/>
      <c r="I13" s="5"/>
      <c r="J13" s="5"/>
      <c r="K13" s="5"/>
      <c r="L13" s="5"/>
      <c r="M13" s="5"/>
      <c r="N13" s="5"/>
      <c r="O13" s="5"/>
      <c r="P13" s="5"/>
    </row>
    <row r="14" spans="1:16" x14ac:dyDescent="0.25">
      <c r="A14" s="5"/>
      <c r="B14" s="5"/>
      <c r="C14" s="5"/>
      <c r="D14" s="5"/>
      <c r="E14" s="5"/>
      <c r="F14" s="5"/>
      <c r="G14" s="5"/>
      <c r="H14" s="5"/>
      <c r="I14" s="5"/>
      <c r="J14" s="5"/>
      <c r="K14" s="5"/>
      <c r="L14" s="5"/>
      <c r="M14" s="5"/>
      <c r="N14" s="5"/>
      <c r="O14" s="5"/>
      <c r="P14" s="5"/>
    </row>
    <row r="15" spans="1:16" x14ac:dyDescent="0.25">
      <c r="A15" s="5"/>
      <c r="B15" s="5"/>
      <c r="C15" s="5"/>
      <c r="D15" s="5"/>
      <c r="E15" s="5"/>
      <c r="F15" s="5"/>
      <c r="G15" s="5"/>
      <c r="H15" s="5"/>
      <c r="I15" s="5"/>
      <c r="J15" s="2" t="s">
        <v>92</v>
      </c>
      <c r="K15" s="2"/>
      <c r="L15" s="2"/>
      <c r="M15" s="5"/>
      <c r="N15" s="5"/>
      <c r="O15" s="5"/>
      <c r="P15" s="5"/>
    </row>
    <row r="16" spans="1:16" x14ac:dyDescent="0.25">
      <c r="A16" s="5"/>
      <c r="B16" s="5"/>
      <c r="C16" s="5"/>
      <c r="D16" s="5"/>
      <c r="E16" s="5"/>
      <c r="F16" s="5"/>
      <c r="G16" s="5"/>
      <c r="H16" s="5"/>
      <c r="I16" s="5"/>
      <c r="J16" s="5"/>
      <c r="K16" s="5"/>
      <c r="L16" s="5"/>
      <c r="M16" s="5"/>
      <c r="N16" s="5"/>
      <c r="O16" s="5"/>
      <c r="P16" s="5"/>
    </row>
    <row r="17" spans="1:16" x14ac:dyDescent="0.25">
      <c r="A17" s="5"/>
      <c r="B17" s="5"/>
      <c r="C17" s="5"/>
      <c r="D17" s="5"/>
      <c r="E17" s="5"/>
      <c r="F17" s="5"/>
      <c r="G17" s="5"/>
      <c r="H17" s="5"/>
      <c r="I17" s="5"/>
      <c r="J17" s="5"/>
      <c r="K17" s="5"/>
      <c r="L17" s="5"/>
      <c r="M17" s="5"/>
      <c r="N17" s="5"/>
      <c r="O17" s="5"/>
      <c r="P17" s="5"/>
    </row>
    <row r="18" spans="1:16" x14ac:dyDescent="0.25">
      <c r="A18" s="5"/>
      <c r="B18" s="5"/>
      <c r="C18" s="5"/>
      <c r="D18" s="5"/>
      <c r="E18" s="5"/>
      <c r="F18" s="5"/>
      <c r="G18" s="5"/>
      <c r="H18" s="5"/>
      <c r="I18" s="5"/>
      <c r="J18" s="5"/>
      <c r="K18" s="5"/>
      <c r="L18" s="5"/>
      <c r="M18" s="5"/>
      <c r="N18" s="5"/>
      <c r="O18" s="5"/>
      <c r="P18" s="5"/>
    </row>
    <row r="19" spans="1:16" x14ac:dyDescent="0.25">
      <c r="A19" s="5"/>
      <c r="B19" s="5"/>
      <c r="C19" s="5"/>
      <c r="D19" s="5"/>
      <c r="E19" s="5"/>
      <c r="F19" s="5"/>
      <c r="G19" s="5"/>
      <c r="H19" s="5"/>
      <c r="I19" s="5"/>
      <c r="J19" s="5"/>
      <c r="K19" s="5"/>
      <c r="L19" s="5"/>
      <c r="M19" s="5"/>
      <c r="N19" s="5"/>
      <c r="O19" s="5"/>
      <c r="P19" s="5"/>
    </row>
    <row r="20" spans="1:16" x14ac:dyDescent="0.25">
      <c r="A20" s="1" t="s">
        <v>93</v>
      </c>
      <c r="B20" s="1" t="s">
        <v>81</v>
      </c>
      <c r="C20" s="1" t="s">
        <v>91</v>
      </c>
      <c r="D20" s="1" t="s">
        <v>82</v>
      </c>
      <c r="E20" s="1" t="s">
        <v>94</v>
      </c>
      <c r="F20" s="5"/>
      <c r="G20" s="5"/>
      <c r="H20" s="5"/>
      <c r="I20" s="5"/>
      <c r="J20" s="5"/>
      <c r="K20" s="5"/>
      <c r="L20" s="5"/>
      <c r="M20" s="5"/>
      <c r="N20" s="5"/>
      <c r="O20" s="5"/>
      <c r="P20" s="5"/>
    </row>
    <row r="21" spans="1:16" x14ac:dyDescent="0.25">
      <c r="A21" s="4" t="s">
        <v>123</v>
      </c>
      <c r="B21" s="16">
        <v>1.175</v>
      </c>
      <c r="C21" s="16">
        <v>0.03</v>
      </c>
      <c r="D21" s="16">
        <f t="shared" ref="D21:D84" si="1">(B21-C21)</f>
        <v>1.145</v>
      </c>
      <c r="E21" s="18">
        <f t="shared" ref="E21:E84" si="2">(11.04*D21*D21)+(11.948*D21)+(1.5134)</f>
        <v>29.667576</v>
      </c>
      <c r="F21" s="5"/>
      <c r="G21" s="5"/>
      <c r="H21" s="5"/>
      <c r="I21" s="5"/>
      <c r="J21" s="5"/>
      <c r="K21" s="5"/>
      <c r="L21" s="5"/>
      <c r="M21" s="5"/>
      <c r="N21" s="5"/>
      <c r="O21" s="5"/>
      <c r="P21" s="5"/>
    </row>
    <row r="22" spans="1:16" x14ac:dyDescent="0.25">
      <c r="A22" s="4" t="s">
        <v>124</v>
      </c>
      <c r="B22" s="16">
        <v>1.923</v>
      </c>
      <c r="C22" s="16">
        <v>0.03</v>
      </c>
      <c r="D22" s="16">
        <f t="shared" si="1"/>
        <v>1.893</v>
      </c>
      <c r="E22" s="18">
        <f t="shared" si="2"/>
        <v>63.692240959999992</v>
      </c>
      <c r="F22" s="5"/>
      <c r="G22" s="5"/>
      <c r="H22" s="5"/>
      <c r="I22" s="5"/>
      <c r="J22" s="5"/>
      <c r="K22" s="5"/>
      <c r="L22" s="5"/>
      <c r="M22" s="5"/>
      <c r="N22" s="5"/>
      <c r="O22" s="5"/>
      <c r="P22" s="5"/>
    </row>
    <row r="23" spans="1:16" x14ac:dyDescent="0.25">
      <c r="A23" s="4" t="s">
        <v>125</v>
      </c>
      <c r="B23" s="16">
        <v>1.0209999999999999</v>
      </c>
      <c r="C23" s="16">
        <v>0.03</v>
      </c>
      <c r="D23" s="16">
        <f t="shared" si="1"/>
        <v>0.99099999999999988</v>
      </c>
      <c r="E23" s="18">
        <f t="shared" si="2"/>
        <v>24.196042239999997</v>
      </c>
      <c r="F23" s="5"/>
      <c r="G23" s="5"/>
      <c r="H23" s="5"/>
      <c r="I23" s="5"/>
      <c r="J23" s="5"/>
      <c r="K23" s="5"/>
      <c r="L23" s="5"/>
      <c r="M23" s="5"/>
      <c r="N23" s="5"/>
      <c r="O23" s="5"/>
      <c r="P23" s="5"/>
    </row>
    <row r="24" spans="1:16" x14ac:dyDescent="0.25">
      <c r="A24" s="4" t="s">
        <v>126</v>
      </c>
      <c r="B24" s="16">
        <v>0.45300000000000001</v>
      </c>
      <c r="C24" s="16">
        <v>0.03</v>
      </c>
      <c r="D24" s="16">
        <f t="shared" si="1"/>
        <v>0.42300000000000004</v>
      </c>
      <c r="E24" s="18">
        <f t="shared" si="2"/>
        <v>8.5427801600000013</v>
      </c>
      <c r="F24" s="5"/>
      <c r="G24" s="5"/>
      <c r="H24" s="5"/>
      <c r="I24" s="5"/>
      <c r="J24" s="5"/>
      <c r="K24" s="5"/>
      <c r="L24" s="5"/>
      <c r="M24" s="5"/>
      <c r="N24" s="5"/>
      <c r="O24" s="5"/>
      <c r="P24" s="5"/>
    </row>
    <row r="25" spans="1:16" x14ac:dyDescent="0.25">
      <c r="A25" s="30" t="s">
        <v>209</v>
      </c>
      <c r="B25" s="16">
        <v>0.58299999999999996</v>
      </c>
      <c r="C25" s="16">
        <v>0.03</v>
      </c>
      <c r="D25" s="16">
        <f t="shared" si="1"/>
        <v>0.55299999999999994</v>
      </c>
      <c r="E25" s="18">
        <f t="shared" si="2"/>
        <v>11.496775359999999</v>
      </c>
      <c r="F25" s="5"/>
      <c r="G25" s="5"/>
      <c r="H25" s="5"/>
      <c r="I25" s="5"/>
      <c r="J25" s="5"/>
      <c r="K25" s="5"/>
      <c r="L25" s="5"/>
      <c r="M25" s="5"/>
      <c r="N25" s="5"/>
      <c r="O25" s="5"/>
      <c r="P25" s="5"/>
    </row>
    <row r="26" spans="1:16" x14ac:dyDescent="0.25">
      <c r="A26" s="4" t="s">
        <v>127</v>
      </c>
      <c r="B26" s="16">
        <v>0.187</v>
      </c>
      <c r="C26" s="16">
        <v>0.03</v>
      </c>
      <c r="D26" s="16">
        <f t="shared" si="1"/>
        <v>0.157</v>
      </c>
      <c r="E26" s="18">
        <f t="shared" si="2"/>
        <v>3.6613609599999997</v>
      </c>
      <c r="F26" s="5"/>
      <c r="G26" s="5"/>
      <c r="H26" s="5"/>
      <c r="I26" s="5"/>
      <c r="J26" s="5"/>
      <c r="K26" s="5"/>
      <c r="L26" s="5"/>
      <c r="M26" s="5"/>
      <c r="N26" s="5"/>
      <c r="O26" s="5"/>
      <c r="P26" s="5"/>
    </row>
    <row r="27" spans="1:16" x14ac:dyDescent="0.25">
      <c r="A27" s="4" t="s">
        <v>128</v>
      </c>
      <c r="B27" s="16">
        <v>0.35099999999999998</v>
      </c>
      <c r="C27" s="16">
        <v>0.03</v>
      </c>
      <c r="D27" s="16">
        <f t="shared" si="1"/>
        <v>0.32099999999999995</v>
      </c>
      <c r="E27" s="18">
        <f t="shared" si="2"/>
        <v>6.4862806399999986</v>
      </c>
      <c r="F27" s="5"/>
      <c r="G27" s="5"/>
      <c r="H27" s="5"/>
      <c r="I27" s="5"/>
      <c r="J27" s="5"/>
      <c r="K27" s="5"/>
      <c r="L27" s="5"/>
      <c r="M27" s="5"/>
      <c r="N27" s="5"/>
      <c r="O27" s="5"/>
      <c r="P27" s="5"/>
    </row>
    <row r="28" spans="1:16" x14ac:dyDescent="0.25">
      <c r="A28" s="4" t="s">
        <v>129</v>
      </c>
      <c r="B28" s="16">
        <v>1.639</v>
      </c>
      <c r="C28" s="16">
        <v>0.03</v>
      </c>
      <c r="D28" s="16">
        <f t="shared" si="1"/>
        <v>1.609</v>
      </c>
      <c r="E28" s="18">
        <f t="shared" si="2"/>
        <v>49.31897824</v>
      </c>
      <c r="F28" s="5"/>
      <c r="G28" s="5"/>
      <c r="H28" s="5"/>
      <c r="I28" s="5"/>
      <c r="J28" s="5"/>
      <c r="K28" s="5"/>
      <c r="L28" s="5"/>
      <c r="M28" s="5"/>
      <c r="N28" s="5"/>
      <c r="O28" s="5"/>
      <c r="P28" s="5"/>
    </row>
    <row r="29" spans="1:16" x14ac:dyDescent="0.25">
      <c r="A29" s="4" t="s">
        <v>130</v>
      </c>
      <c r="B29" s="16">
        <v>0.17899999999999999</v>
      </c>
      <c r="C29" s="16">
        <v>0.03</v>
      </c>
      <c r="D29" s="16">
        <f t="shared" si="1"/>
        <v>0.14899999999999999</v>
      </c>
      <c r="E29" s="18">
        <f t="shared" si="2"/>
        <v>3.5387510400000002</v>
      </c>
      <c r="F29" s="5"/>
      <c r="G29" s="5"/>
      <c r="H29" s="5"/>
      <c r="I29" s="5"/>
      <c r="J29" s="5"/>
      <c r="K29" s="5"/>
      <c r="L29" s="5"/>
      <c r="M29" s="5"/>
      <c r="N29" s="5"/>
      <c r="O29" s="5"/>
      <c r="P29" s="5"/>
    </row>
    <row r="30" spans="1:16" x14ac:dyDescent="0.25">
      <c r="A30" s="4" t="s">
        <v>131</v>
      </c>
      <c r="B30" s="16">
        <v>0.14399999999999999</v>
      </c>
      <c r="C30" s="16">
        <v>0.03</v>
      </c>
      <c r="D30" s="16">
        <f t="shared" si="1"/>
        <v>0.11399999999999999</v>
      </c>
      <c r="E30" s="18">
        <f t="shared" si="2"/>
        <v>3.01894784</v>
      </c>
      <c r="F30" s="5"/>
      <c r="G30" s="5"/>
      <c r="H30" s="5"/>
      <c r="I30" s="5"/>
      <c r="J30" s="5"/>
      <c r="K30" s="5"/>
      <c r="L30" s="5"/>
      <c r="M30" s="5"/>
      <c r="N30" s="5"/>
      <c r="O30" s="5"/>
      <c r="P30" s="5"/>
    </row>
    <row r="31" spans="1:16" x14ac:dyDescent="0.25">
      <c r="A31" s="4" t="s">
        <v>132</v>
      </c>
      <c r="B31" s="16">
        <v>0.11799999999999999</v>
      </c>
      <c r="C31" s="16">
        <v>0.03</v>
      </c>
      <c r="D31" s="16">
        <f t="shared" si="1"/>
        <v>8.7999999999999995E-2</v>
      </c>
      <c r="E31" s="18">
        <f t="shared" si="2"/>
        <v>2.6503177600000001</v>
      </c>
      <c r="F31" s="5"/>
      <c r="G31" s="5"/>
      <c r="H31" s="5"/>
      <c r="I31" s="5"/>
      <c r="J31" s="5"/>
      <c r="K31" s="5"/>
      <c r="L31" s="5"/>
      <c r="M31" s="5"/>
      <c r="N31" s="5"/>
      <c r="O31" s="5"/>
      <c r="P31" s="5"/>
    </row>
    <row r="32" spans="1:16" x14ac:dyDescent="0.25">
      <c r="A32" s="4" t="s">
        <v>133</v>
      </c>
      <c r="B32" s="16">
        <v>0.32700000000000001</v>
      </c>
      <c r="C32" s="16">
        <v>0.03</v>
      </c>
      <c r="D32" s="16">
        <f t="shared" si="1"/>
        <v>0.29700000000000004</v>
      </c>
      <c r="E32" s="18">
        <f t="shared" si="2"/>
        <v>6.0357833600000008</v>
      </c>
      <c r="F32" s="5"/>
      <c r="G32" s="5"/>
      <c r="H32" s="5"/>
      <c r="I32" s="5"/>
      <c r="J32" s="5"/>
      <c r="K32" s="5"/>
      <c r="L32" s="5"/>
      <c r="M32" s="5"/>
      <c r="N32" s="5"/>
      <c r="O32" s="5"/>
      <c r="P32" s="5"/>
    </row>
    <row r="33" spans="1:16" x14ac:dyDescent="0.25">
      <c r="A33" s="4" t="s">
        <v>134</v>
      </c>
      <c r="B33" s="16">
        <v>0.36499999999999999</v>
      </c>
      <c r="C33" s="16">
        <v>0.03</v>
      </c>
      <c r="D33" s="16">
        <f t="shared" si="1"/>
        <v>0.33499999999999996</v>
      </c>
      <c r="E33" s="18">
        <f t="shared" si="2"/>
        <v>6.7549439999999992</v>
      </c>
      <c r="F33" s="5"/>
      <c r="G33" s="5"/>
      <c r="H33" s="5"/>
      <c r="I33" s="5"/>
      <c r="J33" s="5"/>
      <c r="K33" s="5"/>
      <c r="L33" s="5"/>
      <c r="M33" s="5"/>
      <c r="N33" s="5"/>
      <c r="O33" s="5"/>
      <c r="P33" s="5"/>
    </row>
    <row r="34" spans="1:16" x14ac:dyDescent="0.25">
      <c r="A34" s="4" t="s">
        <v>135</v>
      </c>
      <c r="B34" s="16">
        <v>0.63200000000000001</v>
      </c>
      <c r="C34" s="16">
        <v>0.03</v>
      </c>
      <c r="D34" s="16">
        <f t="shared" si="1"/>
        <v>0.60199999999999998</v>
      </c>
      <c r="E34" s="18">
        <f t="shared" si="2"/>
        <v>12.707036160000001</v>
      </c>
      <c r="F34" s="5"/>
      <c r="G34" s="5"/>
      <c r="H34" s="5"/>
      <c r="I34" s="5"/>
      <c r="J34" s="5"/>
      <c r="K34" s="5"/>
      <c r="L34" s="5"/>
      <c r="M34" s="5"/>
      <c r="N34" s="5"/>
      <c r="O34" s="5"/>
      <c r="P34" s="5"/>
    </row>
    <row r="35" spans="1:16" x14ac:dyDescent="0.25">
      <c r="A35" s="4" t="s">
        <v>136</v>
      </c>
      <c r="B35" s="16">
        <v>0.628</v>
      </c>
      <c r="C35" s="16">
        <v>0.03</v>
      </c>
      <c r="D35" s="16">
        <f t="shared" si="1"/>
        <v>0.59799999999999998</v>
      </c>
      <c r="E35" s="18">
        <f t="shared" si="2"/>
        <v>12.60625216</v>
      </c>
      <c r="F35" s="5"/>
      <c r="G35" s="5"/>
      <c r="H35" s="5"/>
      <c r="I35" s="5"/>
      <c r="J35" s="5"/>
      <c r="K35" s="5"/>
      <c r="L35" s="5"/>
      <c r="M35" s="5"/>
      <c r="N35" s="5"/>
      <c r="O35" s="5"/>
      <c r="P35" s="5"/>
    </row>
    <row r="36" spans="1:16" x14ac:dyDescent="0.25">
      <c r="A36" s="4" t="s">
        <v>137</v>
      </c>
      <c r="B36" s="16">
        <v>1.5069999999999999</v>
      </c>
      <c r="C36" s="16">
        <v>0.03</v>
      </c>
      <c r="D36" s="16">
        <f t="shared" si="1"/>
        <v>1.4769999999999999</v>
      </c>
      <c r="E36" s="18">
        <f t="shared" si="2"/>
        <v>43.24467615999999</v>
      </c>
      <c r="F36" s="5"/>
      <c r="G36" s="5"/>
      <c r="H36" s="5"/>
      <c r="I36" s="5"/>
      <c r="J36" s="5"/>
      <c r="K36" s="5"/>
      <c r="L36" s="5"/>
      <c r="M36" s="5"/>
      <c r="N36" s="5"/>
      <c r="O36" s="5"/>
      <c r="P36" s="5"/>
    </row>
    <row r="37" spans="1:16" x14ac:dyDescent="0.25">
      <c r="A37" s="4" t="s">
        <v>138</v>
      </c>
      <c r="B37" s="16">
        <v>1.7270000000000001</v>
      </c>
      <c r="C37" s="16">
        <v>0.03</v>
      </c>
      <c r="D37" s="16">
        <f t="shared" si="1"/>
        <v>1.6970000000000001</v>
      </c>
      <c r="E37" s="18">
        <f t="shared" si="2"/>
        <v>53.582247360000004</v>
      </c>
      <c r="F37" s="5"/>
      <c r="G37" s="5"/>
      <c r="H37" s="5"/>
      <c r="I37" s="5"/>
      <c r="J37" s="5"/>
      <c r="K37" s="5"/>
      <c r="L37" s="5"/>
      <c r="M37" s="5"/>
      <c r="N37" s="5"/>
      <c r="O37" s="5"/>
      <c r="P37" s="5"/>
    </row>
    <row r="38" spans="1:16" x14ac:dyDescent="0.25">
      <c r="A38" s="4" t="s">
        <v>139</v>
      </c>
      <c r="B38" s="16">
        <v>0.33100000000000002</v>
      </c>
      <c r="C38" s="16">
        <v>0.03</v>
      </c>
      <c r="D38" s="16">
        <f t="shared" si="1"/>
        <v>0.30100000000000005</v>
      </c>
      <c r="E38" s="18">
        <f t="shared" si="2"/>
        <v>6.1099830400000004</v>
      </c>
      <c r="F38" s="5"/>
      <c r="G38" s="5"/>
      <c r="H38" s="5"/>
      <c r="I38" s="5"/>
      <c r="J38" s="5"/>
      <c r="K38" s="5"/>
      <c r="L38" s="5"/>
      <c r="M38" s="5"/>
      <c r="N38" s="5"/>
      <c r="O38" s="5"/>
      <c r="P38" s="5"/>
    </row>
    <row r="39" spans="1:16" x14ac:dyDescent="0.25">
      <c r="A39" s="4" t="s">
        <v>140</v>
      </c>
      <c r="B39" s="16">
        <v>0.25800000000000001</v>
      </c>
      <c r="C39" s="16">
        <v>0.03</v>
      </c>
      <c r="D39" s="16">
        <f t="shared" si="1"/>
        <v>0.22800000000000001</v>
      </c>
      <c r="E39" s="18">
        <f t="shared" si="2"/>
        <v>4.8114473600000007</v>
      </c>
      <c r="F39" s="5"/>
      <c r="G39" s="5"/>
      <c r="H39" s="5"/>
      <c r="I39" s="5"/>
      <c r="J39" s="5"/>
      <c r="K39" s="5"/>
      <c r="L39" s="5"/>
      <c r="M39" s="5"/>
      <c r="N39" s="5"/>
      <c r="O39" s="5"/>
      <c r="P39" s="5"/>
    </row>
    <row r="40" spans="1:16" x14ac:dyDescent="0.25">
      <c r="A40" s="4" t="s">
        <v>141</v>
      </c>
      <c r="B40" s="16">
        <v>0.21</v>
      </c>
      <c r="C40" s="16">
        <v>0.03</v>
      </c>
      <c r="D40" s="16">
        <f t="shared" si="1"/>
        <v>0.18</v>
      </c>
      <c r="E40" s="18">
        <f t="shared" si="2"/>
        <v>4.0217359999999998</v>
      </c>
      <c r="F40" s="5"/>
      <c r="G40" s="5"/>
      <c r="H40" s="5"/>
      <c r="I40" s="5"/>
      <c r="J40" s="5"/>
      <c r="K40" s="5"/>
      <c r="L40" s="5"/>
      <c r="M40" s="5"/>
      <c r="N40" s="5"/>
      <c r="O40" s="5"/>
      <c r="P40" s="5"/>
    </row>
    <row r="41" spans="1:16" x14ac:dyDescent="0.25">
      <c r="A41" s="4" t="s">
        <v>142</v>
      </c>
      <c r="B41" s="16">
        <v>0.185</v>
      </c>
      <c r="C41" s="16">
        <v>0.03</v>
      </c>
      <c r="D41" s="16">
        <f t="shared" si="1"/>
        <v>0.155</v>
      </c>
      <c r="E41" s="18">
        <f t="shared" si="2"/>
        <v>3.6305760000000005</v>
      </c>
      <c r="F41" s="5"/>
      <c r="G41" s="5"/>
      <c r="H41" s="5"/>
      <c r="I41" s="5"/>
      <c r="J41" s="5"/>
      <c r="K41" s="5"/>
      <c r="L41" s="5"/>
      <c r="M41" s="5"/>
      <c r="N41" s="5"/>
      <c r="O41" s="5"/>
      <c r="P41" s="5"/>
    </row>
    <row r="42" spans="1:16" x14ac:dyDescent="0.25">
      <c r="A42" s="4" t="s">
        <v>143</v>
      </c>
      <c r="B42" s="16">
        <v>0.105</v>
      </c>
      <c r="C42" s="16">
        <v>0.03</v>
      </c>
      <c r="D42" s="16">
        <f t="shared" si="1"/>
        <v>7.4999999999999997E-2</v>
      </c>
      <c r="E42" s="18">
        <f t="shared" si="2"/>
        <v>2.4716</v>
      </c>
      <c r="F42" s="5"/>
      <c r="G42" s="5"/>
      <c r="H42" s="5"/>
      <c r="I42" s="5"/>
      <c r="J42" s="5"/>
      <c r="K42" s="5"/>
      <c r="L42" s="5"/>
      <c r="M42" s="5"/>
      <c r="N42" s="5"/>
      <c r="O42" s="5"/>
      <c r="P42" s="5"/>
    </row>
    <row r="43" spans="1:16" x14ac:dyDescent="0.25">
      <c r="A43" s="4" t="s">
        <v>144</v>
      </c>
      <c r="B43" s="16">
        <v>0.114</v>
      </c>
      <c r="C43" s="16">
        <v>0.03</v>
      </c>
      <c r="D43" s="16">
        <f t="shared" si="1"/>
        <v>8.4000000000000005E-2</v>
      </c>
      <c r="E43" s="18">
        <f t="shared" si="2"/>
        <v>2.5949302400000001</v>
      </c>
      <c r="F43" s="5"/>
      <c r="G43" s="5"/>
      <c r="H43" s="5"/>
      <c r="I43" s="5"/>
      <c r="J43" s="5"/>
      <c r="K43" s="5"/>
      <c r="L43" s="5"/>
      <c r="M43" s="5"/>
      <c r="N43" s="5"/>
      <c r="O43" s="5"/>
      <c r="P43" s="5"/>
    </row>
    <row r="44" spans="1:16" x14ac:dyDescent="0.25">
      <c r="A44" s="4" t="s">
        <v>145</v>
      </c>
      <c r="B44" s="16">
        <v>0.17799999999999999</v>
      </c>
      <c r="C44" s="16">
        <v>0.03</v>
      </c>
      <c r="D44" s="16">
        <f t="shared" si="1"/>
        <v>0.14799999999999999</v>
      </c>
      <c r="E44" s="18">
        <f t="shared" si="2"/>
        <v>3.52352416</v>
      </c>
      <c r="F44" s="5"/>
      <c r="G44" s="5"/>
      <c r="H44" s="5"/>
      <c r="I44" s="5"/>
      <c r="J44" s="5"/>
      <c r="K44" s="5"/>
      <c r="L44" s="5"/>
      <c r="M44" s="5"/>
      <c r="N44" s="5"/>
      <c r="O44" s="5"/>
      <c r="P44" s="5"/>
    </row>
    <row r="45" spans="1:16" x14ac:dyDescent="0.25">
      <c r="A45" s="4" t="s">
        <v>146</v>
      </c>
      <c r="B45" s="16">
        <v>0.1114</v>
      </c>
      <c r="C45" s="16">
        <v>0.03</v>
      </c>
      <c r="D45" s="16">
        <f t="shared" si="1"/>
        <v>8.14E-2</v>
      </c>
      <c r="E45" s="18">
        <f t="shared" si="2"/>
        <v>2.5591177984</v>
      </c>
      <c r="F45" s="5"/>
      <c r="G45" s="5"/>
      <c r="H45" s="5"/>
      <c r="I45" s="5"/>
      <c r="J45" s="5"/>
      <c r="K45" s="5"/>
      <c r="L45" s="5"/>
      <c r="M45" s="5"/>
      <c r="N45" s="5"/>
      <c r="O45" s="5"/>
      <c r="P45" s="5"/>
    </row>
    <row r="46" spans="1:16" x14ac:dyDescent="0.25">
      <c r="A46" s="4" t="s">
        <v>147</v>
      </c>
      <c r="B46" s="16">
        <v>0.23300000000000001</v>
      </c>
      <c r="C46" s="16">
        <v>0.03</v>
      </c>
      <c r="D46" s="16">
        <f t="shared" si="1"/>
        <v>0.20300000000000001</v>
      </c>
      <c r="E46" s="18">
        <f t="shared" si="2"/>
        <v>4.3937913599999998</v>
      </c>
      <c r="F46" s="5"/>
      <c r="G46" s="5"/>
      <c r="H46" s="5"/>
      <c r="I46" s="5"/>
      <c r="J46" s="5"/>
      <c r="K46" s="5"/>
      <c r="L46" s="5"/>
      <c r="M46" s="5"/>
      <c r="N46" s="5"/>
      <c r="O46" s="5"/>
      <c r="P46" s="5"/>
    </row>
    <row r="47" spans="1:16" x14ac:dyDescent="0.25">
      <c r="A47" s="4" t="s">
        <v>148</v>
      </c>
      <c r="B47" s="16">
        <v>0.33300000000000002</v>
      </c>
      <c r="C47" s="16">
        <v>0.03</v>
      </c>
      <c r="D47" s="16">
        <f t="shared" si="1"/>
        <v>0.30300000000000005</v>
      </c>
      <c r="E47" s="18">
        <f t="shared" si="2"/>
        <v>6.1472153600000006</v>
      </c>
      <c r="F47" s="5"/>
      <c r="G47" s="5"/>
      <c r="H47" s="5"/>
      <c r="I47" s="5"/>
      <c r="J47" s="5"/>
      <c r="K47" s="5"/>
      <c r="L47" s="5"/>
      <c r="M47" s="5"/>
      <c r="N47" s="5"/>
      <c r="O47" s="5"/>
      <c r="P47" s="5"/>
    </row>
    <row r="48" spans="1:16" x14ac:dyDescent="0.25">
      <c r="A48" s="4" t="s">
        <v>149</v>
      </c>
      <c r="B48" s="16">
        <v>0.30199999999999999</v>
      </c>
      <c r="C48" s="16">
        <v>0.03</v>
      </c>
      <c r="D48" s="16">
        <f t="shared" si="1"/>
        <v>0.27200000000000002</v>
      </c>
      <c r="E48" s="18">
        <f t="shared" si="2"/>
        <v>5.5800393599999998</v>
      </c>
      <c r="F48" s="5"/>
      <c r="G48" s="5"/>
      <c r="H48" s="5"/>
      <c r="I48" s="5"/>
      <c r="J48" s="5"/>
      <c r="K48" s="5"/>
      <c r="L48" s="5"/>
      <c r="M48" s="5"/>
      <c r="N48" s="5"/>
      <c r="O48" s="5"/>
      <c r="P48" s="5"/>
    </row>
    <row r="49" spans="1:16" x14ac:dyDescent="0.25">
      <c r="A49" s="4" t="s">
        <v>150</v>
      </c>
      <c r="B49" s="16">
        <v>0.247</v>
      </c>
      <c r="C49" s="16">
        <v>0.03</v>
      </c>
      <c r="D49" s="16">
        <f t="shared" si="1"/>
        <v>0.217</v>
      </c>
      <c r="E49" s="18">
        <f t="shared" si="2"/>
        <v>4.6259785600000001</v>
      </c>
      <c r="F49" s="5"/>
      <c r="G49" s="5"/>
      <c r="H49" s="5"/>
      <c r="I49" s="5"/>
      <c r="J49" s="5"/>
      <c r="K49" s="5"/>
      <c r="L49" s="5"/>
      <c r="M49" s="5"/>
      <c r="N49" s="5"/>
      <c r="O49" s="5"/>
      <c r="P49" s="5"/>
    </row>
    <row r="50" spans="1:16" x14ac:dyDescent="0.25">
      <c r="A50" s="4" t="s">
        <v>151</v>
      </c>
      <c r="B50" s="16">
        <v>1.9239999999999999</v>
      </c>
      <c r="C50" s="16">
        <v>0.03</v>
      </c>
      <c r="D50" s="16">
        <f t="shared" si="1"/>
        <v>1.8939999999999999</v>
      </c>
      <c r="E50" s="18">
        <f t="shared" si="2"/>
        <v>63.745997439999989</v>
      </c>
      <c r="F50" s="5"/>
      <c r="G50" s="5"/>
      <c r="H50" s="5"/>
      <c r="I50" s="5"/>
      <c r="J50" s="5"/>
      <c r="K50" s="5"/>
      <c r="L50" s="5"/>
      <c r="M50" s="5"/>
      <c r="N50" s="5"/>
      <c r="O50" s="5"/>
      <c r="P50" s="5"/>
    </row>
    <row r="51" spans="1:16" x14ac:dyDescent="0.25">
      <c r="A51" s="4" t="s">
        <v>152</v>
      </c>
      <c r="B51" s="16">
        <v>1.4750000000000001</v>
      </c>
      <c r="C51" s="16">
        <v>0.03</v>
      </c>
      <c r="D51" s="16">
        <f t="shared" si="1"/>
        <v>1.4450000000000001</v>
      </c>
      <c r="E51" s="18">
        <f t="shared" si="2"/>
        <v>41.830055999999999</v>
      </c>
      <c r="F51" s="5"/>
      <c r="G51" s="5"/>
      <c r="H51" s="5"/>
      <c r="I51" s="5"/>
      <c r="J51" s="5"/>
      <c r="K51" s="5"/>
      <c r="L51" s="5"/>
      <c r="M51" s="5"/>
      <c r="N51" s="5"/>
      <c r="O51" s="5"/>
      <c r="P51" s="5"/>
    </row>
    <row r="52" spans="1:16" x14ac:dyDescent="0.25">
      <c r="A52" s="4" t="s">
        <v>153</v>
      </c>
      <c r="B52" s="16">
        <v>0.70799999999999996</v>
      </c>
      <c r="C52" s="16">
        <v>0.03</v>
      </c>
      <c r="D52" s="16">
        <f t="shared" si="1"/>
        <v>0.67799999999999994</v>
      </c>
      <c r="E52" s="18">
        <f t="shared" si="2"/>
        <v>14.689055359999998</v>
      </c>
      <c r="F52" s="5"/>
      <c r="G52" s="5"/>
      <c r="H52" s="5"/>
      <c r="I52" s="5"/>
      <c r="J52" s="5"/>
      <c r="K52" s="5"/>
      <c r="L52" s="5"/>
      <c r="M52" s="5"/>
      <c r="N52" s="5"/>
      <c r="O52" s="5"/>
      <c r="P52" s="5"/>
    </row>
    <row r="53" spans="1:16" x14ac:dyDescent="0.25">
      <c r="A53" s="4" t="s">
        <v>154</v>
      </c>
      <c r="B53" s="16">
        <v>0.34300000000000003</v>
      </c>
      <c r="C53" s="16">
        <v>0.03</v>
      </c>
      <c r="D53" s="16">
        <f t="shared" si="1"/>
        <v>0.31300000000000006</v>
      </c>
      <c r="E53" s="18">
        <f t="shared" si="2"/>
        <v>6.3347017600000006</v>
      </c>
      <c r="F53" s="5"/>
      <c r="G53" s="5"/>
      <c r="H53" s="5"/>
      <c r="I53" s="5"/>
      <c r="J53" s="5"/>
      <c r="K53" s="5"/>
      <c r="L53" s="5"/>
      <c r="M53" s="5"/>
      <c r="N53" s="5"/>
      <c r="O53" s="5"/>
      <c r="P53" s="5"/>
    </row>
    <row r="54" spans="1:16" x14ac:dyDescent="0.25">
      <c r="A54" s="4" t="s">
        <v>155</v>
      </c>
      <c r="B54" s="16">
        <v>0.104</v>
      </c>
      <c r="C54" s="16">
        <v>0.03</v>
      </c>
      <c r="D54" s="16">
        <f t="shared" si="1"/>
        <v>7.3999999999999996E-2</v>
      </c>
      <c r="E54" s="18">
        <f t="shared" si="2"/>
        <v>2.45800704</v>
      </c>
      <c r="F54" s="5"/>
      <c r="G54" s="5"/>
      <c r="H54" s="5"/>
      <c r="I54" s="5"/>
      <c r="J54" s="5"/>
      <c r="K54" s="5"/>
      <c r="L54" s="5"/>
      <c r="M54" s="5"/>
      <c r="N54" s="5"/>
      <c r="O54" s="5"/>
      <c r="P54" s="5"/>
    </row>
    <row r="55" spans="1:16" x14ac:dyDescent="0.25">
      <c r="A55" s="4" t="s">
        <v>156</v>
      </c>
      <c r="B55" s="16">
        <v>0.2</v>
      </c>
      <c r="C55" s="16">
        <v>0.03</v>
      </c>
      <c r="D55" s="16">
        <f t="shared" si="1"/>
        <v>0.17</v>
      </c>
      <c r="E55" s="18">
        <f t="shared" si="2"/>
        <v>3.8636160000000004</v>
      </c>
      <c r="F55" s="5"/>
      <c r="G55" s="5"/>
      <c r="H55" s="5"/>
      <c r="I55" s="5"/>
      <c r="J55" s="5"/>
      <c r="K55" s="5"/>
      <c r="L55" s="5"/>
      <c r="M55" s="5"/>
      <c r="N55" s="5"/>
      <c r="O55" s="5"/>
      <c r="P55" s="5"/>
    </row>
    <row r="56" spans="1:16" x14ac:dyDescent="0.25">
      <c r="A56" s="4" t="s">
        <v>157</v>
      </c>
      <c r="B56" s="16">
        <v>0.16200000000000001</v>
      </c>
      <c r="C56" s="16">
        <v>0.03</v>
      </c>
      <c r="D56" s="16">
        <f t="shared" si="1"/>
        <v>0.13200000000000001</v>
      </c>
      <c r="E56" s="18">
        <f t="shared" si="2"/>
        <v>3.2828969600000004</v>
      </c>
      <c r="F56" s="5"/>
      <c r="G56" s="5"/>
      <c r="H56" s="5"/>
      <c r="I56" s="5"/>
      <c r="J56" s="5"/>
      <c r="K56" s="5"/>
      <c r="L56" s="5"/>
      <c r="M56" s="5"/>
      <c r="N56" s="5"/>
      <c r="O56" s="5"/>
      <c r="P56" s="5"/>
    </row>
    <row r="57" spans="1:16" x14ac:dyDescent="0.25">
      <c r="A57" s="4" t="s">
        <v>158</v>
      </c>
      <c r="B57" s="16">
        <v>0.41</v>
      </c>
      <c r="C57" s="16">
        <v>0.03</v>
      </c>
      <c r="D57" s="16">
        <f t="shared" si="1"/>
        <v>0.38</v>
      </c>
      <c r="E57" s="18">
        <f t="shared" si="2"/>
        <v>7.6478159999999997</v>
      </c>
      <c r="F57" s="5"/>
      <c r="G57" s="5"/>
      <c r="H57" s="5"/>
      <c r="I57" s="5"/>
      <c r="J57" s="5"/>
      <c r="K57" s="5"/>
      <c r="L57" s="5"/>
      <c r="M57" s="5"/>
      <c r="N57" s="5"/>
      <c r="O57" s="5"/>
      <c r="P57" s="5"/>
    </row>
    <row r="58" spans="1:16" x14ac:dyDescent="0.25">
      <c r="A58" s="4" t="s">
        <v>159</v>
      </c>
      <c r="B58" s="16">
        <v>0.38100000000000001</v>
      </c>
      <c r="C58" s="16">
        <v>0.03</v>
      </c>
      <c r="D58" s="16">
        <f t="shared" si="1"/>
        <v>0.35099999999999998</v>
      </c>
      <c r="E58" s="18">
        <f t="shared" si="2"/>
        <v>7.0672870400000001</v>
      </c>
      <c r="F58" s="5"/>
      <c r="G58" s="5"/>
      <c r="H58" s="5"/>
      <c r="I58" s="5"/>
      <c r="J58" s="5"/>
      <c r="K58" s="5"/>
      <c r="L58" s="5"/>
      <c r="M58" s="5"/>
      <c r="N58" s="5"/>
      <c r="O58" s="5"/>
      <c r="P58" s="5"/>
    </row>
    <row r="59" spans="1:16" x14ac:dyDescent="0.25">
      <c r="A59" s="4" t="s">
        <v>160</v>
      </c>
      <c r="B59" s="16">
        <v>0.124</v>
      </c>
      <c r="C59" s="16">
        <v>0.03</v>
      </c>
      <c r="D59" s="16">
        <f t="shared" si="1"/>
        <v>9.4E-2</v>
      </c>
      <c r="E59" s="18">
        <f t="shared" si="2"/>
        <v>2.7340614400000005</v>
      </c>
      <c r="F59" s="5"/>
      <c r="G59" s="5"/>
      <c r="H59" s="5"/>
      <c r="I59" s="5"/>
      <c r="J59" s="5"/>
      <c r="K59" s="5"/>
      <c r="L59" s="5"/>
      <c r="M59" s="5"/>
      <c r="N59" s="5"/>
      <c r="O59" s="5"/>
      <c r="P59" s="5"/>
    </row>
    <row r="60" spans="1:16" x14ac:dyDescent="0.25">
      <c r="A60" s="4" t="s">
        <v>161</v>
      </c>
      <c r="B60" s="16">
        <v>0.11799999999999999</v>
      </c>
      <c r="C60" s="16">
        <v>0.03</v>
      </c>
      <c r="D60" s="16">
        <f t="shared" si="1"/>
        <v>8.7999999999999995E-2</v>
      </c>
      <c r="E60" s="18">
        <f t="shared" si="2"/>
        <v>2.6503177600000001</v>
      </c>
      <c r="F60" s="5"/>
      <c r="G60" s="5"/>
      <c r="H60" s="5"/>
      <c r="I60" s="5"/>
      <c r="J60" s="5"/>
      <c r="K60" s="5"/>
      <c r="L60" s="5"/>
      <c r="M60" s="5"/>
      <c r="N60" s="5"/>
      <c r="O60" s="5"/>
      <c r="P60" s="5"/>
    </row>
    <row r="61" spans="1:16" x14ac:dyDescent="0.25">
      <c r="A61" s="30" t="s">
        <v>210</v>
      </c>
      <c r="B61" s="16">
        <v>0.27200000000000002</v>
      </c>
      <c r="C61" s="16">
        <v>0.03</v>
      </c>
      <c r="D61" s="16">
        <f t="shared" si="1"/>
        <v>0.24200000000000002</v>
      </c>
      <c r="E61" s="18">
        <f t="shared" si="2"/>
        <v>5.0513625600000003</v>
      </c>
      <c r="F61" s="5"/>
      <c r="G61" s="5"/>
      <c r="H61" s="5"/>
      <c r="I61" s="5"/>
      <c r="J61" s="5"/>
      <c r="K61" s="5"/>
      <c r="L61" s="5"/>
      <c r="M61" s="5"/>
      <c r="N61" s="5"/>
      <c r="O61" s="5"/>
      <c r="P61" s="5"/>
    </row>
    <row r="62" spans="1:16" x14ac:dyDescent="0.25">
      <c r="A62" s="4" t="s">
        <v>162</v>
      </c>
      <c r="B62" s="16">
        <v>1.093</v>
      </c>
      <c r="C62" s="16">
        <v>0.03</v>
      </c>
      <c r="D62" s="16">
        <f t="shared" si="1"/>
        <v>1.0629999999999999</v>
      </c>
      <c r="E62" s="18">
        <f t="shared" si="2"/>
        <v>26.688981760000001</v>
      </c>
      <c r="F62" s="5"/>
      <c r="G62" s="5"/>
      <c r="H62" s="5"/>
      <c r="I62" s="5"/>
      <c r="J62" s="5"/>
      <c r="K62" s="5"/>
      <c r="L62" s="5"/>
      <c r="M62" s="5"/>
      <c r="N62" s="5"/>
      <c r="O62" s="5"/>
      <c r="P62" s="5"/>
    </row>
    <row r="63" spans="1:16" x14ac:dyDescent="0.25">
      <c r="A63" s="4" t="s">
        <v>163</v>
      </c>
      <c r="B63" s="16">
        <v>0.78700000000000003</v>
      </c>
      <c r="C63" s="16">
        <v>0.03</v>
      </c>
      <c r="D63" s="16">
        <f t="shared" si="1"/>
        <v>0.75700000000000001</v>
      </c>
      <c r="E63" s="18">
        <f t="shared" si="2"/>
        <v>16.88449696</v>
      </c>
      <c r="F63" s="5"/>
      <c r="G63" s="5"/>
      <c r="H63" s="5"/>
      <c r="I63" s="5"/>
      <c r="J63" s="5"/>
      <c r="K63" s="5"/>
      <c r="L63" s="5"/>
      <c r="M63" s="5"/>
      <c r="N63" s="5"/>
      <c r="O63" s="5"/>
      <c r="P63" s="5"/>
    </row>
    <row r="64" spans="1:16" x14ac:dyDescent="0.25">
      <c r="A64" s="4" t="s">
        <v>164</v>
      </c>
      <c r="B64" s="16">
        <v>0.51500000000000001</v>
      </c>
      <c r="C64" s="16">
        <v>0.03</v>
      </c>
      <c r="D64" s="16">
        <f t="shared" si="1"/>
        <v>0.48499999999999999</v>
      </c>
      <c r="E64" s="18">
        <f t="shared" si="2"/>
        <v>9.9050639999999994</v>
      </c>
      <c r="F64" s="5"/>
      <c r="G64" s="5"/>
      <c r="H64" s="5"/>
      <c r="I64" s="5"/>
      <c r="J64" s="5"/>
      <c r="K64" s="5"/>
      <c r="L64" s="5"/>
      <c r="M64" s="5"/>
      <c r="N64" s="5"/>
      <c r="O64" s="5"/>
      <c r="P64" s="5"/>
    </row>
    <row r="65" spans="1:16" x14ac:dyDescent="0.25">
      <c r="A65" s="4" t="s">
        <v>165</v>
      </c>
      <c r="B65" s="16">
        <v>2.1339999999999999</v>
      </c>
      <c r="C65" s="16">
        <v>0.03</v>
      </c>
      <c r="D65" s="16">
        <f t="shared" si="1"/>
        <v>2.1040000000000001</v>
      </c>
      <c r="E65" s="18">
        <f t="shared" si="2"/>
        <v>75.52404064000001</v>
      </c>
      <c r="F65" s="5"/>
      <c r="G65" s="5"/>
      <c r="H65" s="5"/>
      <c r="I65" s="5"/>
      <c r="J65" s="5"/>
      <c r="K65" s="5"/>
      <c r="L65" s="5"/>
      <c r="M65" s="5"/>
      <c r="N65" s="5"/>
      <c r="O65" s="5"/>
      <c r="P65" s="5"/>
    </row>
    <row r="66" spans="1:16" x14ac:dyDescent="0.25">
      <c r="A66" s="4" t="s">
        <v>166</v>
      </c>
      <c r="B66" s="16">
        <v>0.29399999999999998</v>
      </c>
      <c r="C66" s="16">
        <v>0.03</v>
      </c>
      <c r="D66" s="16">
        <f t="shared" si="1"/>
        <v>0.26400000000000001</v>
      </c>
      <c r="E66" s="18">
        <f t="shared" si="2"/>
        <v>5.4371158400000006</v>
      </c>
      <c r="F66" s="5"/>
      <c r="G66" s="5"/>
      <c r="H66" s="5"/>
      <c r="I66" s="5"/>
      <c r="J66" s="5"/>
      <c r="K66" s="5"/>
      <c r="L66" s="5"/>
      <c r="M66" s="5"/>
      <c r="N66" s="5"/>
      <c r="O66" s="5"/>
      <c r="P66" s="5"/>
    </row>
    <row r="67" spans="1:16" x14ac:dyDescent="0.25">
      <c r="A67" s="4" t="s">
        <v>167</v>
      </c>
      <c r="B67" s="16">
        <v>0.24299999999999999</v>
      </c>
      <c r="C67" s="16">
        <v>0.03</v>
      </c>
      <c r="D67" s="16">
        <f t="shared" si="1"/>
        <v>0.21299999999999999</v>
      </c>
      <c r="E67" s="18">
        <f t="shared" si="2"/>
        <v>4.55919776</v>
      </c>
      <c r="F67" s="5"/>
      <c r="G67" s="5"/>
      <c r="H67" s="5"/>
      <c r="I67" s="5"/>
      <c r="J67" s="5"/>
      <c r="K67" s="5"/>
      <c r="L67" s="5"/>
      <c r="M67" s="5"/>
      <c r="N67" s="5"/>
      <c r="O67" s="5"/>
      <c r="P67" s="5"/>
    </row>
    <row r="68" spans="1:16" x14ac:dyDescent="0.25">
      <c r="A68" s="4" t="s">
        <v>168</v>
      </c>
      <c r="B68" s="16">
        <v>0.34300000000000003</v>
      </c>
      <c r="C68" s="16">
        <v>0.03</v>
      </c>
      <c r="D68" s="16">
        <f t="shared" si="1"/>
        <v>0.31300000000000006</v>
      </c>
      <c r="E68" s="18">
        <f t="shared" si="2"/>
        <v>6.3347017600000006</v>
      </c>
      <c r="F68" s="5"/>
      <c r="G68" s="5"/>
      <c r="H68" s="5"/>
      <c r="I68" s="5"/>
      <c r="J68" s="5"/>
      <c r="K68" s="5"/>
      <c r="L68" s="5"/>
      <c r="M68" s="5"/>
      <c r="N68" s="5"/>
      <c r="O68" s="5"/>
      <c r="P68" s="5"/>
    </row>
    <row r="69" spans="1:16" x14ac:dyDescent="0.25">
      <c r="A69" s="4" t="s">
        <v>169</v>
      </c>
      <c r="B69" s="16">
        <v>0.32</v>
      </c>
      <c r="C69" s="16">
        <v>0.03</v>
      </c>
      <c r="D69" s="16">
        <f t="shared" si="1"/>
        <v>0.29000000000000004</v>
      </c>
      <c r="E69" s="18">
        <f t="shared" si="2"/>
        <v>5.9067840000000009</v>
      </c>
      <c r="F69" s="5"/>
      <c r="G69" s="5"/>
      <c r="H69" s="5"/>
      <c r="I69" s="5"/>
      <c r="J69" s="5"/>
      <c r="K69" s="5"/>
      <c r="L69" s="5"/>
      <c r="M69" s="5"/>
      <c r="N69" s="5"/>
      <c r="O69" s="5"/>
      <c r="P69" s="5"/>
    </row>
    <row r="70" spans="1:16" x14ac:dyDescent="0.25">
      <c r="A70" s="4" t="s">
        <v>170</v>
      </c>
      <c r="B70" s="16">
        <v>0.33</v>
      </c>
      <c r="C70" s="16">
        <v>0.03</v>
      </c>
      <c r="D70" s="16">
        <f t="shared" si="1"/>
        <v>0.30000000000000004</v>
      </c>
      <c r="E70" s="18">
        <f t="shared" si="2"/>
        <v>6.091400000000001</v>
      </c>
      <c r="F70" s="5"/>
      <c r="G70" s="5"/>
      <c r="H70" s="5"/>
      <c r="I70" s="5"/>
      <c r="J70" s="5"/>
      <c r="K70" s="5"/>
      <c r="L70" s="5"/>
      <c r="M70" s="5"/>
      <c r="N70" s="5"/>
      <c r="O70" s="5"/>
      <c r="P70" s="5"/>
    </row>
    <row r="71" spans="1:16" x14ac:dyDescent="0.25">
      <c r="A71" s="4" t="s">
        <v>171</v>
      </c>
      <c r="B71" s="16">
        <v>0.41</v>
      </c>
      <c r="C71" s="16">
        <v>0.03</v>
      </c>
      <c r="D71" s="16">
        <f t="shared" si="1"/>
        <v>0.38</v>
      </c>
      <c r="E71" s="18">
        <f t="shared" si="2"/>
        <v>7.6478159999999997</v>
      </c>
      <c r="F71" s="5"/>
      <c r="G71" s="5"/>
      <c r="H71" s="5"/>
      <c r="I71" s="5"/>
      <c r="J71" s="5"/>
      <c r="K71" s="5"/>
      <c r="L71" s="5"/>
      <c r="M71" s="5"/>
      <c r="N71" s="5"/>
      <c r="O71" s="5"/>
      <c r="P71" s="5"/>
    </row>
    <row r="72" spans="1:16" x14ac:dyDescent="0.25">
      <c r="A72" s="4" t="s">
        <v>172</v>
      </c>
      <c r="B72" s="16">
        <v>0.126</v>
      </c>
      <c r="C72" s="16">
        <v>0.03</v>
      </c>
      <c r="D72" s="16">
        <f t="shared" si="1"/>
        <v>9.6000000000000002E-2</v>
      </c>
      <c r="E72" s="18">
        <f t="shared" si="2"/>
        <v>2.76215264</v>
      </c>
      <c r="F72" s="5"/>
      <c r="G72" s="5"/>
      <c r="H72" s="5"/>
      <c r="I72" s="5"/>
      <c r="J72" s="5"/>
      <c r="K72" s="5"/>
      <c r="L72" s="5"/>
      <c r="M72" s="5"/>
      <c r="N72" s="5"/>
      <c r="O72" s="5"/>
      <c r="P72" s="5"/>
    </row>
    <row r="73" spans="1:16" x14ac:dyDescent="0.25">
      <c r="A73" s="4" t="s">
        <v>173</v>
      </c>
      <c r="B73" s="16">
        <v>0.113</v>
      </c>
      <c r="C73" s="16">
        <v>0.03</v>
      </c>
      <c r="D73" s="16">
        <f t="shared" si="1"/>
        <v>8.3000000000000004E-2</v>
      </c>
      <c r="E73" s="18">
        <f t="shared" si="2"/>
        <v>2.5811385600000003</v>
      </c>
      <c r="F73" s="5"/>
      <c r="G73" s="5"/>
      <c r="H73" s="5"/>
      <c r="I73" s="5"/>
      <c r="J73" s="5"/>
      <c r="K73" s="5"/>
      <c r="L73" s="5"/>
      <c r="M73" s="5"/>
      <c r="N73" s="5"/>
      <c r="O73" s="5"/>
      <c r="P73" s="5"/>
    </row>
    <row r="74" spans="1:16" x14ac:dyDescent="0.25">
      <c r="A74" s="4" t="s">
        <v>174</v>
      </c>
      <c r="B74" s="16">
        <v>0.247</v>
      </c>
      <c r="C74" s="16">
        <v>0.03</v>
      </c>
      <c r="D74" s="16">
        <f t="shared" si="1"/>
        <v>0.217</v>
      </c>
      <c r="E74" s="18">
        <f t="shared" si="2"/>
        <v>4.6259785600000001</v>
      </c>
      <c r="F74" s="5"/>
      <c r="G74" s="5"/>
      <c r="H74" s="5"/>
      <c r="I74" s="5"/>
      <c r="J74" s="5"/>
      <c r="K74" s="5"/>
      <c r="L74" s="5"/>
      <c r="M74" s="5"/>
      <c r="N74" s="5"/>
      <c r="O74" s="5"/>
      <c r="P74" s="5"/>
    </row>
    <row r="75" spans="1:16" x14ac:dyDescent="0.25">
      <c r="A75" s="4" t="s">
        <v>175</v>
      </c>
      <c r="B75" s="16">
        <v>0.27600000000000002</v>
      </c>
      <c r="C75" s="16">
        <v>0.03</v>
      </c>
      <c r="D75" s="16">
        <f t="shared" si="1"/>
        <v>0.24600000000000002</v>
      </c>
      <c r="E75" s="18">
        <f t="shared" si="2"/>
        <v>5.1207046400000005</v>
      </c>
      <c r="F75" s="5"/>
      <c r="G75" s="5"/>
      <c r="H75" s="5"/>
      <c r="I75" s="5"/>
      <c r="J75" s="5"/>
      <c r="K75" s="5"/>
      <c r="L75" s="5"/>
      <c r="M75" s="5"/>
      <c r="N75" s="5"/>
      <c r="O75" s="5"/>
      <c r="P75" s="5"/>
    </row>
    <row r="76" spans="1:16" x14ac:dyDescent="0.25">
      <c r="A76" s="4" t="s">
        <v>176</v>
      </c>
      <c r="B76" s="16">
        <v>0.40600000000000003</v>
      </c>
      <c r="C76" s="16">
        <v>0.03</v>
      </c>
      <c r="D76" s="16">
        <f t="shared" si="1"/>
        <v>0.376</v>
      </c>
      <c r="E76" s="18">
        <f t="shared" si="2"/>
        <v>7.5666390400000001</v>
      </c>
      <c r="F76" s="5"/>
      <c r="G76" s="5"/>
      <c r="H76" s="5"/>
      <c r="I76" s="5"/>
      <c r="J76" s="5"/>
      <c r="K76" s="5"/>
      <c r="L76" s="5"/>
      <c r="M76" s="5"/>
      <c r="N76" s="5"/>
      <c r="O76" s="5"/>
      <c r="P76" s="5"/>
    </row>
    <row r="77" spans="1:16" x14ac:dyDescent="0.25">
      <c r="A77" s="4" t="s">
        <v>177</v>
      </c>
      <c r="B77" s="16">
        <v>0.92500000000000004</v>
      </c>
      <c r="C77" s="16">
        <v>0.03</v>
      </c>
      <c r="D77" s="16">
        <f t="shared" si="1"/>
        <v>0.89500000000000002</v>
      </c>
      <c r="E77" s="18">
        <f t="shared" si="2"/>
        <v>21.050176</v>
      </c>
      <c r="F77" s="5"/>
      <c r="G77" s="5"/>
      <c r="H77" s="5"/>
      <c r="I77" s="5"/>
      <c r="J77" s="5"/>
      <c r="K77" s="5"/>
      <c r="L77" s="5"/>
      <c r="M77" s="5"/>
      <c r="N77" s="5"/>
      <c r="O77" s="5"/>
      <c r="P77" s="5"/>
    </row>
    <row r="78" spans="1:16" x14ac:dyDescent="0.25">
      <c r="A78" s="4" t="s">
        <v>178</v>
      </c>
      <c r="B78" s="16">
        <v>1.044</v>
      </c>
      <c r="C78" s="16">
        <v>0.03</v>
      </c>
      <c r="D78" s="16">
        <f t="shared" si="1"/>
        <v>1.014</v>
      </c>
      <c r="E78" s="18">
        <f t="shared" si="2"/>
        <v>24.979955839999999</v>
      </c>
      <c r="F78" s="5"/>
      <c r="G78" s="5"/>
      <c r="H78" s="5"/>
      <c r="I78" s="5"/>
      <c r="J78" s="5"/>
      <c r="K78" s="5"/>
      <c r="L78" s="5"/>
      <c r="M78" s="5"/>
      <c r="N78" s="5"/>
      <c r="O78" s="5"/>
      <c r="P78" s="5"/>
    </row>
    <row r="79" spans="1:16" x14ac:dyDescent="0.25">
      <c r="A79" s="4" t="s">
        <v>179</v>
      </c>
      <c r="B79" s="16">
        <v>0.186</v>
      </c>
      <c r="C79" s="16">
        <v>0.03</v>
      </c>
      <c r="D79" s="16">
        <f t="shared" si="1"/>
        <v>0.156</v>
      </c>
      <c r="E79" s="18">
        <f t="shared" si="2"/>
        <v>3.6459574400000001</v>
      </c>
      <c r="F79" s="5"/>
      <c r="G79" s="5"/>
      <c r="H79" s="5"/>
      <c r="I79" s="5"/>
      <c r="J79" s="5"/>
      <c r="K79" s="5"/>
      <c r="L79" s="5"/>
      <c r="M79" s="5"/>
      <c r="N79" s="5"/>
      <c r="O79" s="5"/>
      <c r="P79" s="5"/>
    </row>
    <row r="80" spans="1:16" x14ac:dyDescent="0.25">
      <c r="A80" s="4" t="s">
        <v>180</v>
      </c>
      <c r="B80" s="16">
        <v>0.49099999999999999</v>
      </c>
      <c r="C80" s="16">
        <v>0.03</v>
      </c>
      <c r="D80" s="16">
        <f t="shared" si="1"/>
        <v>0.46099999999999997</v>
      </c>
      <c r="E80" s="18">
        <f t="shared" si="2"/>
        <v>9.36765984</v>
      </c>
      <c r="F80" s="5"/>
      <c r="G80" s="5"/>
      <c r="H80" s="5"/>
      <c r="I80" s="5"/>
      <c r="J80" s="5"/>
      <c r="K80" s="5"/>
      <c r="L80" s="5"/>
      <c r="M80" s="5"/>
      <c r="N80" s="5"/>
      <c r="O80" s="5"/>
      <c r="P80" s="5"/>
    </row>
    <row r="81" spans="1:16" x14ac:dyDescent="0.25">
      <c r="A81" s="4" t="s">
        <v>181</v>
      </c>
      <c r="B81" s="16">
        <v>2.032</v>
      </c>
      <c r="C81" s="16">
        <v>0.03</v>
      </c>
      <c r="D81" s="16">
        <f t="shared" si="1"/>
        <v>2.0020000000000002</v>
      </c>
      <c r="E81" s="18">
        <f t="shared" si="2"/>
        <v>69.681660160000021</v>
      </c>
      <c r="F81" s="5"/>
      <c r="G81" s="5"/>
      <c r="H81" s="5"/>
      <c r="I81" s="5"/>
      <c r="J81" s="5"/>
      <c r="K81" s="5"/>
      <c r="L81" s="5"/>
      <c r="M81" s="5"/>
      <c r="N81" s="5"/>
      <c r="O81" s="5"/>
      <c r="P81" s="5"/>
    </row>
    <row r="82" spans="1:16" x14ac:dyDescent="0.25">
      <c r="A82" s="4" t="s">
        <v>182</v>
      </c>
      <c r="B82" s="16">
        <v>0.71799999999999997</v>
      </c>
      <c r="C82" s="16">
        <v>0.03</v>
      </c>
      <c r="D82" s="16">
        <f t="shared" si="1"/>
        <v>0.68799999999999994</v>
      </c>
      <c r="E82" s="18">
        <f t="shared" si="2"/>
        <v>14.959341759999999</v>
      </c>
      <c r="F82" s="5"/>
      <c r="G82" s="5"/>
      <c r="H82" s="5"/>
      <c r="I82" s="5"/>
      <c r="J82" s="5"/>
      <c r="K82" s="5"/>
      <c r="L82" s="5"/>
      <c r="M82" s="5"/>
      <c r="N82" s="5"/>
      <c r="O82" s="5"/>
      <c r="P82" s="5"/>
    </row>
    <row r="83" spans="1:16" x14ac:dyDescent="0.25">
      <c r="A83" s="4" t="s">
        <v>183</v>
      </c>
      <c r="B83" s="16">
        <v>0.21</v>
      </c>
      <c r="C83" s="16">
        <v>0.03</v>
      </c>
      <c r="D83" s="16">
        <f t="shared" si="1"/>
        <v>0.18</v>
      </c>
      <c r="E83" s="18">
        <f t="shared" si="2"/>
        <v>4.0217359999999998</v>
      </c>
      <c r="F83" s="5"/>
      <c r="G83" s="5"/>
      <c r="H83" s="5"/>
      <c r="I83" s="5"/>
      <c r="J83" s="5"/>
      <c r="K83" s="5"/>
      <c r="L83" s="5"/>
      <c r="M83" s="5"/>
      <c r="N83" s="5"/>
      <c r="O83" s="5"/>
      <c r="P83" s="5"/>
    </row>
    <row r="84" spans="1:16" x14ac:dyDescent="0.25">
      <c r="A84" s="4" t="s">
        <v>184</v>
      </c>
      <c r="B84" s="16">
        <v>0.61099999999999999</v>
      </c>
      <c r="C84" s="16">
        <v>0.03</v>
      </c>
      <c r="D84" s="16">
        <f t="shared" si="1"/>
        <v>0.58099999999999996</v>
      </c>
      <c r="E84" s="18">
        <f t="shared" si="2"/>
        <v>12.18186144</v>
      </c>
      <c r="F84" s="5"/>
      <c r="G84" s="5"/>
      <c r="H84" s="5"/>
      <c r="I84" s="5"/>
      <c r="J84" s="5"/>
      <c r="K84" s="5"/>
      <c r="L84" s="5"/>
      <c r="M84" s="5"/>
      <c r="N84" s="5"/>
      <c r="O84" s="5"/>
      <c r="P84" s="5"/>
    </row>
    <row r="85" spans="1:16" x14ac:dyDescent="0.25">
      <c r="A85" s="30" t="s">
        <v>211</v>
      </c>
      <c r="B85" s="16">
        <v>0.14099999999999999</v>
      </c>
      <c r="C85" s="16">
        <v>0.03</v>
      </c>
      <c r="D85" s="16">
        <f t="shared" ref="D85:D90" si="3">(B85-C85)</f>
        <v>0.11099999999999999</v>
      </c>
      <c r="E85" s="18">
        <f t="shared" ref="E85:E90" si="4">(11.04*D85*D85)+(11.948*D85)+(1.5134)</f>
        <v>2.9756518400000003</v>
      </c>
      <c r="F85" s="5"/>
      <c r="G85" s="5"/>
      <c r="H85" s="5"/>
      <c r="I85" s="5"/>
      <c r="J85" s="5"/>
      <c r="K85" s="5"/>
      <c r="L85" s="5"/>
      <c r="M85" s="5"/>
      <c r="N85" s="5"/>
      <c r="O85" s="5"/>
      <c r="P85" s="5"/>
    </row>
    <row r="86" spans="1:16" x14ac:dyDescent="0.25">
      <c r="A86" s="4" t="s">
        <v>185</v>
      </c>
      <c r="B86" s="16">
        <v>0.33800000000000002</v>
      </c>
      <c r="C86" s="16">
        <v>0.03</v>
      </c>
      <c r="D86" s="16">
        <f t="shared" si="3"/>
        <v>0.30800000000000005</v>
      </c>
      <c r="E86" s="18">
        <f t="shared" si="4"/>
        <v>6.2406825600000007</v>
      </c>
      <c r="F86" s="5"/>
      <c r="G86" s="5"/>
      <c r="H86" s="5"/>
      <c r="I86" s="5"/>
      <c r="J86" s="5"/>
      <c r="K86" s="5"/>
      <c r="L86" s="5"/>
      <c r="M86" s="5"/>
      <c r="N86" s="5"/>
      <c r="O86" s="5"/>
      <c r="P86" s="5"/>
    </row>
    <row r="87" spans="1:16" x14ac:dyDescent="0.25">
      <c r="A87" s="4" t="s">
        <v>186</v>
      </c>
      <c r="B87" s="16">
        <v>0.123</v>
      </c>
      <c r="C87" s="16">
        <v>0.03</v>
      </c>
      <c r="D87" s="16">
        <f t="shared" si="3"/>
        <v>9.2999999999999999E-2</v>
      </c>
      <c r="E87" s="18">
        <f t="shared" si="4"/>
        <v>2.7200489600000002</v>
      </c>
      <c r="F87" s="5"/>
      <c r="G87" s="5"/>
      <c r="H87" s="5"/>
      <c r="I87" s="5"/>
      <c r="J87" s="5"/>
      <c r="K87" s="5"/>
      <c r="L87" s="5"/>
      <c r="M87" s="5"/>
      <c r="N87" s="5"/>
      <c r="O87" s="5"/>
      <c r="P87" s="5"/>
    </row>
    <row r="88" spans="1:16" x14ac:dyDescent="0.25">
      <c r="A88" s="4" t="s">
        <v>187</v>
      </c>
      <c r="B88" s="16">
        <v>0.33600000000000002</v>
      </c>
      <c r="C88" s="16">
        <v>0.03</v>
      </c>
      <c r="D88" s="16">
        <f t="shared" si="3"/>
        <v>0.30600000000000005</v>
      </c>
      <c r="E88" s="18">
        <f t="shared" si="4"/>
        <v>6.2032294400000012</v>
      </c>
      <c r="F88" s="5"/>
      <c r="G88" s="5"/>
      <c r="H88" s="5"/>
      <c r="I88" s="5"/>
      <c r="J88" s="5"/>
      <c r="K88" s="5"/>
      <c r="L88" s="5"/>
      <c r="M88" s="5"/>
      <c r="N88" s="5"/>
      <c r="O88" s="5"/>
      <c r="P88" s="5"/>
    </row>
    <row r="89" spans="1:16" x14ac:dyDescent="0.25">
      <c r="A89" s="4" t="s">
        <v>188</v>
      </c>
      <c r="B89" s="16">
        <v>0.28199999999999997</v>
      </c>
      <c r="C89" s="16">
        <v>0.03</v>
      </c>
      <c r="D89" s="16">
        <f t="shared" si="3"/>
        <v>0.252</v>
      </c>
      <c r="E89" s="18">
        <f t="shared" si="4"/>
        <v>5.2253801600000003</v>
      </c>
      <c r="F89" s="5"/>
      <c r="G89" s="5"/>
      <c r="H89" s="5"/>
      <c r="I89" s="5"/>
      <c r="J89" s="5"/>
      <c r="K89" s="5"/>
      <c r="L89" s="5"/>
      <c r="M89" s="5"/>
      <c r="N89" s="5"/>
      <c r="O89" s="5"/>
      <c r="P89" s="5"/>
    </row>
    <row r="90" spans="1:16" x14ac:dyDescent="0.25">
      <c r="A90" s="4" t="s">
        <v>189</v>
      </c>
      <c r="B90" s="16">
        <v>0.46600000000000003</v>
      </c>
      <c r="C90" s="16">
        <v>0.03</v>
      </c>
      <c r="D90" s="16">
        <f t="shared" si="3"/>
        <v>0.43600000000000005</v>
      </c>
      <c r="E90" s="18">
        <f t="shared" si="4"/>
        <v>8.8213878400000016</v>
      </c>
      <c r="F90" s="5"/>
      <c r="G90" s="5"/>
      <c r="H90" s="5"/>
      <c r="I90" s="5"/>
      <c r="J90" s="5"/>
      <c r="K90" s="5"/>
      <c r="L90" s="5"/>
      <c r="M90" s="5"/>
      <c r="N90" s="5"/>
      <c r="O90" s="5"/>
      <c r="P90" s="5"/>
    </row>
    <row r="91" spans="1:16" x14ac:dyDescent="0.25">
      <c r="A91" s="4" t="s">
        <v>190</v>
      </c>
      <c r="B91" s="16">
        <v>0.72</v>
      </c>
      <c r="C91" s="16">
        <v>0.03</v>
      </c>
      <c r="D91" s="16">
        <f t="shared" ref="D91:D109" si="5">(B91-C91)</f>
        <v>0.69</v>
      </c>
      <c r="E91" s="18">
        <f t="shared" ref="E91:E109" si="6">(11.04*D91*D91)+(11.948*D91)+(1.5134)</f>
        <v>15.013663999999999</v>
      </c>
    </row>
    <row r="92" spans="1:16" x14ac:dyDescent="0.25">
      <c r="A92" s="4" t="s">
        <v>191</v>
      </c>
      <c r="B92" s="16">
        <v>0.35</v>
      </c>
      <c r="C92" s="16">
        <v>0.03</v>
      </c>
      <c r="D92" s="16">
        <f t="shared" si="5"/>
        <v>0.31999999999999995</v>
      </c>
      <c r="E92" s="18">
        <f t="shared" si="6"/>
        <v>6.467255999999999</v>
      </c>
    </row>
    <row r="93" spans="1:16" x14ac:dyDescent="0.25">
      <c r="A93" s="4" t="s">
        <v>192</v>
      </c>
      <c r="B93" s="16">
        <v>0.69299999999999995</v>
      </c>
      <c r="C93" s="16">
        <v>0.03</v>
      </c>
      <c r="D93" s="16">
        <f t="shared" si="5"/>
        <v>0.66299999999999992</v>
      </c>
      <c r="E93" s="18">
        <f t="shared" si="6"/>
        <v>14.287765759999999</v>
      </c>
    </row>
    <row r="94" spans="1:16" x14ac:dyDescent="0.25">
      <c r="A94" s="4" t="s">
        <v>193</v>
      </c>
      <c r="B94" s="16">
        <v>2.0219999999999998</v>
      </c>
      <c r="C94" s="16">
        <v>0.03</v>
      </c>
      <c r="D94" s="16">
        <f t="shared" si="5"/>
        <v>1.9919999999999998</v>
      </c>
      <c r="E94" s="18">
        <f t="shared" si="6"/>
        <v>69.121242559999985</v>
      </c>
    </row>
    <row r="95" spans="1:16" x14ac:dyDescent="0.25">
      <c r="A95" s="4" t="s">
        <v>194</v>
      </c>
      <c r="B95" s="16">
        <v>0.376</v>
      </c>
      <c r="C95" s="16">
        <v>0.03</v>
      </c>
      <c r="D95" s="16">
        <f t="shared" si="5"/>
        <v>0.34599999999999997</v>
      </c>
      <c r="E95" s="18">
        <f t="shared" si="6"/>
        <v>6.9690726399999994</v>
      </c>
    </row>
    <row r="96" spans="1:16" x14ac:dyDescent="0.25">
      <c r="A96" s="4" t="s">
        <v>195</v>
      </c>
      <c r="B96" s="16">
        <v>1.7629999999999999</v>
      </c>
      <c r="C96" s="16">
        <v>0.03</v>
      </c>
      <c r="D96" s="16">
        <f t="shared" si="5"/>
        <v>1.7329999999999999</v>
      </c>
      <c r="E96" s="18">
        <f t="shared" si="6"/>
        <v>55.375594559999989</v>
      </c>
    </row>
    <row r="97" spans="1:5" x14ac:dyDescent="0.25">
      <c r="A97" s="4" t="s">
        <v>196</v>
      </c>
      <c r="B97" s="16">
        <v>1.0089999999999999</v>
      </c>
      <c r="C97" s="16">
        <v>0.03</v>
      </c>
      <c r="D97" s="16">
        <f t="shared" si="5"/>
        <v>0.97899999999999987</v>
      </c>
      <c r="E97" s="18">
        <f t="shared" si="6"/>
        <v>23.791680639999996</v>
      </c>
    </row>
    <row r="98" spans="1:5" x14ac:dyDescent="0.25">
      <c r="A98" s="4" t="s">
        <v>197</v>
      </c>
      <c r="B98" s="16">
        <v>1.952</v>
      </c>
      <c r="C98" s="16">
        <v>0.03</v>
      </c>
      <c r="D98" s="16">
        <f t="shared" si="5"/>
        <v>1.9219999999999999</v>
      </c>
      <c r="E98" s="18">
        <f t="shared" si="6"/>
        <v>65.260143360000001</v>
      </c>
    </row>
    <row r="99" spans="1:5" x14ac:dyDescent="0.25">
      <c r="A99" s="4" t="s">
        <v>198</v>
      </c>
      <c r="B99" s="16">
        <v>0.91100000000000003</v>
      </c>
      <c r="C99" s="16">
        <v>0.03</v>
      </c>
      <c r="D99" s="16">
        <f t="shared" si="5"/>
        <v>0.88100000000000001</v>
      </c>
      <c r="E99" s="18">
        <f t="shared" si="6"/>
        <v>20.608405440000002</v>
      </c>
    </row>
    <row r="100" spans="1:5" x14ac:dyDescent="0.25">
      <c r="A100" s="30" t="s">
        <v>212</v>
      </c>
      <c r="B100" s="16">
        <v>0.66200000000000003</v>
      </c>
      <c r="C100" s="16">
        <v>0.03</v>
      </c>
      <c r="D100" s="16">
        <f t="shared" si="5"/>
        <v>0.63200000000000001</v>
      </c>
      <c r="E100" s="18">
        <f t="shared" si="6"/>
        <v>13.474176960000001</v>
      </c>
    </row>
    <row r="101" spans="1:5" x14ac:dyDescent="0.25">
      <c r="A101" s="4" t="s">
        <v>199</v>
      </c>
      <c r="B101" s="16">
        <v>0.26700000000000002</v>
      </c>
      <c r="C101" s="16">
        <v>0.03</v>
      </c>
      <c r="D101" s="16">
        <f t="shared" si="5"/>
        <v>0.23700000000000002</v>
      </c>
      <c r="E101" s="18">
        <f t="shared" si="6"/>
        <v>4.9651817600000001</v>
      </c>
    </row>
    <row r="102" spans="1:5" x14ac:dyDescent="0.25">
      <c r="A102" s="4" t="s">
        <v>200</v>
      </c>
      <c r="B102" s="16">
        <v>0.374</v>
      </c>
      <c r="C102" s="16">
        <v>0.03</v>
      </c>
      <c r="D102" s="16">
        <f t="shared" si="5"/>
        <v>0.34399999999999997</v>
      </c>
      <c r="E102" s="18">
        <f t="shared" si="6"/>
        <v>6.9299414399999995</v>
      </c>
    </row>
    <row r="103" spans="1:5" x14ac:dyDescent="0.25">
      <c r="A103" s="4" t="s">
        <v>201</v>
      </c>
      <c r="B103" s="16">
        <v>0.47199999999999998</v>
      </c>
      <c r="C103" s="16">
        <v>0.03</v>
      </c>
      <c r="D103" s="16">
        <f t="shared" si="5"/>
        <v>0.44199999999999995</v>
      </c>
      <c r="E103" s="18">
        <f t="shared" si="6"/>
        <v>8.9512345599999996</v>
      </c>
    </row>
    <row r="104" spans="1:5" x14ac:dyDescent="0.25">
      <c r="A104" s="4" t="s">
        <v>202</v>
      </c>
      <c r="B104" s="16">
        <v>1.1299999999999999</v>
      </c>
      <c r="C104" s="16">
        <v>0.03</v>
      </c>
      <c r="D104" s="16">
        <f t="shared" si="5"/>
        <v>1.0999999999999999</v>
      </c>
      <c r="E104" s="18">
        <f t="shared" si="6"/>
        <v>28.014599999999998</v>
      </c>
    </row>
    <row r="105" spans="1:5" x14ac:dyDescent="0.25">
      <c r="A105" s="4" t="s">
        <v>203</v>
      </c>
      <c r="B105" s="16">
        <v>0.217</v>
      </c>
      <c r="C105" s="16">
        <v>0.03</v>
      </c>
      <c r="D105" s="16">
        <f t="shared" si="5"/>
        <v>0.187</v>
      </c>
      <c r="E105" s="18">
        <f t="shared" si="6"/>
        <v>4.1337337600000001</v>
      </c>
    </row>
    <row r="106" spans="1:5" x14ac:dyDescent="0.25">
      <c r="A106" s="4" t="s">
        <v>204</v>
      </c>
      <c r="B106" s="16">
        <v>0.59599999999999997</v>
      </c>
      <c r="C106" s="16">
        <v>0.03</v>
      </c>
      <c r="D106" s="16">
        <f t="shared" si="5"/>
        <v>0.56599999999999995</v>
      </c>
      <c r="E106" s="18">
        <f t="shared" si="6"/>
        <v>11.81269824</v>
      </c>
    </row>
    <row r="107" spans="1:5" x14ac:dyDescent="0.25">
      <c r="A107" s="4" t="s">
        <v>205</v>
      </c>
      <c r="B107" s="16">
        <v>1.655</v>
      </c>
      <c r="C107" s="16">
        <v>0.03</v>
      </c>
      <c r="D107" s="16">
        <f t="shared" si="5"/>
        <v>1.625</v>
      </c>
      <c r="E107" s="18">
        <f t="shared" si="6"/>
        <v>50.081399999999995</v>
      </c>
    </row>
    <row r="108" spans="1:5" x14ac:dyDescent="0.25">
      <c r="A108" s="4" t="s">
        <v>206</v>
      </c>
      <c r="B108" s="16">
        <v>0.32600000000000001</v>
      </c>
      <c r="C108" s="16">
        <v>0.03</v>
      </c>
      <c r="D108" s="16">
        <f t="shared" si="5"/>
        <v>0.29600000000000004</v>
      </c>
      <c r="E108" s="18">
        <f t="shared" si="6"/>
        <v>6.0172886400000003</v>
      </c>
    </row>
    <row r="109" spans="1:5" x14ac:dyDescent="0.25">
      <c r="A109" s="4" t="s">
        <v>207</v>
      </c>
      <c r="B109" s="16">
        <v>0.45100000000000001</v>
      </c>
      <c r="C109" s="16">
        <v>0.03</v>
      </c>
      <c r="D109" s="16">
        <f t="shared" si="5"/>
        <v>0.42100000000000004</v>
      </c>
      <c r="E109" s="18">
        <f t="shared" si="6"/>
        <v>8.5002486400000006</v>
      </c>
    </row>
    <row r="110" spans="1:5" x14ac:dyDescent="0.25">
      <c r="A110" s="4" t="s">
        <v>208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124"/>
  <sheetViews>
    <sheetView workbookViewId="0">
      <selection activeCell="O6" sqref="O6"/>
    </sheetView>
  </sheetViews>
  <sheetFormatPr defaultRowHeight="15" x14ac:dyDescent="0.25"/>
  <cols>
    <col min="1" max="1" width="32.28515625" customWidth="1"/>
    <col min="2" max="2" width="11.7109375" customWidth="1"/>
    <col min="3" max="3" width="12" customWidth="1"/>
    <col min="4" max="4" width="11" customWidth="1"/>
    <col min="5" max="5" width="21.28515625" customWidth="1"/>
  </cols>
  <sheetData>
    <row r="2" spans="1:12" x14ac:dyDescent="0.25">
      <c r="A2" s="22">
        <v>2.2360000000000002</v>
      </c>
      <c r="B2" s="24">
        <v>0.74099999999999999</v>
      </c>
      <c r="C2" s="24">
        <v>1.2050000000000001</v>
      </c>
      <c r="D2" s="24">
        <v>2.9820000000000002</v>
      </c>
      <c r="E2" s="24">
        <v>0.73099999999999998</v>
      </c>
      <c r="F2" s="24">
        <v>0.79500000000000004</v>
      </c>
      <c r="G2" s="24">
        <v>0.58399999999999996</v>
      </c>
      <c r="H2" s="24">
        <v>0.61</v>
      </c>
      <c r="I2" s="24">
        <v>0.97499999999999998</v>
      </c>
      <c r="J2" s="24">
        <v>0.63600000000000001</v>
      </c>
      <c r="K2" s="24">
        <v>0.498</v>
      </c>
      <c r="L2" s="24">
        <v>1.0249999999999999</v>
      </c>
    </row>
    <row r="3" spans="1:12" x14ac:dyDescent="0.25">
      <c r="A3" s="22">
        <v>1.462</v>
      </c>
      <c r="B3" s="24">
        <v>1.5820000000000001</v>
      </c>
      <c r="C3" s="24">
        <v>0.80600000000000005</v>
      </c>
      <c r="D3" s="24">
        <v>0.86299999999999999</v>
      </c>
      <c r="E3" s="24">
        <v>1.274</v>
      </c>
      <c r="F3" s="24">
        <v>0.69000000000000006</v>
      </c>
      <c r="G3" s="24">
        <v>0.67800000000000005</v>
      </c>
      <c r="H3" s="24">
        <v>1.081</v>
      </c>
      <c r="I3" s="24">
        <v>0.78500000000000003</v>
      </c>
      <c r="J3" s="24">
        <v>0.79300000000000004</v>
      </c>
      <c r="K3" s="24">
        <v>2.105</v>
      </c>
      <c r="L3" s="24">
        <v>1.111</v>
      </c>
    </row>
    <row r="4" spans="1:12" x14ac:dyDescent="0.25">
      <c r="A4" s="22">
        <v>1.0880000000000001</v>
      </c>
      <c r="B4" s="24">
        <v>0.73899999999999999</v>
      </c>
      <c r="C4" s="24">
        <v>0.68100000000000005</v>
      </c>
      <c r="D4" s="24">
        <v>0.88600000000000001</v>
      </c>
      <c r="E4" s="24">
        <v>0.96899999999999997</v>
      </c>
      <c r="F4" s="24">
        <v>0.61</v>
      </c>
      <c r="G4" s="24">
        <v>1.5629999999999999</v>
      </c>
      <c r="H4" s="24">
        <v>0.90900000000000003</v>
      </c>
      <c r="I4" s="24">
        <v>1.081</v>
      </c>
      <c r="J4" s="24">
        <v>0.55600000000000005</v>
      </c>
      <c r="K4" s="24">
        <v>0.69600000000000006</v>
      </c>
      <c r="L4" s="24">
        <v>0.61899999999999999</v>
      </c>
    </row>
    <row r="5" spans="1:12" x14ac:dyDescent="0.25">
      <c r="A5" s="22">
        <v>0.69499999999999995</v>
      </c>
      <c r="B5" s="24">
        <v>0.81800000000000006</v>
      </c>
      <c r="C5" s="24">
        <v>0.80500000000000005</v>
      </c>
      <c r="D5" s="24">
        <v>0.65900000000000003</v>
      </c>
      <c r="E5" s="24">
        <v>0.54300000000000004</v>
      </c>
      <c r="F5" s="24">
        <v>2.319</v>
      </c>
      <c r="G5" s="24">
        <v>1.1859999999999999</v>
      </c>
      <c r="H5" s="24">
        <v>1.01</v>
      </c>
      <c r="I5" s="24">
        <v>0.53700000000000003</v>
      </c>
      <c r="J5" s="24">
        <v>0.503</v>
      </c>
      <c r="K5" s="24">
        <v>0.88</v>
      </c>
      <c r="L5" s="24">
        <v>0.69100000000000006</v>
      </c>
    </row>
    <row r="6" spans="1:12" x14ac:dyDescent="0.25">
      <c r="A6" s="22">
        <v>0.37</v>
      </c>
      <c r="B6" s="24">
        <v>1.484</v>
      </c>
      <c r="C6" s="24">
        <v>0.621</v>
      </c>
      <c r="D6" s="24">
        <v>0.97399999999999998</v>
      </c>
      <c r="E6" s="24">
        <v>0.55600000000000005</v>
      </c>
      <c r="F6" s="24">
        <v>0.67900000000000005</v>
      </c>
      <c r="G6" s="24">
        <v>0.93300000000000005</v>
      </c>
      <c r="H6" s="24">
        <v>0.64700000000000002</v>
      </c>
      <c r="I6" s="24">
        <v>0.98599999999999999</v>
      </c>
      <c r="J6" s="24">
        <v>1.0010000000000001</v>
      </c>
      <c r="K6" s="24">
        <v>0.82300000000000006</v>
      </c>
      <c r="L6" s="24">
        <v>0.57300000000000006</v>
      </c>
    </row>
    <row r="7" spans="1:12" x14ac:dyDescent="0.25">
      <c r="A7" s="23">
        <v>7.0000000000000007E-2</v>
      </c>
      <c r="B7" s="24">
        <v>0.80900000000000005</v>
      </c>
      <c r="C7" s="24">
        <v>0.96</v>
      </c>
      <c r="D7" s="24">
        <v>0.64100000000000001</v>
      </c>
      <c r="E7" s="24">
        <v>1.3280000000000001</v>
      </c>
      <c r="F7" s="24">
        <v>0.76700000000000002</v>
      </c>
      <c r="G7" s="24">
        <v>1.105</v>
      </c>
      <c r="H7" s="24">
        <v>0.69700000000000006</v>
      </c>
      <c r="I7" s="24">
        <v>0.754</v>
      </c>
      <c r="J7" s="24">
        <v>2.347</v>
      </c>
      <c r="K7" s="24">
        <v>0.81100000000000005</v>
      </c>
      <c r="L7" s="24">
        <v>0.70200000000000007</v>
      </c>
    </row>
    <row r="8" spans="1:12" x14ac:dyDescent="0.25">
      <c r="A8" s="24">
        <v>1.0509999999999999</v>
      </c>
      <c r="B8" s="24">
        <v>0.73099999999999998</v>
      </c>
      <c r="C8" s="24">
        <v>2.1779999999999999</v>
      </c>
      <c r="D8" s="24">
        <v>0.58299999999999996</v>
      </c>
      <c r="E8" s="24">
        <v>2.5670000000000002</v>
      </c>
      <c r="F8" s="24">
        <v>0.68400000000000005</v>
      </c>
      <c r="G8" s="24">
        <v>1.0010000000000001</v>
      </c>
      <c r="H8" s="24">
        <v>0.59699999999999998</v>
      </c>
      <c r="I8" s="24">
        <v>0.83000000000000007</v>
      </c>
      <c r="J8" s="24">
        <v>0.77900000000000003</v>
      </c>
      <c r="K8" s="24">
        <v>2.508</v>
      </c>
      <c r="L8" s="24">
        <v>0.49299999999999999</v>
      </c>
    </row>
    <row r="9" spans="1:12" x14ac:dyDescent="0.25">
      <c r="A9" s="24">
        <v>0.90600000000000003</v>
      </c>
      <c r="B9" s="24">
        <v>2.5830000000000002</v>
      </c>
      <c r="C9" s="24">
        <v>1.1500000000000001</v>
      </c>
      <c r="D9" s="24">
        <v>0.77900000000000003</v>
      </c>
      <c r="E9" s="24">
        <v>1.173</v>
      </c>
      <c r="F9" s="24">
        <v>1.0010000000000001</v>
      </c>
      <c r="G9" s="24">
        <v>0.72399999999999998</v>
      </c>
      <c r="H9" s="24">
        <v>1.3820000000000001</v>
      </c>
      <c r="I9" s="24">
        <v>1.046</v>
      </c>
      <c r="J9" s="24">
        <v>0.65300000000000002</v>
      </c>
      <c r="K9" s="24">
        <v>0.78300000000000003</v>
      </c>
      <c r="L9" s="24">
        <v>2.1339999999999999</v>
      </c>
    </row>
    <row r="15" spans="1:12" x14ac:dyDescent="0.25">
      <c r="A15" s="21"/>
      <c r="B15" s="1" t="s">
        <v>96</v>
      </c>
      <c r="C15" s="1" t="s">
        <v>82</v>
      </c>
      <c r="D15" s="1" t="s">
        <v>83</v>
      </c>
      <c r="E15" s="1" t="s">
        <v>84</v>
      </c>
    </row>
    <row r="16" spans="1:12" x14ac:dyDescent="0.25">
      <c r="A16" s="21" t="s">
        <v>85</v>
      </c>
      <c r="B16" s="22">
        <v>2.2360000000000002</v>
      </c>
      <c r="C16" s="16">
        <f>B16-B21</f>
        <v>2.1660000000000004</v>
      </c>
      <c r="D16" s="16">
        <v>400</v>
      </c>
      <c r="E16" s="18">
        <f>(66.453*C16*C16)+(41.407*C16)+(0.9816)</f>
        <v>402.43713286800011</v>
      </c>
    </row>
    <row r="17" spans="1:11" x14ac:dyDescent="0.25">
      <c r="A17" s="21" t="s">
        <v>86</v>
      </c>
      <c r="B17" s="22">
        <v>1.462</v>
      </c>
      <c r="C17" s="16">
        <f>B17-B21</f>
        <v>1.3919999999999999</v>
      </c>
      <c r="D17" s="16">
        <v>200</v>
      </c>
      <c r="E17" s="18">
        <f t="shared" ref="E17:E21" si="0">(66.453*C17*C17)+(41.407*C17)+(0.9816)</f>
        <v>187.38372979199997</v>
      </c>
    </row>
    <row r="18" spans="1:11" x14ac:dyDescent="0.25">
      <c r="A18" s="21" t="s">
        <v>87</v>
      </c>
      <c r="B18" s="22">
        <v>1.0880000000000001</v>
      </c>
      <c r="C18" s="16">
        <f>B18-B21</f>
        <v>1.018</v>
      </c>
      <c r="D18" s="16">
        <v>100</v>
      </c>
      <c r="E18" s="18">
        <f t="shared" si="0"/>
        <v>112.00076477200001</v>
      </c>
    </row>
    <row r="19" spans="1:11" x14ac:dyDescent="0.25">
      <c r="A19" s="21" t="s">
        <v>88</v>
      </c>
      <c r="B19" s="22">
        <v>0.69499999999999995</v>
      </c>
      <c r="C19" s="16">
        <f>B19-B21</f>
        <v>0.625</v>
      </c>
      <c r="D19" s="16">
        <v>50</v>
      </c>
      <c r="E19" s="18">
        <f t="shared" si="0"/>
        <v>52.819178124999993</v>
      </c>
    </row>
    <row r="20" spans="1:11" x14ac:dyDescent="0.25">
      <c r="A20" s="21" t="s">
        <v>89</v>
      </c>
      <c r="B20" s="22">
        <v>0.37</v>
      </c>
      <c r="C20" s="16">
        <f>B20-B21</f>
        <v>0.3</v>
      </c>
      <c r="D20" s="16">
        <v>25</v>
      </c>
      <c r="E20" s="18">
        <f t="shared" si="0"/>
        <v>19.38447</v>
      </c>
    </row>
    <row r="21" spans="1:11" x14ac:dyDescent="0.25">
      <c r="A21" s="21" t="s">
        <v>91</v>
      </c>
      <c r="B21" s="23">
        <v>7.0000000000000007E-2</v>
      </c>
      <c r="C21" s="16">
        <f>B21-B21</f>
        <v>0</v>
      </c>
      <c r="D21" s="16">
        <v>0</v>
      </c>
      <c r="E21" s="18">
        <f t="shared" si="0"/>
        <v>0.98160000000000003</v>
      </c>
    </row>
    <row r="27" spans="1:11" x14ac:dyDescent="0.25">
      <c r="H27" s="2"/>
      <c r="I27" s="2"/>
      <c r="J27" s="2"/>
      <c r="K27" s="2"/>
    </row>
    <row r="28" spans="1:11" x14ac:dyDescent="0.25">
      <c r="H28" s="2"/>
      <c r="J28" s="2" t="s">
        <v>97</v>
      </c>
      <c r="K28" s="2"/>
    </row>
    <row r="34" spans="1:5" x14ac:dyDescent="0.25">
      <c r="A34" s="25" t="s">
        <v>93</v>
      </c>
      <c r="B34" s="24" t="s">
        <v>81</v>
      </c>
      <c r="C34" s="3" t="s">
        <v>91</v>
      </c>
      <c r="D34" s="16" t="s">
        <v>82</v>
      </c>
      <c r="E34" s="26" t="s">
        <v>98</v>
      </c>
    </row>
    <row r="35" spans="1:5" x14ac:dyDescent="0.25">
      <c r="A35" s="4" t="s">
        <v>123</v>
      </c>
      <c r="B35" s="24">
        <v>1.0509999999999999</v>
      </c>
      <c r="C35" s="23">
        <v>7.0000000000000007E-2</v>
      </c>
      <c r="D35" s="16">
        <f t="shared" ref="D35:D66" si="1">(B35-C35)</f>
        <v>0.98099999999999987</v>
      </c>
      <c r="E35" s="18">
        <f t="shared" ref="E35:E66" si="2">(66.453*D35*D35)+(41.407*D35)+(0.9816)</f>
        <v>105.55364253299997</v>
      </c>
    </row>
    <row r="36" spans="1:5" x14ac:dyDescent="0.25">
      <c r="A36" s="4" t="s">
        <v>124</v>
      </c>
      <c r="B36" s="24">
        <v>0.90600000000000003</v>
      </c>
      <c r="C36" s="23">
        <v>7.0000000000000007E-2</v>
      </c>
      <c r="D36" s="16">
        <f t="shared" si="1"/>
        <v>0.83600000000000008</v>
      </c>
      <c r="E36" s="18">
        <f t="shared" si="2"/>
        <v>82.041587888000009</v>
      </c>
    </row>
    <row r="37" spans="1:5" x14ac:dyDescent="0.25">
      <c r="A37" s="4" t="s">
        <v>125</v>
      </c>
      <c r="B37" s="24">
        <v>0.74099999999999999</v>
      </c>
      <c r="C37" s="23">
        <v>7.0000000000000007E-2</v>
      </c>
      <c r="D37" s="16">
        <f t="shared" si="1"/>
        <v>0.67100000000000004</v>
      </c>
      <c r="E37" s="18">
        <f t="shared" si="2"/>
        <v>58.685562173000008</v>
      </c>
    </row>
    <row r="38" spans="1:5" x14ac:dyDescent="0.25">
      <c r="A38" s="4" t="s">
        <v>126</v>
      </c>
      <c r="B38" s="24">
        <v>1.5820000000000001</v>
      </c>
      <c r="C38" s="23">
        <v>7.0000000000000007E-2</v>
      </c>
      <c r="D38" s="16">
        <f t="shared" si="1"/>
        <v>1.512</v>
      </c>
      <c r="E38" s="18">
        <f t="shared" si="2"/>
        <v>215.51011123199999</v>
      </c>
    </row>
    <row r="39" spans="1:5" x14ac:dyDescent="0.25">
      <c r="A39" s="30" t="s">
        <v>209</v>
      </c>
      <c r="B39" s="24">
        <v>0.73899999999999999</v>
      </c>
      <c r="C39" s="23">
        <v>7.0000000000000007E-2</v>
      </c>
      <c r="D39" s="16">
        <f t="shared" si="1"/>
        <v>0.66900000000000004</v>
      </c>
      <c r="E39" s="18">
        <f t="shared" si="2"/>
        <v>58.424654133000004</v>
      </c>
    </row>
    <row r="40" spans="1:5" x14ac:dyDescent="0.25">
      <c r="A40" s="4" t="s">
        <v>127</v>
      </c>
      <c r="B40" s="24">
        <v>0.81800000000000006</v>
      </c>
      <c r="C40" s="23">
        <v>7.0000000000000007E-2</v>
      </c>
      <c r="D40" s="16">
        <f t="shared" si="1"/>
        <v>0.748</v>
      </c>
      <c r="E40" s="18">
        <f t="shared" si="2"/>
        <v>69.134755311999996</v>
      </c>
    </row>
    <row r="41" spans="1:5" x14ac:dyDescent="0.25">
      <c r="A41" s="4" t="s">
        <v>128</v>
      </c>
      <c r="B41" s="24">
        <v>1.484</v>
      </c>
      <c r="C41" s="23">
        <v>7.0000000000000007E-2</v>
      </c>
      <c r="D41" s="16">
        <f t="shared" si="1"/>
        <v>1.4139999999999999</v>
      </c>
      <c r="E41" s="18">
        <f t="shared" si="2"/>
        <v>192.39696038799997</v>
      </c>
    </row>
    <row r="42" spans="1:5" x14ac:dyDescent="0.25">
      <c r="A42" s="4" t="s">
        <v>129</v>
      </c>
      <c r="B42" s="24">
        <v>0.80900000000000005</v>
      </c>
      <c r="C42" s="23">
        <v>7.0000000000000007E-2</v>
      </c>
      <c r="D42" s="16">
        <f t="shared" si="1"/>
        <v>0.7390000000000001</v>
      </c>
      <c r="E42" s="18">
        <f t="shared" si="2"/>
        <v>67.872751813000008</v>
      </c>
    </row>
    <row r="43" spans="1:5" x14ac:dyDescent="0.25">
      <c r="A43" s="4" t="s">
        <v>130</v>
      </c>
      <c r="B43" s="24">
        <v>0.73099999999999998</v>
      </c>
      <c r="C43" s="23">
        <v>7.0000000000000007E-2</v>
      </c>
      <c r="D43" s="16">
        <f t="shared" si="1"/>
        <v>0.66100000000000003</v>
      </c>
      <c r="E43" s="18">
        <f t="shared" si="2"/>
        <v>57.386338213000002</v>
      </c>
    </row>
    <row r="44" spans="1:5" x14ac:dyDescent="0.25">
      <c r="A44" s="4" t="s">
        <v>131</v>
      </c>
      <c r="B44" s="24">
        <v>2.5830000000000002</v>
      </c>
      <c r="C44" s="23">
        <v>7.0000000000000007E-2</v>
      </c>
      <c r="D44" s="16">
        <f t="shared" si="1"/>
        <v>2.5130000000000003</v>
      </c>
      <c r="E44" s="18">
        <f t="shared" si="2"/>
        <v>524.69931655700009</v>
      </c>
    </row>
    <row r="45" spans="1:5" x14ac:dyDescent="0.25">
      <c r="A45" s="4" t="s">
        <v>132</v>
      </c>
      <c r="B45" s="24">
        <v>1.2050000000000001</v>
      </c>
      <c r="C45" s="23">
        <v>7.0000000000000007E-2</v>
      </c>
      <c r="D45" s="16">
        <f t="shared" si="1"/>
        <v>1.135</v>
      </c>
      <c r="E45" s="18">
        <f t="shared" si="2"/>
        <v>133.58496092499999</v>
      </c>
    </row>
    <row r="46" spans="1:5" x14ac:dyDescent="0.25">
      <c r="A46" s="4" t="s">
        <v>133</v>
      </c>
      <c r="B46" s="24">
        <v>0.80600000000000005</v>
      </c>
      <c r="C46" s="23">
        <v>7.0000000000000007E-2</v>
      </c>
      <c r="D46" s="16">
        <f t="shared" si="1"/>
        <v>0.73599999999999999</v>
      </c>
      <c r="E46" s="18">
        <f t="shared" si="2"/>
        <v>67.454476287999995</v>
      </c>
    </row>
    <row r="47" spans="1:5" x14ac:dyDescent="0.25">
      <c r="A47" s="4" t="s">
        <v>134</v>
      </c>
      <c r="B47" s="24">
        <v>0.68100000000000005</v>
      </c>
      <c r="C47" s="23">
        <v>7.0000000000000007E-2</v>
      </c>
      <c r="D47" s="16">
        <f t="shared" si="1"/>
        <v>0.61099999999999999</v>
      </c>
      <c r="E47" s="18">
        <f t="shared" si="2"/>
        <v>51.089577413000001</v>
      </c>
    </row>
    <row r="48" spans="1:5" x14ac:dyDescent="0.25">
      <c r="A48" s="4" t="s">
        <v>135</v>
      </c>
      <c r="B48" s="24">
        <v>0.80500000000000005</v>
      </c>
      <c r="C48" s="23">
        <v>7.0000000000000007E-2</v>
      </c>
      <c r="D48" s="16">
        <f t="shared" si="1"/>
        <v>0.7350000000000001</v>
      </c>
      <c r="E48" s="18">
        <f t="shared" si="2"/>
        <v>67.315316925000005</v>
      </c>
    </row>
    <row r="49" spans="1:5" x14ac:dyDescent="0.25">
      <c r="A49" s="4" t="s">
        <v>136</v>
      </c>
      <c r="B49" s="24">
        <v>0.621</v>
      </c>
      <c r="C49" s="23">
        <v>7.0000000000000007E-2</v>
      </c>
      <c r="D49" s="16">
        <f t="shared" si="1"/>
        <v>0.55099999999999993</v>
      </c>
      <c r="E49" s="18">
        <f t="shared" si="2"/>
        <v>43.972054252999996</v>
      </c>
    </row>
    <row r="50" spans="1:5" x14ac:dyDescent="0.25">
      <c r="A50" s="4" t="s">
        <v>137</v>
      </c>
      <c r="B50" s="24">
        <v>0.96</v>
      </c>
      <c r="C50" s="23">
        <v>7.0000000000000007E-2</v>
      </c>
      <c r="D50" s="16">
        <f t="shared" si="1"/>
        <v>0.8899999999999999</v>
      </c>
      <c r="E50" s="18">
        <f t="shared" si="2"/>
        <v>90.471251299999992</v>
      </c>
    </row>
    <row r="51" spans="1:5" x14ac:dyDescent="0.25">
      <c r="A51" s="4" t="s">
        <v>138</v>
      </c>
      <c r="B51" s="24">
        <v>2.1779999999999999</v>
      </c>
      <c r="C51" s="23">
        <v>7.0000000000000007E-2</v>
      </c>
      <c r="D51" s="16">
        <f t="shared" si="1"/>
        <v>2.1080000000000001</v>
      </c>
      <c r="E51" s="18">
        <f t="shared" si="2"/>
        <v>383.56235979200005</v>
      </c>
    </row>
    <row r="52" spans="1:5" x14ac:dyDescent="0.25">
      <c r="A52" s="4" t="s">
        <v>139</v>
      </c>
      <c r="B52" s="24">
        <v>1.1500000000000001</v>
      </c>
      <c r="C52" s="23">
        <v>7.0000000000000007E-2</v>
      </c>
      <c r="D52" s="16">
        <f t="shared" si="1"/>
        <v>1.08</v>
      </c>
      <c r="E52" s="18">
        <f t="shared" si="2"/>
        <v>123.21193920000002</v>
      </c>
    </row>
    <row r="53" spans="1:5" x14ac:dyDescent="0.25">
      <c r="A53" s="4" t="s">
        <v>140</v>
      </c>
      <c r="B53" s="24">
        <v>2.9820000000000002</v>
      </c>
      <c r="C53" s="23">
        <v>7.0000000000000007E-2</v>
      </c>
      <c r="D53" s="16">
        <f t="shared" si="1"/>
        <v>2.9120000000000004</v>
      </c>
      <c r="E53" s="18">
        <f t="shared" si="2"/>
        <v>685.06321203200002</v>
      </c>
    </row>
    <row r="54" spans="1:5" x14ac:dyDescent="0.25">
      <c r="A54" s="4" t="s">
        <v>141</v>
      </c>
      <c r="B54" s="24">
        <v>0.86299999999999999</v>
      </c>
      <c r="C54" s="23">
        <v>7.0000000000000007E-2</v>
      </c>
      <c r="D54" s="16">
        <f t="shared" si="1"/>
        <v>0.79299999999999993</v>
      </c>
      <c r="E54" s="18">
        <f t="shared" si="2"/>
        <v>75.606253596999991</v>
      </c>
    </row>
    <row r="55" spans="1:5" x14ac:dyDescent="0.25">
      <c r="A55" s="4" t="s">
        <v>142</v>
      </c>
      <c r="B55" s="24">
        <v>0.88600000000000001</v>
      </c>
      <c r="C55" s="23">
        <v>7.0000000000000007E-2</v>
      </c>
      <c r="D55" s="16">
        <f t="shared" si="1"/>
        <v>0.81600000000000006</v>
      </c>
      <c r="E55" s="18">
        <f t="shared" si="2"/>
        <v>79.017840767999999</v>
      </c>
    </row>
    <row r="56" spans="1:5" x14ac:dyDescent="0.25">
      <c r="A56" s="4" t="s">
        <v>143</v>
      </c>
      <c r="B56" s="24">
        <v>0.65900000000000003</v>
      </c>
      <c r="C56" s="23">
        <v>7.0000000000000007E-2</v>
      </c>
      <c r="D56" s="16">
        <f t="shared" si="1"/>
        <v>0.58899999999999997</v>
      </c>
      <c r="E56" s="18">
        <f t="shared" si="2"/>
        <v>48.424264212999994</v>
      </c>
    </row>
    <row r="57" spans="1:5" x14ac:dyDescent="0.25">
      <c r="A57" s="4" t="s">
        <v>144</v>
      </c>
      <c r="B57" s="24">
        <v>0.97399999999999998</v>
      </c>
      <c r="C57" s="23">
        <v>7.0000000000000007E-2</v>
      </c>
      <c r="D57" s="16">
        <f t="shared" si="1"/>
        <v>0.90399999999999991</v>
      </c>
      <c r="E57" s="18">
        <f t="shared" si="2"/>
        <v>92.719982847999987</v>
      </c>
    </row>
    <row r="58" spans="1:5" x14ac:dyDescent="0.25">
      <c r="A58" s="4" t="s">
        <v>145</v>
      </c>
      <c r="B58" s="24">
        <v>0.64100000000000001</v>
      </c>
      <c r="C58" s="23">
        <v>7.0000000000000007E-2</v>
      </c>
      <c r="D58" s="16">
        <f t="shared" si="1"/>
        <v>0.57099999999999995</v>
      </c>
      <c r="E58" s="18">
        <f t="shared" si="2"/>
        <v>46.291399572999993</v>
      </c>
    </row>
    <row r="59" spans="1:5" x14ac:dyDescent="0.25">
      <c r="A59" s="4" t="s">
        <v>146</v>
      </c>
      <c r="B59" s="24">
        <v>0.58299999999999996</v>
      </c>
      <c r="C59" s="23">
        <v>7.0000000000000007E-2</v>
      </c>
      <c r="D59" s="16">
        <f t="shared" si="1"/>
        <v>0.5129999999999999</v>
      </c>
      <c r="E59" s="18">
        <f t="shared" si="2"/>
        <v>39.711760556999991</v>
      </c>
    </row>
    <row r="60" spans="1:5" x14ac:dyDescent="0.25">
      <c r="A60" s="4" t="s">
        <v>147</v>
      </c>
      <c r="B60" s="24">
        <v>0.77900000000000003</v>
      </c>
      <c r="C60" s="23">
        <v>7.0000000000000007E-2</v>
      </c>
      <c r="D60" s="16">
        <f t="shared" si="1"/>
        <v>0.70900000000000007</v>
      </c>
      <c r="E60" s="18">
        <f t="shared" si="2"/>
        <v>63.743823493000008</v>
      </c>
    </row>
    <row r="61" spans="1:5" x14ac:dyDescent="0.25">
      <c r="A61" s="4" t="s">
        <v>148</v>
      </c>
      <c r="B61" s="24">
        <v>0.73099999999999998</v>
      </c>
      <c r="C61" s="23">
        <v>7.0000000000000007E-2</v>
      </c>
      <c r="D61" s="16">
        <f t="shared" si="1"/>
        <v>0.66100000000000003</v>
      </c>
      <c r="E61" s="18">
        <f t="shared" si="2"/>
        <v>57.386338213000002</v>
      </c>
    </row>
    <row r="62" spans="1:5" x14ac:dyDescent="0.25">
      <c r="A62" s="4" t="s">
        <v>149</v>
      </c>
      <c r="B62" s="24">
        <v>1.274</v>
      </c>
      <c r="C62" s="23">
        <v>7.0000000000000007E-2</v>
      </c>
      <c r="D62" s="16">
        <f t="shared" si="1"/>
        <v>1.204</v>
      </c>
      <c r="E62" s="18">
        <f t="shared" si="2"/>
        <v>147.16696004799996</v>
      </c>
    </row>
    <row r="63" spans="1:5" x14ac:dyDescent="0.25">
      <c r="A63" s="4" t="s">
        <v>150</v>
      </c>
      <c r="B63" s="24">
        <v>0.96899999999999997</v>
      </c>
      <c r="C63" s="23">
        <v>7.0000000000000007E-2</v>
      </c>
      <c r="D63" s="16">
        <f t="shared" si="1"/>
        <v>0.89900000000000002</v>
      </c>
      <c r="E63" s="18">
        <f t="shared" si="2"/>
        <v>91.913874053000001</v>
      </c>
    </row>
    <row r="64" spans="1:5" x14ac:dyDescent="0.25">
      <c r="A64" s="4" t="s">
        <v>151</v>
      </c>
      <c r="B64" s="24">
        <v>0.54300000000000004</v>
      </c>
      <c r="C64" s="23">
        <v>7.0000000000000007E-2</v>
      </c>
      <c r="D64" s="16">
        <f t="shared" si="1"/>
        <v>0.47300000000000003</v>
      </c>
      <c r="E64" s="18">
        <f t="shared" si="2"/>
        <v>35.434574237000007</v>
      </c>
    </row>
    <row r="65" spans="1:5" x14ac:dyDescent="0.25">
      <c r="A65" s="4" t="s">
        <v>152</v>
      </c>
      <c r="B65" s="24">
        <v>0.55600000000000005</v>
      </c>
      <c r="C65" s="23">
        <v>7.0000000000000007E-2</v>
      </c>
      <c r="D65" s="16">
        <f t="shared" si="1"/>
        <v>0.48600000000000004</v>
      </c>
      <c r="E65" s="18">
        <f t="shared" si="2"/>
        <v>36.801334788000005</v>
      </c>
    </row>
    <row r="66" spans="1:5" x14ac:dyDescent="0.25">
      <c r="A66" s="4" t="s">
        <v>153</v>
      </c>
      <c r="B66" s="24">
        <v>1.3280000000000001</v>
      </c>
      <c r="C66" s="23">
        <v>7.0000000000000007E-2</v>
      </c>
      <c r="D66" s="16">
        <f t="shared" si="1"/>
        <v>1.258</v>
      </c>
      <c r="E66" s="18">
        <f t="shared" si="2"/>
        <v>158.23773149199999</v>
      </c>
    </row>
    <row r="67" spans="1:5" x14ac:dyDescent="0.25">
      <c r="A67" s="4" t="s">
        <v>154</v>
      </c>
      <c r="B67" s="24">
        <v>2.5670000000000002</v>
      </c>
      <c r="C67" s="23">
        <v>7.0000000000000007E-2</v>
      </c>
      <c r="D67" s="16">
        <f t="shared" ref="D67:D98" si="3">(B67-C67)</f>
        <v>2.4970000000000003</v>
      </c>
      <c r="E67" s="18">
        <f t="shared" ref="E67:E98" si="4">(66.453*D67*D67)+(41.407*D67)+(0.9816)</f>
        <v>518.70993207700019</v>
      </c>
    </row>
    <row r="68" spans="1:5" x14ac:dyDescent="0.25">
      <c r="A68" s="4" t="s">
        <v>155</v>
      </c>
      <c r="B68" s="24">
        <v>1.173</v>
      </c>
      <c r="C68" s="23">
        <v>7.0000000000000007E-2</v>
      </c>
      <c r="D68" s="16">
        <f t="shared" si="3"/>
        <v>1.103</v>
      </c>
      <c r="E68" s="18">
        <f t="shared" si="4"/>
        <v>127.50083887699999</v>
      </c>
    </row>
    <row r="69" spans="1:5" x14ac:dyDescent="0.25">
      <c r="A69" s="4" t="s">
        <v>156</v>
      </c>
      <c r="B69" s="24">
        <v>0.79500000000000004</v>
      </c>
      <c r="C69" s="23">
        <v>7.0000000000000007E-2</v>
      </c>
      <c r="D69" s="16">
        <f t="shared" si="3"/>
        <v>0.72500000000000009</v>
      </c>
      <c r="E69" s="18">
        <f t="shared" si="4"/>
        <v>65.931033125000013</v>
      </c>
    </row>
    <row r="70" spans="1:5" x14ac:dyDescent="0.25">
      <c r="A70" s="4" t="s">
        <v>157</v>
      </c>
      <c r="B70" s="24">
        <v>0.69000000000000006</v>
      </c>
      <c r="C70" s="23">
        <v>7.0000000000000007E-2</v>
      </c>
      <c r="D70" s="16">
        <f t="shared" si="3"/>
        <v>0.62000000000000011</v>
      </c>
      <c r="E70" s="18">
        <f t="shared" si="4"/>
        <v>52.198473200000009</v>
      </c>
    </row>
    <row r="71" spans="1:5" x14ac:dyDescent="0.25">
      <c r="A71" s="4" t="s">
        <v>158</v>
      </c>
      <c r="B71" s="24">
        <v>0.61</v>
      </c>
      <c r="C71" s="23">
        <v>7.0000000000000007E-2</v>
      </c>
      <c r="D71" s="16">
        <f t="shared" si="3"/>
        <v>0.54</v>
      </c>
      <c r="E71" s="18">
        <f t="shared" si="4"/>
        <v>42.719074800000001</v>
      </c>
    </row>
    <row r="72" spans="1:5" x14ac:dyDescent="0.25">
      <c r="A72" s="4" t="s">
        <v>159</v>
      </c>
      <c r="B72" s="24">
        <v>2.319</v>
      </c>
      <c r="C72" s="23">
        <v>7.0000000000000007E-2</v>
      </c>
      <c r="D72" s="16">
        <f t="shared" si="3"/>
        <v>2.2490000000000001</v>
      </c>
      <c r="E72" s="18">
        <f t="shared" si="4"/>
        <v>430.22528345300003</v>
      </c>
    </row>
    <row r="73" spans="1:5" x14ac:dyDescent="0.25">
      <c r="A73" s="4" t="s">
        <v>160</v>
      </c>
      <c r="B73" s="24">
        <v>0.67900000000000005</v>
      </c>
      <c r="C73" s="23">
        <v>7.0000000000000007E-2</v>
      </c>
      <c r="D73" s="16">
        <f t="shared" si="3"/>
        <v>0.60899999999999999</v>
      </c>
      <c r="E73" s="18">
        <f t="shared" si="4"/>
        <v>50.844618092999994</v>
      </c>
    </row>
    <row r="74" spans="1:5" x14ac:dyDescent="0.25">
      <c r="A74" s="4" t="s">
        <v>161</v>
      </c>
      <c r="B74" s="24">
        <v>0.76700000000000002</v>
      </c>
      <c r="C74" s="23">
        <v>7.0000000000000007E-2</v>
      </c>
      <c r="D74" s="16">
        <f t="shared" si="3"/>
        <v>0.69700000000000006</v>
      </c>
      <c r="E74" s="18">
        <f t="shared" si="4"/>
        <v>62.125744477000012</v>
      </c>
    </row>
    <row r="75" spans="1:5" x14ac:dyDescent="0.25">
      <c r="A75" s="30" t="s">
        <v>210</v>
      </c>
      <c r="B75" s="24">
        <v>0.68400000000000005</v>
      </c>
      <c r="C75" s="23">
        <v>7.0000000000000007E-2</v>
      </c>
      <c r="D75" s="16">
        <f t="shared" si="3"/>
        <v>0.6140000000000001</v>
      </c>
      <c r="E75" s="18">
        <f t="shared" si="4"/>
        <v>51.45801318800001</v>
      </c>
    </row>
    <row r="76" spans="1:5" x14ac:dyDescent="0.25">
      <c r="A76" s="4" t="s">
        <v>162</v>
      </c>
      <c r="B76" s="24">
        <v>1.0010000000000001</v>
      </c>
      <c r="C76" s="23">
        <v>7.0000000000000007E-2</v>
      </c>
      <c r="D76" s="16">
        <f t="shared" si="3"/>
        <v>0.93100000000000005</v>
      </c>
      <c r="E76" s="18">
        <f t="shared" si="4"/>
        <v>97.130385733000011</v>
      </c>
    </row>
    <row r="77" spans="1:5" x14ac:dyDescent="0.25">
      <c r="A77" s="4" t="s">
        <v>163</v>
      </c>
      <c r="B77" s="24">
        <v>0.58399999999999996</v>
      </c>
      <c r="C77" s="23">
        <v>7.0000000000000007E-2</v>
      </c>
      <c r="D77" s="16">
        <f t="shared" si="3"/>
        <v>0.51400000000000001</v>
      </c>
      <c r="E77" s="18">
        <f t="shared" si="4"/>
        <v>39.821414787999998</v>
      </c>
    </row>
    <row r="78" spans="1:5" x14ac:dyDescent="0.25">
      <c r="A78" s="4" t="s">
        <v>164</v>
      </c>
      <c r="B78" s="24">
        <v>0.67800000000000005</v>
      </c>
      <c r="C78" s="23">
        <v>7.0000000000000007E-2</v>
      </c>
      <c r="D78" s="16">
        <f t="shared" si="3"/>
        <v>0.6080000000000001</v>
      </c>
      <c r="E78" s="18">
        <f t="shared" si="4"/>
        <v>50.722337792000005</v>
      </c>
    </row>
    <row r="79" spans="1:5" x14ac:dyDescent="0.25">
      <c r="A79" s="4" t="s">
        <v>165</v>
      </c>
      <c r="B79" s="24">
        <v>1.5629999999999999</v>
      </c>
      <c r="C79" s="23">
        <v>7.0000000000000007E-2</v>
      </c>
      <c r="D79" s="16">
        <f t="shared" si="3"/>
        <v>1.4929999999999999</v>
      </c>
      <c r="E79" s="18">
        <f t="shared" si="4"/>
        <v>210.92924419699997</v>
      </c>
    </row>
    <row r="80" spans="1:5" x14ac:dyDescent="0.25">
      <c r="A80" s="4" t="s">
        <v>166</v>
      </c>
      <c r="B80" s="24">
        <v>1.1859999999999999</v>
      </c>
      <c r="C80" s="23">
        <v>7.0000000000000007E-2</v>
      </c>
      <c r="D80" s="16">
        <f t="shared" si="3"/>
        <v>1.1159999999999999</v>
      </c>
      <c r="E80" s="18">
        <f t="shared" si="4"/>
        <v>129.95609956799996</v>
      </c>
    </row>
    <row r="81" spans="1:5" x14ac:dyDescent="0.25">
      <c r="A81" s="4" t="s">
        <v>167</v>
      </c>
      <c r="B81" s="24">
        <v>0.93300000000000005</v>
      </c>
      <c r="C81" s="23">
        <v>7.0000000000000007E-2</v>
      </c>
      <c r="D81" s="16">
        <f t="shared" si="3"/>
        <v>0.86299999999999999</v>
      </c>
      <c r="E81" s="18">
        <f t="shared" si="4"/>
        <v>86.207975356999995</v>
      </c>
    </row>
    <row r="82" spans="1:5" x14ac:dyDescent="0.25">
      <c r="A82" s="4" t="s">
        <v>168</v>
      </c>
      <c r="B82" s="24">
        <v>1.105</v>
      </c>
      <c r="C82" s="23">
        <v>7.0000000000000007E-2</v>
      </c>
      <c r="D82" s="16">
        <f t="shared" si="3"/>
        <v>1.0349999999999999</v>
      </c>
      <c r="E82" s="18">
        <f t="shared" si="4"/>
        <v>115.02395992499997</v>
      </c>
    </row>
    <row r="83" spans="1:5" x14ac:dyDescent="0.25">
      <c r="A83" s="4" t="s">
        <v>169</v>
      </c>
      <c r="B83" s="24">
        <v>1.0010000000000001</v>
      </c>
      <c r="C83" s="23">
        <v>7.0000000000000007E-2</v>
      </c>
      <c r="D83" s="16">
        <f t="shared" si="3"/>
        <v>0.93100000000000005</v>
      </c>
      <c r="E83" s="18">
        <f t="shared" si="4"/>
        <v>97.130385733000011</v>
      </c>
    </row>
    <row r="84" spans="1:5" x14ac:dyDescent="0.25">
      <c r="A84" s="4" t="s">
        <v>170</v>
      </c>
      <c r="B84" s="24">
        <v>0.72399999999999998</v>
      </c>
      <c r="C84" s="23">
        <v>7.0000000000000007E-2</v>
      </c>
      <c r="D84" s="16">
        <f t="shared" si="3"/>
        <v>0.65399999999999991</v>
      </c>
      <c r="E84" s="18">
        <f t="shared" si="4"/>
        <v>56.484789347999985</v>
      </c>
    </row>
    <row r="85" spans="1:5" x14ac:dyDescent="0.25">
      <c r="A85" s="4" t="s">
        <v>171</v>
      </c>
      <c r="B85" s="24">
        <v>0.61</v>
      </c>
      <c r="C85" s="23">
        <v>7.0000000000000007E-2</v>
      </c>
      <c r="D85" s="16">
        <f t="shared" si="3"/>
        <v>0.54</v>
      </c>
      <c r="E85" s="18">
        <f t="shared" si="4"/>
        <v>42.719074800000001</v>
      </c>
    </row>
    <row r="86" spans="1:5" x14ac:dyDescent="0.25">
      <c r="A86" s="4" t="s">
        <v>172</v>
      </c>
      <c r="B86" s="24">
        <v>1.081</v>
      </c>
      <c r="C86" s="23">
        <v>7.0000000000000007E-2</v>
      </c>
      <c r="D86" s="16">
        <f t="shared" si="3"/>
        <v>1.0109999999999999</v>
      </c>
      <c r="E86" s="18">
        <f t="shared" si="4"/>
        <v>110.76708381299999</v>
      </c>
    </row>
    <row r="87" spans="1:5" x14ac:dyDescent="0.25">
      <c r="A87" s="4" t="s">
        <v>173</v>
      </c>
      <c r="B87" s="24">
        <v>0.90900000000000003</v>
      </c>
      <c r="C87" s="23">
        <v>7.0000000000000007E-2</v>
      </c>
      <c r="D87" s="16">
        <f t="shared" si="3"/>
        <v>0.83899999999999997</v>
      </c>
      <c r="E87" s="18">
        <f t="shared" si="4"/>
        <v>82.499735212999994</v>
      </c>
    </row>
    <row r="88" spans="1:5" x14ac:dyDescent="0.25">
      <c r="A88" s="4" t="s">
        <v>174</v>
      </c>
      <c r="B88" s="24">
        <v>1.01</v>
      </c>
      <c r="C88" s="23">
        <v>7.0000000000000007E-2</v>
      </c>
      <c r="D88" s="16">
        <f t="shared" si="3"/>
        <v>0.94</v>
      </c>
      <c r="E88" s="18">
        <f t="shared" si="4"/>
        <v>98.622050799999997</v>
      </c>
    </row>
    <row r="89" spans="1:5" x14ac:dyDescent="0.25">
      <c r="A89" s="4" t="s">
        <v>175</v>
      </c>
      <c r="B89" s="24">
        <v>0.64700000000000002</v>
      </c>
      <c r="C89" s="23">
        <v>7.0000000000000007E-2</v>
      </c>
      <c r="D89" s="16">
        <f t="shared" si="3"/>
        <v>0.57699999999999996</v>
      </c>
      <c r="E89" s="18">
        <f t="shared" si="4"/>
        <v>46.997569837</v>
      </c>
    </row>
    <row r="90" spans="1:5" x14ac:dyDescent="0.25">
      <c r="A90" s="4" t="s">
        <v>176</v>
      </c>
      <c r="B90" s="24">
        <v>0.69700000000000006</v>
      </c>
      <c r="C90" s="23">
        <v>7.0000000000000007E-2</v>
      </c>
      <c r="D90" s="16">
        <f t="shared" si="3"/>
        <v>0.627</v>
      </c>
      <c r="E90" s="18">
        <f t="shared" si="4"/>
        <v>53.068390437000005</v>
      </c>
    </row>
    <row r="91" spans="1:5" x14ac:dyDescent="0.25">
      <c r="A91" s="4" t="s">
        <v>177</v>
      </c>
      <c r="B91" s="24">
        <v>0.59699999999999998</v>
      </c>
      <c r="C91" s="23">
        <v>7.0000000000000007E-2</v>
      </c>
      <c r="D91" s="16">
        <f t="shared" si="3"/>
        <v>0.52699999999999991</v>
      </c>
      <c r="E91" s="18">
        <f t="shared" si="4"/>
        <v>41.259014236999988</v>
      </c>
    </row>
    <row r="92" spans="1:5" x14ac:dyDescent="0.25">
      <c r="A92" s="4" t="s">
        <v>178</v>
      </c>
      <c r="B92" s="24">
        <v>1.3820000000000001</v>
      </c>
      <c r="C92" s="23">
        <v>7.0000000000000007E-2</v>
      </c>
      <c r="D92" s="16">
        <f t="shared" si="3"/>
        <v>1.3120000000000001</v>
      </c>
      <c r="E92" s="18">
        <f t="shared" si="4"/>
        <v>169.69605683200001</v>
      </c>
    </row>
    <row r="93" spans="1:5" x14ac:dyDescent="0.25">
      <c r="A93" s="4" t="s">
        <v>179</v>
      </c>
      <c r="B93" s="24">
        <v>0.97499999999999998</v>
      </c>
      <c r="C93" s="23">
        <v>7.0000000000000007E-2</v>
      </c>
      <c r="D93" s="16">
        <f t="shared" si="3"/>
        <v>0.90500000000000003</v>
      </c>
      <c r="E93" s="18">
        <f t="shared" si="4"/>
        <v>92.881603325</v>
      </c>
    </row>
    <row r="94" spans="1:5" x14ac:dyDescent="0.25">
      <c r="A94" s="4" t="s">
        <v>180</v>
      </c>
      <c r="B94" s="24">
        <v>0.78500000000000003</v>
      </c>
      <c r="C94" s="23">
        <v>7.0000000000000007E-2</v>
      </c>
      <c r="D94" s="16">
        <f t="shared" si="3"/>
        <v>0.71500000000000008</v>
      </c>
      <c r="E94" s="18">
        <f t="shared" si="4"/>
        <v>64.560039925000012</v>
      </c>
    </row>
    <row r="95" spans="1:5" x14ac:dyDescent="0.25">
      <c r="A95" s="4" t="s">
        <v>181</v>
      </c>
      <c r="B95" s="24">
        <v>1.081</v>
      </c>
      <c r="C95" s="23">
        <v>7.0000000000000007E-2</v>
      </c>
      <c r="D95" s="16">
        <f t="shared" si="3"/>
        <v>1.0109999999999999</v>
      </c>
      <c r="E95" s="18">
        <f t="shared" si="4"/>
        <v>110.76708381299999</v>
      </c>
    </row>
    <row r="96" spans="1:5" x14ac:dyDescent="0.25">
      <c r="A96" s="4" t="s">
        <v>182</v>
      </c>
      <c r="B96" s="24">
        <v>0.53700000000000003</v>
      </c>
      <c r="C96" s="23">
        <v>7.0000000000000007E-2</v>
      </c>
      <c r="D96" s="16">
        <f t="shared" si="3"/>
        <v>0.46700000000000003</v>
      </c>
      <c r="E96" s="18">
        <f t="shared" si="4"/>
        <v>34.811337317000003</v>
      </c>
    </row>
    <row r="97" spans="1:5" x14ac:dyDescent="0.25">
      <c r="A97" s="4" t="s">
        <v>183</v>
      </c>
      <c r="B97" s="24">
        <v>0.98599999999999999</v>
      </c>
      <c r="C97" s="23">
        <v>7.0000000000000007E-2</v>
      </c>
      <c r="D97" s="16">
        <f t="shared" si="3"/>
        <v>0.91599999999999993</v>
      </c>
      <c r="E97" s="18">
        <f t="shared" si="4"/>
        <v>94.668200367999987</v>
      </c>
    </row>
    <row r="98" spans="1:5" x14ac:dyDescent="0.25">
      <c r="A98" s="4" t="s">
        <v>184</v>
      </c>
      <c r="B98" s="24">
        <v>0.754</v>
      </c>
      <c r="C98" s="23">
        <v>7.0000000000000007E-2</v>
      </c>
      <c r="D98" s="16">
        <f t="shared" si="3"/>
        <v>0.68399999999999994</v>
      </c>
      <c r="E98" s="18">
        <f t="shared" si="4"/>
        <v>60.394422767999991</v>
      </c>
    </row>
    <row r="99" spans="1:5" x14ac:dyDescent="0.25">
      <c r="A99" s="30" t="s">
        <v>211</v>
      </c>
      <c r="B99" s="24">
        <v>0.83000000000000007</v>
      </c>
      <c r="C99" s="23">
        <v>7.0000000000000007E-2</v>
      </c>
      <c r="D99" s="16">
        <f t="shared" ref="D99:D130" si="5">(B99-C99)</f>
        <v>0.76</v>
      </c>
      <c r="E99" s="18">
        <f t="shared" ref="E99:E130" si="6">(66.453*D99*D99)+(41.407*D99)+(0.9816)</f>
        <v>70.83417279999999</v>
      </c>
    </row>
    <row r="100" spans="1:5" x14ac:dyDescent="0.25">
      <c r="A100" s="4" t="s">
        <v>185</v>
      </c>
      <c r="B100" s="24">
        <v>1.046</v>
      </c>
      <c r="C100" s="23">
        <v>7.0000000000000007E-2</v>
      </c>
      <c r="D100" s="16">
        <f t="shared" si="5"/>
        <v>0.97599999999999998</v>
      </c>
      <c r="E100" s="18">
        <f t="shared" si="6"/>
        <v>104.69636492799999</v>
      </c>
    </row>
    <row r="101" spans="1:5" x14ac:dyDescent="0.25">
      <c r="A101" s="4" t="s">
        <v>186</v>
      </c>
      <c r="B101" s="24">
        <v>0.63600000000000001</v>
      </c>
      <c r="C101" s="23">
        <v>7.0000000000000007E-2</v>
      </c>
      <c r="D101" s="16">
        <f t="shared" si="5"/>
        <v>0.56600000000000006</v>
      </c>
      <c r="E101" s="18">
        <f t="shared" si="6"/>
        <v>45.706579268000006</v>
      </c>
    </row>
    <row r="102" spans="1:5" x14ac:dyDescent="0.25">
      <c r="A102" s="4" t="s">
        <v>187</v>
      </c>
      <c r="B102" s="24">
        <v>0.79300000000000004</v>
      </c>
      <c r="C102" s="23">
        <v>7.0000000000000007E-2</v>
      </c>
      <c r="D102" s="16">
        <f t="shared" si="5"/>
        <v>0.72300000000000009</v>
      </c>
      <c r="E102" s="18">
        <f t="shared" si="6"/>
        <v>65.65577123700001</v>
      </c>
    </row>
    <row r="103" spans="1:5" x14ac:dyDescent="0.25">
      <c r="A103" s="4" t="s">
        <v>188</v>
      </c>
      <c r="B103" s="24">
        <v>0.55600000000000005</v>
      </c>
      <c r="C103" s="23">
        <v>7.0000000000000007E-2</v>
      </c>
      <c r="D103" s="16">
        <f t="shared" si="5"/>
        <v>0.48600000000000004</v>
      </c>
      <c r="E103" s="18">
        <f t="shared" si="6"/>
        <v>36.801334788000005</v>
      </c>
    </row>
    <row r="104" spans="1:5" x14ac:dyDescent="0.25">
      <c r="A104" s="4" t="s">
        <v>189</v>
      </c>
      <c r="B104" s="24">
        <v>0.503</v>
      </c>
      <c r="C104" s="23">
        <v>7.0000000000000007E-2</v>
      </c>
      <c r="D104" s="16">
        <f t="shared" si="5"/>
        <v>0.433</v>
      </c>
      <c r="E104" s="18">
        <f t="shared" si="6"/>
        <v>31.370037517</v>
      </c>
    </row>
    <row r="105" spans="1:5" x14ac:dyDescent="0.25">
      <c r="A105" s="4" t="s">
        <v>190</v>
      </c>
      <c r="B105" s="24">
        <v>1.0010000000000001</v>
      </c>
      <c r="C105" s="23">
        <v>7.0000000000000007E-2</v>
      </c>
      <c r="D105" s="16">
        <f t="shared" si="5"/>
        <v>0.93100000000000005</v>
      </c>
      <c r="E105" s="18">
        <f t="shared" si="6"/>
        <v>97.130385733000011</v>
      </c>
    </row>
    <row r="106" spans="1:5" x14ac:dyDescent="0.25">
      <c r="A106" s="4" t="s">
        <v>191</v>
      </c>
      <c r="B106" s="24">
        <v>2.347</v>
      </c>
      <c r="C106" s="23">
        <v>7.0000000000000007E-2</v>
      </c>
      <c r="D106" s="16">
        <f t="shared" si="5"/>
        <v>2.2770000000000001</v>
      </c>
      <c r="E106" s="18">
        <f t="shared" si="6"/>
        <v>439.80613523700009</v>
      </c>
    </row>
    <row r="107" spans="1:5" x14ac:dyDescent="0.25">
      <c r="A107" s="4" t="s">
        <v>192</v>
      </c>
      <c r="B107" s="24">
        <v>0.77900000000000003</v>
      </c>
      <c r="C107" s="23">
        <v>7.0000000000000007E-2</v>
      </c>
      <c r="D107" s="16">
        <f t="shared" si="5"/>
        <v>0.70900000000000007</v>
      </c>
      <c r="E107" s="18">
        <f t="shared" si="6"/>
        <v>63.743823493000008</v>
      </c>
    </row>
    <row r="108" spans="1:5" x14ac:dyDescent="0.25">
      <c r="A108" s="4" t="s">
        <v>193</v>
      </c>
      <c r="B108" s="24">
        <v>0.65300000000000002</v>
      </c>
      <c r="C108" s="23">
        <v>7.0000000000000007E-2</v>
      </c>
      <c r="D108" s="16">
        <f t="shared" si="5"/>
        <v>0.58299999999999996</v>
      </c>
      <c r="E108" s="18">
        <f t="shared" si="6"/>
        <v>47.708524716999996</v>
      </c>
    </row>
    <row r="109" spans="1:5" x14ac:dyDescent="0.25">
      <c r="A109" s="4" t="s">
        <v>194</v>
      </c>
      <c r="B109" s="24">
        <v>0.498</v>
      </c>
      <c r="C109" s="23">
        <v>7.0000000000000007E-2</v>
      </c>
      <c r="D109" s="16">
        <f t="shared" si="5"/>
        <v>0.42799999999999999</v>
      </c>
      <c r="E109" s="18">
        <f t="shared" si="6"/>
        <v>30.876922351999998</v>
      </c>
    </row>
    <row r="110" spans="1:5" x14ac:dyDescent="0.25">
      <c r="A110" s="4" t="s">
        <v>195</v>
      </c>
      <c r="B110" s="24">
        <v>2.105</v>
      </c>
      <c r="C110" s="23">
        <v>7.0000000000000007E-2</v>
      </c>
      <c r="D110" s="16">
        <f t="shared" si="5"/>
        <v>2.0350000000000001</v>
      </c>
      <c r="E110" s="18">
        <f t="shared" si="6"/>
        <v>360.44166992500004</v>
      </c>
    </row>
    <row r="111" spans="1:5" x14ac:dyDescent="0.25">
      <c r="A111" s="4" t="s">
        <v>196</v>
      </c>
      <c r="B111" s="24">
        <v>0.69600000000000006</v>
      </c>
      <c r="C111" s="23">
        <v>7.0000000000000007E-2</v>
      </c>
      <c r="D111" s="16">
        <f t="shared" si="5"/>
        <v>0.62600000000000011</v>
      </c>
      <c r="E111" s="18">
        <f t="shared" si="6"/>
        <v>52.943717828000011</v>
      </c>
    </row>
    <row r="112" spans="1:5" x14ac:dyDescent="0.25">
      <c r="A112" s="4" t="s">
        <v>197</v>
      </c>
      <c r="B112" s="24">
        <v>0.88</v>
      </c>
      <c r="C112" s="23">
        <v>7.0000000000000007E-2</v>
      </c>
      <c r="D112" s="16">
        <f t="shared" si="5"/>
        <v>0.81</v>
      </c>
      <c r="E112" s="18">
        <f t="shared" si="6"/>
        <v>78.121083300000009</v>
      </c>
    </row>
    <row r="113" spans="1:5" x14ac:dyDescent="0.25">
      <c r="A113" s="4" t="s">
        <v>198</v>
      </c>
      <c r="B113" s="24">
        <v>0.82300000000000006</v>
      </c>
      <c r="C113" s="23">
        <v>7.0000000000000007E-2</v>
      </c>
      <c r="D113" s="16">
        <f t="shared" si="5"/>
        <v>0.75300000000000011</v>
      </c>
      <c r="E113" s="18">
        <f t="shared" si="6"/>
        <v>69.840520077000022</v>
      </c>
    </row>
    <row r="114" spans="1:5" x14ac:dyDescent="0.25">
      <c r="A114" s="30" t="s">
        <v>212</v>
      </c>
      <c r="B114" s="24">
        <v>0.81100000000000005</v>
      </c>
      <c r="C114" s="23">
        <v>7.0000000000000007E-2</v>
      </c>
      <c r="D114" s="16">
        <f t="shared" si="5"/>
        <v>0.7410000000000001</v>
      </c>
      <c r="E114" s="18">
        <f t="shared" si="6"/>
        <v>68.152266693000016</v>
      </c>
    </row>
    <row r="115" spans="1:5" x14ac:dyDescent="0.25">
      <c r="A115" s="4" t="s">
        <v>199</v>
      </c>
      <c r="B115" s="24">
        <v>2.508</v>
      </c>
      <c r="C115" s="23">
        <v>7.0000000000000007E-2</v>
      </c>
      <c r="D115" s="16">
        <f t="shared" si="5"/>
        <v>2.4380000000000002</v>
      </c>
      <c r="E115" s="18">
        <f t="shared" si="6"/>
        <v>496.91813133200003</v>
      </c>
    </row>
    <row r="116" spans="1:5" x14ac:dyDescent="0.25">
      <c r="A116" s="4" t="s">
        <v>200</v>
      </c>
      <c r="B116" s="24">
        <v>0.78300000000000003</v>
      </c>
      <c r="C116" s="23">
        <v>7.0000000000000007E-2</v>
      </c>
      <c r="D116" s="16">
        <f t="shared" si="5"/>
        <v>0.71300000000000008</v>
      </c>
      <c r="E116" s="18">
        <f t="shared" si="6"/>
        <v>64.287436157000016</v>
      </c>
    </row>
    <row r="117" spans="1:5" x14ac:dyDescent="0.25">
      <c r="A117" s="4" t="s">
        <v>201</v>
      </c>
      <c r="B117" s="24">
        <v>1.0249999999999999</v>
      </c>
      <c r="C117" s="23">
        <v>7.0000000000000007E-2</v>
      </c>
      <c r="D117" s="16">
        <f t="shared" si="5"/>
        <v>0.95499999999999985</v>
      </c>
      <c r="E117" s="18">
        <f t="shared" si="6"/>
        <v>101.13208232499997</v>
      </c>
    </row>
    <row r="118" spans="1:5" x14ac:dyDescent="0.25">
      <c r="A118" s="4" t="s">
        <v>202</v>
      </c>
      <c r="B118" s="24">
        <v>1.111</v>
      </c>
      <c r="C118" s="23">
        <v>7.0000000000000007E-2</v>
      </c>
      <c r="D118" s="16">
        <f t="shared" si="5"/>
        <v>1.0409999999999999</v>
      </c>
      <c r="E118" s="18">
        <f t="shared" si="6"/>
        <v>116.10014049299998</v>
      </c>
    </row>
    <row r="119" spans="1:5" x14ac:dyDescent="0.25">
      <c r="A119" s="4" t="s">
        <v>203</v>
      </c>
      <c r="B119" s="24">
        <v>0.61899999999999999</v>
      </c>
      <c r="C119" s="23">
        <v>7.0000000000000007E-2</v>
      </c>
      <c r="D119" s="16">
        <f t="shared" si="5"/>
        <v>0.54899999999999993</v>
      </c>
      <c r="E119" s="18">
        <f t="shared" si="6"/>
        <v>43.743043652999987</v>
      </c>
    </row>
    <row r="120" spans="1:5" x14ac:dyDescent="0.25">
      <c r="A120" s="4" t="s">
        <v>204</v>
      </c>
      <c r="B120" s="24">
        <v>0.69100000000000006</v>
      </c>
      <c r="C120" s="23">
        <v>7.0000000000000007E-2</v>
      </c>
      <c r="D120" s="16">
        <f t="shared" si="5"/>
        <v>0.621</v>
      </c>
      <c r="E120" s="18">
        <f t="shared" si="6"/>
        <v>52.322348372999997</v>
      </c>
    </row>
    <row r="121" spans="1:5" x14ac:dyDescent="0.25">
      <c r="A121" s="4" t="s">
        <v>205</v>
      </c>
      <c r="B121" s="24">
        <v>0.57300000000000006</v>
      </c>
      <c r="C121" s="23">
        <v>7.0000000000000007E-2</v>
      </c>
      <c r="D121" s="16">
        <f t="shared" si="5"/>
        <v>0.50300000000000011</v>
      </c>
      <c r="E121" s="18">
        <f t="shared" si="6"/>
        <v>38.622528077000013</v>
      </c>
    </row>
    <row r="122" spans="1:5" x14ac:dyDescent="0.25">
      <c r="A122" s="4" t="s">
        <v>206</v>
      </c>
      <c r="B122" s="24">
        <v>0.70200000000000007</v>
      </c>
      <c r="C122" s="23">
        <v>7.0000000000000007E-2</v>
      </c>
      <c r="D122" s="16">
        <f t="shared" si="5"/>
        <v>0.63200000000000012</v>
      </c>
      <c r="E122" s="18">
        <f t="shared" si="6"/>
        <v>53.693747072000015</v>
      </c>
    </row>
    <row r="123" spans="1:5" x14ac:dyDescent="0.25">
      <c r="A123" s="4" t="s">
        <v>207</v>
      </c>
      <c r="B123" s="24">
        <v>0.49299999999999999</v>
      </c>
      <c r="C123" s="23">
        <v>7.0000000000000007E-2</v>
      </c>
      <c r="D123" s="16">
        <f t="shared" si="5"/>
        <v>0.42299999999999999</v>
      </c>
      <c r="E123" s="18">
        <f t="shared" si="6"/>
        <v>30.387129837</v>
      </c>
    </row>
    <row r="124" spans="1:5" x14ac:dyDescent="0.25">
      <c r="A124" s="4" t="s">
        <v>208</v>
      </c>
      <c r="B124" s="24">
        <v>2.1339999999999999</v>
      </c>
      <c r="C124" s="23">
        <v>7.0000000000000007E-2</v>
      </c>
      <c r="D124" s="16">
        <f t="shared" si="5"/>
        <v>2.0640000000000001</v>
      </c>
      <c r="E124" s="18">
        <f t="shared" si="6"/>
        <v>369.54180748800002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122"/>
  <sheetViews>
    <sheetView workbookViewId="0">
      <selection activeCell="N7" sqref="N7"/>
    </sheetView>
  </sheetViews>
  <sheetFormatPr defaultRowHeight="15" x14ac:dyDescent="0.25"/>
  <cols>
    <col min="1" max="1" width="32.7109375" customWidth="1"/>
    <col min="2" max="3" width="12.7109375" customWidth="1"/>
    <col min="4" max="4" width="13.140625" customWidth="1"/>
    <col min="5" max="5" width="17.5703125" customWidth="1"/>
  </cols>
  <sheetData>
    <row r="2" spans="1:12" x14ac:dyDescent="0.25">
      <c r="A2" s="22">
        <v>1.7969999999999999</v>
      </c>
      <c r="B2" s="24">
        <v>0.93800000000000006</v>
      </c>
      <c r="C2" s="24">
        <v>1.0110000000000001</v>
      </c>
      <c r="D2" s="24">
        <v>0.96499999999999997</v>
      </c>
      <c r="E2" s="24">
        <v>0.86</v>
      </c>
      <c r="F2" s="24">
        <v>0.96499999999999997</v>
      </c>
      <c r="G2" s="24">
        <v>0.91200000000000003</v>
      </c>
      <c r="H2" s="24">
        <v>0.93500000000000005</v>
      </c>
      <c r="I2" s="24">
        <v>0.95200000000000007</v>
      </c>
      <c r="J2" s="24">
        <v>0.95400000000000007</v>
      </c>
      <c r="K2" s="24">
        <v>0.97399999999999998</v>
      </c>
      <c r="L2" s="24">
        <v>0.875</v>
      </c>
    </row>
    <row r="3" spans="1:12" x14ac:dyDescent="0.25">
      <c r="A3" s="22">
        <v>0.89300000000000002</v>
      </c>
      <c r="B3" s="24">
        <v>0.68800000000000006</v>
      </c>
      <c r="C3" s="24">
        <v>0.86399999999999999</v>
      </c>
      <c r="D3" s="24">
        <v>0.76700000000000002</v>
      </c>
      <c r="E3" s="24">
        <v>0.94900000000000007</v>
      </c>
      <c r="F3" s="24">
        <v>1.008</v>
      </c>
      <c r="G3" s="24">
        <v>0.872</v>
      </c>
      <c r="H3" s="24">
        <v>0.85899999999999999</v>
      </c>
      <c r="I3" s="24">
        <v>0.88200000000000001</v>
      </c>
      <c r="J3" s="24">
        <v>0.81200000000000006</v>
      </c>
      <c r="K3" s="24">
        <v>0.76</v>
      </c>
      <c r="L3" s="24">
        <v>0.84499999999999997</v>
      </c>
    </row>
    <row r="4" spans="1:12" x14ac:dyDescent="0.25">
      <c r="A4" s="22">
        <v>0.498</v>
      </c>
      <c r="B4" s="24">
        <v>0.74399999999999999</v>
      </c>
      <c r="C4" s="24">
        <v>0.76</v>
      </c>
      <c r="D4" s="24">
        <v>0.73699999999999999</v>
      </c>
      <c r="E4" s="24">
        <v>0.91700000000000004</v>
      </c>
      <c r="F4" s="24">
        <v>0.85099999999999998</v>
      </c>
      <c r="G4" s="24">
        <v>0.64600000000000002</v>
      </c>
      <c r="H4" s="24">
        <v>0.75800000000000001</v>
      </c>
      <c r="I4" s="24">
        <v>0.88100000000000001</v>
      </c>
      <c r="J4" s="24">
        <v>0.78700000000000003</v>
      </c>
      <c r="K4" s="24">
        <v>0.68</v>
      </c>
      <c r="L4" s="24">
        <v>0.70799999999999996</v>
      </c>
    </row>
    <row r="5" spans="1:12" x14ac:dyDescent="0.25">
      <c r="A5" s="22">
        <v>0.23599999999999999</v>
      </c>
      <c r="B5" s="24">
        <v>0.71699999999999997</v>
      </c>
      <c r="C5" s="24">
        <v>0.80600000000000005</v>
      </c>
      <c r="D5" s="24">
        <v>0.82700000000000007</v>
      </c>
      <c r="E5" s="24">
        <v>0.63700000000000001</v>
      </c>
      <c r="F5" s="24">
        <v>0.751</v>
      </c>
      <c r="G5" s="24">
        <v>0.76500000000000001</v>
      </c>
      <c r="H5" s="24">
        <v>0.71799999999999997</v>
      </c>
      <c r="I5" s="24">
        <v>0.78700000000000003</v>
      </c>
      <c r="J5" s="24">
        <v>0.81500000000000006</v>
      </c>
      <c r="K5" s="24">
        <v>0.67600000000000005</v>
      </c>
      <c r="L5" s="24">
        <v>0.72599999999999998</v>
      </c>
    </row>
    <row r="6" spans="1:12" x14ac:dyDescent="0.25">
      <c r="A6" s="22">
        <v>0.16200000000000001</v>
      </c>
      <c r="B6" s="24">
        <v>0.76100000000000001</v>
      </c>
      <c r="C6" s="24">
        <v>0.75</v>
      </c>
      <c r="D6" s="24">
        <v>0.73</v>
      </c>
      <c r="E6" s="24">
        <v>0.56400000000000006</v>
      </c>
      <c r="F6" s="24">
        <v>0.74099999999999999</v>
      </c>
      <c r="G6" s="24">
        <v>0.72399999999999998</v>
      </c>
      <c r="H6" s="24">
        <v>0.73399999999999999</v>
      </c>
      <c r="I6" s="24">
        <v>0.69600000000000006</v>
      </c>
      <c r="J6" s="24">
        <v>0.752</v>
      </c>
      <c r="K6" s="24">
        <v>0.71</v>
      </c>
      <c r="L6" s="24">
        <v>0.628</v>
      </c>
    </row>
    <row r="7" spans="1:12" x14ac:dyDescent="0.25">
      <c r="A7" s="23">
        <v>5.2999999999999999E-2</v>
      </c>
      <c r="B7" s="24">
        <v>0.72199999999999998</v>
      </c>
      <c r="C7" s="24">
        <v>0.70399999999999996</v>
      </c>
      <c r="D7" s="24">
        <v>0.71099999999999997</v>
      </c>
      <c r="E7" s="24">
        <v>0.58399999999999996</v>
      </c>
      <c r="F7" s="24">
        <v>0.57699999999999996</v>
      </c>
      <c r="G7" s="24">
        <v>0.62</v>
      </c>
      <c r="H7" s="24">
        <v>0.74</v>
      </c>
      <c r="I7" s="24">
        <v>0.66100000000000003</v>
      </c>
      <c r="J7" s="24">
        <v>0.76900000000000002</v>
      </c>
      <c r="K7" s="24">
        <v>0.70000000000000007</v>
      </c>
      <c r="L7" s="24">
        <v>0.80800000000000005</v>
      </c>
    </row>
    <row r="8" spans="1:12" x14ac:dyDescent="0.25">
      <c r="A8" s="24">
        <v>0.59699999999999998</v>
      </c>
      <c r="B8" s="24">
        <v>0.76400000000000001</v>
      </c>
      <c r="C8" s="24">
        <v>0.55300000000000005</v>
      </c>
      <c r="D8" s="24">
        <v>0.65</v>
      </c>
      <c r="E8" s="24">
        <v>0.70799999999999996</v>
      </c>
      <c r="F8" s="24">
        <v>0.62</v>
      </c>
      <c r="G8" s="24">
        <v>0.63500000000000001</v>
      </c>
      <c r="H8" s="24">
        <v>0.64500000000000002</v>
      </c>
      <c r="I8" s="24">
        <v>0.224</v>
      </c>
      <c r="J8" s="24">
        <v>0.72</v>
      </c>
      <c r="K8" s="24">
        <v>0.69200000000000006</v>
      </c>
      <c r="L8" s="24">
        <v>0.75800000000000001</v>
      </c>
    </row>
    <row r="9" spans="1:12" x14ac:dyDescent="0.25">
      <c r="A9" s="24">
        <v>0.49299999999999999</v>
      </c>
      <c r="B9" s="24">
        <v>0.76</v>
      </c>
      <c r="C9" s="24">
        <v>0.73499999999999999</v>
      </c>
      <c r="D9" s="24">
        <v>0.53400000000000003</v>
      </c>
      <c r="E9" s="24">
        <v>0.69700000000000006</v>
      </c>
      <c r="F9" s="24">
        <v>0.48099999999999998</v>
      </c>
      <c r="G9" s="24">
        <v>0.51800000000000002</v>
      </c>
      <c r="H9" s="24">
        <v>0.90600000000000003</v>
      </c>
      <c r="I9" s="24">
        <v>0.65400000000000003</v>
      </c>
      <c r="J9" s="24">
        <v>0.63200000000000001</v>
      </c>
      <c r="K9" s="24">
        <v>0.68400000000000005</v>
      </c>
      <c r="L9" s="24">
        <v>0.68400000000000005</v>
      </c>
    </row>
    <row r="16" spans="1:12" x14ac:dyDescent="0.25">
      <c r="A16" s="27"/>
      <c r="B16" s="1" t="s">
        <v>96</v>
      </c>
      <c r="C16" s="1" t="s">
        <v>82</v>
      </c>
      <c r="D16" s="1" t="s">
        <v>83</v>
      </c>
      <c r="E16" s="1" t="s">
        <v>84</v>
      </c>
    </row>
    <row r="17" spans="1:12" x14ac:dyDescent="0.25">
      <c r="A17" s="27" t="s">
        <v>85</v>
      </c>
      <c r="B17" s="22">
        <v>1.7969999999999999</v>
      </c>
      <c r="C17" s="16">
        <f>B17-B22</f>
        <v>1.744</v>
      </c>
      <c r="D17" s="16">
        <v>500</v>
      </c>
      <c r="E17" s="18">
        <f>(-6.9119*C17*C17)+(298.47*C17)+(0.8508)</f>
        <v>500.35968732160006</v>
      </c>
    </row>
    <row r="18" spans="1:12" x14ac:dyDescent="0.25">
      <c r="A18" s="27" t="s">
        <v>86</v>
      </c>
      <c r="B18" s="22">
        <v>0.89300000000000002</v>
      </c>
      <c r="C18" s="16">
        <f>B18-B22</f>
        <v>0.84</v>
      </c>
      <c r="D18" s="16">
        <v>250</v>
      </c>
      <c r="E18" s="18">
        <f t="shared" ref="E18:E22" si="0">(-6.9119*C18*C18)+(298.47*C18)+(0.8508)</f>
        <v>246.68856336000002</v>
      </c>
    </row>
    <row r="19" spans="1:12" x14ac:dyDescent="0.25">
      <c r="A19" s="27" t="s">
        <v>87</v>
      </c>
      <c r="B19" s="22">
        <v>0.498</v>
      </c>
      <c r="C19" s="16">
        <f>B19-B22</f>
        <v>0.44500000000000001</v>
      </c>
      <c r="D19" s="16">
        <v>125</v>
      </c>
      <c r="E19" s="18">
        <f t="shared" si="0"/>
        <v>132.3012210025</v>
      </c>
    </row>
    <row r="20" spans="1:12" x14ac:dyDescent="0.25">
      <c r="A20" s="27" t="s">
        <v>88</v>
      </c>
      <c r="B20" s="22">
        <v>0.23599999999999999</v>
      </c>
      <c r="C20" s="16">
        <f>B20-B22</f>
        <v>0.183</v>
      </c>
      <c r="D20" s="16">
        <v>62.5</v>
      </c>
      <c r="E20" s="18">
        <f t="shared" si="0"/>
        <v>55.239337380899997</v>
      </c>
    </row>
    <row r="21" spans="1:12" x14ac:dyDescent="0.25">
      <c r="A21" s="27" t="s">
        <v>89</v>
      </c>
      <c r="B21" s="22">
        <v>0.16200000000000001</v>
      </c>
      <c r="C21" s="16">
        <f>B21-B22</f>
        <v>0.10900000000000001</v>
      </c>
      <c r="D21" s="16">
        <v>31.25</v>
      </c>
      <c r="E21" s="18">
        <f t="shared" si="0"/>
        <v>33.301909716100013</v>
      </c>
    </row>
    <row r="22" spans="1:12" x14ac:dyDescent="0.25">
      <c r="A22" s="27" t="s">
        <v>91</v>
      </c>
      <c r="B22" s="23">
        <v>5.2999999999999999E-2</v>
      </c>
      <c r="C22" s="16">
        <f>B22-B22</f>
        <v>0</v>
      </c>
      <c r="D22" s="16">
        <v>0</v>
      </c>
      <c r="E22" s="18">
        <f t="shared" si="0"/>
        <v>0.8508</v>
      </c>
    </row>
    <row r="27" spans="1:12" x14ac:dyDescent="0.25">
      <c r="H27" s="2"/>
      <c r="J27" s="2" t="s">
        <v>99</v>
      </c>
      <c r="K27" s="2"/>
      <c r="L27" s="2"/>
    </row>
    <row r="32" spans="1:12" x14ac:dyDescent="0.25">
      <c r="A32" s="25" t="s">
        <v>93</v>
      </c>
      <c r="B32" s="24" t="s">
        <v>81</v>
      </c>
      <c r="C32" s="3" t="s">
        <v>91</v>
      </c>
      <c r="D32" s="16" t="s">
        <v>82</v>
      </c>
      <c r="E32" s="26" t="s">
        <v>100</v>
      </c>
    </row>
    <row r="33" spans="1:5" x14ac:dyDescent="0.25">
      <c r="A33" s="4" t="s">
        <v>123</v>
      </c>
      <c r="B33" s="24">
        <v>0.59699999999999998</v>
      </c>
      <c r="C33" s="23">
        <v>5.2999999999999999E-2</v>
      </c>
      <c r="D33" s="16">
        <f t="shared" ref="D33:D64" si="1">(B33-C33)</f>
        <v>0.54399999999999993</v>
      </c>
      <c r="E33" s="18">
        <f t="shared" ref="E33:E64" si="2">(-6.9119*D33*D33)+(298.47*D33)+(0.8508)</f>
        <v>161.1729999616</v>
      </c>
    </row>
    <row r="34" spans="1:5" x14ac:dyDescent="0.25">
      <c r="A34" s="4" t="s">
        <v>124</v>
      </c>
      <c r="B34" s="24">
        <v>0.49299999999999999</v>
      </c>
      <c r="C34" s="23">
        <v>5.2999999999999999E-2</v>
      </c>
      <c r="D34" s="16">
        <f t="shared" si="1"/>
        <v>0.44</v>
      </c>
      <c r="E34" s="18">
        <f t="shared" si="2"/>
        <v>130.83945616000003</v>
      </c>
    </row>
    <row r="35" spans="1:5" x14ac:dyDescent="0.25">
      <c r="A35" s="4" t="s">
        <v>125</v>
      </c>
      <c r="B35" s="24">
        <v>0.93800000000000006</v>
      </c>
      <c r="C35" s="23">
        <v>5.2999999999999999E-2</v>
      </c>
      <c r="D35" s="16">
        <f t="shared" si="1"/>
        <v>0.88500000000000001</v>
      </c>
      <c r="E35" s="18">
        <f t="shared" si="2"/>
        <v>259.58317712250005</v>
      </c>
    </row>
    <row r="36" spans="1:5" x14ac:dyDescent="0.25">
      <c r="A36" s="4" t="s">
        <v>126</v>
      </c>
      <c r="B36" s="24">
        <v>0.68800000000000006</v>
      </c>
      <c r="C36" s="23">
        <v>5.2999999999999999E-2</v>
      </c>
      <c r="D36" s="16">
        <f t="shared" si="1"/>
        <v>0.63500000000000001</v>
      </c>
      <c r="E36" s="18">
        <f t="shared" si="2"/>
        <v>187.59219912250001</v>
      </c>
    </row>
    <row r="37" spans="1:5" x14ac:dyDescent="0.25">
      <c r="A37" s="30" t="s">
        <v>209</v>
      </c>
      <c r="B37" s="24">
        <v>0.74399999999999999</v>
      </c>
      <c r="C37" s="23">
        <v>5.2999999999999999E-2</v>
      </c>
      <c r="D37" s="16">
        <f t="shared" si="1"/>
        <v>0.69099999999999995</v>
      </c>
      <c r="E37" s="18">
        <f t="shared" si="2"/>
        <v>203.79326907609999</v>
      </c>
    </row>
    <row r="38" spans="1:5" x14ac:dyDescent="0.25">
      <c r="A38" s="4" t="s">
        <v>127</v>
      </c>
      <c r="B38" s="24">
        <v>0.71699999999999997</v>
      </c>
      <c r="C38" s="23">
        <v>5.2999999999999999E-2</v>
      </c>
      <c r="D38" s="16">
        <f t="shared" si="1"/>
        <v>0.66399999999999992</v>
      </c>
      <c r="E38" s="18">
        <f t="shared" si="2"/>
        <v>195.98745093759999</v>
      </c>
    </row>
    <row r="39" spans="1:5" x14ac:dyDescent="0.25">
      <c r="A39" s="4" t="s">
        <v>128</v>
      </c>
      <c r="B39" s="24">
        <v>0.76100000000000001</v>
      </c>
      <c r="C39" s="23">
        <v>5.2999999999999999E-2</v>
      </c>
      <c r="D39" s="16">
        <f t="shared" si="1"/>
        <v>0.70799999999999996</v>
      </c>
      <c r="E39" s="18">
        <f t="shared" si="2"/>
        <v>208.70287335840001</v>
      </c>
    </row>
    <row r="40" spans="1:5" x14ac:dyDescent="0.25">
      <c r="A40" s="4" t="s">
        <v>129</v>
      </c>
      <c r="B40" s="24">
        <v>0.72199999999999998</v>
      </c>
      <c r="C40" s="23">
        <v>5.2999999999999999E-2</v>
      </c>
      <c r="D40" s="16">
        <f t="shared" si="1"/>
        <v>0.66899999999999993</v>
      </c>
      <c r="E40" s="18">
        <f t="shared" si="2"/>
        <v>197.4337331241</v>
      </c>
    </row>
    <row r="41" spans="1:5" x14ac:dyDescent="0.25">
      <c r="A41" s="4" t="s">
        <v>130</v>
      </c>
      <c r="B41" s="24">
        <v>0.76400000000000001</v>
      </c>
      <c r="C41" s="23">
        <v>5.2999999999999999E-2</v>
      </c>
      <c r="D41" s="16">
        <f t="shared" si="1"/>
        <v>0.71099999999999997</v>
      </c>
      <c r="E41" s="18">
        <f t="shared" si="2"/>
        <v>209.5688594001</v>
      </c>
    </row>
    <row r="42" spans="1:5" x14ac:dyDescent="0.25">
      <c r="A42" s="4" t="s">
        <v>131</v>
      </c>
      <c r="B42" s="24">
        <v>0.76</v>
      </c>
      <c r="C42" s="23">
        <v>5.2999999999999999E-2</v>
      </c>
      <c r="D42" s="16">
        <f t="shared" si="1"/>
        <v>0.70699999999999996</v>
      </c>
      <c r="E42" s="18">
        <f t="shared" si="2"/>
        <v>208.41418369690001</v>
      </c>
    </row>
    <row r="43" spans="1:5" x14ac:dyDescent="0.25">
      <c r="A43" s="4" t="s">
        <v>132</v>
      </c>
      <c r="B43" s="24">
        <v>1.0110000000000001</v>
      </c>
      <c r="C43" s="23">
        <v>5.2999999999999999E-2</v>
      </c>
      <c r="D43" s="16">
        <f t="shared" si="1"/>
        <v>0.95800000000000007</v>
      </c>
      <c r="E43" s="18">
        <f t="shared" si="2"/>
        <v>280.44156700840006</v>
      </c>
    </row>
    <row r="44" spans="1:5" x14ac:dyDescent="0.25">
      <c r="A44" s="4" t="s">
        <v>133</v>
      </c>
      <c r="B44" s="24">
        <v>0.86399999999999999</v>
      </c>
      <c r="C44" s="23">
        <v>5.2999999999999999E-2</v>
      </c>
      <c r="D44" s="16">
        <f t="shared" si="1"/>
        <v>0.81099999999999994</v>
      </c>
      <c r="E44" s="18">
        <f t="shared" si="2"/>
        <v>238.36386822009999</v>
      </c>
    </row>
    <row r="45" spans="1:5" x14ac:dyDescent="0.25">
      <c r="A45" s="4" t="s">
        <v>134</v>
      </c>
      <c r="B45" s="24">
        <v>0.76</v>
      </c>
      <c r="C45" s="23">
        <v>5.2999999999999999E-2</v>
      </c>
      <c r="D45" s="16">
        <f t="shared" si="1"/>
        <v>0.70699999999999996</v>
      </c>
      <c r="E45" s="18">
        <f t="shared" si="2"/>
        <v>208.41418369690001</v>
      </c>
    </row>
    <row r="46" spans="1:5" x14ac:dyDescent="0.25">
      <c r="A46" s="4" t="s">
        <v>135</v>
      </c>
      <c r="B46" s="24">
        <v>0.80600000000000005</v>
      </c>
      <c r="C46" s="23">
        <v>5.2999999999999999E-2</v>
      </c>
      <c r="D46" s="16">
        <f t="shared" si="1"/>
        <v>0.753</v>
      </c>
      <c r="E46" s="18">
        <f t="shared" si="2"/>
        <v>221.67960049290002</v>
      </c>
    </row>
    <row r="47" spans="1:5" x14ac:dyDescent="0.25">
      <c r="A47" s="4" t="s">
        <v>136</v>
      </c>
      <c r="B47" s="24">
        <v>0.75</v>
      </c>
      <c r="C47" s="23">
        <v>5.2999999999999999E-2</v>
      </c>
      <c r="D47" s="16">
        <f t="shared" si="1"/>
        <v>0.69699999999999995</v>
      </c>
      <c r="E47" s="18">
        <f t="shared" si="2"/>
        <v>205.52652677289998</v>
      </c>
    </row>
    <row r="48" spans="1:5" x14ac:dyDescent="0.25">
      <c r="A48" s="4" t="s">
        <v>137</v>
      </c>
      <c r="B48" s="24">
        <v>0.70399999999999996</v>
      </c>
      <c r="C48" s="23">
        <v>5.2999999999999999E-2</v>
      </c>
      <c r="D48" s="16">
        <f t="shared" si="1"/>
        <v>0.65099999999999991</v>
      </c>
      <c r="E48" s="18">
        <f t="shared" si="2"/>
        <v>192.22549986809997</v>
      </c>
    </row>
    <row r="49" spans="1:5" x14ac:dyDescent="0.25">
      <c r="A49" s="4" t="s">
        <v>138</v>
      </c>
      <c r="B49" s="24">
        <v>0.55300000000000005</v>
      </c>
      <c r="C49" s="23">
        <v>5.2999999999999999E-2</v>
      </c>
      <c r="D49" s="16">
        <f t="shared" si="1"/>
        <v>0.5</v>
      </c>
      <c r="E49" s="18">
        <f t="shared" si="2"/>
        <v>148.35782500000002</v>
      </c>
    </row>
    <row r="50" spans="1:5" x14ac:dyDescent="0.25">
      <c r="A50" s="4" t="s">
        <v>139</v>
      </c>
      <c r="B50" s="24">
        <v>0.73499999999999999</v>
      </c>
      <c r="C50" s="23">
        <v>5.2999999999999999E-2</v>
      </c>
      <c r="D50" s="16">
        <f t="shared" si="1"/>
        <v>0.68199999999999994</v>
      </c>
      <c r="E50" s="18">
        <f t="shared" si="2"/>
        <v>201.1924494244</v>
      </c>
    </row>
    <row r="51" spans="1:5" x14ac:dyDescent="0.25">
      <c r="A51" s="4" t="s">
        <v>140</v>
      </c>
      <c r="B51" s="24">
        <v>0.96499999999999997</v>
      </c>
      <c r="C51" s="23">
        <v>5.2999999999999999E-2</v>
      </c>
      <c r="D51" s="16">
        <f t="shared" si="1"/>
        <v>0.91199999999999992</v>
      </c>
      <c r="E51" s="18">
        <f t="shared" si="2"/>
        <v>267.3065086464</v>
      </c>
    </row>
    <row r="52" spans="1:5" x14ac:dyDescent="0.25">
      <c r="A52" s="4" t="s">
        <v>141</v>
      </c>
      <c r="B52" s="24">
        <v>0.76700000000000002</v>
      </c>
      <c r="C52" s="23">
        <v>5.2999999999999999E-2</v>
      </c>
      <c r="D52" s="16">
        <f t="shared" si="1"/>
        <v>0.71399999999999997</v>
      </c>
      <c r="E52" s="18">
        <f t="shared" si="2"/>
        <v>210.43472102760001</v>
      </c>
    </row>
    <row r="53" spans="1:5" x14ac:dyDescent="0.25">
      <c r="A53" s="4" t="s">
        <v>142</v>
      </c>
      <c r="B53" s="24">
        <v>0.73699999999999999</v>
      </c>
      <c r="C53" s="23">
        <v>5.2999999999999999E-2</v>
      </c>
      <c r="D53" s="16">
        <f t="shared" si="1"/>
        <v>0.68399999999999994</v>
      </c>
      <c r="E53" s="18">
        <f t="shared" si="2"/>
        <v>201.77050611359999</v>
      </c>
    </row>
    <row r="54" spans="1:5" x14ac:dyDescent="0.25">
      <c r="A54" s="4" t="s">
        <v>143</v>
      </c>
      <c r="B54" s="24">
        <v>0.82700000000000007</v>
      </c>
      <c r="C54" s="23">
        <v>5.2999999999999999E-2</v>
      </c>
      <c r="D54" s="16">
        <f t="shared" si="1"/>
        <v>0.77400000000000002</v>
      </c>
      <c r="E54" s="18">
        <f t="shared" si="2"/>
        <v>227.72582659560004</v>
      </c>
    </row>
    <row r="55" spans="1:5" x14ac:dyDescent="0.25">
      <c r="A55" s="4" t="s">
        <v>144</v>
      </c>
      <c r="B55" s="24">
        <v>0.73</v>
      </c>
      <c r="C55" s="23">
        <v>5.2999999999999999E-2</v>
      </c>
      <c r="D55" s="16">
        <f t="shared" si="1"/>
        <v>0.67699999999999994</v>
      </c>
      <c r="E55" s="18">
        <f t="shared" si="2"/>
        <v>199.7470657849</v>
      </c>
    </row>
    <row r="56" spans="1:5" x14ac:dyDescent="0.25">
      <c r="A56" s="4" t="s">
        <v>145</v>
      </c>
      <c r="B56" s="24">
        <v>0.71099999999999997</v>
      </c>
      <c r="C56" s="23">
        <v>5.2999999999999999E-2</v>
      </c>
      <c r="D56" s="16">
        <f t="shared" si="1"/>
        <v>0.65799999999999992</v>
      </c>
      <c r="E56" s="18">
        <f t="shared" si="2"/>
        <v>194.25145612839998</v>
      </c>
    </row>
    <row r="57" spans="1:5" x14ac:dyDescent="0.25">
      <c r="A57" s="4" t="s">
        <v>146</v>
      </c>
      <c r="B57" s="24">
        <v>0.65</v>
      </c>
      <c r="C57" s="23">
        <v>5.2999999999999999E-2</v>
      </c>
      <c r="D57" s="16">
        <f t="shared" si="1"/>
        <v>0.59699999999999998</v>
      </c>
      <c r="E57" s="18">
        <f t="shared" si="2"/>
        <v>176.5739266329</v>
      </c>
    </row>
    <row r="58" spans="1:5" x14ac:dyDescent="0.25">
      <c r="A58" s="4" t="s">
        <v>147</v>
      </c>
      <c r="B58" s="24">
        <v>0.53400000000000003</v>
      </c>
      <c r="C58" s="23">
        <v>5.2999999999999999E-2</v>
      </c>
      <c r="D58" s="16">
        <f t="shared" si="1"/>
        <v>0.48100000000000004</v>
      </c>
      <c r="E58" s="18">
        <f t="shared" si="2"/>
        <v>142.81572590410002</v>
      </c>
    </row>
    <row r="59" spans="1:5" x14ac:dyDescent="0.25">
      <c r="A59" s="4" t="s">
        <v>148</v>
      </c>
      <c r="B59" s="24">
        <v>0.86</v>
      </c>
      <c r="C59" s="23">
        <v>5.2999999999999999E-2</v>
      </c>
      <c r="D59" s="16">
        <f t="shared" si="1"/>
        <v>0.80699999999999994</v>
      </c>
      <c r="E59" s="18">
        <f t="shared" si="2"/>
        <v>237.21472203690001</v>
      </c>
    </row>
    <row r="60" spans="1:5" x14ac:dyDescent="0.25">
      <c r="A60" s="4" t="s">
        <v>149</v>
      </c>
      <c r="B60" s="24">
        <v>0.94900000000000007</v>
      </c>
      <c r="C60" s="23">
        <v>5.2999999999999999E-2</v>
      </c>
      <c r="D60" s="16">
        <f t="shared" si="1"/>
        <v>0.89600000000000002</v>
      </c>
      <c r="E60" s="18">
        <f t="shared" si="2"/>
        <v>262.73093608959999</v>
      </c>
    </row>
    <row r="61" spans="1:5" x14ac:dyDescent="0.25">
      <c r="A61" s="4" t="s">
        <v>150</v>
      </c>
      <c r="B61" s="24">
        <v>0.91700000000000004</v>
      </c>
      <c r="C61" s="23">
        <v>5.2999999999999999E-2</v>
      </c>
      <c r="D61" s="16">
        <f t="shared" si="1"/>
        <v>0.86399999999999999</v>
      </c>
      <c r="E61" s="18">
        <f t="shared" si="2"/>
        <v>253.5691742976</v>
      </c>
    </row>
    <row r="62" spans="1:5" x14ac:dyDescent="0.25">
      <c r="A62" s="4" t="s">
        <v>151</v>
      </c>
      <c r="B62" s="24">
        <v>0.63700000000000001</v>
      </c>
      <c r="C62" s="23">
        <v>5.2999999999999999E-2</v>
      </c>
      <c r="D62" s="16">
        <f t="shared" si="1"/>
        <v>0.58399999999999996</v>
      </c>
      <c r="E62" s="18">
        <f t="shared" si="2"/>
        <v>172.79993503359998</v>
      </c>
    </row>
    <row r="63" spans="1:5" x14ac:dyDescent="0.25">
      <c r="A63" s="4" t="s">
        <v>152</v>
      </c>
      <c r="B63" s="24">
        <v>0.56400000000000006</v>
      </c>
      <c r="C63" s="23">
        <v>5.2999999999999999E-2</v>
      </c>
      <c r="D63" s="16">
        <f t="shared" si="1"/>
        <v>0.51100000000000001</v>
      </c>
      <c r="E63" s="18">
        <f t="shared" si="2"/>
        <v>151.56412776010001</v>
      </c>
    </row>
    <row r="64" spans="1:5" x14ac:dyDescent="0.25">
      <c r="A64" s="4" t="s">
        <v>153</v>
      </c>
      <c r="B64" s="24">
        <v>0.58399999999999996</v>
      </c>
      <c r="C64" s="23">
        <v>5.2999999999999999E-2</v>
      </c>
      <c r="D64" s="16">
        <f t="shared" si="1"/>
        <v>0.53099999999999992</v>
      </c>
      <c r="E64" s="18">
        <f t="shared" si="2"/>
        <v>157.38948376409996</v>
      </c>
    </row>
    <row r="65" spans="1:5" x14ac:dyDescent="0.25">
      <c r="A65" s="4" t="s">
        <v>154</v>
      </c>
      <c r="B65" s="24">
        <v>0.70799999999999996</v>
      </c>
      <c r="C65" s="23">
        <v>5.2999999999999999E-2</v>
      </c>
      <c r="D65" s="16">
        <f t="shared" ref="D65:D96" si="3">(B65-C65)</f>
        <v>0.65499999999999992</v>
      </c>
      <c r="E65" s="18">
        <f t="shared" ref="E65:E96" si="4">(-6.9119*D65*D65)+(298.47*D65)+(0.8508)</f>
        <v>193.3832721025</v>
      </c>
    </row>
    <row r="66" spans="1:5" x14ac:dyDescent="0.25">
      <c r="A66" s="4" t="s">
        <v>155</v>
      </c>
      <c r="B66" s="24">
        <v>0.69700000000000006</v>
      </c>
      <c r="C66" s="23">
        <v>5.2999999999999999E-2</v>
      </c>
      <c r="D66" s="16">
        <f t="shared" si="3"/>
        <v>0.64400000000000002</v>
      </c>
      <c r="E66" s="18">
        <f t="shared" si="4"/>
        <v>190.1988662416</v>
      </c>
    </row>
    <row r="67" spans="1:5" x14ac:dyDescent="0.25">
      <c r="A67" s="4" t="s">
        <v>156</v>
      </c>
      <c r="B67" s="24">
        <v>0.96499999999999997</v>
      </c>
      <c r="C67" s="23">
        <v>5.2999999999999999E-2</v>
      </c>
      <c r="D67" s="16">
        <f t="shared" si="3"/>
        <v>0.91199999999999992</v>
      </c>
      <c r="E67" s="18">
        <f t="shared" si="4"/>
        <v>267.3065086464</v>
      </c>
    </row>
    <row r="68" spans="1:5" x14ac:dyDescent="0.25">
      <c r="A68" s="4" t="s">
        <v>157</v>
      </c>
      <c r="B68" s="24">
        <v>1.008</v>
      </c>
      <c r="C68" s="23">
        <v>5.2999999999999999E-2</v>
      </c>
      <c r="D68" s="16">
        <f t="shared" si="3"/>
        <v>0.95499999999999996</v>
      </c>
      <c r="E68" s="18">
        <f t="shared" si="4"/>
        <v>279.58582440250001</v>
      </c>
    </row>
    <row r="69" spans="1:5" x14ac:dyDescent="0.25">
      <c r="A69" s="4" t="s">
        <v>158</v>
      </c>
      <c r="B69" s="24">
        <v>0.85099999999999998</v>
      </c>
      <c r="C69" s="23">
        <v>5.2999999999999999E-2</v>
      </c>
      <c r="D69" s="16">
        <f t="shared" si="3"/>
        <v>0.79799999999999993</v>
      </c>
      <c r="E69" s="18">
        <f t="shared" si="4"/>
        <v>234.62833443239998</v>
      </c>
    </row>
    <row r="70" spans="1:5" x14ac:dyDescent="0.25">
      <c r="A70" s="4" t="s">
        <v>159</v>
      </c>
      <c r="B70" s="24">
        <v>0.751</v>
      </c>
      <c r="C70" s="23">
        <v>5.2999999999999999E-2</v>
      </c>
      <c r="D70" s="16">
        <f t="shared" si="3"/>
        <v>0.69799999999999995</v>
      </c>
      <c r="E70" s="18">
        <f t="shared" si="4"/>
        <v>205.81535467240002</v>
      </c>
    </row>
    <row r="71" spans="1:5" x14ac:dyDescent="0.25">
      <c r="A71" s="4" t="s">
        <v>160</v>
      </c>
      <c r="B71" s="24">
        <v>0.74099999999999999</v>
      </c>
      <c r="C71" s="23">
        <v>5.2999999999999999E-2</v>
      </c>
      <c r="D71" s="16">
        <f t="shared" si="3"/>
        <v>0.68799999999999994</v>
      </c>
      <c r="E71" s="18">
        <f t="shared" si="4"/>
        <v>202.9264536064</v>
      </c>
    </row>
    <row r="72" spans="1:5" x14ac:dyDescent="0.25">
      <c r="A72" s="4" t="s">
        <v>161</v>
      </c>
      <c r="B72" s="24">
        <v>0.57699999999999996</v>
      </c>
      <c r="C72" s="23">
        <v>5.2999999999999999E-2</v>
      </c>
      <c r="D72" s="16">
        <f t="shared" si="3"/>
        <v>0.52399999999999991</v>
      </c>
      <c r="E72" s="18">
        <f t="shared" si="4"/>
        <v>155.35123814560001</v>
      </c>
    </row>
    <row r="73" spans="1:5" x14ac:dyDescent="0.25">
      <c r="A73" s="30" t="s">
        <v>210</v>
      </c>
      <c r="B73" s="24">
        <v>0.62</v>
      </c>
      <c r="C73" s="23">
        <v>5.2999999999999999E-2</v>
      </c>
      <c r="D73" s="16">
        <f t="shared" si="3"/>
        <v>0.56699999999999995</v>
      </c>
      <c r="E73" s="18">
        <f t="shared" si="4"/>
        <v>167.8611901809</v>
      </c>
    </row>
    <row r="74" spans="1:5" x14ac:dyDescent="0.25">
      <c r="A74" s="4" t="s">
        <v>162</v>
      </c>
      <c r="B74" s="24">
        <v>0.48099999999999998</v>
      </c>
      <c r="C74" s="23">
        <v>5.2999999999999999E-2</v>
      </c>
      <c r="D74" s="16">
        <f t="shared" si="3"/>
        <v>0.42799999999999999</v>
      </c>
      <c r="E74" s="18">
        <f t="shared" si="4"/>
        <v>127.32981051040002</v>
      </c>
    </row>
    <row r="75" spans="1:5" x14ac:dyDescent="0.25">
      <c r="A75" s="4" t="s">
        <v>163</v>
      </c>
      <c r="B75" s="24">
        <v>0.91200000000000003</v>
      </c>
      <c r="C75" s="23">
        <v>5.2999999999999999E-2</v>
      </c>
      <c r="D75" s="16">
        <f t="shared" si="3"/>
        <v>0.85899999999999999</v>
      </c>
      <c r="E75" s="18">
        <f t="shared" si="4"/>
        <v>252.13637031610003</v>
      </c>
    </row>
    <row r="76" spans="1:5" x14ac:dyDescent="0.25">
      <c r="A76" s="4" t="s">
        <v>164</v>
      </c>
      <c r="B76" s="24">
        <v>0.872</v>
      </c>
      <c r="C76" s="23">
        <v>5.2999999999999999E-2</v>
      </c>
      <c r="D76" s="16">
        <f t="shared" si="3"/>
        <v>0.81899999999999995</v>
      </c>
      <c r="E76" s="18">
        <f t="shared" si="4"/>
        <v>240.6614970441</v>
      </c>
    </row>
    <row r="77" spans="1:5" x14ac:dyDescent="0.25">
      <c r="A77" s="4" t="s">
        <v>165</v>
      </c>
      <c r="B77" s="24">
        <v>0.64600000000000002</v>
      </c>
      <c r="C77" s="23">
        <v>5.2999999999999999E-2</v>
      </c>
      <c r="D77" s="16">
        <f t="shared" si="3"/>
        <v>0.59299999999999997</v>
      </c>
      <c r="E77" s="18">
        <f t="shared" si="4"/>
        <v>175.41294727690001</v>
      </c>
    </row>
    <row r="78" spans="1:5" x14ac:dyDescent="0.25">
      <c r="A78" s="4" t="s">
        <v>166</v>
      </c>
      <c r="B78" s="24">
        <v>0.76500000000000001</v>
      </c>
      <c r="C78" s="23">
        <v>5.2999999999999999E-2</v>
      </c>
      <c r="D78" s="16">
        <f t="shared" si="3"/>
        <v>0.71199999999999997</v>
      </c>
      <c r="E78" s="18">
        <f t="shared" si="4"/>
        <v>209.85749376640001</v>
      </c>
    </row>
    <row r="79" spans="1:5" x14ac:dyDescent="0.25">
      <c r="A79" s="4" t="s">
        <v>167</v>
      </c>
      <c r="B79" s="24">
        <v>0.72399999999999998</v>
      </c>
      <c r="C79" s="23">
        <v>5.2999999999999999E-2</v>
      </c>
      <c r="D79" s="16">
        <f t="shared" si="3"/>
        <v>0.67099999999999993</v>
      </c>
      <c r="E79" s="18">
        <f t="shared" si="4"/>
        <v>198.0121492321</v>
      </c>
    </row>
    <row r="80" spans="1:5" x14ac:dyDescent="0.25">
      <c r="A80" s="4" t="s">
        <v>168</v>
      </c>
      <c r="B80" s="24">
        <v>0.62</v>
      </c>
      <c r="C80" s="23">
        <v>5.2999999999999999E-2</v>
      </c>
      <c r="D80" s="16">
        <f t="shared" si="3"/>
        <v>0.56699999999999995</v>
      </c>
      <c r="E80" s="18">
        <f t="shared" si="4"/>
        <v>167.8611901809</v>
      </c>
    </row>
    <row r="81" spans="1:5" x14ac:dyDescent="0.25">
      <c r="A81" s="4" t="s">
        <v>169</v>
      </c>
      <c r="B81" s="24">
        <v>0.63500000000000001</v>
      </c>
      <c r="C81" s="23">
        <v>5.2999999999999999E-2</v>
      </c>
      <c r="D81" s="16">
        <f t="shared" si="3"/>
        <v>0.58199999999999996</v>
      </c>
      <c r="E81" s="18">
        <f t="shared" si="4"/>
        <v>172.21911358439999</v>
      </c>
    </row>
    <row r="82" spans="1:5" x14ac:dyDescent="0.25">
      <c r="A82" s="4" t="s">
        <v>170</v>
      </c>
      <c r="B82" s="24">
        <v>0.51800000000000002</v>
      </c>
      <c r="C82" s="23">
        <v>5.2999999999999999E-2</v>
      </c>
      <c r="D82" s="16">
        <f t="shared" si="3"/>
        <v>0.46500000000000002</v>
      </c>
      <c r="E82" s="18">
        <f t="shared" si="4"/>
        <v>138.14482442249999</v>
      </c>
    </row>
    <row r="83" spans="1:5" x14ac:dyDescent="0.25">
      <c r="A83" s="4" t="s">
        <v>171</v>
      </c>
      <c r="B83" s="24">
        <v>0.93500000000000005</v>
      </c>
      <c r="C83" s="23">
        <v>5.2999999999999999E-2</v>
      </c>
      <c r="D83" s="16">
        <f t="shared" si="3"/>
        <v>0.88200000000000001</v>
      </c>
      <c r="E83" s="18">
        <f t="shared" si="4"/>
        <v>258.72440710439997</v>
      </c>
    </row>
    <row r="84" spans="1:5" x14ac:dyDescent="0.25">
      <c r="A84" s="4" t="s">
        <v>172</v>
      </c>
      <c r="B84" s="24">
        <v>0.85899999999999999</v>
      </c>
      <c r="C84" s="23">
        <v>5.2999999999999999E-2</v>
      </c>
      <c r="D84" s="16">
        <f t="shared" si="3"/>
        <v>0.80599999999999994</v>
      </c>
      <c r="E84" s="18">
        <f t="shared" si="4"/>
        <v>236.9274009316</v>
      </c>
    </row>
    <row r="85" spans="1:5" x14ac:dyDescent="0.25">
      <c r="A85" s="4" t="s">
        <v>173</v>
      </c>
      <c r="B85" s="24">
        <v>0.75800000000000001</v>
      </c>
      <c r="C85" s="23">
        <v>5.2999999999999999E-2</v>
      </c>
      <c r="D85" s="16">
        <f t="shared" si="3"/>
        <v>0.70499999999999996</v>
      </c>
      <c r="E85" s="18">
        <f t="shared" si="4"/>
        <v>207.8367629025</v>
      </c>
    </row>
    <row r="86" spans="1:5" x14ac:dyDescent="0.25">
      <c r="A86" s="4" t="s">
        <v>174</v>
      </c>
      <c r="B86" s="24">
        <v>0.71799999999999997</v>
      </c>
      <c r="C86" s="23">
        <v>5.2999999999999999E-2</v>
      </c>
      <c r="D86" s="16">
        <f t="shared" si="3"/>
        <v>0.66499999999999992</v>
      </c>
      <c r="E86" s="18">
        <f t="shared" si="4"/>
        <v>196.27673502249999</v>
      </c>
    </row>
    <row r="87" spans="1:5" x14ac:dyDescent="0.25">
      <c r="A87" s="4" t="s">
        <v>175</v>
      </c>
      <c r="B87" s="24">
        <v>0.73399999999999999</v>
      </c>
      <c r="C87" s="23">
        <v>5.2999999999999999E-2</v>
      </c>
      <c r="D87" s="16">
        <f t="shared" si="3"/>
        <v>0.68099999999999994</v>
      </c>
      <c r="E87" s="18">
        <f t="shared" si="4"/>
        <v>200.90340034409999</v>
      </c>
    </row>
    <row r="88" spans="1:5" x14ac:dyDescent="0.25">
      <c r="A88" s="4" t="s">
        <v>176</v>
      </c>
      <c r="B88" s="24">
        <v>0.74</v>
      </c>
      <c r="C88" s="23">
        <v>5.2999999999999999E-2</v>
      </c>
      <c r="D88" s="16">
        <f t="shared" si="3"/>
        <v>0.68699999999999994</v>
      </c>
      <c r="E88" s="18">
        <f t="shared" si="4"/>
        <v>202.63748746889999</v>
      </c>
    </row>
    <row r="89" spans="1:5" x14ac:dyDescent="0.25">
      <c r="A89" s="4" t="s">
        <v>177</v>
      </c>
      <c r="B89" s="24">
        <v>0.64500000000000002</v>
      </c>
      <c r="C89" s="23">
        <v>5.2999999999999999E-2</v>
      </c>
      <c r="D89" s="16">
        <f t="shared" si="3"/>
        <v>0.59199999999999997</v>
      </c>
      <c r="E89" s="18">
        <f t="shared" si="4"/>
        <v>175.12266787839999</v>
      </c>
    </row>
    <row r="90" spans="1:5" x14ac:dyDescent="0.25">
      <c r="A90" s="4" t="s">
        <v>178</v>
      </c>
      <c r="B90" s="24">
        <v>0.90600000000000003</v>
      </c>
      <c r="C90" s="23">
        <v>5.2999999999999999E-2</v>
      </c>
      <c r="D90" s="16">
        <f t="shared" si="3"/>
        <v>0.85299999999999998</v>
      </c>
      <c r="E90" s="18">
        <f t="shared" si="4"/>
        <v>250.41654935290001</v>
      </c>
    </row>
    <row r="91" spans="1:5" x14ac:dyDescent="0.25">
      <c r="A91" s="4" t="s">
        <v>179</v>
      </c>
      <c r="B91" s="24">
        <v>0.95200000000000007</v>
      </c>
      <c r="C91" s="23">
        <v>5.2999999999999999E-2</v>
      </c>
      <c r="D91" s="16">
        <f t="shared" si="3"/>
        <v>0.89900000000000002</v>
      </c>
      <c r="E91" s="18">
        <f t="shared" si="4"/>
        <v>263.58912550810004</v>
      </c>
    </row>
    <row r="92" spans="1:5" x14ac:dyDescent="0.25">
      <c r="A92" s="4" t="s">
        <v>180</v>
      </c>
      <c r="B92" s="24">
        <v>0.88200000000000001</v>
      </c>
      <c r="C92" s="23">
        <v>5.2999999999999999E-2</v>
      </c>
      <c r="D92" s="16">
        <f t="shared" si="3"/>
        <v>0.82899999999999996</v>
      </c>
      <c r="E92" s="18">
        <f t="shared" si="4"/>
        <v>243.53228893210002</v>
      </c>
    </row>
    <row r="93" spans="1:5" x14ac:dyDescent="0.25">
      <c r="A93" s="4" t="s">
        <v>181</v>
      </c>
      <c r="B93" s="24">
        <v>0.88100000000000001</v>
      </c>
      <c r="C93" s="23">
        <v>5.2999999999999999E-2</v>
      </c>
      <c r="D93" s="16">
        <f t="shared" si="3"/>
        <v>0.82799999999999996</v>
      </c>
      <c r="E93" s="18">
        <f t="shared" si="4"/>
        <v>243.2452719504</v>
      </c>
    </row>
    <row r="94" spans="1:5" x14ac:dyDescent="0.25">
      <c r="A94" s="4" t="s">
        <v>182</v>
      </c>
      <c r="B94" s="24">
        <v>0.78700000000000003</v>
      </c>
      <c r="C94" s="23">
        <v>5.2999999999999999E-2</v>
      </c>
      <c r="D94" s="16">
        <f t="shared" si="3"/>
        <v>0.73399999999999999</v>
      </c>
      <c r="E94" s="18">
        <f t="shared" si="4"/>
        <v>216.2039524036</v>
      </c>
    </row>
    <row r="95" spans="1:5" x14ac:dyDescent="0.25">
      <c r="A95" s="4" t="s">
        <v>183</v>
      </c>
      <c r="B95" s="24">
        <v>0.69600000000000006</v>
      </c>
      <c r="C95" s="23">
        <v>5.2999999999999999E-2</v>
      </c>
      <c r="D95" s="16">
        <f t="shared" si="3"/>
        <v>0.64300000000000002</v>
      </c>
      <c r="E95" s="18">
        <f t="shared" si="4"/>
        <v>189.90929185690004</v>
      </c>
    </row>
    <row r="96" spans="1:5" x14ac:dyDescent="0.25">
      <c r="A96" s="4" t="s">
        <v>184</v>
      </c>
      <c r="B96" s="24">
        <v>0.66100000000000003</v>
      </c>
      <c r="C96" s="23">
        <v>5.2999999999999999E-2</v>
      </c>
      <c r="D96" s="16">
        <f t="shared" si="3"/>
        <v>0.60799999999999998</v>
      </c>
      <c r="E96" s="18">
        <f t="shared" si="4"/>
        <v>179.7654793984</v>
      </c>
    </row>
    <row r="97" spans="1:5" x14ac:dyDescent="0.25">
      <c r="A97" s="30" t="s">
        <v>211</v>
      </c>
      <c r="B97" s="24">
        <v>0.224</v>
      </c>
      <c r="C97" s="23">
        <v>5.2999999999999999E-2</v>
      </c>
      <c r="D97" s="16">
        <f t="shared" ref="D97:D128" si="5">(B97-C97)</f>
        <v>0.17100000000000001</v>
      </c>
      <c r="E97" s="18">
        <f t="shared" ref="E97:E128" si="6">(-6.9119*D97*D97)+(298.47*D97)+(0.8508)</f>
        <v>51.687059132100011</v>
      </c>
    </row>
    <row r="98" spans="1:5" x14ac:dyDescent="0.25">
      <c r="A98" s="4" t="s">
        <v>185</v>
      </c>
      <c r="B98" s="24">
        <v>0.65400000000000003</v>
      </c>
      <c r="C98" s="23">
        <v>5.2999999999999999E-2</v>
      </c>
      <c r="D98" s="16">
        <f t="shared" si="5"/>
        <v>0.60099999999999998</v>
      </c>
      <c r="E98" s="18">
        <f t="shared" si="6"/>
        <v>177.73468480809998</v>
      </c>
    </row>
    <row r="99" spans="1:5" x14ac:dyDescent="0.25">
      <c r="A99" s="4" t="s">
        <v>186</v>
      </c>
      <c r="B99" s="24">
        <v>0.95400000000000007</v>
      </c>
      <c r="C99" s="23">
        <v>5.2999999999999999E-2</v>
      </c>
      <c r="D99" s="16">
        <f t="shared" si="5"/>
        <v>0.90100000000000002</v>
      </c>
      <c r="E99" s="18">
        <f t="shared" si="6"/>
        <v>264.16118266810003</v>
      </c>
    </row>
    <row r="100" spans="1:5" x14ac:dyDescent="0.25">
      <c r="A100" s="4" t="s">
        <v>187</v>
      </c>
      <c r="B100" s="24">
        <v>0.81200000000000006</v>
      </c>
      <c r="C100" s="23">
        <v>5.2999999999999999E-2</v>
      </c>
      <c r="D100" s="16">
        <f t="shared" si="5"/>
        <v>0.75900000000000001</v>
      </c>
      <c r="E100" s="18">
        <f t="shared" si="6"/>
        <v>223.40771573610002</v>
      </c>
    </row>
    <row r="101" spans="1:5" x14ac:dyDescent="0.25">
      <c r="A101" s="4" t="s">
        <v>188</v>
      </c>
      <c r="B101" s="24">
        <v>0.78700000000000003</v>
      </c>
      <c r="C101" s="23">
        <v>5.2999999999999999E-2</v>
      </c>
      <c r="D101" s="16">
        <f t="shared" si="5"/>
        <v>0.73399999999999999</v>
      </c>
      <c r="E101" s="18">
        <f t="shared" si="6"/>
        <v>216.2039524036</v>
      </c>
    </row>
    <row r="102" spans="1:5" x14ac:dyDescent="0.25">
      <c r="A102" s="4" t="s">
        <v>189</v>
      </c>
      <c r="B102" s="24">
        <v>0.81500000000000006</v>
      </c>
      <c r="C102" s="23">
        <v>5.2999999999999999E-2</v>
      </c>
      <c r="D102" s="16">
        <f t="shared" si="5"/>
        <v>0.76200000000000001</v>
      </c>
      <c r="E102" s="18">
        <f t="shared" si="6"/>
        <v>224.2715867364</v>
      </c>
    </row>
    <row r="103" spans="1:5" x14ac:dyDescent="0.25">
      <c r="A103" s="4" t="s">
        <v>190</v>
      </c>
      <c r="B103" s="24">
        <v>0.752</v>
      </c>
      <c r="C103" s="23">
        <v>5.2999999999999999E-2</v>
      </c>
      <c r="D103" s="16">
        <f t="shared" si="5"/>
        <v>0.69899999999999995</v>
      </c>
      <c r="E103" s="18">
        <f t="shared" si="6"/>
        <v>206.10416874809999</v>
      </c>
    </row>
    <row r="104" spans="1:5" x14ac:dyDescent="0.25">
      <c r="A104" s="4" t="s">
        <v>191</v>
      </c>
      <c r="B104" s="24">
        <v>0.76900000000000002</v>
      </c>
      <c r="C104" s="23">
        <v>5.2999999999999999E-2</v>
      </c>
      <c r="D104" s="16">
        <f t="shared" si="5"/>
        <v>0.71599999999999997</v>
      </c>
      <c r="E104" s="18">
        <f t="shared" si="6"/>
        <v>211.01189299359999</v>
      </c>
    </row>
    <row r="105" spans="1:5" x14ac:dyDescent="0.25">
      <c r="A105" s="4" t="s">
        <v>192</v>
      </c>
      <c r="B105" s="24">
        <v>0.72</v>
      </c>
      <c r="C105" s="23">
        <v>5.2999999999999999E-2</v>
      </c>
      <c r="D105" s="16">
        <f t="shared" si="5"/>
        <v>0.66699999999999993</v>
      </c>
      <c r="E105" s="18">
        <f t="shared" si="6"/>
        <v>196.85526172089999</v>
      </c>
    </row>
    <row r="106" spans="1:5" x14ac:dyDescent="0.25">
      <c r="A106" s="4" t="s">
        <v>193</v>
      </c>
      <c r="B106" s="24">
        <v>0.63200000000000001</v>
      </c>
      <c r="C106" s="23">
        <v>5.2999999999999999E-2</v>
      </c>
      <c r="D106" s="16">
        <f t="shared" si="5"/>
        <v>0.57899999999999996</v>
      </c>
      <c r="E106" s="18">
        <f t="shared" si="6"/>
        <v>171.34777773209998</v>
      </c>
    </row>
    <row r="107" spans="1:5" x14ac:dyDescent="0.25">
      <c r="A107" s="4" t="s">
        <v>194</v>
      </c>
      <c r="B107" s="24">
        <v>0.97399999999999998</v>
      </c>
      <c r="C107" s="23">
        <v>5.2999999999999999E-2</v>
      </c>
      <c r="D107" s="16">
        <f t="shared" si="5"/>
        <v>0.92099999999999993</v>
      </c>
      <c r="E107" s="18">
        <f t="shared" si="6"/>
        <v>269.87871303209999</v>
      </c>
    </row>
    <row r="108" spans="1:5" x14ac:dyDescent="0.25">
      <c r="A108" s="4" t="s">
        <v>195</v>
      </c>
      <c r="B108" s="24">
        <v>0.76</v>
      </c>
      <c r="C108" s="23">
        <v>5.2999999999999999E-2</v>
      </c>
      <c r="D108" s="16">
        <f t="shared" si="5"/>
        <v>0.70699999999999996</v>
      </c>
      <c r="E108" s="18">
        <f t="shared" si="6"/>
        <v>208.41418369690001</v>
      </c>
    </row>
    <row r="109" spans="1:5" x14ac:dyDescent="0.25">
      <c r="A109" s="4" t="s">
        <v>196</v>
      </c>
      <c r="B109" s="24">
        <v>0.68</v>
      </c>
      <c r="C109" s="23">
        <v>5.2999999999999999E-2</v>
      </c>
      <c r="D109" s="16">
        <f t="shared" si="5"/>
        <v>0.627</v>
      </c>
      <c r="E109" s="18">
        <f t="shared" si="6"/>
        <v>185.27422166490001</v>
      </c>
    </row>
    <row r="110" spans="1:5" x14ac:dyDescent="0.25">
      <c r="A110" s="4" t="s">
        <v>197</v>
      </c>
      <c r="B110" s="24">
        <v>0.67600000000000005</v>
      </c>
      <c r="C110" s="23">
        <v>5.2999999999999999E-2</v>
      </c>
      <c r="D110" s="16">
        <f t="shared" si="5"/>
        <v>0.623</v>
      </c>
      <c r="E110" s="18">
        <f t="shared" si="6"/>
        <v>184.11490116490003</v>
      </c>
    </row>
    <row r="111" spans="1:5" x14ac:dyDescent="0.25">
      <c r="A111" s="4" t="s">
        <v>198</v>
      </c>
      <c r="B111" s="24">
        <v>0.71</v>
      </c>
      <c r="C111" s="23">
        <v>5.2999999999999999E-2</v>
      </c>
      <c r="D111" s="16">
        <f t="shared" si="5"/>
        <v>0.65699999999999992</v>
      </c>
      <c r="E111" s="18">
        <f t="shared" si="6"/>
        <v>193.96207527689998</v>
      </c>
    </row>
    <row r="112" spans="1:5" x14ac:dyDescent="0.25">
      <c r="A112" s="30" t="s">
        <v>212</v>
      </c>
      <c r="B112" s="24">
        <v>0.70000000000000007</v>
      </c>
      <c r="C112" s="23">
        <v>5.2999999999999999E-2</v>
      </c>
      <c r="D112" s="16">
        <f t="shared" si="5"/>
        <v>0.64700000000000002</v>
      </c>
      <c r="E112" s="18">
        <f t="shared" si="6"/>
        <v>191.06750645290001</v>
      </c>
    </row>
    <row r="113" spans="1:5" x14ac:dyDescent="0.25">
      <c r="A113" s="4" t="s">
        <v>199</v>
      </c>
      <c r="B113" s="24">
        <v>0.69200000000000006</v>
      </c>
      <c r="C113" s="23">
        <v>5.2999999999999999E-2</v>
      </c>
      <c r="D113" s="16">
        <f t="shared" si="5"/>
        <v>0.63900000000000001</v>
      </c>
      <c r="E113" s="18">
        <f t="shared" si="6"/>
        <v>188.75085608010002</v>
      </c>
    </row>
    <row r="114" spans="1:5" x14ac:dyDescent="0.25">
      <c r="A114" s="4" t="s">
        <v>200</v>
      </c>
      <c r="B114" s="24">
        <v>0.68400000000000005</v>
      </c>
      <c r="C114" s="23">
        <v>5.2999999999999999E-2</v>
      </c>
      <c r="D114" s="16">
        <f t="shared" si="5"/>
        <v>0.63100000000000001</v>
      </c>
      <c r="E114" s="18">
        <f t="shared" si="6"/>
        <v>186.43332098409999</v>
      </c>
    </row>
    <row r="115" spans="1:5" x14ac:dyDescent="0.25">
      <c r="A115" s="4" t="s">
        <v>201</v>
      </c>
      <c r="B115" s="24">
        <v>0.875</v>
      </c>
      <c r="C115" s="23">
        <v>5.2999999999999999E-2</v>
      </c>
      <c r="D115" s="16">
        <f t="shared" si="5"/>
        <v>0.82199999999999995</v>
      </c>
      <c r="E115" s="18">
        <f t="shared" si="6"/>
        <v>241.5228797604</v>
      </c>
    </row>
    <row r="116" spans="1:5" x14ac:dyDescent="0.25">
      <c r="A116" s="4" t="s">
        <v>202</v>
      </c>
      <c r="B116" s="24">
        <v>0.84499999999999997</v>
      </c>
      <c r="C116" s="23">
        <v>5.2999999999999999E-2</v>
      </c>
      <c r="D116" s="16">
        <f t="shared" si="5"/>
        <v>0.79199999999999993</v>
      </c>
      <c r="E116" s="18">
        <f t="shared" si="6"/>
        <v>232.90345395839998</v>
      </c>
    </row>
    <row r="117" spans="1:5" x14ac:dyDescent="0.25">
      <c r="A117" s="4" t="s">
        <v>203</v>
      </c>
      <c r="B117" s="24">
        <v>0.70799999999999996</v>
      </c>
      <c r="C117" s="23">
        <v>5.2999999999999999E-2</v>
      </c>
      <c r="D117" s="16">
        <f t="shared" si="5"/>
        <v>0.65499999999999992</v>
      </c>
      <c r="E117" s="18">
        <f t="shared" si="6"/>
        <v>193.3832721025</v>
      </c>
    </row>
    <row r="118" spans="1:5" x14ac:dyDescent="0.25">
      <c r="A118" s="4" t="s">
        <v>204</v>
      </c>
      <c r="B118" s="24">
        <v>0.72599999999999998</v>
      </c>
      <c r="C118" s="23">
        <v>5.2999999999999999E-2</v>
      </c>
      <c r="D118" s="16">
        <f t="shared" si="5"/>
        <v>0.67299999999999993</v>
      </c>
      <c r="E118" s="18">
        <f t="shared" si="6"/>
        <v>198.59051004489999</v>
      </c>
    </row>
    <row r="119" spans="1:5" x14ac:dyDescent="0.25">
      <c r="A119" s="4" t="s">
        <v>205</v>
      </c>
      <c r="B119" s="24">
        <v>0.628</v>
      </c>
      <c r="C119" s="23">
        <v>5.2999999999999999E-2</v>
      </c>
      <c r="D119" s="16">
        <f t="shared" si="5"/>
        <v>0.57499999999999996</v>
      </c>
      <c r="E119" s="18">
        <f t="shared" si="6"/>
        <v>170.18580306249999</v>
      </c>
    </row>
    <row r="120" spans="1:5" x14ac:dyDescent="0.25">
      <c r="A120" s="4" t="s">
        <v>206</v>
      </c>
      <c r="B120" s="24">
        <v>0.80800000000000005</v>
      </c>
      <c r="C120" s="23">
        <v>5.2999999999999999E-2</v>
      </c>
      <c r="D120" s="16">
        <f t="shared" si="5"/>
        <v>0.755</v>
      </c>
      <c r="E120" s="18">
        <f t="shared" si="6"/>
        <v>222.2556942025</v>
      </c>
    </row>
    <row r="121" spans="1:5" x14ac:dyDescent="0.25">
      <c r="A121" s="4" t="s">
        <v>207</v>
      </c>
      <c r="B121" s="24">
        <v>0.75800000000000001</v>
      </c>
      <c r="C121" s="23">
        <v>5.2999999999999999E-2</v>
      </c>
      <c r="D121" s="16">
        <f t="shared" si="5"/>
        <v>0.70499999999999996</v>
      </c>
      <c r="E121" s="18">
        <f t="shared" si="6"/>
        <v>207.8367629025</v>
      </c>
    </row>
    <row r="122" spans="1:5" x14ac:dyDescent="0.25">
      <c r="A122" s="4" t="s">
        <v>208</v>
      </c>
      <c r="B122" s="24">
        <v>0.68400000000000005</v>
      </c>
      <c r="C122" s="23">
        <v>5.2999999999999999E-2</v>
      </c>
      <c r="D122" s="16">
        <f t="shared" si="5"/>
        <v>0.63100000000000001</v>
      </c>
      <c r="E122" s="18">
        <f t="shared" si="6"/>
        <v>186.43332098409999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43"/>
  <sheetViews>
    <sheetView tabSelected="1" workbookViewId="0">
      <selection activeCell="F15" sqref="F15"/>
    </sheetView>
  </sheetViews>
  <sheetFormatPr defaultRowHeight="15" x14ac:dyDescent="0.25"/>
  <cols>
    <col min="1" max="1" width="27.85546875" customWidth="1"/>
    <col min="2" max="2" width="16.140625" customWidth="1"/>
    <col min="3" max="3" width="15.7109375" customWidth="1"/>
    <col min="4" max="4" width="13.7109375" customWidth="1"/>
    <col min="5" max="5" width="16.85546875" customWidth="1"/>
    <col min="6" max="6" width="78.28515625" customWidth="1"/>
  </cols>
  <sheetData>
    <row r="1" spans="1:6" ht="16.5" thickTop="1" thickBot="1" x14ac:dyDescent="0.3">
      <c r="A1" s="6" t="s">
        <v>1</v>
      </c>
      <c r="B1" s="6" t="s">
        <v>2</v>
      </c>
      <c r="C1" s="6" t="s">
        <v>3</v>
      </c>
      <c r="D1" s="6" t="s">
        <v>4</v>
      </c>
      <c r="E1" s="6" t="s">
        <v>5</v>
      </c>
      <c r="F1" s="6" t="s">
        <v>6</v>
      </c>
    </row>
    <row r="2" spans="1:6" ht="16.5" thickTop="1" thickBot="1" x14ac:dyDescent="0.3">
      <c r="A2" s="7" t="s">
        <v>11</v>
      </c>
      <c r="B2" s="8" t="s">
        <v>12</v>
      </c>
      <c r="C2" s="9" t="s">
        <v>13</v>
      </c>
      <c r="D2" s="9" t="s">
        <v>14</v>
      </c>
      <c r="E2" s="9" t="s">
        <v>15</v>
      </c>
      <c r="F2" s="9" t="s">
        <v>16</v>
      </c>
    </row>
    <row r="3" spans="1:6" ht="16.5" thickTop="1" thickBot="1" x14ac:dyDescent="0.3">
      <c r="A3" s="7" t="s">
        <v>17</v>
      </c>
      <c r="B3" s="8" t="s">
        <v>12</v>
      </c>
      <c r="C3" s="9" t="s">
        <v>13</v>
      </c>
      <c r="D3" s="9" t="s">
        <v>101</v>
      </c>
      <c r="E3" s="9" t="s">
        <v>15</v>
      </c>
      <c r="F3" s="9" t="s">
        <v>19</v>
      </c>
    </row>
    <row r="4" spans="1:6" ht="16.5" thickTop="1" thickBot="1" x14ac:dyDescent="0.3">
      <c r="A4" s="8" t="s">
        <v>20</v>
      </c>
      <c r="B4" s="8" t="s">
        <v>12</v>
      </c>
      <c r="C4" s="9" t="s">
        <v>18</v>
      </c>
      <c r="D4" s="9" t="s">
        <v>21</v>
      </c>
      <c r="E4" s="9" t="s">
        <v>15</v>
      </c>
      <c r="F4" s="9" t="s">
        <v>19</v>
      </c>
    </row>
    <row r="5" spans="1:6" ht="16.5" thickTop="1" thickBot="1" x14ac:dyDescent="0.3">
      <c r="A5" s="8" t="s">
        <v>22</v>
      </c>
      <c r="B5" s="8" t="s">
        <v>12</v>
      </c>
      <c r="C5" s="9" t="s">
        <v>18</v>
      </c>
      <c r="D5" s="9" t="s">
        <v>23</v>
      </c>
      <c r="E5" s="9" t="s">
        <v>15</v>
      </c>
      <c r="F5" s="9" t="s">
        <v>19</v>
      </c>
    </row>
    <row r="6" spans="1:6" ht="16.5" thickTop="1" thickBot="1" x14ac:dyDescent="0.3">
      <c r="A6" s="7" t="s">
        <v>105</v>
      </c>
      <c r="B6" s="8" t="s">
        <v>102</v>
      </c>
      <c r="C6" s="9" t="s">
        <v>104</v>
      </c>
      <c r="D6" s="9" t="s">
        <v>106</v>
      </c>
      <c r="E6" s="9" t="s">
        <v>15</v>
      </c>
      <c r="F6" s="9" t="s">
        <v>9</v>
      </c>
    </row>
    <row r="7" spans="1:6" ht="16.5" thickTop="1" thickBot="1" x14ac:dyDescent="0.3">
      <c r="A7" s="7" t="s">
        <v>10</v>
      </c>
      <c r="B7" s="8" t="s">
        <v>102</v>
      </c>
      <c r="C7" s="9" t="s">
        <v>7</v>
      </c>
      <c r="D7" s="9" t="s">
        <v>103</v>
      </c>
      <c r="E7" s="9" t="s">
        <v>8</v>
      </c>
      <c r="F7" s="9" t="s">
        <v>9</v>
      </c>
    </row>
    <row r="8" spans="1:6" ht="16.5" thickTop="1" thickBot="1" x14ac:dyDescent="0.3">
      <c r="A8" s="7" t="s">
        <v>107</v>
      </c>
      <c r="B8" s="8" t="s">
        <v>12</v>
      </c>
      <c r="C8" s="9" t="s">
        <v>104</v>
      </c>
      <c r="D8" s="9" t="s">
        <v>108</v>
      </c>
      <c r="E8" s="9" t="s">
        <v>15</v>
      </c>
      <c r="F8" s="9" t="s">
        <v>16</v>
      </c>
    </row>
    <row r="9" spans="1:6" ht="15.75" thickTop="1" x14ac:dyDescent="0.25"/>
    <row r="63" spans="1:5" ht="15.75" x14ac:dyDescent="0.25">
      <c r="A63" s="12" t="s">
        <v>28</v>
      </c>
      <c r="B63" s="13"/>
      <c r="C63" s="13"/>
      <c r="D63" s="13"/>
      <c r="E63" s="5"/>
    </row>
    <row r="64" spans="1:5" ht="15.75" x14ac:dyDescent="0.25">
      <c r="A64" s="13" t="s">
        <v>29</v>
      </c>
      <c r="B64" s="13"/>
      <c r="C64" s="13"/>
      <c r="D64" s="13"/>
      <c r="E64" s="5"/>
    </row>
    <row r="65" spans="1:5" ht="15.75" x14ac:dyDescent="0.25">
      <c r="A65" s="13" t="s">
        <v>30</v>
      </c>
      <c r="B65" s="13"/>
      <c r="C65" s="13"/>
      <c r="D65" s="13"/>
      <c r="E65" s="5"/>
    </row>
    <row r="66" spans="1:5" ht="15.75" x14ac:dyDescent="0.25">
      <c r="A66" s="13" t="s">
        <v>31</v>
      </c>
      <c r="B66" s="13"/>
      <c r="C66" s="13"/>
      <c r="D66" s="13"/>
      <c r="E66" s="5"/>
    </row>
    <row r="67" spans="1:5" ht="15.75" x14ac:dyDescent="0.25">
      <c r="A67" s="13" t="s">
        <v>32</v>
      </c>
      <c r="B67" s="13"/>
      <c r="C67" s="13"/>
      <c r="D67" s="13"/>
      <c r="E67" s="5"/>
    </row>
    <row r="68" spans="1:5" ht="15.75" x14ac:dyDescent="0.25">
      <c r="A68" s="13" t="s">
        <v>33</v>
      </c>
      <c r="B68" s="13"/>
      <c r="C68" s="13"/>
      <c r="D68" s="13"/>
      <c r="E68" s="5"/>
    </row>
    <row r="69" spans="1:5" ht="15.75" x14ac:dyDescent="0.25">
      <c r="A69" s="13" t="s">
        <v>34</v>
      </c>
      <c r="B69" s="13"/>
      <c r="C69" s="13"/>
      <c r="D69" s="13"/>
      <c r="E69" s="5"/>
    </row>
    <row r="70" spans="1:5" ht="15.75" x14ac:dyDescent="0.25">
      <c r="A70" s="13" t="s">
        <v>35</v>
      </c>
      <c r="B70" s="13"/>
      <c r="C70" s="13"/>
      <c r="D70" s="13"/>
      <c r="E70" s="5"/>
    </row>
    <row r="71" spans="1:5" ht="15.75" x14ac:dyDescent="0.25">
      <c r="A71" s="13" t="s">
        <v>36</v>
      </c>
      <c r="B71" s="13"/>
      <c r="C71" s="13"/>
      <c r="D71" s="13"/>
      <c r="E71" s="5"/>
    </row>
    <row r="72" spans="1:5" ht="15.75" x14ac:dyDescent="0.25">
      <c r="A72" s="13"/>
      <c r="B72" s="13"/>
      <c r="C72" s="13"/>
      <c r="D72" s="13"/>
      <c r="E72" s="5"/>
    </row>
    <row r="73" spans="1:5" ht="15.75" x14ac:dyDescent="0.25">
      <c r="A73" s="12" t="s">
        <v>37</v>
      </c>
      <c r="B73" s="13"/>
      <c r="C73" s="13"/>
      <c r="D73" s="13"/>
      <c r="E73" s="5"/>
    </row>
    <row r="74" spans="1:5" ht="15.75" x14ac:dyDescent="0.25">
      <c r="A74" s="13" t="s">
        <v>38</v>
      </c>
      <c r="B74" s="13"/>
      <c r="C74" s="13"/>
      <c r="D74" s="13"/>
      <c r="E74" s="5"/>
    </row>
    <row r="75" spans="1:5" ht="15.75" x14ac:dyDescent="0.25">
      <c r="A75" s="13" t="s">
        <v>39</v>
      </c>
      <c r="B75" s="13"/>
      <c r="C75" s="13"/>
      <c r="D75" s="13"/>
      <c r="E75" s="5"/>
    </row>
    <row r="76" spans="1:5" ht="15.75" x14ac:dyDescent="0.25">
      <c r="A76" s="13" t="s">
        <v>40</v>
      </c>
      <c r="B76" s="13"/>
      <c r="C76" s="13"/>
      <c r="D76" s="13"/>
      <c r="E76" s="5"/>
    </row>
    <row r="77" spans="1:5" ht="15.75" x14ac:dyDescent="0.25">
      <c r="A77" s="13" t="s">
        <v>41</v>
      </c>
      <c r="B77" s="13"/>
      <c r="C77" s="13"/>
      <c r="D77" s="13"/>
      <c r="E77" s="5"/>
    </row>
    <row r="78" spans="1:5" ht="15.75" x14ac:dyDescent="0.25">
      <c r="A78" s="13" t="s">
        <v>42</v>
      </c>
      <c r="B78" s="13"/>
      <c r="C78" s="13"/>
      <c r="D78" s="13"/>
      <c r="E78" s="5"/>
    </row>
    <row r="79" spans="1:5" ht="15.75" x14ac:dyDescent="0.25">
      <c r="A79" s="13" t="s">
        <v>43</v>
      </c>
      <c r="B79" s="13"/>
      <c r="C79" s="13"/>
      <c r="D79" s="13"/>
      <c r="E79" s="5"/>
    </row>
    <row r="80" spans="1:5" ht="15.75" x14ac:dyDescent="0.25">
      <c r="A80" s="13" t="s">
        <v>44</v>
      </c>
      <c r="B80" s="13"/>
      <c r="C80" s="13"/>
      <c r="D80" s="13"/>
      <c r="E80" s="5"/>
    </row>
    <row r="81" spans="1:5" ht="15.75" x14ac:dyDescent="0.25">
      <c r="A81" s="13" t="s">
        <v>45</v>
      </c>
      <c r="B81" s="13"/>
      <c r="C81" s="13"/>
      <c r="D81" s="13"/>
      <c r="E81" s="5"/>
    </row>
    <row r="82" spans="1:5" ht="15.75" x14ac:dyDescent="0.25">
      <c r="A82" s="13" t="s">
        <v>46</v>
      </c>
      <c r="B82" s="13"/>
      <c r="C82" s="13"/>
      <c r="D82" s="13"/>
      <c r="E82" s="5"/>
    </row>
    <row r="83" spans="1:5" ht="15.75" x14ac:dyDescent="0.25">
      <c r="A83" s="13" t="s">
        <v>47</v>
      </c>
      <c r="B83" s="13"/>
      <c r="C83" s="13"/>
      <c r="D83" s="13"/>
      <c r="E83" s="5"/>
    </row>
    <row r="84" spans="1:5" ht="15.75" x14ac:dyDescent="0.25">
      <c r="A84" s="13" t="s">
        <v>36</v>
      </c>
      <c r="B84" s="13"/>
      <c r="C84" s="13"/>
      <c r="D84" s="13"/>
      <c r="E84" s="5"/>
    </row>
    <row r="86" spans="1:5" ht="15.75" x14ac:dyDescent="0.25">
      <c r="A86" s="12" t="s">
        <v>48</v>
      </c>
      <c r="B86" s="13"/>
      <c r="C86" s="13"/>
      <c r="D86" s="13"/>
      <c r="E86" s="5"/>
    </row>
    <row r="87" spans="1:5" ht="15.75" x14ac:dyDescent="0.25">
      <c r="A87" s="13" t="s">
        <v>49</v>
      </c>
      <c r="B87" s="13"/>
      <c r="C87" s="13"/>
      <c r="D87" s="13"/>
      <c r="E87" s="5"/>
    </row>
    <row r="88" spans="1:5" ht="15.75" x14ac:dyDescent="0.25">
      <c r="A88" s="13" t="s">
        <v>50</v>
      </c>
      <c r="B88" s="13"/>
      <c r="C88" s="13"/>
      <c r="D88" s="13"/>
      <c r="E88" s="5"/>
    </row>
    <row r="89" spans="1:5" ht="15.75" x14ac:dyDescent="0.25">
      <c r="A89" s="13" t="s">
        <v>51</v>
      </c>
      <c r="B89" s="13"/>
      <c r="C89" s="13"/>
      <c r="D89" s="13"/>
      <c r="E89" s="5"/>
    </row>
    <row r="90" spans="1:5" ht="15.75" x14ac:dyDescent="0.25">
      <c r="A90" s="13" t="s">
        <v>52</v>
      </c>
      <c r="B90" s="13"/>
      <c r="C90" s="13"/>
      <c r="D90" s="13"/>
      <c r="E90" s="5"/>
    </row>
    <row r="91" spans="1:5" ht="15.75" x14ac:dyDescent="0.25">
      <c r="A91" s="13" t="s">
        <v>53</v>
      </c>
      <c r="B91" s="13"/>
      <c r="C91" s="13"/>
      <c r="D91" s="13"/>
      <c r="E91" s="5"/>
    </row>
    <row r="92" spans="1:5" ht="15.75" x14ac:dyDescent="0.25">
      <c r="A92" s="13" t="s">
        <v>54</v>
      </c>
      <c r="B92" s="13"/>
      <c r="C92" s="13"/>
      <c r="D92" s="13"/>
      <c r="E92" s="5"/>
    </row>
    <row r="93" spans="1:5" ht="15.75" x14ac:dyDescent="0.25">
      <c r="A93" s="13" t="s">
        <v>55</v>
      </c>
      <c r="B93" s="13"/>
      <c r="C93" s="13"/>
      <c r="D93" s="13"/>
      <c r="E93" s="5"/>
    </row>
    <row r="94" spans="1:5" ht="15.75" x14ac:dyDescent="0.25">
      <c r="A94" s="13" t="s">
        <v>56</v>
      </c>
      <c r="B94" s="13"/>
      <c r="C94" s="13"/>
      <c r="D94" s="13"/>
      <c r="E94" s="5"/>
    </row>
    <row r="95" spans="1:5" ht="15.75" x14ac:dyDescent="0.25">
      <c r="A95" s="13" t="s">
        <v>57</v>
      </c>
      <c r="B95" s="13"/>
      <c r="C95" s="13"/>
      <c r="D95" s="13"/>
      <c r="E95" s="5"/>
    </row>
    <row r="96" spans="1:5" ht="15.75" x14ac:dyDescent="0.25">
      <c r="A96" s="13" t="s">
        <v>58</v>
      </c>
      <c r="B96" s="13"/>
      <c r="C96" s="13"/>
      <c r="D96" s="13"/>
      <c r="E96" s="5"/>
    </row>
    <row r="97" spans="1:8" ht="15.75" x14ac:dyDescent="0.25">
      <c r="A97" s="13" t="s">
        <v>59</v>
      </c>
      <c r="B97" s="13"/>
      <c r="C97" s="13"/>
      <c r="D97" s="13"/>
      <c r="E97" s="5"/>
    </row>
    <row r="99" spans="1:8" ht="15.75" x14ac:dyDescent="0.25">
      <c r="A99" s="12" t="s">
        <v>60</v>
      </c>
      <c r="B99" s="13"/>
      <c r="C99" s="13"/>
      <c r="D99" s="5"/>
    </row>
    <row r="100" spans="1:8" ht="15.75" x14ac:dyDescent="0.25">
      <c r="A100" s="13" t="s">
        <v>61</v>
      </c>
      <c r="B100" s="13"/>
      <c r="C100" s="13"/>
      <c r="D100" s="5"/>
    </row>
    <row r="101" spans="1:8" ht="15.75" x14ac:dyDescent="0.25">
      <c r="A101" s="13" t="s">
        <v>62</v>
      </c>
      <c r="B101" s="13"/>
      <c r="C101" s="13"/>
      <c r="D101" s="5"/>
    </row>
    <row r="102" spans="1:8" ht="15.75" x14ac:dyDescent="0.25">
      <c r="A102" s="13" t="s">
        <v>63</v>
      </c>
      <c r="B102" s="13"/>
      <c r="C102" s="13"/>
      <c r="D102" s="13"/>
    </row>
    <row r="103" spans="1:8" ht="15.75" x14ac:dyDescent="0.25">
      <c r="A103" s="13" t="s">
        <v>64</v>
      </c>
      <c r="B103" s="13"/>
      <c r="C103" s="13"/>
      <c r="D103" s="13"/>
    </row>
    <row r="104" spans="1:8" ht="15.75" x14ac:dyDescent="0.25">
      <c r="A104" s="13" t="s">
        <v>65</v>
      </c>
      <c r="B104" s="13"/>
      <c r="C104" s="13"/>
      <c r="D104" s="13"/>
    </row>
    <row r="105" spans="1:8" ht="15.75" x14ac:dyDescent="0.25">
      <c r="A105" s="13" t="s">
        <v>66</v>
      </c>
      <c r="B105" s="13"/>
      <c r="C105" s="13"/>
      <c r="D105" s="13"/>
    </row>
    <row r="106" spans="1:8" ht="15.75" x14ac:dyDescent="0.25">
      <c r="A106" s="13" t="s">
        <v>67</v>
      </c>
      <c r="B106" s="13"/>
      <c r="C106" s="13"/>
      <c r="D106" s="13"/>
    </row>
    <row r="107" spans="1:8" ht="15.75" x14ac:dyDescent="0.25">
      <c r="A107" s="13" t="s">
        <v>68</v>
      </c>
      <c r="B107" s="13"/>
      <c r="C107" s="13"/>
      <c r="D107" s="13"/>
      <c r="E107" s="5"/>
    </row>
    <row r="108" spans="1:8" ht="15.75" x14ac:dyDescent="0.25">
      <c r="A108" s="13" t="s">
        <v>69</v>
      </c>
      <c r="B108" s="13"/>
      <c r="C108" s="13"/>
      <c r="D108" s="13"/>
      <c r="E108" s="5"/>
    </row>
    <row r="109" spans="1:8" ht="15.75" x14ac:dyDescent="0.25">
      <c r="A109" s="13" t="s">
        <v>70</v>
      </c>
      <c r="B109" s="13"/>
      <c r="C109" s="13"/>
      <c r="D109" s="13"/>
      <c r="E109" s="5"/>
    </row>
    <row r="110" spans="1:8" ht="15.75" x14ac:dyDescent="0.25">
      <c r="A110" s="13" t="s">
        <v>71</v>
      </c>
      <c r="B110" s="13"/>
      <c r="C110" s="13"/>
      <c r="D110" s="13"/>
      <c r="E110" s="5"/>
    </row>
    <row r="111" spans="1:8" ht="15.75" x14ac:dyDescent="0.25">
      <c r="A111" s="13" t="s">
        <v>72</v>
      </c>
      <c r="B111" s="13"/>
      <c r="C111" s="13"/>
      <c r="D111" s="13"/>
      <c r="E111" s="5"/>
      <c r="G111" s="28"/>
      <c r="H111" s="28"/>
    </row>
    <row r="112" spans="1:8" x14ac:dyDescent="0.25">
      <c r="E112" s="5"/>
    </row>
    <row r="113" spans="1:6" ht="15.75" x14ac:dyDescent="0.25">
      <c r="A113" s="14" t="s">
        <v>73</v>
      </c>
      <c r="B113" s="13"/>
      <c r="C113" s="13"/>
      <c r="D113" s="13"/>
      <c r="E113" s="13"/>
    </row>
    <row r="114" spans="1:6" ht="15.75" x14ac:dyDescent="0.25">
      <c r="A114" s="15" t="s">
        <v>74</v>
      </c>
      <c r="B114" s="13"/>
      <c r="C114" s="13"/>
      <c r="D114" s="13"/>
      <c r="E114" s="13"/>
    </row>
    <row r="115" spans="1:6" ht="15.75" x14ac:dyDescent="0.25">
      <c r="A115" s="13" t="s">
        <v>75</v>
      </c>
      <c r="B115" s="13"/>
      <c r="C115" s="13"/>
      <c r="D115" s="13"/>
      <c r="E115" s="13"/>
    </row>
    <row r="116" spans="1:6" ht="15.75" x14ac:dyDescent="0.25">
      <c r="A116" s="13" t="s">
        <v>76</v>
      </c>
      <c r="B116" s="13"/>
      <c r="C116" s="13"/>
      <c r="D116" s="13"/>
      <c r="E116" s="13"/>
    </row>
    <row r="117" spans="1:6" ht="15.75" x14ac:dyDescent="0.25">
      <c r="A117" s="13" t="s">
        <v>77</v>
      </c>
      <c r="B117" s="13"/>
      <c r="C117" s="13"/>
      <c r="D117" s="13"/>
      <c r="E117" s="13"/>
    </row>
    <row r="118" spans="1:6" ht="15.75" x14ac:dyDescent="0.25">
      <c r="A118" s="13" t="s">
        <v>78</v>
      </c>
      <c r="B118" s="13"/>
      <c r="C118" s="13"/>
      <c r="D118" s="13"/>
      <c r="E118" s="13"/>
    </row>
    <row r="120" spans="1:6" x14ac:dyDescent="0.25">
      <c r="A120" s="2" t="s">
        <v>79</v>
      </c>
      <c r="B120" s="5"/>
      <c r="C120" s="5"/>
      <c r="D120" s="5"/>
      <c r="E120" s="5"/>
      <c r="F120" s="5"/>
    </row>
    <row r="121" spans="1:6" x14ac:dyDescent="0.25">
      <c r="A121" s="5" t="s">
        <v>112</v>
      </c>
      <c r="B121" s="5"/>
      <c r="C121" s="5"/>
      <c r="D121" s="5"/>
      <c r="E121" s="5"/>
      <c r="F121" s="5"/>
    </row>
    <row r="122" spans="1:6" x14ac:dyDescent="0.25">
      <c r="A122" s="5" t="s">
        <v>113</v>
      </c>
      <c r="B122" s="5"/>
      <c r="C122" s="5"/>
      <c r="D122" s="5"/>
      <c r="E122" s="5"/>
      <c r="F122" s="5"/>
    </row>
    <row r="123" spans="1:6" x14ac:dyDescent="0.25">
      <c r="A123" s="5" t="s">
        <v>114</v>
      </c>
      <c r="B123" s="5"/>
      <c r="C123" s="5"/>
      <c r="D123" s="5"/>
      <c r="E123" s="5"/>
      <c r="F123" s="5"/>
    </row>
    <row r="124" spans="1:6" x14ac:dyDescent="0.25">
      <c r="A124" s="5" t="s">
        <v>80</v>
      </c>
      <c r="B124" s="5"/>
      <c r="C124" s="5"/>
      <c r="D124" s="5"/>
      <c r="E124" s="5"/>
      <c r="F124" s="5"/>
    </row>
    <row r="126" spans="1:6" x14ac:dyDescent="0.25">
      <c r="A126" s="2" t="s">
        <v>122</v>
      </c>
      <c r="B126" s="27"/>
      <c r="C126" s="27"/>
      <c r="D126" s="27"/>
      <c r="E126" s="27"/>
      <c r="F126" s="27"/>
    </row>
    <row r="127" spans="1:6" x14ac:dyDescent="0.25">
      <c r="A127" s="27" t="s">
        <v>115</v>
      </c>
      <c r="B127" s="27"/>
      <c r="C127" s="27"/>
      <c r="D127" s="27"/>
      <c r="E127" s="27"/>
      <c r="F127" s="27"/>
    </row>
    <row r="128" spans="1:6" x14ac:dyDescent="0.25">
      <c r="A128" s="27" t="s">
        <v>109</v>
      </c>
      <c r="B128" s="27"/>
      <c r="C128" s="27"/>
      <c r="D128" s="27"/>
      <c r="E128" s="27"/>
      <c r="F128" s="27"/>
    </row>
    <row r="129" spans="1:6" x14ac:dyDescent="0.25">
      <c r="A129" s="27" t="s">
        <v>116</v>
      </c>
      <c r="B129" s="27"/>
      <c r="C129" s="27"/>
      <c r="D129" s="27"/>
      <c r="E129" s="27"/>
      <c r="F129" s="27"/>
    </row>
    <row r="130" spans="1:6" x14ac:dyDescent="0.25">
      <c r="A130" s="27" t="s">
        <v>110</v>
      </c>
      <c r="B130" s="27"/>
      <c r="C130" s="27"/>
      <c r="D130" s="27"/>
      <c r="E130" s="27"/>
      <c r="F130" s="27"/>
    </row>
    <row r="131" spans="1:6" x14ac:dyDescent="0.25">
      <c r="A131" s="27" t="s">
        <v>117</v>
      </c>
      <c r="B131" s="27"/>
      <c r="C131" s="27"/>
      <c r="D131" s="27"/>
      <c r="E131" s="27"/>
      <c r="F131" s="27"/>
    </row>
    <row r="132" spans="1:6" x14ac:dyDescent="0.25">
      <c r="A132" s="27" t="s">
        <v>111</v>
      </c>
      <c r="B132" s="27"/>
      <c r="C132" s="27"/>
      <c r="D132" s="27"/>
      <c r="E132" s="27"/>
      <c r="F132" s="27"/>
    </row>
    <row r="133" spans="1:6" x14ac:dyDescent="0.25">
      <c r="A133" s="27" t="s">
        <v>118</v>
      </c>
      <c r="B133" s="27"/>
      <c r="C133" s="27"/>
      <c r="D133" s="27"/>
      <c r="E133" s="27"/>
      <c r="F133" s="27"/>
    </row>
    <row r="134" spans="1:6" x14ac:dyDescent="0.25">
      <c r="A134" s="5"/>
      <c r="B134" s="5"/>
      <c r="C134" s="5"/>
      <c r="D134" s="5"/>
      <c r="E134" s="5"/>
      <c r="F134" s="5"/>
    </row>
    <row r="135" spans="1:6" x14ac:dyDescent="0.25">
      <c r="A135" s="2" t="s">
        <v>121</v>
      </c>
      <c r="B135" s="5"/>
      <c r="C135" s="5"/>
      <c r="D135" s="5"/>
      <c r="E135" s="5"/>
      <c r="F135" s="5"/>
    </row>
    <row r="136" spans="1:6" x14ac:dyDescent="0.25">
      <c r="A136" s="29" t="s">
        <v>120</v>
      </c>
      <c r="B136" s="28"/>
      <c r="C136" s="28"/>
      <c r="D136" s="28"/>
      <c r="E136" s="28"/>
      <c r="F136" s="28"/>
    </row>
    <row r="137" spans="1:6" x14ac:dyDescent="0.25">
      <c r="A137" s="5" t="s">
        <v>119</v>
      </c>
      <c r="B137" s="5"/>
      <c r="C137" s="5"/>
      <c r="D137" s="5"/>
      <c r="E137" s="5"/>
      <c r="F137" s="5"/>
    </row>
    <row r="143" spans="1:6" x14ac:dyDescent="0.25">
      <c r="A143" s="5"/>
      <c r="B143" s="5"/>
      <c r="C143" s="5"/>
      <c r="D143" s="5"/>
      <c r="E143" s="5"/>
      <c r="F143"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vt:i4>
      </vt:variant>
    </vt:vector>
  </HeadingPairs>
  <TitlesOfParts>
    <vt:vector size="5" baseType="lpstr">
      <vt:lpstr>Colorimetric</vt:lpstr>
      <vt:lpstr>MDA</vt:lpstr>
      <vt:lpstr>CAT</vt:lpstr>
      <vt:lpstr>Irisin</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2022-08-09T09:34:46Z</dcterms:created>
  <dcterms:modified xsi:type="dcterms:W3CDTF">2022-09-27T10:08:05Z</dcterms:modified>
</cp:coreProperties>
</file>