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fo\Desktop\"/>
    </mc:Choice>
  </mc:AlternateContent>
  <bookViews>
    <workbookView xWindow="0" yWindow="0" windowWidth="23040" windowHeight="9204"/>
  </bookViews>
  <sheets>
    <sheet name="CK18" sheetId="1" r:id="rId1"/>
    <sheet name="GLP-1" sheetId="2" r:id="rId2"/>
    <sheet name="TNF-A" sheetId="3" r:id="rId3"/>
    <sheet name="IL-6" sheetId="4" r:id="rId4"/>
    <sheet name="INS" sheetId="5" r:id="rId5"/>
    <sheet name="Biyokimya" sheetId="6" r:id="rId6"/>
    <sheet name="Materyal-metod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0" i="5" l="1"/>
  <c r="E64" i="5"/>
  <c r="D34" i="5"/>
  <c r="E34" i="5" s="1"/>
  <c r="D35" i="5"/>
  <c r="E35" i="5" s="1"/>
  <c r="D36" i="5"/>
  <c r="E36" i="5" s="1"/>
  <c r="D37" i="5"/>
  <c r="E37" i="5" s="1"/>
  <c r="D38" i="5"/>
  <c r="E38" i="5" s="1"/>
  <c r="D39" i="5"/>
  <c r="E39" i="5" s="1"/>
  <c r="D40" i="5"/>
  <c r="E40" i="5" s="1"/>
  <c r="D41" i="5"/>
  <c r="E41" i="5" s="1"/>
  <c r="D42" i="5"/>
  <c r="E42" i="5" s="1"/>
  <c r="D43" i="5"/>
  <c r="E43" i="5" s="1"/>
  <c r="D44" i="5"/>
  <c r="E44" i="5" s="1"/>
  <c r="D45" i="5"/>
  <c r="E45" i="5" s="1"/>
  <c r="D46" i="5"/>
  <c r="E46" i="5" s="1"/>
  <c r="D47" i="5"/>
  <c r="E47" i="5" s="1"/>
  <c r="D48" i="5"/>
  <c r="E48" i="5" s="1"/>
  <c r="D49" i="5"/>
  <c r="E49" i="5" s="1"/>
  <c r="D50" i="5"/>
  <c r="E50" i="5" s="1"/>
  <c r="D51" i="5"/>
  <c r="E51" i="5" s="1"/>
  <c r="D52" i="5"/>
  <c r="E52" i="5" s="1"/>
  <c r="D53" i="5"/>
  <c r="E53" i="5" s="1"/>
  <c r="D54" i="5"/>
  <c r="E54" i="5" s="1"/>
  <c r="D55" i="5"/>
  <c r="E55" i="5" s="1"/>
  <c r="D56" i="5"/>
  <c r="E56" i="5" s="1"/>
  <c r="D57" i="5"/>
  <c r="E57" i="5" s="1"/>
  <c r="D58" i="5"/>
  <c r="E58" i="5" s="1"/>
  <c r="D59" i="5"/>
  <c r="E59" i="5" s="1"/>
  <c r="D60" i="5"/>
  <c r="D61" i="5"/>
  <c r="E61" i="5" s="1"/>
  <c r="D62" i="5"/>
  <c r="E62" i="5" s="1"/>
  <c r="D63" i="5"/>
  <c r="E63" i="5" s="1"/>
  <c r="D64" i="5"/>
  <c r="D65" i="5"/>
  <c r="E65" i="5" s="1"/>
  <c r="D66" i="5"/>
  <c r="E66" i="5" s="1"/>
  <c r="D67" i="5"/>
  <c r="E67" i="5" s="1"/>
  <c r="D68" i="5"/>
  <c r="E68" i="5" s="1"/>
  <c r="D69" i="5"/>
  <c r="E69" i="5" s="1"/>
  <c r="D70" i="5"/>
  <c r="E70" i="5" s="1"/>
  <c r="D33" i="5"/>
  <c r="E33" i="5" s="1"/>
  <c r="E18" i="5"/>
  <c r="C23" i="5"/>
  <c r="E23" i="5" s="1"/>
  <c r="C22" i="5"/>
  <c r="E22" i="5" s="1"/>
  <c r="C21" i="5"/>
  <c r="E21" i="5" s="1"/>
  <c r="C20" i="5"/>
  <c r="E20" i="5" s="1"/>
  <c r="C19" i="5"/>
  <c r="E19" i="5" s="1"/>
  <c r="C18" i="5"/>
  <c r="E60" i="4"/>
  <c r="E70" i="4"/>
  <c r="D35" i="4"/>
  <c r="E35" i="4" s="1"/>
  <c r="D36" i="4"/>
  <c r="E36" i="4" s="1"/>
  <c r="D37" i="4"/>
  <c r="E37" i="4" s="1"/>
  <c r="D38" i="4"/>
  <c r="E38" i="4" s="1"/>
  <c r="D39" i="4"/>
  <c r="E39" i="4" s="1"/>
  <c r="D40" i="4"/>
  <c r="E40" i="4" s="1"/>
  <c r="D41" i="4"/>
  <c r="E41" i="4" s="1"/>
  <c r="D42" i="4"/>
  <c r="E42" i="4" s="1"/>
  <c r="D43" i="4"/>
  <c r="E43" i="4" s="1"/>
  <c r="D44" i="4"/>
  <c r="E44" i="4" s="1"/>
  <c r="D45" i="4"/>
  <c r="E45" i="4" s="1"/>
  <c r="D46" i="4"/>
  <c r="E46" i="4" s="1"/>
  <c r="D47" i="4"/>
  <c r="E47" i="4" s="1"/>
  <c r="D48" i="4"/>
  <c r="E48" i="4" s="1"/>
  <c r="D49" i="4"/>
  <c r="E49" i="4" s="1"/>
  <c r="D50" i="4"/>
  <c r="E50" i="4" s="1"/>
  <c r="D51" i="4"/>
  <c r="E51" i="4" s="1"/>
  <c r="D52" i="4"/>
  <c r="E52" i="4" s="1"/>
  <c r="D53" i="4"/>
  <c r="E53" i="4" s="1"/>
  <c r="D54" i="4"/>
  <c r="E54" i="4" s="1"/>
  <c r="D55" i="4"/>
  <c r="E55" i="4" s="1"/>
  <c r="D56" i="4"/>
  <c r="E56" i="4" s="1"/>
  <c r="D57" i="4"/>
  <c r="E57" i="4" s="1"/>
  <c r="D58" i="4"/>
  <c r="E58" i="4" s="1"/>
  <c r="D59" i="4"/>
  <c r="E59" i="4" s="1"/>
  <c r="D60" i="4"/>
  <c r="D61" i="4"/>
  <c r="E61" i="4" s="1"/>
  <c r="D62" i="4"/>
  <c r="E62" i="4" s="1"/>
  <c r="D63" i="4"/>
  <c r="E63" i="4" s="1"/>
  <c r="D64" i="4"/>
  <c r="E64" i="4" s="1"/>
  <c r="D65" i="4"/>
  <c r="E65" i="4" s="1"/>
  <c r="D66" i="4"/>
  <c r="E66" i="4" s="1"/>
  <c r="D67" i="4"/>
  <c r="E67" i="4" s="1"/>
  <c r="D68" i="4"/>
  <c r="E68" i="4" s="1"/>
  <c r="D69" i="4"/>
  <c r="E69" i="4" s="1"/>
  <c r="D70" i="4"/>
  <c r="D71" i="4"/>
  <c r="E71" i="4" s="1"/>
  <c r="D34" i="4"/>
  <c r="E34" i="4" s="1"/>
  <c r="C22" i="4"/>
  <c r="E22" i="4" s="1"/>
  <c r="C21" i="4"/>
  <c r="E21" i="4" s="1"/>
  <c r="C20" i="4"/>
  <c r="E20" i="4" s="1"/>
  <c r="C19" i="4"/>
  <c r="E19" i="4" s="1"/>
  <c r="C18" i="4"/>
  <c r="E18" i="4" s="1"/>
  <c r="C17" i="4"/>
  <c r="E17" i="4" s="1"/>
  <c r="D33" i="3"/>
  <c r="E33" i="3" s="1"/>
  <c r="D34" i="3"/>
  <c r="E34" i="3" s="1"/>
  <c r="D35" i="3"/>
  <c r="E35" i="3" s="1"/>
  <c r="D36" i="3"/>
  <c r="E36" i="3" s="1"/>
  <c r="D37" i="3"/>
  <c r="E37" i="3" s="1"/>
  <c r="D38" i="3"/>
  <c r="E38" i="3" s="1"/>
  <c r="D39" i="3"/>
  <c r="E39" i="3" s="1"/>
  <c r="D40" i="3"/>
  <c r="E40" i="3" s="1"/>
  <c r="D41" i="3"/>
  <c r="E41" i="3" s="1"/>
  <c r="D42" i="3"/>
  <c r="E42" i="3" s="1"/>
  <c r="D43" i="3"/>
  <c r="E43" i="3" s="1"/>
  <c r="D44" i="3"/>
  <c r="E44" i="3" s="1"/>
  <c r="D45" i="3"/>
  <c r="E45" i="3" s="1"/>
  <c r="D46" i="3"/>
  <c r="E46" i="3" s="1"/>
  <c r="D47" i="3"/>
  <c r="E47" i="3" s="1"/>
  <c r="D48" i="3"/>
  <c r="E48" i="3" s="1"/>
  <c r="D49" i="3"/>
  <c r="E49" i="3" s="1"/>
  <c r="D50" i="3"/>
  <c r="E50" i="3" s="1"/>
  <c r="D51" i="3"/>
  <c r="E51" i="3" s="1"/>
  <c r="D52" i="3"/>
  <c r="E52" i="3" s="1"/>
  <c r="D53" i="3"/>
  <c r="E53" i="3" s="1"/>
  <c r="D54" i="3"/>
  <c r="E54" i="3" s="1"/>
  <c r="D55" i="3"/>
  <c r="E55" i="3" s="1"/>
  <c r="D56" i="3"/>
  <c r="E56" i="3" s="1"/>
  <c r="D57" i="3"/>
  <c r="E57" i="3" s="1"/>
  <c r="D58" i="3"/>
  <c r="E58" i="3" s="1"/>
  <c r="D59" i="3"/>
  <c r="E59" i="3" s="1"/>
  <c r="D60" i="3"/>
  <c r="E60" i="3" s="1"/>
  <c r="D61" i="3"/>
  <c r="E61" i="3" s="1"/>
  <c r="D62" i="3"/>
  <c r="E62" i="3" s="1"/>
  <c r="D63" i="3"/>
  <c r="E63" i="3" s="1"/>
  <c r="D64" i="3"/>
  <c r="E64" i="3" s="1"/>
  <c r="D65" i="3"/>
  <c r="E65" i="3" s="1"/>
  <c r="D66" i="3"/>
  <c r="E66" i="3" s="1"/>
  <c r="D67" i="3"/>
  <c r="E67" i="3" s="1"/>
  <c r="D68" i="3"/>
  <c r="E68" i="3" s="1"/>
  <c r="D69" i="3"/>
  <c r="E69" i="3" s="1"/>
  <c r="D32" i="3"/>
  <c r="E32" i="3" s="1"/>
  <c r="C22" i="3"/>
  <c r="E22" i="3" s="1"/>
  <c r="C21" i="3"/>
  <c r="E21" i="3" s="1"/>
  <c r="C20" i="3"/>
  <c r="E20" i="3" s="1"/>
  <c r="C19" i="3"/>
  <c r="E19" i="3" s="1"/>
  <c r="C18" i="3"/>
  <c r="E18" i="3" s="1"/>
  <c r="C17" i="3"/>
  <c r="E17" i="3" s="1"/>
  <c r="E47" i="2"/>
  <c r="E53" i="2"/>
  <c r="E55" i="2"/>
  <c r="E69" i="2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D48" i="2"/>
  <c r="E48" i="2" s="1"/>
  <c r="D49" i="2"/>
  <c r="E49" i="2" s="1"/>
  <c r="D50" i="2"/>
  <c r="E50" i="2" s="1"/>
  <c r="D51" i="2"/>
  <c r="E51" i="2" s="1"/>
  <c r="D52" i="2"/>
  <c r="E52" i="2" s="1"/>
  <c r="D53" i="2"/>
  <c r="D54" i="2"/>
  <c r="E54" i="2" s="1"/>
  <c r="D55" i="2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D32" i="2"/>
  <c r="E32" i="2" s="1"/>
  <c r="C21" i="2"/>
  <c r="E21" i="2" s="1"/>
  <c r="C20" i="2"/>
  <c r="E20" i="2" s="1"/>
  <c r="C19" i="2"/>
  <c r="E19" i="2" s="1"/>
  <c r="C18" i="2"/>
  <c r="E18" i="2" s="1"/>
  <c r="C17" i="2"/>
  <c r="E17" i="2" s="1"/>
  <c r="C16" i="2"/>
  <c r="E16" i="2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32" i="1"/>
  <c r="E32" i="1" s="1"/>
  <c r="C22" i="1"/>
  <c r="E22" i="1" s="1"/>
  <c r="C21" i="1"/>
  <c r="E21" i="1" s="1"/>
  <c r="C20" i="1"/>
  <c r="E20" i="1" s="1"/>
  <c r="C19" i="1"/>
  <c r="E19" i="1" s="1"/>
  <c r="C18" i="1"/>
  <c r="E18" i="1" s="1"/>
  <c r="C17" i="1"/>
  <c r="E17" i="1" s="1"/>
</calcChain>
</file>

<file path=xl/sharedStrings.xml><?xml version="1.0" encoding="utf-8"?>
<sst xmlns="http://schemas.openxmlformats.org/spreadsheetml/2006/main" count="462" uniqueCount="169">
  <si>
    <t xml:space="preserve"> </t>
  </si>
  <si>
    <t>abs</t>
  </si>
  <si>
    <t>abs-blank</t>
  </si>
  <si>
    <t>expected</t>
  </si>
  <si>
    <t>result</t>
  </si>
  <si>
    <t>std1</t>
  </si>
  <si>
    <t>std2</t>
  </si>
  <si>
    <t>std3</t>
  </si>
  <si>
    <t>std4</t>
  </si>
  <si>
    <t>std5</t>
  </si>
  <si>
    <t>blank</t>
  </si>
  <si>
    <t>concentration (ng/ml)</t>
  </si>
  <si>
    <t>Numune</t>
  </si>
  <si>
    <t>absorbans</t>
  </si>
  <si>
    <t>result(ng/ml)</t>
  </si>
  <si>
    <t>OBEZ-1</t>
  </si>
  <si>
    <t>OBEZ-2</t>
  </si>
  <si>
    <t>OBEZ-3</t>
  </si>
  <si>
    <t>OBEZ-4</t>
  </si>
  <si>
    <t>OBEZ-5</t>
  </si>
  <si>
    <t>OBEZ-6</t>
  </si>
  <si>
    <t>OBEZ-7</t>
  </si>
  <si>
    <t>OBEZ-8</t>
  </si>
  <si>
    <t>PB-1</t>
  </si>
  <si>
    <t>PB-2</t>
  </si>
  <si>
    <t>PB-3</t>
  </si>
  <si>
    <t>PB-4</t>
  </si>
  <si>
    <t>PB-5</t>
  </si>
  <si>
    <t>K-1</t>
  </si>
  <si>
    <t>K-2</t>
  </si>
  <si>
    <t>K-3</t>
  </si>
  <si>
    <t>K-4</t>
  </si>
  <si>
    <t>K-5</t>
  </si>
  <si>
    <t>K-6</t>
  </si>
  <si>
    <t>concentration (ug/ml)</t>
  </si>
  <si>
    <t>result(ug/ml)</t>
  </si>
  <si>
    <t>concentration (ng/L)</t>
  </si>
  <si>
    <t>result(ng/L)</t>
  </si>
  <si>
    <t>concentration (pg/ml)</t>
  </si>
  <si>
    <t>result(pg/ml)</t>
  </si>
  <si>
    <t>concentration (IU/L)</t>
  </si>
  <si>
    <t>result(IU/L)</t>
  </si>
  <si>
    <t>Numune Adı</t>
  </si>
  <si>
    <t>CHOL (mg/dl)</t>
  </si>
  <si>
    <t>TG (mg/dl)</t>
  </si>
  <si>
    <t>GLU (mg/dl)</t>
  </si>
  <si>
    <t>HDL (mg/dl)</t>
  </si>
  <si>
    <t>LDL (mg/dl)</t>
  </si>
  <si>
    <t>AST (U/L)</t>
  </si>
  <si>
    <t>ALT (U/L)</t>
  </si>
  <si>
    <t>KİT ADI</t>
  </si>
  <si>
    <t>TÜR</t>
  </si>
  <si>
    <t>MARKA</t>
  </si>
  <si>
    <t>CAT. NO</t>
  </si>
  <si>
    <t>Yöntem</t>
  </si>
  <si>
    <t>Kullanılan Cihaz</t>
  </si>
  <si>
    <t>GLU: Glucose</t>
  </si>
  <si>
    <t>Universal</t>
  </si>
  <si>
    <t>Otto Scientific</t>
  </si>
  <si>
    <t>OttoBC142</t>
  </si>
  <si>
    <t>Kolorimetrik</t>
  </si>
  <si>
    <t>MINDRAY-BS400</t>
  </si>
  <si>
    <t>CHOL: Total Cholesterol</t>
  </si>
  <si>
    <t>OttoBC135</t>
  </si>
  <si>
    <t>TG: Triglycerides</t>
  </si>
  <si>
    <t>OttoBC155</t>
  </si>
  <si>
    <t>LDL: LDL Cholesterol</t>
  </si>
  <si>
    <t>OttoBC145</t>
  </si>
  <si>
    <t>MINDRAY BS-400</t>
  </si>
  <si>
    <t>HDL: HDL Cholesterol</t>
  </si>
  <si>
    <t>OttoBC144</t>
  </si>
  <si>
    <t>AST: Aspartat Aminotransferaz</t>
  </si>
  <si>
    <t>OttoBC127</t>
  </si>
  <si>
    <t>ALT: Alanin aminotransferaz</t>
  </si>
  <si>
    <t>OttoBC128</t>
  </si>
  <si>
    <t>Sunred</t>
  </si>
  <si>
    <t>ELİSA</t>
  </si>
  <si>
    <t>Mıcroplate reader: BIO-TEK EL X 800-Aotu strıp washer:BIO TEK EL X 50</t>
  </si>
  <si>
    <t>Rat</t>
  </si>
  <si>
    <t>INSULIN</t>
  </si>
  <si>
    <t>CK18(cytokeratin 18)</t>
  </si>
  <si>
    <t>201-11-2692-48t</t>
  </si>
  <si>
    <t>GLP-1(glucagons like peptide 1)</t>
  </si>
  <si>
    <t>TNF-ALFA (tumor necrosis alfa)</t>
  </si>
  <si>
    <t>IL-6(ınterleukin 6)</t>
  </si>
  <si>
    <t>201-11-0720-48t</t>
  </si>
  <si>
    <t>201-11-0708-48t</t>
  </si>
  <si>
    <t>201-11-0136-48t</t>
  </si>
  <si>
    <t>201-11-0765-48t</t>
  </si>
  <si>
    <t xml:space="preserve">Then add Chromogen Solutions A,B,the color of the liguid changes into the blue, and at he effect of acid, the color finally becomes yellow. </t>
  </si>
  <si>
    <t>The kit uses a double-antibody sandwich enzyme-linked immunosorbent assay to assay the level of Rat tumor necrosis alfa (TNF-A) in samples.</t>
  </si>
  <si>
    <t>Add  Rat tumor necrosis alfa (TNF-A) a to monoclonal antibody Enzyme well which is pre-coated with Rat tumor necrosis alfa (TNF-A) a monoclonal antibody, incubation.</t>
  </si>
  <si>
    <t>Then, add Rat tumor necrosis alfa (TNF-A) a antibodies labeled with biotin, and combined with Stpertavidin-HRP to form immune complex; then carry out incubation and washing again to remove the uncombined enzyme.</t>
  </si>
  <si>
    <t>The chroma of color and the concentration of the Rat tumor necrosis alfa (TNF-A) a of sample were positively correlated.</t>
  </si>
  <si>
    <t>TNF-A Test Principle</t>
  </si>
  <si>
    <t>IL-6 Test Principle</t>
  </si>
  <si>
    <t>The kit uses a double-antibody sandwich enzyme-linked immunosorbent assay to assay the level of Rat Interleukin 6(IL-6) in samples.</t>
  </si>
  <si>
    <t>Add  Rat Interleukin 6(IL-6) a to monoclonal antibody Enzyme well which is pre-coated with  Rat Interleukin 6(IL-6)  a monoclonal antibody, incubation.</t>
  </si>
  <si>
    <t>Then, add  Rat Interleukin 6(IL-6)  a antibodies labeled with biotin, and combined with Stpertavidin-HRP to form immune complex; then carry out incubation and washing again to remove the uncombined enzyme.</t>
  </si>
  <si>
    <t>The chroma of color and the concentration of the Rat Interleukin 6(IL-6)  a of sample were positively correlated.</t>
  </si>
  <si>
    <t>The kit uses a double-antibody sandwich enzyme-linked immunosorbent assay to assay the level of Rat Insulin (INS) in samples.</t>
  </si>
  <si>
    <t>Add  Rat Insulin (INS) a to monoclonal antibody Enzyme well which is pre-coated with Rat Insulin (INS) a monoclonal antibody, incubation.</t>
  </si>
  <si>
    <t>Then, add Rat Insulin (INS) a antibodies labeled with biotin, and combined with Stpertavidin-HRP to form immune complex; then carry out incubation and washing again to remove the uncombined enzyme.</t>
  </si>
  <si>
    <t>The chroma of color and the concentration of the Rat Insulin (INS) a of sample were positively correlated.</t>
  </si>
  <si>
    <t>INS Test Principle</t>
  </si>
  <si>
    <t>The kit uses a double-antibody sandwich enzyme-linked immunosorbent assay to assay the level of Rat glucagon like peptide 1 (GLP-1) in samples.</t>
  </si>
  <si>
    <t>Add  Rat glucagon like peptide 1 (GLP-1) a to monoclonal antibody Enzyme well which is pre-coated with  Rat glucagon like peptide 1 (GLP-1)  a monoclonal antibody, incubation.</t>
  </si>
  <si>
    <t>Then, add Rat glucagon like peptide 1 (GLP-1)  a antibodies labeled with biotin, and combined with Stpertavidin-HRP to form immune complex; then carry out incubation and washing again to remove the uncombined enzyme.</t>
  </si>
  <si>
    <t>The chroma of color and the concentration of the Rat glucagon like peptide 1 (GLP-1)  a of sample were positively correlated.</t>
  </si>
  <si>
    <t>GLP-1 Test Principle</t>
  </si>
  <si>
    <t>CK18 Test Principle</t>
  </si>
  <si>
    <t>The kit uses a double-antibody sandwich enzyme-linked immunosorbent assay to assay the level of Rat Cytokeratin 18 (CK18) in samples.</t>
  </si>
  <si>
    <t>Add  Rat Cytokeratin 18 (CK18) a to monoclonal antibody Enzyme well which is pre-coated with  Rat Cytokeratin 18 (CK18)  a monoclonal antibody, incubation.</t>
  </si>
  <si>
    <t>Then, add  Rat Cytokeratin 18 (CK18)  a antibodies labeled with biotin, and combined with Stpertavidin-HRP to form immune complex; then carry out incubation and washing again to remove the uncombined enzyme.</t>
  </si>
  <si>
    <t>The chroma of color and the concentration of the Rat Cytokeratin 18 (CK18)  a of sample were positively correlated.</t>
  </si>
  <si>
    <r>
      <rPr>
        <b/>
        <sz val="12"/>
        <color theme="1"/>
        <rFont val="Times New Roman"/>
        <family val="1"/>
        <charset val="162"/>
      </rPr>
      <t xml:space="preserve">Cholesterol Total </t>
    </r>
    <r>
      <rPr>
        <sz val="12"/>
        <color theme="1"/>
        <rFont val="Times New Roman"/>
        <family val="1"/>
        <charset val="162"/>
      </rPr>
      <t xml:space="preserve">      mg/dl</t>
    </r>
  </si>
  <si>
    <t>Cholesterol ester + H2O Cholesterol + fatty acids</t>
  </si>
  <si>
    <t>Cholesterol esters are ceaved by the action of choesterol esterase to yield free</t>
  </si>
  <si>
    <t>choesterol and fatty acids Cholesterol oxidase Cholesterol + O2 Cholesten-3-on + H2O2</t>
  </si>
  <si>
    <t>Peroxidase</t>
  </si>
  <si>
    <t>2H2O2 + Phenol + 4-Aminoantipyrine Quinoneimine dye + 4 H2O</t>
  </si>
  <si>
    <t xml:space="preserve">Cholesterol is converted by oxygen with the aid of cholesterol oxidase to A4- Cholestenone and hydrogen peroxide. </t>
  </si>
  <si>
    <t xml:space="preserve">Hydrogen peroxide created forms a red dyestuff by reacting with 4-aminoantipyrine and phenol under the catalytic action of peroxidase. </t>
  </si>
  <si>
    <t>The color intensity is directly proportional to the concentration of cholesterol and can be determined photometrically.</t>
  </si>
  <si>
    <r>
      <rPr>
        <b/>
        <sz val="12"/>
        <color theme="1"/>
        <rFont val="Times New Roman"/>
        <family val="1"/>
        <charset val="162"/>
      </rPr>
      <t xml:space="preserve">Triglycerides </t>
    </r>
    <r>
      <rPr>
        <sz val="12"/>
        <color theme="1"/>
        <rFont val="Times New Roman"/>
        <family val="1"/>
        <charset val="162"/>
      </rPr>
      <t xml:space="preserve">      mg/dl</t>
    </r>
  </si>
  <si>
    <t>Triglycerides in the sample originates, by means of the coupled reactions described below, acoloured complex that can be measured by spectrophotometry.</t>
  </si>
  <si>
    <t>Triglycerides + H2O lipase Glycerol + Fatty acids</t>
  </si>
  <si>
    <t>Glycerol + ATP glycerol kinase Glycerol – 3 – P + ADP</t>
  </si>
  <si>
    <t>Glycerol – 3 –P + O2 G-3-P-oxidase Dihidroxyacetone – P +H2O2</t>
  </si>
  <si>
    <t>2 H2O2 + 4 – Aminoantipyrine + 4 – Chlorophenol G-3-P-oxidas Quinoneimine + 4 H2O</t>
  </si>
  <si>
    <r>
      <rPr>
        <b/>
        <sz val="12"/>
        <color theme="1"/>
        <rFont val="Times New Roman"/>
        <family val="1"/>
        <charset val="162"/>
      </rPr>
      <t>Glucose</t>
    </r>
    <r>
      <rPr>
        <sz val="12"/>
        <color theme="1"/>
        <rFont val="Times New Roman"/>
        <family val="1"/>
        <charset val="162"/>
      </rPr>
      <t xml:space="preserve">       mg/dl</t>
    </r>
  </si>
  <si>
    <t>Enzymatic colorimetric test on basis of Trinder – Reaction:</t>
  </si>
  <si>
    <t>Glucose oxidase Glucose + O2 Gluconic acid + H2O2</t>
  </si>
  <si>
    <t>2H2O2 + Phenol + 4–Aminoantipyrine Red Quinoneimine + 4H2O</t>
  </si>
  <si>
    <r>
      <rPr>
        <b/>
        <sz val="12"/>
        <color theme="1"/>
        <rFont val="Times New Roman"/>
        <family val="1"/>
        <charset val="162"/>
      </rPr>
      <t xml:space="preserve">HDL Cholesterol  </t>
    </r>
    <r>
      <rPr>
        <sz val="12"/>
        <color theme="1"/>
        <rFont val="Times New Roman"/>
        <family val="1"/>
        <charset val="162"/>
      </rPr>
      <t xml:space="preserve">           mg/dl</t>
    </r>
  </si>
  <si>
    <t>Enzymatic colorimetric test</t>
  </si>
  <si>
    <t>• Sample and addition of R1</t>
  </si>
  <si>
    <t>• Addition of R2 and start of reaction</t>
  </si>
  <si>
    <t>In the first step LDL, VLDL and Chylomicrons are eliminated and transformed to</t>
  </si>
  <si>
    <t>non reactive compounds and specific condition for the reaction. By the second</t>
  </si>
  <si>
    <t>reagent only the HDL-Cholesterol is subject to color reaction</t>
  </si>
  <si>
    <t>Cholesterol Esterase</t>
  </si>
  <si>
    <t>Cholesterol ester + H2O Cholesterol + fatty acid</t>
  </si>
  <si>
    <t>Cholesterol Oxidase</t>
  </si>
  <si>
    <t>Cholesterol + O2 Cholesten-3-on + H2O2</t>
  </si>
  <si>
    <t>H2O2 + phenol + 4-aminoantipyrine quinoneimine dye+4 H2O</t>
  </si>
  <si>
    <r>
      <rPr>
        <b/>
        <sz val="12"/>
        <color theme="1"/>
        <rFont val="Times New Roman"/>
        <family val="1"/>
        <charset val="162"/>
      </rPr>
      <t xml:space="preserve">LDL Cholesterol </t>
    </r>
    <r>
      <rPr>
        <sz val="12"/>
        <color theme="1"/>
        <rFont val="Times New Roman"/>
        <family val="1"/>
        <charset val="162"/>
      </rPr>
      <t xml:space="preserve">       mg/dl</t>
    </r>
  </si>
  <si>
    <t>İlk adımda, HDL, VLDL ve Şilomikronlar elimine edilir ve reaksiyon için özel koşulda reaktif olmayan bileşiklere dönüştürülür. İkinci reaktif sadece LDL-kolesterol renk reaksiyonudur.</t>
  </si>
  <si>
    <t>Kolesterol esteraz</t>
  </si>
  <si>
    <t>Kolesterol ester + H2O kolesterol + yağ asidi</t>
  </si>
  <si>
    <t>Kolesterol Oksidaz</t>
  </si>
  <si>
    <t>Kolesterol + O2 kolesten-3-on + H2O2</t>
  </si>
  <si>
    <t>peroksidaz</t>
  </si>
  <si>
    <t>H2O2 + fenol + 4- aminoantipirin kinon boyası +4 H2O</t>
  </si>
  <si>
    <r>
      <rPr>
        <b/>
        <sz val="12"/>
        <color theme="1"/>
        <rFont val="Times New Roman"/>
        <family val="1"/>
        <charset val="162"/>
      </rPr>
      <t xml:space="preserve">AST  </t>
    </r>
    <r>
      <rPr>
        <sz val="12"/>
        <color theme="1"/>
        <rFont val="Times New Roman"/>
        <family val="1"/>
        <charset val="162"/>
      </rPr>
      <t xml:space="preserve">     U/L</t>
    </r>
  </si>
  <si>
    <t>UV test according to a standarrized method</t>
  </si>
  <si>
    <t>Sample and addition of R1 (buffer)</t>
  </si>
  <si>
    <t>Addition of R2 and start of reaction: AST</t>
  </si>
  <si>
    <t>α-ketoglutarate + L-aspartate L- glutamate + oxaloasetate</t>
  </si>
  <si>
    <t>AST is the enzyme which catalyzes this equilibrium reaction. The oxaloacetate in- crease is measured in a subsequent indicator reaction which is catalyzed by malate dehydrogenase.</t>
  </si>
  <si>
    <t>MDH</t>
  </si>
  <si>
    <t>oxalacetate + NADH + H+ L-Malate + NAD+</t>
  </si>
  <si>
    <t>In the second reaction, NADH is oxidized to NAD. The rate of decrease in NADH</t>
  </si>
  <si>
    <t>(Measured photometrically) is directly proportional to the rate of formation of</t>
  </si>
  <si>
    <t>oxaloasetate, and thus the AST activity.</t>
  </si>
  <si>
    <r>
      <rPr>
        <b/>
        <sz val="12"/>
        <color theme="1"/>
        <rFont val="Times New Roman"/>
        <family val="1"/>
        <charset val="162"/>
      </rPr>
      <t xml:space="preserve">ALT      </t>
    </r>
    <r>
      <rPr>
        <sz val="12"/>
        <color theme="1"/>
        <rFont val="Times New Roman"/>
        <family val="1"/>
        <charset val="162"/>
      </rPr>
      <t xml:space="preserve"> U/L</t>
    </r>
  </si>
  <si>
    <t>UV test according to the IFCC method.</t>
  </si>
  <si>
    <t>ALT</t>
  </si>
  <si>
    <t>L-Alanin + 2-Oxoglutarate ⎯⎯ L-Glutamate + Pyruvat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</si>
</sst>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2"/>
      <color theme="1"/>
      <name val="Times New Roman"/>
      <family val="1"/>
      <charset val="162"/>
    </font>
    <font>
      <b/>
      <sz val="12"/>
      <color theme="1"/>
      <name val="Times New Roman"/>
      <family val="1"/>
      <charset val="16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2" fontId="2" fillId="6" borderId="1" xfId="0" applyNumberFormat="1" applyFont="1" applyFill="1" applyBorder="1" applyAlignment="1">
      <alignment horizontal="center"/>
    </xf>
    <xf numFmtId="0" fontId="2" fillId="0" borderId="0" xfId="0" applyFont="1"/>
    <xf numFmtId="0" fontId="2" fillId="7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0" borderId="0" xfId="0"/>
    <xf numFmtId="0" fontId="0" fillId="0" borderId="0" xfId="0"/>
    <xf numFmtId="16" fontId="2" fillId="8" borderId="1" xfId="0" applyNumberFormat="1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CK18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3536964129483815"/>
                  <c:y val="0.143101851851851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'CK18'!$C$17:$C$22</c:f>
              <c:numCache>
                <c:formatCode>General</c:formatCode>
                <c:ptCount val="6"/>
                <c:pt idx="0">
                  <c:v>1.206</c:v>
                </c:pt>
                <c:pt idx="1">
                  <c:v>0.79600000000000004</c:v>
                </c:pt>
                <c:pt idx="2">
                  <c:v>0.44400000000000001</c:v>
                </c:pt>
                <c:pt idx="3">
                  <c:v>0.247</c:v>
                </c:pt>
                <c:pt idx="4">
                  <c:v>0.16599999999999998</c:v>
                </c:pt>
                <c:pt idx="5">
                  <c:v>0</c:v>
                </c:pt>
              </c:numCache>
            </c:numRef>
          </c:xVal>
          <c:yVal>
            <c:numRef>
              <c:f>'CK18'!$D$17:$D$22</c:f>
              <c:numCache>
                <c:formatCode>General</c:formatCode>
                <c:ptCount val="6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0.5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02-41C7-B99B-A3B0C3C55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587968"/>
        <c:axId val="464589280"/>
      </c:scatterChart>
      <c:valAx>
        <c:axId val="46458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64589280"/>
        <c:crosses val="autoZero"/>
        <c:crossBetween val="midCat"/>
      </c:valAx>
      <c:valAx>
        <c:axId val="46458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6458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GLP-1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0378565179352582"/>
                  <c:y val="0.143101851851851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'GLP-1'!$C$16:$C$21</c:f>
              <c:numCache>
                <c:formatCode>General</c:formatCode>
                <c:ptCount val="6"/>
                <c:pt idx="0">
                  <c:v>1.089</c:v>
                </c:pt>
                <c:pt idx="1">
                  <c:v>0.58200000000000007</c:v>
                </c:pt>
                <c:pt idx="2">
                  <c:v>0.372</c:v>
                </c:pt>
                <c:pt idx="3">
                  <c:v>0.23099999999999998</c:v>
                </c:pt>
                <c:pt idx="4">
                  <c:v>0.15000000000000002</c:v>
                </c:pt>
                <c:pt idx="5">
                  <c:v>0</c:v>
                </c:pt>
              </c:numCache>
            </c:numRef>
          </c:xVal>
          <c:yVal>
            <c:numRef>
              <c:f>'GLP-1'!$D$16:$D$21</c:f>
              <c:numCache>
                <c:formatCode>General</c:formatCode>
                <c:ptCount val="6"/>
                <c:pt idx="0">
                  <c:v>32</c:v>
                </c:pt>
                <c:pt idx="1">
                  <c:v>16</c:v>
                </c:pt>
                <c:pt idx="2">
                  <c:v>8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AF-49AB-95CB-3F1A67FA6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055568"/>
        <c:axId val="470054256"/>
      </c:scatterChart>
      <c:valAx>
        <c:axId val="47005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70054256"/>
        <c:crosses val="autoZero"/>
        <c:crossBetween val="midCat"/>
      </c:valAx>
      <c:valAx>
        <c:axId val="47005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7005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TNF-A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4221434820647417"/>
                  <c:y val="0.156990740740740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'TNF-A'!$C$17:$C$22</c:f>
              <c:numCache>
                <c:formatCode>General</c:formatCode>
                <c:ptCount val="6"/>
                <c:pt idx="0">
                  <c:v>1.3479999999999999</c:v>
                </c:pt>
                <c:pt idx="1">
                  <c:v>0.81300000000000006</c:v>
                </c:pt>
                <c:pt idx="2">
                  <c:v>0.45500000000000002</c:v>
                </c:pt>
                <c:pt idx="3">
                  <c:v>0.22999999999999998</c:v>
                </c:pt>
                <c:pt idx="4">
                  <c:v>0.15599999999999997</c:v>
                </c:pt>
                <c:pt idx="5">
                  <c:v>0</c:v>
                </c:pt>
              </c:numCache>
            </c:numRef>
          </c:xVal>
          <c:yVal>
            <c:numRef>
              <c:f>'TNF-A'!$D$17:$D$22</c:f>
              <c:numCache>
                <c:formatCode>General</c:formatCode>
                <c:ptCount val="6"/>
                <c:pt idx="0">
                  <c:v>640</c:v>
                </c:pt>
                <c:pt idx="1">
                  <c:v>320</c:v>
                </c:pt>
                <c:pt idx="2">
                  <c:v>160</c:v>
                </c:pt>
                <c:pt idx="3">
                  <c:v>80</c:v>
                </c:pt>
                <c:pt idx="4">
                  <c:v>40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E2-4959-880A-9ABD2F399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238568"/>
        <c:axId val="327237256"/>
      </c:scatterChart>
      <c:valAx>
        <c:axId val="327238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27237256"/>
        <c:crosses val="autoZero"/>
        <c:crossBetween val="midCat"/>
      </c:valAx>
      <c:valAx>
        <c:axId val="32723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27238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IL-6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3596850393700787"/>
                  <c:y val="0.101435185185185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'IL-6'!$C$17:$C$22</c:f>
              <c:numCache>
                <c:formatCode>General</c:formatCode>
                <c:ptCount val="6"/>
                <c:pt idx="0">
                  <c:v>1.276</c:v>
                </c:pt>
                <c:pt idx="1">
                  <c:v>0.67700000000000005</c:v>
                </c:pt>
                <c:pt idx="2">
                  <c:v>0.35</c:v>
                </c:pt>
                <c:pt idx="3">
                  <c:v>0.16300000000000001</c:v>
                </c:pt>
                <c:pt idx="4">
                  <c:v>7.6999999999999985E-2</c:v>
                </c:pt>
                <c:pt idx="5">
                  <c:v>0</c:v>
                </c:pt>
              </c:numCache>
            </c:numRef>
          </c:xVal>
          <c:yVal>
            <c:numRef>
              <c:f>'IL-6'!$D$17:$D$22</c:f>
              <c:numCache>
                <c:formatCode>General</c:formatCode>
                <c:ptCount val="6"/>
                <c:pt idx="0">
                  <c:v>320</c:v>
                </c:pt>
                <c:pt idx="1">
                  <c:v>160</c:v>
                </c:pt>
                <c:pt idx="2">
                  <c:v>80</c:v>
                </c:pt>
                <c:pt idx="3">
                  <c:v>40</c:v>
                </c:pt>
                <c:pt idx="4">
                  <c:v>20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60-4FF7-B375-F61106696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242504"/>
        <c:axId val="327233976"/>
      </c:scatterChart>
      <c:valAx>
        <c:axId val="327242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27233976"/>
        <c:crosses val="autoZero"/>
        <c:crossBetween val="midCat"/>
      </c:valAx>
      <c:valAx>
        <c:axId val="32723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27242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5387073490813648"/>
                  <c:y val="5.6474190726159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INS!$C$18:$C$23</c:f>
              <c:numCache>
                <c:formatCode>General</c:formatCode>
                <c:ptCount val="6"/>
                <c:pt idx="0">
                  <c:v>1.4750000000000001</c:v>
                </c:pt>
                <c:pt idx="1">
                  <c:v>0.92400000000000015</c:v>
                </c:pt>
                <c:pt idx="2">
                  <c:v>0.49300000000000005</c:v>
                </c:pt>
                <c:pt idx="3">
                  <c:v>0.30499999999999999</c:v>
                </c:pt>
                <c:pt idx="4">
                  <c:v>0.17499999999999999</c:v>
                </c:pt>
                <c:pt idx="5">
                  <c:v>0</c:v>
                </c:pt>
              </c:numCache>
            </c:numRef>
          </c:xVal>
          <c:yVal>
            <c:numRef>
              <c:f>INS!$D$18:$D$23</c:f>
              <c:numCache>
                <c:formatCode>General</c:formatCode>
                <c:ptCount val="6"/>
                <c:pt idx="0">
                  <c:v>24</c:v>
                </c:pt>
                <c:pt idx="1">
                  <c:v>12</c:v>
                </c:pt>
                <c:pt idx="2">
                  <c:v>6</c:v>
                </c:pt>
                <c:pt idx="3">
                  <c:v>3</c:v>
                </c:pt>
                <c:pt idx="4">
                  <c:v>1.5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8E-4D7B-ACEB-7F89848F3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047040"/>
        <c:axId val="470047368"/>
      </c:scatterChart>
      <c:valAx>
        <c:axId val="47004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70047368"/>
        <c:crosses val="autoZero"/>
        <c:crossBetween val="midCat"/>
      </c:valAx>
      <c:valAx>
        <c:axId val="47004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7004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358140</xdr:colOff>
      <xdr:row>8</xdr:row>
      <xdr:rowOff>15240</xdr:rowOff>
    </xdr:from>
    <xdr:to>
      <xdr:col>15</xdr:col>
      <xdr:colOff>53340</xdr:colOff>
      <xdr:row>23</xdr:row>
      <xdr:rowOff>15240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175260</xdr:colOff>
      <xdr:row>8</xdr:row>
      <xdr:rowOff>45720</xdr:rowOff>
    </xdr:from>
    <xdr:to>
      <xdr:col>14</xdr:col>
      <xdr:colOff>480060</xdr:colOff>
      <xdr:row>23</xdr:row>
      <xdr:rowOff>45720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251460</xdr:colOff>
      <xdr:row>8</xdr:row>
      <xdr:rowOff>22860</xdr:rowOff>
    </xdr:from>
    <xdr:to>
      <xdr:col>14</xdr:col>
      <xdr:colOff>556260</xdr:colOff>
      <xdr:row>23</xdr:row>
      <xdr:rowOff>22860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10</xdr:row>
      <xdr:rowOff>15240</xdr:rowOff>
    </xdr:from>
    <xdr:to>
      <xdr:col>14</xdr:col>
      <xdr:colOff>0</xdr:colOff>
      <xdr:row>25</xdr:row>
      <xdr:rowOff>15240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320040</xdr:colOff>
      <xdr:row>8</xdr:row>
      <xdr:rowOff>0</xdr:rowOff>
    </xdr:from>
    <xdr:to>
      <xdr:col>15</xdr:col>
      <xdr:colOff>15240</xdr:colOff>
      <xdr:row>23</xdr:row>
      <xdr:rowOff>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5</xdr:col>
      <xdr:colOff>982980</xdr:colOff>
      <xdr:row>62</xdr:row>
      <xdr:rowOff>43434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66060"/>
          <a:ext cx="7772400" cy="88216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9"/>
  <sheetViews>
    <sheetView tabSelected="1" workbookViewId="0">
      <selection activeCell="J6" sqref="J6"/>
    </sheetView>
  </sheetViews>
  <sheetFormatPr defaultRowHeight="14.4" x14ac:dyDescent="0.3"/>
  <cols>
    <col min="1" max="1" width="15" customWidth="1"/>
    <col min="2" max="2" width="12.109375" customWidth="1"/>
    <col min="3" max="3" width="11.88671875" customWidth="1"/>
    <col min="4" max="4" width="12.109375" customWidth="1"/>
    <col min="5" max="5" width="19.88671875" customWidth="1"/>
  </cols>
  <sheetData>
    <row r="2" spans="1:6" x14ac:dyDescent="0.3">
      <c r="A2" s="5">
        <v>1.284</v>
      </c>
      <c r="B2" s="4">
        <v>0.29299999999999998</v>
      </c>
      <c r="C2" s="4">
        <v>0.32800000000000001</v>
      </c>
      <c r="D2" s="4">
        <v>0.33300000000000002</v>
      </c>
      <c r="E2" s="4">
        <v>0.34899999999999998</v>
      </c>
      <c r="F2" s="4">
        <v>0.33900000000000002</v>
      </c>
    </row>
    <row r="3" spans="1:6" x14ac:dyDescent="0.3">
      <c r="A3" s="5">
        <v>0.874</v>
      </c>
      <c r="B3" s="4">
        <v>0.26800000000000002</v>
      </c>
      <c r="C3" s="4">
        <v>0.439</v>
      </c>
      <c r="D3" s="4">
        <v>0.32</v>
      </c>
      <c r="E3" s="4">
        <v>0.34500000000000003</v>
      </c>
      <c r="F3" s="4">
        <v>0.376</v>
      </c>
    </row>
    <row r="4" spans="1:6" x14ac:dyDescent="0.3">
      <c r="A4" s="5">
        <v>0.52200000000000002</v>
      </c>
      <c r="B4" s="4">
        <v>0.45200000000000001</v>
      </c>
      <c r="C4" s="4">
        <v>0.42399999999999999</v>
      </c>
      <c r="D4" s="4">
        <v>0.373</v>
      </c>
      <c r="E4" s="4">
        <v>0.36399999999999999</v>
      </c>
      <c r="F4" s="4">
        <v>0.47600000000000003</v>
      </c>
    </row>
    <row r="5" spans="1:6" x14ac:dyDescent="0.3">
      <c r="A5" s="5">
        <v>0.32500000000000001</v>
      </c>
      <c r="B5" s="4">
        <v>0.49199999999999999</v>
      </c>
      <c r="C5" s="4">
        <v>0.34200000000000003</v>
      </c>
      <c r="D5" s="4">
        <v>0.378</v>
      </c>
      <c r="E5" s="4">
        <v>0.36099999999999999</v>
      </c>
      <c r="F5" s="4">
        <v>0.42499999999999999</v>
      </c>
    </row>
    <row r="6" spans="1:6" x14ac:dyDescent="0.3">
      <c r="A6" s="5">
        <v>0.24399999999999999</v>
      </c>
      <c r="B6" s="4">
        <v>0.45600000000000002</v>
      </c>
      <c r="C6" s="4">
        <v>0.36099999999999999</v>
      </c>
      <c r="D6" s="4">
        <v>0.48199999999999998</v>
      </c>
      <c r="E6" s="4">
        <v>0.318</v>
      </c>
      <c r="F6" s="4">
        <v>0.36399999999999999</v>
      </c>
    </row>
    <row r="7" spans="1:6" x14ac:dyDescent="0.3">
      <c r="A7" s="7">
        <v>7.8E-2</v>
      </c>
      <c r="B7" s="4">
        <v>0.46600000000000003</v>
      </c>
      <c r="C7" s="4">
        <v>0.35599999999999998</v>
      </c>
      <c r="D7" s="4">
        <v>0.44800000000000001</v>
      </c>
      <c r="E7" s="4">
        <v>0.26100000000000001</v>
      </c>
      <c r="F7" s="4">
        <v>0.39200000000000002</v>
      </c>
    </row>
    <row r="8" spans="1:6" x14ac:dyDescent="0.3">
      <c r="A8" s="2">
        <v>7.0000000000000007E-2</v>
      </c>
      <c r="B8" s="4">
        <v>0.374</v>
      </c>
      <c r="C8" s="4">
        <v>0.38700000000000001</v>
      </c>
      <c r="D8" s="4">
        <v>0.378</v>
      </c>
      <c r="E8" s="4">
        <v>0.27500000000000002</v>
      </c>
      <c r="F8" s="4">
        <v>0.35199999999999998</v>
      </c>
    </row>
    <row r="9" spans="1:6" x14ac:dyDescent="0.3">
      <c r="A9" s="2">
        <v>6.0999999999999999E-2</v>
      </c>
      <c r="B9" s="4">
        <v>0.371</v>
      </c>
      <c r="C9" s="4">
        <v>0.32500000000000001</v>
      </c>
      <c r="D9" s="4">
        <v>0.37</v>
      </c>
      <c r="E9" s="4">
        <v>0.28199999999999997</v>
      </c>
      <c r="F9" s="4">
        <v>0.316</v>
      </c>
    </row>
    <row r="12" spans="1:6" x14ac:dyDescent="0.3">
      <c r="A12" t="s">
        <v>0</v>
      </c>
    </row>
    <row r="16" spans="1:6" x14ac:dyDescent="0.3">
      <c r="B16" s="8" t="s">
        <v>1</v>
      </c>
      <c r="C16" s="8" t="s">
        <v>2</v>
      </c>
      <c r="D16" s="8" t="s">
        <v>3</v>
      </c>
      <c r="E16" s="8" t="s">
        <v>4</v>
      </c>
    </row>
    <row r="17" spans="1:13" x14ac:dyDescent="0.3">
      <c r="A17" t="s">
        <v>5</v>
      </c>
      <c r="B17" s="5">
        <v>1.284</v>
      </c>
      <c r="C17" s="2">
        <f>B17-B22</f>
        <v>1.206</v>
      </c>
      <c r="D17" s="2">
        <v>8</v>
      </c>
      <c r="E17" s="9">
        <f>(3.2611*C17*C17)+(2.6086*C17)+(0.0501)</f>
        <v>7.9391328395999983</v>
      </c>
    </row>
    <row r="18" spans="1:13" x14ac:dyDescent="0.3">
      <c r="A18" t="s">
        <v>6</v>
      </c>
      <c r="B18" s="5">
        <v>0.874</v>
      </c>
      <c r="C18" s="2">
        <f>B18-B22</f>
        <v>0.79600000000000004</v>
      </c>
      <c r="D18" s="2">
        <v>4</v>
      </c>
      <c r="E18" s="9">
        <f t="shared" ref="E18:E22" si="0">(3.2611*C18*C18)+(2.6086*C18)+(0.0501)</f>
        <v>4.1928307375999996</v>
      </c>
    </row>
    <row r="19" spans="1:13" x14ac:dyDescent="0.3">
      <c r="A19" t="s">
        <v>7</v>
      </c>
      <c r="B19" s="5">
        <v>0.52200000000000002</v>
      </c>
      <c r="C19" s="2">
        <f>B19-B22</f>
        <v>0.44400000000000001</v>
      </c>
      <c r="D19" s="2">
        <v>2</v>
      </c>
      <c r="E19" s="9">
        <f t="shared" si="0"/>
        <v>1.8511986095999999</v>
      </c>
    </row>
    <row r="20" spans="1:13" x14ac:dyDescent="0.3">
      <c r="A20" t="s">
        <v>8</v>
      </c>
      <c r="B20" s="5">
        <v>0.32500000000000001</v>
      </c>
      <c r="C20" s="2">
        <f>B20-B22</f>
        <v>0.247</v>
      </c>
      <c r="D20" s="2">
        <v>1</v>
      </c>
      <c r="E20" s="9">
        <f t="shared" si="0"/>
        <v>0.89338064989999999</v>
      </c>
    </row>
    <row r="21" spans="1:13" x14ac:dyDescent="0.3">
      <c r="A21" t="s">
        <v>9</v>
      </c>
      <c r="B21" s="5">
        <v>0.24399999999999999</v>
      </c>
      <c r="C21" s="2">
        <f>B21-B22</f>
        <v>0.16599999999999998</v>
      </c>
      <c r="D21" s="2">
        <v>0.5</v>
      </c>
      <c r="E21" s="9">
        <f t="shared" si="0"/>
        <v>0.57299047159999994</v>
      </c>
    </row>
    <row r="22" spans="1:13" x14ac:dyDescent="0.3">
      <c r="A22" t="s">
        <v>10</v>
      </c>
      <c r="B22" s="7">
        <v>7.8E-2</v>
      </c>
      <c r="C22" s="2">
        <f>B22-B22</f>
        <v>0</v>
      </c>
      <c r="D22" s="2">
        <v>0</v>
      </c>
      <c r="E22" s="9">
        <f t="shared" si="0"/>
        <v>5.0099999999999999E-2</v>
      </c>
    </row>
    <row r="24" spans="1:13" x14ac:dyDescent="0.3">
      <c r="K24" s="10" t="s">
        <v>11</v>
      </c>
      <c r="L24" s="10"/>
      <c r="M24" s="10"/>
    </row>
    <row r="31" spans="1:13" x14ac:dyDescent="0.3">
      <c r="A31" s="11" t="s">
        <v>12</v>
      </c>
      <c r="B31" s="4" t="s">
        <v>13</v>
      </c>
      <c r="C31" s="6" t="s">
        <v>10</v>
      </c>
      <c r="D31" s="2" t="s">
        <v>2</v>
      </c>
      <c r="E31" s="12" t="s">
        <v>14</v>
      </c>
    </row>
    <row r="32" spans="1:13" x14ac:dyDescent="0.3">
      <c r="A32" s="11" t="s">
        <v>15</v>
      </c>
      <c r="B32" s="4">
        <v>0.29299999999999998</v>
      </c>
      <c r="C32" s="7">
        <v>7.8E-2</v>
      </c>
      <c r="D32" s="2">
        <f>(B32-C32)</f>
        <v>0.21499999999999997</v>
      </c>
      <c r="E32" s="9">
        <f>(3.2611*D32*D32)+(2.6086*D32)+(0.0501)</f>
        <v>0.76169334749999984</v>
      </c>
    </row>
    <row r="33" spans="1:5" x14ac:dyDescent="0.3">
      <c r="A33" s="11" t="s">
        <v>15</v>
      </c>
      <c r="B33" s="4">
        <v>0.26800000000000002</v>
      </c>
      <c r="C33" s="7">
        <v>7.8E-2</v>
      </c>
      <c r="D33" s="2">
        <f>(B33-C33)</f>
        <v>0.19</v>
      </c>
      <c r="E33" s="9">
        <f>(3.2611*D33*D33)+(2.6086*D33)+(0.0501)</f>
        <v>0.66345971000000004</v>
      </c>
    </row>
    <row r="34" spans="1:5" x14ac:dyDescent="0.3">
      <c r="A34" s="11" t="s">
        <v>16</v>
      </c>
      <c r="B34" s="4">
        <v>0.45200000000000001</v>
      </c>
      <c r="C34" s="7">
        <v>7.8E-2</v>
      </c>
      <c r="D34" s="2">
        <f>(B34-C34)</f>
        <v>0.374</v>
      </c>
      <c r="E34" s="9">
        <f>(3.2611*D34*D34)+(2.6086*D34)+(0.0501)</f>
        <v>1.4818660236000001</v>
      </c>
    </row>
    <row r="35" spans="1:5" x14ac:dyDescent="0.3">
      <c r="A35" s="11" t="s">
        <v>16</v>
      </c>
      <c r="B35" s="4">
        <v>0.49199999999999999</v>
      </c>
      <c r="C35" s="7">
        <v>7.8E-2</v>
      </c>
      <c r="D35" s="2">
        <f>(B35-C35)</f>
        <v>0.41399999999999998</v>
      </c>
      <c r="E35" s="9">
        <f>(3.2611*D35*D35)+(2.6086*D35)+(0.0501)</f>
        <v>1.6889998955999999</v>
      </c>
    </row>
    <row r="36" spans="1:5" x14ac:dyDescent="0.3">
      <c r="A36" s="11" t="s">
        <v>17</v>
      </c>
      <c r="B36" s="4">
        <v>0.45600000000000002</v>
      </c>
      <c r="C36" s="7">
        <v>7.8E-2</v>
      </c>
      <c r="D36" s="2">
        <f>(B36-C36)</f>
        <v>0.378</v>
      </c>
      <c r="E36" s="9">
        <f>(3.2611*D36*D36)+(2.6086*D36)+(0.0501)</f>
        <v>1.5021098124000001</v>
      </c>
    </row>
    <row r="37" spans="1:5" x14ac:dyDescent="0.3">
      <c r="A37" s="11" t="s">
        <v>17</v>
      </c>
      <c r="B37" s="4">
        <v>0.46600000000000003</v>
      </c>
      <c r="C37" s="7">
        <v>7.8E-2</v>
      </c>
      <c r="D37" s="2">
        <f>(B37-C37)</f>
        <v>0.38800000000000001</v>
      </c>
      <c r="E37" s="9">
        <f>(3.2611*D37*D37)+(2.6086*D37)+(0.0501)</f>
        <v>1.5531758384000001</v>
      </c>
    </row>
    <row r="38" spans="1:5" x14ac:dyDescent="0.3">
      <c r="A38" s="11" t="s">
        <v>18</v>
      </c>
      <c r="B38" s="4">
        <v>0.374</v>
      </c>
      <c r="C38" s="7">
        <v>7.8E-2</v>
      </c>
      <c r="D38" s="2">
        <f>(B38-C38)</f>
        <v>0.29599999999999999</v>
      </c>
      <c r="E38" s="9">
        <f>(3.2611*D38*D38)+(2.6086*D38)+(0.0501)</f>
        <v>1.1079701376</v>
      </c>
    </row>
    <row r="39" spans="1:5" x14ac:dyDescent="0.3">
      <c r="A39" s="11" t="s">
        <v>18</v>
      </c>
      <c r="B39" s="4">
        <v>0.371</v>
      </c>
      <c r="C39" s="7">
        <v>7.8E-2</v>
      </c>
      <c r="D39" s="2">
        <f>(B39-C39)</f>
        <v>0.29299999999999998</v>
      </c>
      <c r="E39" s="9">
        <f>(3.2611*D39*D39)+(2.6086*D39)+(0.0501)</f>
        <v>1.0943819739</v>
      </c>
    </row>
    <row r="40" spans="1:5" x14ac:dyDescent="0.3">
      <c r="A40" s="11" t="s">
        <v>19</v>
      </c>
      <c r="B40" s="4">
        <v>0.32800000000000001</v>
      </c>
      <c r="C40" s="7">
        <v>7.8E-2</v>
      </c>
      <c r="D40" s="2">
        <f>(B40-C40)</f>
        <v>0.25</v>
      </c>
      <c r="E40" s="9">
        <f>(3.2611*D40*D40)+(2.6086*D40)+(0.0501)</f>
        <v>0.90606874999999998</v>
      </c>
    </row>
    <row r="41" spans="1:5" x14ac:dyDescent="0.3">
      <c r="A41" s="11" t="s">
        <v>19</v>
      </c>
      <c r="B41" s="4">
        <v>0.439</v>
      </c>
      <c r="C41" s="7">
        <v>7.8E-2</v>
      </c>
      <c r="D41" s="2">
        <f>(B41-C41)</f>
        <v>0.36099999999999999</v>
      </c>
      <c r="E41" s="9">
        <f>(3.2611*D41*D41)+(2.6086*D41)+(0.0501)</f>
        <v>1.4167944130999999</v>
      </c>
    </row>
    <row r="42" spans="1:5" x14ac:dyDescent="0.3">
      <c r="A42" s="11" t="s">
        <v>20</v>
      </c>
      <c r="B42" s="4">
        <v>0.42399999999999999</v>
      </c>
      <c r="C42" s="7">
        <v>7.8E-2</v>
      </c>
      <c r="D42" s="2">
        <f>(B42-C42)</f>
        <v>0.34599999999999997</v>
      </c>
      <c r="E42" s="9">
        <f>(3.2611*D42*D42)+(2.6086*D42)+(0.0501)</f>
        <v>1.3430814475999999</v>
      </c>
    </row>
    <row r="43" spans="1:5" x14ac:dyDescent="0.3">
      <c r="A43" s="11" t="s">
        <v>20</v>
      </c>
      <c r="B43" s="4">
        <v>0.34200000000000003</v>
      </c>
      <c r="C43" s="7">
        <v>7.8E-2</v>
      </c>
      <c r="D43" s="2">
        <f>(B43-C43)</f>
        <v>0.26400000000000001</v>
      </c>
      <c r="E43" s="9">
        <f>(3.2611*D43*D43)+(2.6086*D43)+(0.0501)</f>
        <v>0.96605602560000003</v>
      </c>
    </row>
    <row r="44" spans="1:5" x14ac:dyDescent="0.3">
      <c r="A44" s="11" t="s">
        <v>21</v>
      </c>
      <c r="B44" s="4">
        <v>0.36099999999999999</v>
      </c>
      <c r="C44" s="7">
        <v>7.8E-2</v>
      </c>
      <c r="D44" s="2">
        <f>(B44-C44)</f>
        <v>0.28299999999999997</v>
      </c>
      <c r="E44" s="9">
        <f>(3.2611*D44*D44)+(2.6086*D44)+(0.0501)</f>
        <v>1.0495120378999998</v>
      </c>
    </row>
    <row r="45" spans="1:5" x14ac:dyDescent="0.3">
      <c r="A45" s="11" t="s">
        <v>21</v>
      </c>
      <c r="B45" s="4">
        <v>0.35599999999999998</v>
      </c>
      <c r="C45" s="7">
        <v>7.8E-2</v>
      </c>
      <c r="D45" s="2">
        <f>(B45-C45)</f>
        <v>0.27799999999999997</v>
      </c>
      <c r="E45" s="9">
        <f>(3.2611*D45*D45)+(2.6086*D45)+(0.0501)</f>
        <v>1.0273216524</v>
      </c>
    </row>
    <row r="46" spans="1:5" x14ac:dyDescent="0.3">
      <c r="A46" s="11" t="s">
        <v>22</v>
      </c>
      <c r="B46" s="4">
        <v>0.38700000000000001</v>
      </c>
      <c r="C46" s="7">
        <v>7.8E-2</v>
      </c>
      <c r="D46" s="2">
        <f>(B46-C46)</f>
        <v>0.309</v>
      </c>
      <c r="E46" s="9">
        <f>(3.2611*D46*D46)+(2.6086*D46)+(0.0501)</f>
        <v>1.1675304891</v>
      </c>
    </row>
    <row r="47" spans="1:5" x14ac:dyDescent="0.3">
      <c r="A47" s="11" t="s">
        <v>22</v>
      </c>
      <c r="B47" s="4">
        <v>0.32500000000000001</v>
      </c>
      <c r="C47" s="7">
        <v>7.8E-2</v>
      </c>
      <c r="D47" s="2">
        <f>(B47-C47)</f>
        <v>0.247</v>
      </c>
      <c r="E47" s="9">
        <f>(3.2611*D47*D47)+(2.6086*D47)+(0.0501)</f>
        <v>0.89338064989999999</v>
      </c>
    </row>
    <row r="48" spans="1:5" x14ac:dyDescent="0.3">
      <c r="A48" s="11" t="s">
        <v>23</v>
      </c>
      <c r="B48" s="4">
        <v>0.33300000000000002</v>
      </c>
      <c r="C48" s="7">
        <v>7.8E-2</v>
      </c>
      <c r="D48" s="2">
        <f>(B48-C48)</f>
        <v>0.255</v>
      </c>
      <c r="E48" s="9">
        <f>(3.2611*D48*D48)+(2.6086*D48)+(0.0501)</f>
        <v>0.92734602750000006</v>
      </c>
    </row>
    <row r="49" spans="1:5" x14ac:dyDescent="0.3">
      <c r="A49" s="11" t="s">
        <v>23</v>
      </c>
      <c r="B49" s="4">
        <v>0.32</v>
      </c>
      <c r="C49" s="7">
        <v>7.8E-2</v>
      </c>
      <c r="D49" s="2">
        <f>(B49-C49)</f>
        <v>0.24199999999999999</v>
      </c>
      <c r="E49" s="9">
        <f>(3.2611*D49*D49)+(2.6086*D49)+(0.0501)</f>
        <v>0.87236426040000004</v>
      </c>
    </row>
    <row r="50" spans="1:5" x14ac:dyDescent="0.3">
      <c r="A50" s="11" t="s">
        <v>24</v>
      </c>
      <c r="B50" s="4">
        <v>0.373</v>
      </c>
      <c r="C50" s="7">
        <v>7.8E-2</v>
      </c>
      <c r="D50" s="2">
        <f>(B50-C50)</f>
        <v>0.29499999999999998</v>
      </c>
      <c r="E50" s="9">
        <f>(3.2611*D50*D50)+(2.6086*D50)+(0.0501)</f>
        <v>1.1034342275</v>
      </c>
    </row>
    <row r="51" spans="1:5" x14ac:dyDescent="0.3">
      <c r="A51" s="11" t="s">
        <v>24</v>
      </c>
      <c r="B51" s="4">
        <v>0.378</v>
      </c>
      <c r="C51" s="7">
        <v>7.8E-2</v>
      </c>
      <c r="D51" s="2">
        <f>(B51-C51)</f>
        <v>0.3</v>
      </c>
      <c r="E51" s="9">
        <f>(3.2611*D51*D51)+(2.6086*D51)+(0.0501)</f>
        <v>1.126179</v>
      </c>
    </row>
    <row r="52" spans="1:5" x14ac:dyDescent="0.3">
      <c r="A52" s="11" t="s">
        <v>25</v>
      </c>
      <c r="B52" s="4">
        <v>0.48199999999999998</v>
      </c>
      <c r="C52" s="7">
        <v>7.8E-2</v>
      </c>
      <c r="D52" s="2">
        <f>(B52-C52)</f>
        <v>0.40399999999999997</v>
      </c>
      <c r="E52" s="9">
        <f>(3.2611*D52*D52)+(2.6086*D52)+(0.0501)</f>
        <v>1.6362380975999999</v>
      </c>
    </row>
    <row r="53" spans="1:5" x14ac:dyDescent="0.3">
      <c r="A53" s="11" t="s">
        <v>25</v>
      </c>
      <c r="B53" s="4">
        <v>0.44800000000000001</v>
      </c>
      <c r="C53" s="7">
        <v>7.8E-2</v>
      </c>
      <c r="D53" s="2">
        <f>(B53-C53)</f>
        <v>0.37</v>
      </c>
      <c r="E53" s="9">
        <f>(3.2611*D53*D53)+(2.6086*D53)+(0.0501)</f>
        <v>1.46172659</v>
      </c>
    </row>
    <row r="54" spans="1:5" x14ac:dyDescent="0.3">
      <c r="A54" s="11" t="s">
        <v>26</v>
      </c>
      <c r="B54" s="4">
        <v>0.378</v>
      </c>
      <c r="C54" s="7">
        <v>7.8E-2</v>
      </c>
      <c r="D54" s="2">
        <f>(B54-C54)</f>
        <v>0.3</v>
      </c>
      <c r="E54" s="9">
        <f>(3.2611*D54*D54)+(2.6086*D54)+(0.0501)</f>
        <v>1.126179</v>
      </c>
    </row>
    <row r="55" spans="1:5" x14ac:dyDescent="0.3">
      <c r="A55" s="11" t="s">
        <v>26</v>
      </c>
      <c r="B55" s="4">
        <v>0.37</v>
      </c>
      <c r="C55" s="7">
        <v>7.8E-2</v>
      </c>
      <c r="D55" s="2">
        <f>(B55-C55)</f>
        <v>0.29199999999999998</v>
      </c>
      <c r="E55" s="9">
        <f>(3.2611*D55*D55)+(2.6086*D55)+(0.0501)</f>
        <v>1.0898656303999998</v>
      </c>
    </row>
    <row r="56" spans="1:5" x14ac:dyDescent="0.3">
      <c r="A56" s="11" t="s">
        <v>27</v>
      </c>
      <c r="B56" s="4">
        <v>0.34899999999999998</v>
      </c>
      <c r="C56" s="7">
        <v>7.8E-2</v>
      </c>
      <c r="D56" s="2">
        <f>(B56-C56)</f>
        <v>0.27099999999999996</v>
      </c>
      <c r="E56" s="9">
        <f>(3.2611*D56*D56)+(2.6086*D56)+(0.0501)</f>
        <v>0.99652904509999995</v>
      </c>
    </row>
    <row r="57" spans="1:5" x14ac:dyDescent="0.3">
      <c r="A57" s="11" t="s">
        <v>27</v>
      </c>
      <c r="B57" s="4">
        <v>0.34500000000000003</v>
      </c>
      <c r="C57" s="7">
        <v>7.8E-2</v>
      </c>
      <c r="D57" s="2">
        <f>(B57-C57)</f>
        <v>0.26700000000000002</v>
      </c>
      <c r="E57" s="9">
        <f>(3.2611*D57*D57)+(2.6086*D57)+(0.0501)</f>
        <v>0.97907675790000004</v>
      </c>
    </row>
    <row r="58" spans="1:5" x14ac:dyDescent="0.3">
      <c r="A58" s="11" t="s">
        <v>28</v>
      </c>
      <c r="B58" s="4">
        <v>0.36399999999999999</v>
      </c>
      <c r="C58" s="7">
        <v>7.8E-2</v>
      </c>
      <c r="D58" s="2">
        <f>(B58-C58)</f>
        <v>0.28599999999999998</v>
      </c>
      <c r="E58" s="9">
        <f>(3.2611*D58*D58)+(2.6086*D58)+(0.0501)</f>
        <v>1.0629045356</v>
      </c>
    </row>
    <row r="59" spans="1:5" x14ac:dyDescent="0.3">
      <c r="A59" s="11" t="s">
        <v>28</v>
      </c>
      <c r="B59" s="4">
        <v>0.36099999999999999</v>
      </c>
      <c r="C59" s="7">
        <v>7.8E-2</v>
      </c>
      <c r="D59" s="2">
        <f>(B59-C59)</f>
        <v>0.28299999999999997</v>
      </c>
      <c r="E59" s="9">
        <f>(3.2611*D59*D59)+(2.6086*D59)+(0.0501)</f>
        <v>1.0495120378999998</v>
      </c>
    </row>
    <row r="60" spans="1:5" x14ac:dyDescent="0.3">
      <c r="A60" s="11" t="s">
        <v>29</v>
      </c>
      <c r="B60" s="4">
        <v>0.318</v>
      </c>
      <c r="C60" s="7">
        <v>7.8E-2</v>
      </c>
      <c r="D60" s="2">
        <f>(B60-C60)</f>
        <v>0.24</v>
      </c>
      <c r="E60" s="9">
        <f>(3.2611*D60*D60)+(2.6086*D60)+(0.0501)</f>
        <v>0.86400336</v>
      </c>
    </row>
    <row r="61" spans="1:5" x14ac:dyDescent="0.3">
      <c r="A61" s="11" t="s">
        <v>29</v>
      </c>
      <c r="B61" s="4">
        <v>0.26100000000000001</v>
      </c>
      <c r="C61" s="7">
        <v>7.8E-2</v>
      </c>
      <c r="D61" s="2">
        <f>(B61-C61)</f>
        <v>0.183</v>
      </c>
      <c r="E61" s="9">
        <f>(3.2611*D61*D61)+(2.6086*D61)+(0.0501)</f>
        <v>0.6366847779</v>
      </c>
    </row>
    <row r="62" spans="1:5" x14ac:dyDescent="0.3">
      <c r="A62" s="11" t="s">
        <v>30</v>
      </c>
      <c r="B62" s="4">
        <v>0.27500000000000002</v>
      </c>
      <c r="C62" s="7">
        <v>7.8E-2</v>
      </c>
      <c r="D62" s="2">
        <f>(B62-C62)</f>
        <v>0.19700000000000001</v>
      </c>
      <c r="E62" s="9">
        <f>(3.2611*D62*D62)+(2.6086*D62)+(0.0501)</f>
        <v>0.69055422990000015</v>
      </c>
    </row>
    <row r="63" spans="1:5" x14ac:dyDescent="0.3">
      <c r="A63" s="11" t="s">
        <v>30</v>
      </c>
      <c r="B63" s="4">
        <v>0.28199999999999997</v>
      </c>
      <c r="C63" s="7">
        <v>7.8E-2</v>
      </c>
      <c r="D63" s="2">
        <f>(B63-C63)</f>
        <v>0.20399999999999996</v>
      </c>
      <c r="E63" s="9">
        <f>(3.2611*D63*D63)+(2.6086*D63)+(0.0501)</f>
        <v>0.7179683375999999</v>
      </c>
    </row>
    <row r="64" spans="1:5" x14ac:dyDescent="0.3">
      <c r="A64" s="11" t="s">
        <v>31</v>
      </c>
      <c r="B64" s="4">
        <v>0.33900000000000002</v>
      </c>
      <c r="C64" s="7">
        <v>7.8E-2</v>
      </c>
      <c r="D64" s="2">
        <f>(B64-C64)</f>
        <v>0.26100000000000001</v>
      </c>
      <c r="E64" s="9">
        <f>(3.2611*D64*D64)+(2.6086*D64)+(0.0501)</f>
        <v>0.95309399310000009</v>
      </c>
    </row>
    <row r="65" spans="1:5" x14ac:dyDescent="0.3">
      <c r="A65" s="11" t="s">
        <v>31</v>
      </c>
      <c r="B65" s="4">
        <v>0.376</v>
      </c>
      <c r="C65" s="7">
        <v>7.8E-2</v>
      </c>
      <c r="D65" s="2">
        <f>(B65-C65)</f>
        <v>0.29799999999999999</v>
      </c>
      <c r="E65" s="9">
        <f>(3.2611*D65*D65)+(2.6086*D65)+(0.0501)</f>
        <v>1.1170615243999999</v>
      </c>
    </row>
    <row r="66" spans="1:5" x14ac:dyDescent="0.3">
      <c r="A66" s="11" t="s">
        <v>32</v>
      </c>
      <c r="B66" s="4">
        <v>0.47600000000000003</v>
      </c>
      <c r="C66" s="7">
        <v>7.8E-2</v>
      </c>
      <c r="D66" s="2">
        <f>(B66-C66)</f>
        <v>0.39800000000000002</v>
      </c>
      <c r="E66" s="9">
        <f>(3.2611*D66*D66)+(2.6086*D66)+(0.0501)</f>
        <v>1.6048940844000001</v>
      </c>
    </row>
    <row r="67" spans="1:5" x14ac:dyDescent="0.3">
      <c r="A67" s="11" t="s">
        <v>32</v>
      </c>
      <c r="B67" s="4">
        <v>0.42499999999999999</v>
      </c>
      <c r="C67" s="7">
        <v>7.8E-2</v>
      </c>
      <c r="D67" s="2">
        <f>(B67-C67)</f>
        <v>0.34699999999999998</v>
      </c>
      <c r="E67" s="9">
        <f>(3.2611*D67*D67)+(2.6086*D67)+(0.0501)</f>
        <v>1.3479499899</v>
      </c>
    </row>
    <row r="68" spans="1:5" x14ac:dyDescent="0.3">
      <c r="A68" s="11" t="s">
        <v>33</v>
      </c>
      <c r="B68" s="4">
        <v>0.36399999999999999</v>
      </c>
      <c r="C68" s="7">
        <v>7.8E-2</v>
      </c>
      <c r="D68" s="2">
        <f>(B68-C68)</f>
        <v>0.28599999999999998</v>
      </c>
      <c r="E68" s="9">
        <f>(3.2611*D68*D68)+(2.6086*D68)+(0.0501)</f>
        <v>1.0629045356</v>
      </c>
    </row>
    <row r="69" spans="1:5" x14ac:dyDescent="0.3">
      <c r="A69" s="11" t="s">
        <v>33</v>
      </c>
      <c r="B69" s="4">
        <v>0.39200000000000002</v>
      </c>
      <c r="C69" s="7">
        <v>7.8E-2</v>
      </c>
      <c r="D69" s="2">
        <f>(B69-C69)</f>
        <v>0.314</v>
      </c>
      <c r="E69" s="9">
        <f>(3.2611*D69*D69)+(2.6086*D69)+(0.0501)</f>
        <v>1.1907318156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9"/>
  <sheetViews>
    <sheetView workbookViewId="0">
      <selection activeCell="I3" sqref="I3"/>
    </sheetView>
  </sheetViews>
  <sheetFormatPr defaultRowHeight="14.4" x14ac:dyDescent="0.3"/>
  <cols>
    <col min="1" max="1" width="13.21875" customWidth="1"/>
    <col min="2" max="3" width="11.33203125" customWidth="1"/>
    <col min="4" max="4" width="11" customWidth="1"/>
    <col min="5" max="5" width="15.44140625" customWidth="1"/>
  </cols>
  <sheetData>
    <row r="2" spans="1:6" x14ac:dyDescent="0.3">
      <c r="A2" s="5">
        <v>1.1639999999999999</v>
      </c>
      <c r="B2" s="4">
        <v>0.27600000000000002</v>
      </c>
      <c r="C2" s="4">
        <v>0.40500000000000003</v>
      </c>
      <c r="D2" s="4">
        <v>0.21199999999999999</v>
      </c>
      <c r="E2" s="4">
        <v>0.182</v>
      </c>
      <c r="F2" s="4">
        <v>0.222</v>
      </c>
    </row>
    <row r="3" spans="1:6" x14ac:dyDescent="0.3">
      <c r="A3" s="5">
        <v>0.65700000000000003</v>
      </c>
      <c r="B3" s="4">
        <v>0.24399999999999999</v>
      </c>
      <c r="C3" s="4">
        <v>0.41499999999999998</v>
      </c>
      <c r="D3" s="4">
        <v>0.20899999999999999</v>
      </c>
      <c r="E3" s="4">
        <v>0.22600000000000001</v>
      </c>
      <c r="F3" s="4">
        <v>0.26700000000000002</v>
      </c>
    </row>
    <row r="4" spans="1:6" x14ac:dyDescent="0.3">
      <c r="A4" s="5">
        <v>0.44700000000000001</v>
      </c>
      <c r="B4" s="4">
        <v>0.30499999999999999</v>
      </c>
      <c r="C4" s="4">
        <v>0.433</v>
      </c>
      <c r="D4" s="4">
        <v>0.34800000000000003</v>
      </c>
      <c r="E4" s="4">
        <v>0.28200000000000003</v>
      </c>
      <c r="F4" s="4">
        <v>0.31900000000000001</v>
      </c>
    </row>
    <row r="5" spans="1:6" x14ac:dyDescent="0.3">
      <c r="A5" s="5">
        <v>0.30599999999999999</v>
      </c>
      <c r="B5" s="4">
        <v>0.30299999999999999</v>
      </c>
      <c r="C5" s="4">
        <v>0.437</v>
      </c>
      <c r="D5" s="4">
        <v>0.36099999999999999</v>
      </c>
      <c r="E5" s="4">
        <v>0.29699999999999999</v>
      </c>
      <c r="F5" s="4">
        <v>0.35199999999999998</v>
      </c>
    </row>
    <row r="6" spans="1:6" x14ac:dyDescent="0.3">
      <c r="A6" s="5">
        <v>0.22500000000000001</v>
      </c>
      <c r="B6" s="4">
        <v>0.41499999999999998</v>
      </c>
      <c r="C6" s="4">
        <v>0.39800000000000002</v>
      </c>
      <c r="D6" s="4">
        <v>0.436</v>
      </c>
      <c r="E6" s="4">
        <v>0.24</v>
      </c>
      <c r="F6" s="4">
        <v>0.28300000000000003</v>
      </c>
    </row>
    <row r="7" spans="1:6" x14ac:dyDescent="0.3">
      <c r="A7" s="7">
        <v>7.4999999999999997E-2</v>
      </c>
      <c r="B7" s="4">
        <v>0.41499999999999998</v>
      </c>
      <c r="C7" s="4">
        <v>0.39700000000000002</v>
      </c>
      <c r="D7" s="4">
        <v>0.46300000000000002</v>
      </c>
      <c r="E7" s="4">
        <v>0.24299999999999999</v>
      </c>
      <c r="F7" s="4">
        <v>0.25</v>
      </c>
    </row>
    <row r="8" spans="1:6" x14ac:dyDescent="0.3">
      <c r="A8" s="2">
        <v>8.5000000000000006E-2</v>
      </c>
      <c r="B8" s="4">
        <v>0.32500000000000001</v>
      </c>
      <c r="C8" s="4">
        <v>0.23100000000000001</v>
      </c>
      <c r="D8" s="4">
        <v>0.29499999999999998</v>
      </c>
      <c r="E8" s="4">
        <v>0.23</v>
      </c>
      <c r="F8" s="4">
        <v>0.45300000000000001</v>
      </c>
    </row>
    <row r="9" spans="1:6" x14ac:dyDescent="0.3">
      <c r="A9" s="2">
        <v>6.0999999999999999E-2</v>
      </c>
      <c r="B9" s="4">
        <v>0.372</v>
      </c>
      <c r="C9" s="4">
        <v>0.247</v>
      </c>
      <c r="D9" s="4">
        <v>0.26200000000000001</v>
      </c>
      <c r="E9" s="4">
        <v>0.17599999999999999</v>
      </c>
      <c r="F9" s="4">
        <v>0.38700000000000001</v>
      </c>
    </row>
    <row r="15" spans="1:6" x14ac:dyDescent="0.3">
      <c r="B15" s="8" t="s">
        <v>1</v>
      </c>
      <c r="C15" s="8" t="s">
        <v>2</v>
      </c>
      <c r="D15" s="8" t="s">
        <v>3</v>
      </c>
      <c r="E15" s="8" t="s">
        <v>4</v>
      </c>
    </row>
    <row r="16" spans="1:6" x14ac:dyDescent="0.3">
      <c r="A16" t="s">
        <v>5</v>
      </c>
      <c r="B16" s="5">
        <v>1.1639999999999999</v>
      </c>
      <c r="C16" s="2">
        <f>B16-B21</f>
        <v>1.089</v>
      </c>
      <c r="D16" s="2">
        <v>32</v>
      </c>
      <c r="E16" s="9">
        <f>(7.132*C16*C16)+(22.678*C16)-(0.8957)</f>
        <v>32.258630572000001</v>
      </c>
    </row>
    <row r="17" spans="1:13" x14ac:dyDescent="0.3">
      <c r="A17" t="s">
        <v>6</v>
      </c>
      <c r="B17" s="5">
        <v>0.65700000000000003</v>
      </c>
      <c r="C17" s="2">
        <f>B17-B21</f>
        <v>0.58200000000000007</v>
      </c>
      <c r="D17" s="2">
        <v>16</v>
      </c>
      <c r="E17" s="9">
        <f t="shared" ref="E17:E69" si="0">(7.132*C17*C17)+(22.678*C17)-(0.8957)</f>
        <v>14.718675568000004</v>
      </c>
    </row>
    <row r="18" spans="1:13" x14ac:dyDescent="0.3">
      <c r="A18" t="s">
        <v>7</v>
      </c>
      <c r="B18" s="5">
        <v>0.44700000000000001</v>
      </c>
      <c r="C18" s="2">
        <f>B18-B21</f>
        <v>0.372</v>
      </c>
      <c r="D18" s="2">
        <v>8</v>
      </c>
      <c r="E18" s="9">
        <f t="shared" si="0"/>
        <v>8.5274706879999993</v>
      </c>
    </row>
    <row r="19" spans="1:13" x14ac:dyDescent="0.3">
      <c r="A19" t="s">
        <v>8</v>
      </c>
      <c r="B19" s="5">
        <v>0.30599999999999999</v>
      </c>
      <c r="C19" s="2">
        <f>B19-B21</f>
        <v>0.23099999999999998</v>
      </c>
      <c r="D19" s="2">
        <v>4</v>
      </c>
      <c r="E19" s="9">
        <f t="shared" si="0"/>
        <v>4.7234886520000003</v>
      </c>
    </row>
    <row r="20" spans="1:13" x14ac:dyDescent="0.3">
      <c r="A20" t="s">
        <v>9</v>
      </c>
      <c r="B20" s="5">
        <v>0.22500000000000001</v>
      </c>
      <c r="C20" s="2">
        <f>B20-B21</f>
        <v>0.15000000000000002</v>
      </c>
      <c r="D20" s="2">
        <v>2</v>
      </c>
      <c r="E20" s="9">
        <f t="shared" si="0"/>
        <v>2.6664700000000008</v>
      </c>
    </row>
    <row r="21" spans="1:13" x14ac:dyDescent="0.3">
      <c r="A21" t="s">
        <v>10</v>
      </c>
      <c r="B21" s="7">
        <v>7.4999999999999997E-2</v>
      </c>
      <c r="C21" s="2">
        <f>B21-B21</f>
        <v>0</v>
      </c>
      <c r="D21" s="2">
        <v>0</v>
      </c>
      <c r="E21" s="9">
        <f t="shared" si="0"/>
        <v>-0.89570000000000005</v>
      </c>
    </row>
    <row r="24" spans="1:13" x14ac:dyDescent="0.3">
      <c r="I24" s="10"/>
      <c r="K24" s="10" t="s">
        <v>34</v>
      </c>
      <c r="L24" s="10"/>
      <c r="M24" s="10"/>
    </row>
    <row r="31" spans="1:13" x14ac:dyDescent="0.3">
      <c r="A31" s="11" t="s">
        <v>12</v>
      </c>
      <c r="B31" s="4" t="s">
        <v>13</v>
      </c>
      <c r="C31" s="6" t="s">
        <v>10</v>
      </c>
      <c r="D31" s="2" t="s">
        <v>2</v>
      </c>
      <c r="E31" s="12" t="s">
        <v>35</v>
      </c>
    </row>
    <row r="32" spans="1:13" x14ac:dyDescent="0.3">
      <c r="A32" s="11" t="s">
        <v>15</v>
      </c>
      <c r="B32" s="4">
        <v>0.27600000000000002</v>
      </c>
      <c r="C32" s="7">
        <v>7.4999999999999997E-2</v>
      </c>
      <c r="D32" s="2">
        <f>(B32-C32)</f>
        <v>0.20100000000000001</v>
      </c>
      <c r="E32" s="9">
        <f>(7.132*D32*D32)+(22.678*D32)-(0.8957)</f>
        <v>3.9507179320000003</v>
      </c>
    </row>
    <row r="33" spans="1:5" x14ac:dyDescent="0.3">
      <c r="A33" s="11" t="s">
        <v>15</v>
      </c>
      <c r="B33" s="4">
        <v>0.24399999999999999</v>
      </c>
      <c r="C33" s="7">
        <v>7.4999999999999997E-2</v>
      </c>
      <c r="D33" s="2">
        <f>(B33-C33)</f>
        <v>0.16899999999999998</v>
      </c>
      <c r="E33" s="9">
        <f>(7.132*D33*D33)+(22.678*D33)-(0.8957)</f>
        <v>3.1405790520000001</v>
      </c>
    </row>
    <row r="34" spans="1:5" x14ac:dyDescent="0.3">
      <c r="A34" s="11" t="s">
        <v>16</v>
      </c>
      <c r="B34" s="4">
        <v>0.30499999999999999</v>
      </c>
      <c r="C34" s="7">
        <v>7.4999999999999997E-2</v>
      </c>
      <c r="D34" s="2">
        <f>(B34-C34)</f>
        <v>0.22999999999999998</v>
      </c>
      <c r="E34" s="9">
        <f>(7.132*D34*D34)+(22.678*D34)-(0.8957)</f>
        <v>4.6975227999999998</v>
      </c>
    </row>
    <row r="35" spans="1:5" x14ac:dyDescent="0.3">
      <c r="A35" s="11" t="s">
        <v>16</v>
      </c>
      <c r="B35" s="4">
        <v>0.30299999999999999</v>
      </c>
      <c r="C35" s="7">
        <v>7.4999999999999997E-2</v>
      </c>
      <c r="D35" s="2">
        <f>(B35-C35)</f>
        <v>0.22799999999999998</v>
      </c>
      <c r="E35" s="9">
        <f>(7.132*D35*D35)+(22.678*D35)-(0.8957)</f>
        <v>4.6456338879999999</v>
      </c>
    </row>
    <row r="36" spans="1:5" x14ac:dyDescent="0.3">
      <c r="A36" s="11" t="s">
        <v>17</v>
      </c>
      <c r="B36" s="4">
        <v>0.41499999999999998</v>
      </c>
      <c r="C36" s="7">
        <v>7.4999999999999997E-2</v>
      </c>
      <c r="D36" s="2">
        <f>(B36-C36)</f>
        <v>0.33999999999999997</v>
      </c>
      <c r="E36" s="9">
        <f>(7.132*D36*D36)+(22.678*D36)-(0.8957)</f>
        <v>7.6392791999999989</v>
      </c>
    </row>
    <row r="37" spans="1:5" x14ac:dyDescent="0.3">
      <c r="A37" s="11" t="s">
        <v>17</v>
      </c>
      <c r="B37" s="4">
        <v>0.41499999999999998</v>
      </c>
      <c r="C37" s="7">
        <v>7.4999999999999997E-2</v>
      </c>
      <c r="D37" s="2">
        <f>(B37-C37)</f>
        <v>0.33999999999999997</v>
      </c>
      <c r="E37" s="9">
        <f>(7.132*D37*D37)+(22.678*D37)-(0.8957)</f>
        <v>7.6392791999999989</v>
      </c>
    </row>
    <row r="38" spans="1:5" x14ac:dyDescent="0.3">
      <c r="A38" s="11" t="s">
        <v>18</v>
      </c>
      <c r="B38" s="4">
        <v>0.32500000000000001</v>
      </c>
      <c r="C38" s="7">
        <v>7.4999999999999997E-2</v>
      </c>
      <c r="D38" s="2">
        <f>(B38-C38)</f>
        <v>0.25</v>
      </c>
      <c r="E38" s="9">
        <f>(7.132*D38*D38)+(22.678*D38)-(0.8957)</f>
        <v>5.2195500000000008</v>
      </c>
    </row>
    <row r="39" spans="1:5" x14ac:dyDescent="0.3">
      <c r="A39" s="11" t="s">
        <v>18</v>
      </c>
      <c r="B39" s="4">
        <v>0.372</v>
      </c>
      <c r="C39" s="7">
        <v>7.4999999999999997E-2</v>
      </c>
      <c r="D39" s="2">
        <f>(B39-C39)</f>
        <v>0.29699999999999999</v>
      </c>
      <c r="E39" s="9">
        <f>(7.132*D39*D39)+(22.678*D39)-(0.8957)</f>
        <v>6.4687725880000002</v>
      </c>
    </row>
    <row r="40" spans="1:5" x14ac:dyDescent="0.3">
      <c r="A40" s="11" t="s">
        <v>19</v>
      </c>
      <c r="B40" s="4">
        <v>0.40500000000000003</v>
      </c>
      <c r="C40" s="7">
        <v>7.4999999999999997E-2</v>
      </c>
      <c r="D40" s="2">
        <f>(B40-C40)</f>
        <v>0.33</v>
      </c>
      <c r="E40" s="9">
        <f>(7.132*D40*D40)+(22.678*D40)-(0.8957)</f>
        <v>7.3647148000000016</v>
      </c>
    </row>
    <row r="41" spans="1:5" x14ac:dyDescent="0.3">
      <c r="A41" s="11" t="s">
        <v>19</v>
      </c>
      <c r="B41" s="4">
        <v>0.41499999999999998</v>
      </c>
      <c r="C41" s="7">
        <v>7.4999999999999997E-2</v>
      </c>
      <c r="D41" s="2">
        <f>(B41-C41)</f>
        <v>0.33999999999999997</v>
      </c>
      <c r="E41" s="9">
        <f>(7.132*D41*D41)+(22.678*D41)-(0.8957)</f>
        <v>7.6392791999999989</v>
      </c>
    </row>
    <row r="42" spans="1:5" x14ac:dyDescent="0.3">
      <c r="A42" s="11" t="s">
        <v>20</v>
      </c>
      <c r="B42" s="4">
        <v>0.433</v>
      </c>
      <c r="C42" s="7">
        <v>7.4999999999999997E-2</v>
      </c>
      <c r="D42" s="2">
        <f>(B42-C42)</f>
        <v>0.35799999999999998</v>
      </c>
      <c r="E42" s="9">
        <f>(7.132*D42*D42)+(22.678*D42)-(0.8957)</f>
        <v>8.1370896479999999</v>
      </c>
    </row>
    <row r="43" spans="1:5" x14ac:dyDescent="0.3">
      <c r="A43" s="11" t="s">
        <v>20</v>
      </c>
      <c r="B43" s="4">
        <v>0.437</v>
      </c>
      <c r="C43" s="7">
        <v>7.4999999999999997E-2</v>
      </c>
      <c r="D43" s="2">
        <f>(B43-C43)</f>
        <v>0.36199999999999999</v>
      </c>
      <c r="E43" s="9">
        <f>(7.132*D43*D43)+(22.678*D43)-(0.8957)</f>
        <v>8.2483418080000011</v>
      </c>
    </row>
    <row r="44" spans="1:5" x14ac:dyDescent="0.3">
      <c r="A44" s="11" t="s">
        <v>21</v>
      </c>
      <c r="B44" s="4">
        <v>0.39800000000000002</v>
      </c>
      <c r="C44" s="7">
        <v>7.4999999999999997E-2</v>
      </c>
      <c r="D44" s="2">
        <f>(B44-C44)</f>
        <v>0.32300000000000001</v>
      </c>
      <c r="E44" s="9">
        <f>(7.132*D44*D44)+(22.678*D44)-(0.8957)</f>
        <v>7.1733684279999999</v>
      </c>
    </row>
    <row r="45" spans="1:5" x14ac:dyDescent="0.3">
      <c r="A45" s="11" t="s">
        <v>21</v>
      </c>
      <c r="B45" s="4">
        <v>0.39700000000000002</v>
      </c>
      <c r="C45" s="7">
        <v>7.4999999999999997E-2</v>
      </c>
      <c r="D45" s="2">
        <f>(B45-C45)</f>
        <v>0.32200000000000001</v>
      </c>
      <c r="E45" s="9">
        <f>(7.132*D45*D45)+(22.678*D45)-(0.8957)</f>
        <v>7.1460902879999999</v>
      </c>
    </row>
    <row r="46" spans="1:5" x14ac:dyDescent="0.3">
      <c r="A46" s="11" t="s">
        <v>22</v>
      </c>
      <c r="B46" s="4">
        <v>0.23100000000000001</v>
      </c>
      <c r="C46" s="7">
        <v>7.4999999999999997E-2</v>
      </c>
      <c r="D46" s="2">
        <f>(B46-C46)</f>
        <v>0.15600000000000003</v>
      </c>
      <c r="E46" s="9">
        <f>(7.132*D46*D46)+(22.678*D46)-(0.8957)</f>
        <v>2.8156323520000006</v>
      </c>
    </row>
    <row r="47" spans="1:5" x14ac:dyDescent="0.3">
      <c r="A47" s="11" t="s">
        <v>22</v>
      </c>
      <c r="B47" s="4">
        <v>0.247</v>
      </c>
      <c r="C47" s="7">
        <v>7.4999999999999997E-2</v>
      </c>
      <c r="D47" s="2">
        <f>(B47-C47)</f>
        <v>0.17199999999999999</v>
      </c>
      <c r="E47" s="9">
        <f>(7.132*D47*D47)+(22.678*D47)-(0.8957)</f>
        <v>3.2159090879999996</v>
      </c>
    </row>
    <row r="48" spans="1:5" x14ac:dyDescent="0.3">
      <c r="A48" s="11" t="s">
        <v>23</v>
      </c>
      <c r="B48" s="4">
        <v>0.21199999999999999</v>
      </c>
      <c r="C48" s="7">
        <v>7.4999999999999997E-2</v>
      </c>
      <c r="D48" s="2">
        <f>(B48-C48)</f>
        <v>0.13700000000000001</v>
      </c>
      <c r="E48" s="9">
        <f>(7.132*D48*D48)+(22.678*D48)-(0.8957)</f>
        <v>2.3450465080000003</v>
      </c>
    </row>
    <row r="49" spans="1:5" x14ac:dyDescent="0.3">
      <c r="A49" s="11" t="s">
        <v>23</v>
      </c>
      <c r="B49" s="4">
        <v>0.20899999999999999</v>
      </c>
      <c r="C49" s="7">
        <v>7.4999999999999997E-2</v>
      </c>
      <c r="D49" s="2">
        <f>(B49-C49)</f>
        <v>0.13400000000000001</v>
      </c>
      <c r="E49" s="9">
        <f>(7.132*D49*D49)+(22.678*D49)-(0.8957)</f>
        <v>2.271214192</v>
      </c>
    </row>
    <row r="50" spans="1:5" x14ac:dyDescent="0.3">
      <c r="A50" s="11" t="s">
        <v>24</v>
      </c>
      <c r="B50" s="4">
        <v>0.34800000000000003</v>
      </c>
      <c r="C50" s="7">
        <v>7.4999999999999997E-2</v>
      </c>
      <c r="D50" s="2">
        <f>(B50-C50)</f>
        <v>0.27300000000000002</v>
      </c>
      <c r="E50" s="9">
        <f>(7.132*D50*D50)+(22.678*D50)-(0.8957)</f>
        <v>5.8269348280000006</v>
      </c>
    </row>
    <row r="51" spans="1:5" x14ac:dyDescent="0.3">
      <c r="A51" s="11" t="s">
        <v>24</v>
      </c>
      <c r="B51" s="4">
        <v>0.36099999999999999</v>
      </c>
      <c r="C51" s="7">
        <v>7.4999999999999997E-2</v>
      </c>
      <c r="D51" s="2">
        <f>(B51-C51)</f>
        <v>0.28599999999999998</v>
      </c>
      <c r="E51" s="9">
        <f>(7.132*D51*D51)+(22.678*D51)-(0.8957)</f>
        <v>6.1735770719999996</v>
      </c>
    </row>
    <row r="52" spans="1:5" x14ac:dyDescent="0.3">
      <c r="A52" s="11" t="s">
        <v>25</v>
      </c>
      <c r="B52" s="4">
        <v>0.436</v>
      </c>
      <c r="C52" s="7">
        <v>7.4999999999999997E-2</v>
      </c>
      <c r="D52" s="2">
        <f>(B52-C52)</f>
        <v>0.36099999999999999</v>
      </c>
      <c r="E52" s="9">
        <f>(7.132*D52*D52)+(22.678*D52)-(0.8957)</f>
        <v>8.2205073720000001</v>
      </c>
    </row>
    <row r="53" spans="1:5" x14ac:dyDescent="0.3">
      <c r="A53" s="11" t="s">
        <v>25</v>
      </c>
      <c r="B53" s="4">
        <v>0.46300000000000002</v>
      </c>
      <c r="C53" s="7">
        <v>7.4999999999999997E-2</v>
      </c>
      <c r="D53" s="2">
        <f>(B53-C53)</f>
        <v>0.38800000000000001</v>
      </c>
      <c r="E53" s="9">
        <f>(7.132*D53*D53)+(22.678*D53)-(0.8957)</f>
        <v>8.9770438080000012</v>
      </c>
    </row>
    <row r="54" spans="1:5" x14ac:dyDescent="0.3">
      <c r="A54" s="11" t="s">
        <v>26</v>
      </c>
      <c r="B54" s="4">
        <v>0.29499999999999998</v>
      </c>
      <c r="C54" s="7">
        <v>7.4999999999999997E-2</v>
      </c>
      <c r="D54" s="2">
        <f>(B54-C54)</f>
        <v>0.21999999999999997</v>
      </c>
      <c r="E54" s="9">
        <f>(7.132*D54*D54)+(22.678*D54)-(0.8957)</f>
        <v>4.4386487999999993</v>
      </c>
    </row>
    <row r="55" spans="1:5" x14ac:dyDescent="0.3">
      <c r="A55" s="11" t="s">
        <v>26</v>
      </c>
      <c r="B55" s="4">
        <v>0.26200000000000001</v>
      </c>
      <c r="C55" s="7">
        <v>7.4999999999999997E-2</v>
      </c>
      <c r="D55" s="2">
        <f>(B55-C55)</f>
        <v>0.187</v>
      </c>
      <c r="E55" s="9">
        <f>(7.132*D55*D55)+(22.678*D55)-(0.8957)</f>
        <v>3.5944849079999996</v>
      </c>
    </row>
    <row r="56" spans="1:5" x14ac:dyDescent="0.3">
      <c r="A56" s="11" t="s">
        <v>27</v>
      </c>
      <c r="B56" s="4">
        <v>0.182</v>
      </c>
      <c r="C56" s="7">
        <v>7.4999999999999997E-2</v>
      </c>
      <c r="D56" s="2">
        <f>(B56-C56)</f>
        <v>0.107</v>
      </c>
      <c r="E56" s="9">
        <f>(7.132*D56*D56)+(22.678*D56)-(0.8957)</f>
        <v>1.6125002679999998</v>
      </c>
    </row>
    <row r="57" spans="1:5" x14ac:dyDescent="0.3">
      <c r="A57" s="11" t="s">
        <v>27</v>
      </c>
      <c r="B57" s="4">
        <v>0.22600000000000001</v>
      </c>
      <c r="C57" s="7">
        <v>7.4999999999999997E-2</v>
      </c>
      <c r="D57" s="2">
        <f>(B57-C57)</f>
        <v>0.15100000000000002</v>
      </c>
      <c r="E57" s="9">
        <f>(7.132*D57*D57)+(22.678*D57)-(0.8957)</f>
        <v>2.6912947320000007</v>
      </c>
    </row>
    <row r="58" spans="1:5" x14ac:dyDescent="0.3">
      <c r="A58" s="11" t="s">
        <v>28</v>
      </c>
      <c r="B58" s="4">
        <v>0.28200000000000003</v>
      </c>
      <c r="C58" s="7">
        <v>7.4999999999999997E-2</v>
      </c>
      <c r="D58" s="2">
        <f>(B58-C58)</f>
        <v>0.20700000000000002</v>
      </c>
      <c r="E58" s="9">
        <f>(7.132*D58*D58)+(22.678*D58)-(0.8957)</f>
        <v>4.1042450680000009</v>
      </c>
    </row>
    <row r="59" spans="1:5" x14ac:dyDescent="0.3">
      <c r="A59" s="11" t="s">
        <v>28</v>
      </c>
      <c r="B59" s="4">
        <v>0.29699999999999999</v>
      </c>
      <c r="C59" s="7">
        <v>7.4999999999999997E-2</v>
      </c>
      <c r="D59" s="2">
        <f>(B59-C59)</f>
        <v>0.22199999999999998</v>
      </c>
      <c r="E59" s="9">
        <f>(7.132*D59*D59)+(22.678*D59)-(0.8957)</f>
        <v>4.4903094880000003</v>
      </c>
    </row>
    <row r="60" spans="1:5" x14ac:dyDescent="0.3">
      <c r="A60" s="11" t="s">
        <v>29</v>
      </c>
      <c r="B60" s="4">
        <v>0.24</v>
      </c>
      <c r="C60" s="7">
        <v>7.4999999999999997E-2</v>
      </c>
      <c r="D60" s="2">
        <f>(B60-C60)</f>
        <v>0.16499999999999998</v>
      </c>
      <c r="E60" s="9">
        <f>(7.132*D60*D60)+(22.678*D60)-(0.8957)</f>
        <v>3.0403386999999995</v>
      </c>
    </row>
    <row r="61" spans="1:5" x14ac:dyDescent="0.3">
      <c r="A61" s="11" t="s">
        <v>29</v>
      </c>
      <c r="B61" s="4">
        <v>0.24299999999999999</v>
      </c>
      <c r="C61" s="7">
        <v>7.4999999999999997E-2</v>
      </c>
      <c r="D61" s="2">
        <f>(B61-C61)</f>
        <v>0.16799999999999998</v>
      </c>
      <c r="E61" s="9">
        <f>(7.132*D61*D61)+(22.678*D61)-(0.8957)</f>
        <v>3.1154975679999999</v>
      </c>
    </row>
    <row r="62" spans="1:5" x14ac:dyDescent="0.3">
      <c r="A62" s="11" t="s">
        <v>30</v>
      </c>
      <c r="B62" s="4">
        <v>0.23</v>
      </c>
      <c r="C62" s="7">
        <v>7.4999999999999997E-2</v>
      </c>
      <c r="D62" s="2">
        <f>(B62-C62)</f>
        <v>0.15500000000000003</v>
      </c>
      <c r="E62" s="9">
        <f>(7.132*D62*D62)+(22.678*D62)-(0.8957)</f>
        <v>2.7907363000000007</v>
      </c>
    </row>
    <row r="63" spans="1:5" x14ac:dyDescent="0.3">
      <c r="A63" s="11" t="s">
        <v>30</v>
      </c>
      <c r="B63" s="4">
        <v>0.17599999999999999</v>
      </c>
      <c r="C63" s="7">
        <v>7.4999999999999997E-2</v>
      </c>
      <c r="D63" s="2">
        <f>(B63-C63)</f>
        <v>0.10099999999999999</v>
      </c>
      <c r="E63" s="9">
        <f>(7.132*D63*D63)+(22.678*D63)-(0.8957)</f>
        <v>1.4675315319999997</v>
      </c>
    </row>
    <row r="64" spans="1:5" x14ac:dyDescent="0.3">
      <c r="A64" s="11" t="s">
        <v>31</v>
      </c>
      <c r="B64" s="4">
        <v>0.222</v>
      </c>
      <c r="C64" s="7">
        <v>7.4999999999999997E-2</v>
      </c>
      <c r="D64" s="2">
        <f>(B64-C64)</f>
        <v>0.14700000000000002</v>
      </c>
      <c r="E64" s="9">
        <f>(7.132*D64*D64)+(22.678*D64)-(0.8957)</f>
        <v>2.5920813880000004</v>
      </c>
    </row>
    <row r="65" spans="1:5" x14ac:dyDescent="0.3">
      <c r="A65" s="11" t="s">
        <v>31</v>
      </c>
      <c r="B65" s="4">
        <v>0.26700000000000002</v>
      </c>
      <c r="C65" s="7">
        <v>7.4999999999999997E-2</v>
      </c>
      <c r="D65" s="2">
        <f>(B65-C65)</f>
        <v>0.192</v>
      </c>
      <c r="E65" s="9">
        <f>(7.132*D65*D65)+(22.678*D65)-(0.8957)</f>
        <v>3.7213900479999995</v>
      </c>
    </row>
    <row r="66" spans="1:5" x14ac:dyDescent="0.3">
      <c r="A66" s="11" t="s">
        <v>32</v>
      </c>
      <c r="B66" s="4">
        <v>0.31900000000000001</v>
      </c>
      <c r="C66" s="7">
        <v>7.4999999999999997E-2</v>
      </c>
      <c r="D66" s="2">
        <f>(B66-C66)</f>
        <v>0.24399999999999999</v>
      </c>
      <c r="E66" s="9">
        <f>(7.132*D66*D66)+(22.678*D66)-(0.8957)</f>
        <v>5.0623427520000011</v>
      </c>
    </row>
    <row r="67" spans="1:5" x14ac:dyDescent="0.3">
      <c r="A67" s="11" t="s">
        <v>32</v>
      </c>
      <c r="B67" s="4">
        <v>0.35199999999999998</v>
      </c>
      <c r="C67" s="7">
        <v>7.4999999999999997E-2</v>
      </c>
      <c r="D67" s="2">
        <f>(B67-C67)</f>
        <v>0.27699999999999997</v>
      </c>
      <c r="E67" s="9">
        <f>(7.132*D67*D67)+(22.678*D67)-(0.8957)</f>
        <v>5.9333372279999992</v>
      </c>
    </row>
    <row r="68" spans="1:5" x14ac:dyDescent="0.3">
      <c r="A68" s="11" t="s">
        <v>33</v>
      </c>
      <c r="B68" s="4">
        <v>0.28300000000000003</v>
      </c>
      <c r="C68" s="7">
        <v>7.4999999999999997E-2</v>
      </c>
      <c r="D68" s="2">
        <f>(B68-C68)</f>
        <v>0.20800000000000002</v>
      </c>
      <c r="E68" s="9">
        <f>(7.132*D68*D68)+(22.678*D68)-(0.8957)</f>
        <v>4.1298828480000003</v>
      </c>
    </row>
    <row r="69" spans="1:5" x14ac:dyDescent="0.3">
      <c r="A69" s="11" t="s">
        <v>33</v>
      </c>
      <c r="B69" s="4">
        <v>0.25</v>
      </c>
      <c r="C69" s="7">
        <v>7.4999999999999997E-2</v>
      </c>
      <c r="D69" s="2">
        <f>(B69-C69)</f>
        <v>0.17499999999999999</v>
      </c>
      <c r="E69" s="9">
        <f>(7.132*D69*D69)+(22.678*D69)-(0.8957)</f>
        <v>3.2913674999999993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9"/>
  <sheetViews>
    <sheetView workbookViewId="0">
      <selection activeCell="I6" sqref="I6"/>
    </sheetView>
  </sheetViews>
  <sheetFormatPr defaultRowHeight="14.4" x14ac:dyDescent="0.3"/>
  <cols>
    <col min="1" max="1" width="14.21875" customWidth="1"/>
    <col min="2" max="2" width="11.6640625" customWidth="1"/>
    <col min="3" max="3" width="11.33203125" customWidth="1"/>
    <col min="4" max="4" width="11.77734375" customWidth="1"/>
    <col min="5" max="5" width="17.21875" customWidth="1"/>
  </cols>
  <sheetData>
    <row r="2" spans="1:6" x14ac:dyDescent="0.3">
      <c r="A2" s="5">
        <v>1.4319999999999999</v>
      </c>
      <c r="B2" s="4">
        <v>0.13600000000000001</v>
      </c>
      <c r="C2" s="4">
        <v>0.217</v>
      </c>
      <c r="D2" s="4">
        <v>0.20600000000000002</v>
      </c>
      <c r="E2" s="4">
        <v>0.16900000000000001</v>
      </c>
      <c r="F2" s="4">
        <v>0.251</v>
      </c>
    </row>
    <row r="3" spans="1:6" x14ac:dyDescent="0.3">
      <c r="A3" s="5">
        <v>0.89700000000000002</v>
      </c>
      <c r="B3" s="4">
        <v>0.183</v>
      </c>
      <c r="C3" s="4">
        <v>0.26200000000000001</v>
      </c>
      <c r="D3" s="4">
        <v>0.27500000000000002</v>
      </c>
      <c r="E3" s="4">
        <v>0.19500000000000001</v>
      </c>
      <c r="F3" s="4">
        <v>0.28899999999999998</v>
      </c>
    </row>
    <row r="4" spans="1:6" x14ac:dyDescent="0.3">
      <c r="A4" s="5">
        <v>0.53900000000000003</v>
      </c>
      <c r="B4" s="4">
        <v>0.44800000000000001</v>
      </c>
      <c r="C4" s="4">
        <v>0.44900000000000001</v>
      </c>
      <c r="D4" s="4">
        <v>0.435</v>
      </c>
      <c r="E4" s="4">
        <v>0.49099999999999999</v>
      </c>
      <c r="F4" s="4">
        <v>0.372</v>
      </c>
    </row>
    <row r="5" spans="1:6" x14ac:dyDescent="0.3">
      <c r="A5" s="5">
        <v>0.314</v>
      </c>
      <c r="B5" s="4">
        <v>0.41200000000000003</v>
      </c>
      <c r="C5" s="4">
        <v>0.41499999999999998</v>
      </c>
      <c r="D5" s="4">
        <v>0.51600000000000001</v>
      </c>
      <c r="E5" s="4">
        <v>0.5</v>
      </c>
      <c r="F5" s="4">
        <v>0.33300000000000002</v>
      </c>
    </row>
    <row r="6" spans="1:6" x14ac:dyDescent="0.3">
      <c r="A6" s="5">
        <v>0.24</v>
      </c>
      <c r="B6" s="4">
        <v>0.41300000000000003</v>
      </c>
      <c r="C6" s="4">
        <v>0.41699999999999998</v>
      </c>
      <c r="D6" s="4">
        <v>0.57099999999999995</v>
      </c>
      <c r="E6" s="4">
        <v>0.35299999999999998</v>
      </c>
      <c r="F6" s="4">
        <v>0.34499999999999997</v>
      </c>
    </row>
    <row r="7" spans="1:6" x14ac:dyDescent="0.3">
      <c r="A7" s="7">
        <v>8.4000000000000005E-2</v>
      </c>
      <c r="B7" s="4">
        <v>0.42299999999999999</v>
      </c>
      <c r="C7" s="4">
        <v>0.50900000000000001</v>
      </c>
      <c r="D7" s="4">
        <v>0.58099999999999996</v>
      </c>
      <c r="E7" s="4">
        <v>0.436</v>
      </c>
      <c r="F7" s="4">
        <v>0.38</v>
      </c>
    </row>
    <row r="8" spans="1:6" x14ac:dyDescent="0.3">
      <c r="A8" s="2">
        <v>8.7999999999999995E-2</v>
      </c>
      <c r="B8" s="4">
        <v>0.56800000000000006</v>
      </c>
      <c r="C8" s="4">
        <v>0.628</v>
      </c>
      <c r="D8" s="4">
        <v>0.56500000000000006</v>
      </c>
      <c r="E8" s="4">
        <v>0.45400000000000001</v>
      </c>
      <c r="F8" s="4">
        <v>0.315</v>
      </c>
    </row>
    <row r="9" spans="1:6" x14ac:dyDescent="0.3">
      <c r="A9" s="2">
        <v>9.4E-2</v>
      </c>
      <c r="B9" s="4">
        <v>0.52500000000000002</v>
      </c>
      <c r="C9" s="4">
        <v>0.622</v>
      </c>
      <c r="D9" s="4">
        <v>0.53900000000000003</v>
      </c>
      <c r="E9" s="4">
        <v>0.44600000000000001</v>
      </c>
      <c r="F9" s="4">
        <v>0.33400000000000002</v>
      </c>
    </row>
    <row r="16" spans="1:6" x14ac:dyDescent="0.3">
      <c r="A16" s="13"/>
      <c r="B16" s="8" t="s">
        <v>1</v>
      </c>
      <c r="C16" s="8" t="s">
        <v>2</v>
      </c>
      <c r="D16" s="8" t="s">
        <v>3</v>
      </c>
      <c r="E16" s="8" t="s">
        <v>4</v>
      </c>
    </row>
    <row r="17" spans="1:13" x14ac:dyDescent="0.3">
      <c r="A17" s="13" t="s">
        <v>5</v>
      </c>
      <c r="B17" s="5">
        <v>1.4319999999999999</v>
      </c>
      <c r="C17" s="2">
        <f>B17-B22</f>
        <v>1.3479999999999999</v>
      </c>
      <c r="D17" s="2">
        <v>640</v>
      </c>
      <c r="E17" s="9">
        <f>(142.51*C17*C17)+(282.08*C17)-(0.0782)</f>
        <v>639.1211310399998</v>
      </c>
    </row>
    <row r="18" spans="1:13" x14ac:dyDescent="0.3">
      <c r="A18" s="13" t="s">
        <v>6</v>
      </c>
      <c r="B18" s="5">
        <v>0.89700000000000002</v>
      </c>
      <c r="C18" s="2">
        <f>B18-B22</f>
        <v>0.81300000000000006</v>
      </c>
      <c r="D18" s="2">
        <v>320</v>
      </c>
      <c r="E18" s="9">
        <f t="shared" ref="E18:E22" si="0">(142.51*C18*C18)+(282.08*C18)-(0.0782)</f>
        <v>323.44753219</v>
      </c>
    </row>
    <row r="19" spans="1:13" x14ac:dyDescent="0.3">
      <c r="A19" s="13" t="s">
        <v>7</v>
      </c>
      <c r="B19" s="5">
        <v>0.53900000000000003</v>
      </c>
      <c r="C19" s="2">
        <f>B19-B22</f>
        <v>0.45500000000000002</v>
      </c>
      <c r="D19" s="2">
        <v>160</v>
      </c>
      <c r="E19" s="9">
        <f t="shared" si="0"/>
        <v>157.77133274999997</v>
      </c>
    </row>
    <row r="20" spans="1:13" x14ac:dyDescent="0.3">
      <c r="A20" s="13" t="s">
        <v>8</v>
      </c>
      <c r="B20" s="5">
        <v>0.314</v>
      </c>
      <c r="C20" s="2">
        <f>B20-B22</f>
        <v>0.22999999999999998</v>
      </c>
      <c r="D20" s="2">
        <v>80</v>
      </c>
      <c r="E20" s="9">
        <f t="shared" si="0"/>
        <v>72.338978999999995</v>
      </c>
    </row>
    <row r="21" spans="1:13" x14ac:dyDescent="0.3">
      <c r="A21" s="13" t="s">
        <v>9</v>
      </c>
      <c r="B21" s="5">
        <v>0.24</v>
      </c>
      <c r="C21" s="2">
        <f>B21-B22</f>
        <v>0.15599999999999997</v>
      </c>
      <c r="D21" s="2">
        <v>40</v>
      </c>
      <c r="E21" s="9">
        <f t="shared" si="0"/>
        <v>47.394403359999984</v>
      </c>
    </row>
    <row r="22" spans="1:13" x14ac:dyDescent="0.3">
      <c r="A22" s="13" t="s">
        <v>10</v>
      </c>
      <c r="B22" s="7">
        <v>8.4000000000000005E-2</v>
      </c>
      <c r="C22" s="2">
        <f>B22-B22</f>
        <v>0</v>
      </c>
      <c r="D22" s="2">
        <v>0</v>
      </c>
      <c r="E22" s="9">
        <f t="shared" si="0"/>
        <v>-7.8200000000000006E-2</v>
      </c>
    </row>
    <row r="24" spans="1:13" x14ac:dyDescent="0.3">
      <c r="I24" s="13"/>
      <c r="K24" s="10" t="s">
        <v>36</v>
      </c>
      <c r="L24" s="10"/>
      <c r="M24" s="10"/>
    </row>
    <row r="25" spans="1:13" x14ac:dyDescent="0.3">
      <c r="I25" s="13"/>
      <c r="J25" s="13"/>
      <c r="K25" s="13"/>
      <c r="L25" s="13"/>
    </row>
    <row r="31" spans="1:13" x14ac:dyDescent="0.3">
      <c r="A31" s="11" t="s">
        <v>12</v>
      </c>
      <c r="B31" s="4" t="s">
        <v>13</v>
      </c>
      <c r="C31" s="6" t="s">
        <v>10</v>
      </c>
      <c r="D31" s="2" t="s">
        <v>2</v>
      </c>
      <c r="E31" s="12" t="s">
        <v>37</v>
      </c>
    </row>
    <row r="32" spans="1:13" x14ac:dyDescent="0.3">
      <c r="A32" s="11" t="s">
        <v>15</v>
      </c>
      <c r="B32" s="4">
        <v>0.13600000000000001</v>
      </c>
      <c r="C32" s="7">
        <v>8.4000000000000005E-2</v>
      </c>
      <c r="D32" s="1">
        <f>(B32-C32)</f>
        <v>5.2000000000000005E-2</v>
      </c>
      <c r="E32" s="9">
        <f>(142.51*D32*D32)+(282.08*D32)-(0.0782)</f>
        <v>14.975307039999999</v>
      </c>
    </row>
    <row r="33" spans="1:5" x14ac:dyDescent="0.3">
      <c r="A33" s="11" t="s">
        <v>15</v>
      </c>
      <c r="B33" s="4">
        <v>0.183</v>
      </c>
      <c r="C33" s="7">
        <v>8.4000000000000005E-2</v>
      </c>
      <c r="D33" s="1">
        <f>(B33-C33)</f>
        <v>9.8999999999999991E-2</v>
      </c>
      <c r="E33" s="9">
        <f>(142.51*D33*D33)+(282.08*D33)-(0.0782)</f>
        <v>29.244460509999996</v>
      </c>
    </row>
    <row r="34" spans="1:5" x14ac:dyDescent="0.3">
      <c r="A34" s="11" t="s">
        <v>16</v>
      </c>
      <c r="B34" s="4">
        <v>0.44800000000000001</v>
      </c>
      <c r="C34" s="7">
        <v>8.4000000000000005E-2</v>
      </c>
      <c r="D34" s="1">
        <f>(B34-C34)</f>
        <v>0.36399999999999999</v>
      </c>
      <c r="E34" s="9">
        <f>(142.51*D34*D34)+(282.08*D34)-(0.0782)</f>
        <v>121.48092496</v>
      </c>
    </row>
    <row r="35" spans="1:5" x14ac:dyDescent="0.3">
      <c r="A35" s="11" t="s">
        <v>16</v>
      </c>
      <c r="B35" s="4">
        <v>0.41200000000000003</v>
      </c>
      <c r="C35" s="7">
        <v>8.4000000000000005E-2</v>
      </c>
      <c r="D35" s="1">
        <f>(B35-C35)</f>
        <v>0.32800000000000001</v>
      </c>
      <c r="E35" s="9">
        <f>(142.51*D35*D35)+(282.08*D35)-(0.0782)</f>
        <v>107.77583584</v>
      </c>
    </row>
    <row r="36" spans="1:5" x14ac:dyDescent="0.3">
      <c r="A36" s="11" t="s">
        <v>17</v>
      </c>
      <c r="B36" s="4">
        <v>0.41300000000000003</v>
      </c>
      <c r="C36" s="7">
        <v>8.4000000000000005E-2</v>
      </c>
      <c r="D36" s="1">
        <f>(B36-C36)</f>
        <v>0.32900000000000001</v>
      </c>
      <c r="E36" s="9">
        <f>(142.51*D36*D36)+(282.08*D36)-(0.0782)</f>
        <v>108.15154491000001</v>
      </c>
    </row>
    <row r="37" spans="1:5" x14ac:dyDescent="0.3">
      <c r="A37" s="11" t="s">
        <v>17</v>
      </c>
      <c r="B37" s="4">
        <v>0.42299999999999999</v>
      </c>
      <c r="C37" s="7">
        <v>8.4000000000000005E-2</v>
      </c>
      <c r="D37" s="1">
        <f>(B37-C37)</f>
        <v>0.33899999999999997</v>
      </c>
      <c r="E37" s="9">
        <f>(142.51*D37*D37)+(282.08*D37)-(0.0782)</f>
        <v>111.92431170999998</v>
      </c>
    </row>
    <row r="38" spans="1:5" x14ac:dyDescent="0.3">
      <c r="A38" s="11" t="s">
        <v>18</v>
      </c>
      <c r="B38" s="4">
        <v>0.56800000000000006</v>
      </c>
      <c r="C38" s="7">
        <v>8.4000000000000005E-2</v>
      </c>
      <c r="D38" s="1">
        <f>(B38-C38)</f>
        <v>0.48400000000000004</v>
      </c>
      <c r="E38" s="9">
        <f>(142.51*D38*D38)+(282.08*D38)-(0.0782)</f>
        <v>169.83234256</v>
      </c>
    </row>
    <row r="39" spans="1:5" x14ac:dyDescent="0.3">
      <c r="A39" s="11" t="s">
        <v>18</v>
      </c>
      <c r="B39" s="4">
        <v>0.52500000000000002</v>
      </c>
      <c r="C39" s="7">
        <v>8.4000000000000005E-2</v>
      </c>
      <c r="D39" s="1">
        <f>(B39-C39)</f>
        <v>0.441</v>
      </c>
      <c r="E39" s="9">
        <f>(142.51*D39*D39)+(282.08*D39)-(0.0782)</f>
        <v>152.03456730999997</v>
      </c>
    </row>
    <row r="40" spans="1:5" x14ac:dyDescent="0.3">
      <c r="A40" s="11" t="s">
        <v>19</v>
      </c>
      <c r="B40" s="4">
        <v>0.217</v>
      </c>
      <c r="C40" s="7">
        <v>8.4000000000000005E-2</v>
      </c>
      <c r="D40" s="1">
        <f>(B40-C40)</f>
        <v>0.13300000000000001</v>
      </c>
      <c r="E40" s="9">
        <f>(142.51*D40*D40)+(282.08*D40)-(0.0782)</f>
        <v>39.959299389999998</v>
      </c>
    </row>
    <row r="41" spans="1:5" x14ac:dyDescent="0.3">
      <c r="A41" s="11" t="s">
        <v>19</v>
      </c>
      <c r="B41" s="4">
        <v>0.26200000000000001</v>
      </c>
      <c r="C41" s="7">
        <v>8.4000000000000005E-2</v>
      </c>
      <c r="D41" s="1">
        <f>(B41-C41)</f>
        <v>0.17799999999999999</v>
      </c>
      <c r="E41" s="9">
        <f>(142.51*D41*D41)+(282.08*D41)-(0.0782)</f>
        <v>54.647326839999991</v>
      </c>
    </row>
    <row r="42" spans="1:5" x14ac:dyDescent="0.3">
      <c r="A42" s="11" t="s">
        <v>20</v>
      </c>
      <c r="B42" s="4">
        <v>0.44900000000000001</v>
      </c>
      <c r="C42" s="7">
        <v>8.4000000000000005E-2</v>
      </c>
      <c r="D42" s="1">
        <f>(B42-C42)</f>
        <v>0.36499999999999999</v>
      </c>
      <c r="E42" s="9">
        <f>(142.51*D42*D42)+(282.08*D42)-(0.0782)</f>
        <v>121.86689475</v>
      </c>
    </row>
    <row r="43" spans="1:5" x14ac:dyDescent="0.3">
      <c r="A43" s="11" t="s">
        <v>20</v>
      </c>
      <c r="B43" s="4">
        <v>0.41499999999999998</v>
      </c>
      <c r="C43" s="7">
        <v>8.4000000000000005E-2</v>
      </c>
      <c r="D43" s="1">
        <f>(B43-C43)</f>
        <v>0.33099999999999996</v>
      </c>
      <c r="E43" s="9">
        <f>(142.51*D43*D43)+(282.08*D43)-(0.0782)</f>
        <v>108.90381810999997</v>
      </c>
    </row>
    <row r="44" spans="1:5" x14ac:dyDescent="0.3">
      <c r="A44" s="11" t="s">
        <v>21</v>
      </c>
      <c r="B44" s="4">
        <v>0.41699999999999998</v>
      </c>
      <c r="C44" s="7">
        <v>8.4000000000000005E-2</v>
      </c>
      <c r="D44" s="1">
        <f>(B44-C44)</f>
        <v>0.33299999999999996</v>
      </c>
      <c r="E44" s="9">
        <f>(142.51*D44*D44)+(282.08*D44)-(0.0782)</f>
        <v>109.65723138999998</v>
      </c>
    </row>
    <row r="45" spans="1:5" x14ac:dyDescent="0.3">
      <c r="A45" s="11" t="s">
        <v>21</v>
      </c>
      <c r="B45" s="4">
        <v>0.50900000000000001</v>
      </c>
      <c r="C45" s="7">
        <v>8.4000000000000005E-2</v>
      </c>
      <c r="D45" s="1">
        <f>(B45-C45)</f>
        <v>0.42499999999999999</v>
      </c>
      <c r="E45" s="9">
        <f>(142.51*D45*D45)+(282.08*D45)-(0.0782)</f>
        <v>145.54666874999998</v>
      </c>
    </row>
    <row r="46" spans="1:5" x14ac:dyDescent="0.3">
      <c r="A46" s="11" t="s">
        <v>22</v>
      </c>
      <c r="B46" s="4">
        <v>0.628</v>
      </c>
      <c r="C46" s="7">
        <v>8.4000000000000005E-2</v>
      </c>
      <c r="D46" s="1">
        <f>(B46-C46)</f>
        <v>0.54400000000000004</v>
      </c>
      <c r="E46" s="9">
        <f>(142.51*D46*D46)+(282.08*D46)-(0.0782)</f>
        <v>195.54715935999999</v>
      </c>
    </row>
    <row r="47" spans="1:5" x14ac:dyDescent="0.3">
      <c r="A47" s="11" t="s">
        <v>22</v>
      </c>
      <c r="B47" s="4">
        <v>0.622</v>
      </c>
      <c r="C47" s="7">
        <v>8.4000000000000005E-2</v>
      </c>
      <c r="D47" s="1">
        <f>(B47-C47)</f>
        <v>0.53800000000000003</v>
      </c>
      <c r="E47" s="9">
        <f>(142.51*D47*D47)+(282.08*D47)-(0.0782)</f>
        <v>192.92950443999999</v>
      </c>
    </row>
    <row r="48" spans="1:5" x14ac:dyDescent="0.3">
      <c r="A48" s="11" t="s">
        <v>23</v>
      </c>
      <c r="B48" s="4">
        <v>0.20600000000000002</v>
      </c>
      <c r="C48" s="7">
        <v>8.4000000000000005E-2</v>
      </c>
      <c r="D48" s="1">
        <f>(B48-C48)</f>
        <v>0.12200000000000001</v>
      </c>
      <c r="E48" s="9">
        <f>(142.51*D48*D48)+(282.08*D48)-(0.0782)</f>
        <v>36.456678840000002</v>
      </c>
    </row>
    <row r="49" spans="1:5" x14ac:dyDescent="0.3">
      <c r="A49" s="11" t="s">
        <v>23</v>
      </c>
      <c r="B49" s="4">
        <v>0.27500000000000002</v>
      </c>
      <c r="C49" s="7">
        <v>8.4000000000000005E-2</v>
      </c>
      <c r="D49" s="1">
        <f>(B49-C49)</f>
        <v>0.191</v>
      </c>
      <c r="E49" s="9">
        <f>(142.51*D49*D49)+(282.08*D49)-(0.0782)</f>
        <v>58.997987309999999</v>
      </c>
    </row>
    <row r="50" spans="1:5" x14ac:dyDescent="0.3">
      <c r="A50" s="11" t="s">
        <v>24</v>
      </c>
      <c r="B50" s="4">
        <v>0.435</v>
      </c>
      <c r="C50" s="7">
        <v>8.4000000000000005E-2</v>
      </c>
      <c r="D50" s="1">
        <f>(B50-C50)</f>
        <v>0.35099999999999998</v>
      </c>
      <c r="E50" s="9">
        <f>(142.51*D50*D50)+(282.08*D50)-(0.0782)</f>
        <v>116.48925450999999</v>
      </c>
    </row>
    <row r="51" spans="1:5" x14ac:dyDescent="0.3">
      <c r="A51" s="11" t="s">
        <v>24</v>
      </c>
      <c r="B51" s="4">
        <v>0.51600000000000001</v>
      </c>
      <c r="C51" s="7">
        <v>8.4000000000000005E-2</v>
      </c>
      <c r="D51" s="1">
        <f>(B51-C51)</f>
        <v>0.432</v>
      </c>
      <c r="E51" s="9">
        <f>(142.51*D51*D51)+(282.08*D51)-(0.0782)</f>
        <v>148.37614624</v>
      </c>
    </row>
    <row r="52" spans="1:5" x14ac:dyDescent="0.3">
      <c r="A52" s="11" t="s">
        <v>25</v>
      </c>
      <c r="B52" s="4">
        <v>0.57099999999999995</v>
      </c>
      <c r="C52" s="7">
        <v>8.4000000000000005E-2</v>
      </c>
      <c r="D52" s="1">
        <f>(B52-C52)</f>
        <v>0.48699999999999993</v>
      </c>
      <c r="E52" s="9">
        <f>(142.51*D52*D52)+(282.08*D52)-(0.0782)</f>
        <v>171.09371418999996</v>
      </c>
    </row>
    <row r="53" spans="1:5" x14ac:dyDescent="0.3">
      <c r="A53" s="11" t="s">
        <v>25</v>
      </c>
      <c r="B53" s="4">
        <v>0.58099999999999996</v>
      </c>
      <c r="C53" s="7">
        <v>8.4000000000000005E-2</v>
      </c>
      <c r="D53" s="1">
        <f>(B53-C53)</f>
        <v>0.49699999999999994</v>
      </c>
      <c r="E53" s="9">
        <f>(142.51*D53*D53)+(282.08*D53)-(0.0782)</f>
        <v>175.31681258999996</v>
      </c>
    </row>
    <row r="54" spans="1:5" x14ac:dyDescent="0.3">
      <c r="A54" s="11" t="s">
        <v>26</v>
      </c>
      <c r="B54" s="4">
        <v>0.56500000000000006</v>
      </c>
      <c r="C54" s="7">
        <v>8.4000000000000005E-2</v>
      </c>
      <c r="D54" s="1">
        <f>(B54-C54)</f>
        <v>0.48100000000000004</v>
      </c>
      <c r="E54" s="9">
        <f>(142.51*D54*D54)+(282.08*D54)-(0.0782)</f>
        <v>168.57353610999999</v>
      </c>
    </row>
    <row r="55" spans="1:5" x14ac:dyDescent="0.3">
      <c r="A55" s="11" t="s">
        <v>26</v>
      </c>
      <c r="B55" s="4">
        <v>0.53900000000000003</v>
      </c>
      <c r="C55" s="7">
        <v>8.4000000000000005E-2</v>
      </c>
      <c r="D55" s="1">
        <f>(B55-C55)</f>
        <v>0.45500000000000002</v>
      </c>
      <c r="E55" s="9">
        <f>(142.51*D55*D55)+(282.08*D55)-(0.0782)</f>
        <v>157.77133274999997</v>
      </c>
    </row>
    <row r="56" spans="1:5" x14ac:dyDescent="0.3">
      <c r="A56" s="11" t="s">
        <v>27</v>
      </c>
      <c r="B56" s="4">
        <v>0.16900000000000001</v>
      </c>
      <c r="C56" s="7">
        <v>8.4000000000000005E-2</v>
      </c>
      <c r="D56" s="1">
        <f>(B56-C56)</f>
        <v>8.5000000000000006E-2</v>
      </c>
      <c r="E56" s="9">
        <f>(142.51*D56*D56)+(282.08*D56)-(0.0782)</f>
        <v>24.928234750000001</v>
      </c>
    </row>
    <row r="57" spans="1:5" x14ac:dyDescent="0.3">
      <c r="A57" s="11" t="s">
        <v>27</v>
      </c>
      <c r="B57" s="4">
        <v>0.19500000000000001</v>
      </c>
      <c r="C57" s="7">
        <v>8.4000000000000005E-2</v>
      </c>
      <c r="D57" s="1">
        <f>(B57-C57)</f>
        <v>0.111</v>
      </c>
      <c r="E57" s="9">
        <f>(142.51*D57*D57)+(282.08*D57)-(0.0782)</f>
        <v>32.988545709999997</v>
      </c>
    </row>
    <row r="58" spans="1:5" x14ac:dyDescent="0.3">
      <c r="A58" s="11" t="s">
        <v>28</v>
      </c>
      <c r="B58" s="4">
        <v>0.49099999999999999</v>
      </c>
      <c r="C58" s="7">
        <v>8.4000000000000005E-2</v>
      </c>
      <c r="D58" s="1">
        <f>(B58-C58)</f>
        <v>0.40699999999999997</v>
      </c>
      <c r="E58" s="9">
        <f>(142.51*D58*D58)+(282.08*D58)-(0.0782)</f>
        <v>138.33499898999997</v>
      </c>
    </row>
    <row r="59" spans="1:5" x14ac:dyDescent="0.3">
      <c r="A59" s="11" t="s">
        <v>28</v>
      </c>
      <c r="B59" s="4">
        <v>0.5</v>
      </c>
      <c r="C59" s="7">
        <v>8.4000000000000005E-2</v>
      </c>
      <c r="D59" s="1">
        <f>(B59-C59)</f>
        <v>0.41599999999999998</v>
      </c>
      <c r="E59" s="9">
        <f>(142.51*D59*D59)+(282.08*D59)-(0.0782)</f>
        <v>141.92929055999997</v>
      </c>
    </row>
    <row r="60" spans="1:5" x14ac:dyDescent="0.3">
      <c r="A60" s="11" t="s">
        <v>29</v>
      </c>
      <c r="B60" s="4">
        <v>0.35299999999999998</v>
      </c>
      <c r="C60" s="7">
        <v>8.4000000000000005E-2</v>
      </c>
      <c r="D60" s="1">
        <f>(B60-C60)</f>
        <v>0.26899999999999996</v>
      </c>
      <c r="E60" s="9">
        <f>(142.51*D60*D60)+(282.08*D60)-(0.0782)</f>
        <v>86.113486109999982</v>
      </c>
    </row>
    <row r="61" spans="1:5" x14ac:dyDescent="0.3">
      <c r="A61" s="11" t="s">
        <v>29</v>
      </c>
      <c r="B61" s="4">
        <v>0.436</v>
      </c>
      <c r="C61" s="7">
        <v>8.4000000000000005E-2</v>
      </c>
      <c r="D61" s="1">
        <f>(B61-C61)</f>
        <v>0.35199999999999998</v>
      </c>
      <c r="E61" s="9">
        <f>(142.51*D61*D61)+(282.08*D61)-(0.0782)</f>
        <v>116.87151904</v>
      </c>
    </row>
    <row r="62" spans="1:5" x14ac:dyDescent="0.3">
      <c r="A62" s="11" t="s">
        <v>30</v>
      </c>
      <c r="B62" s="4">
        <v>0.45400000000000001</v>
      </c>
      <c r="C62" s="7">
        <v>8.4000000000000005E-2</v>
      </c>
      <c r="D62" s="1">
        <f>(B62-C62)</f>
        <v>0.37</v>
      </c>
      <c r="E62" s="9">
        <f>(142.51*D62*D62)+(282.08*D62)-(0.0782)</f>
        <v>123.801019</v>
      </c>
    </row>
    <row r="63" spans="1:5" x14ac:dyDescent="0.3">
      <c r="A63" s="11" t="s">
        <v>30</v>
      </c>
      <c r="B63" s="4">
        <v>0.44600000000000001</v>
      </c>
      <c r="C63" s="7">
        <v>8.4000000000000005E-2</v>
      </c>
      <c r="D63" s="1">
        <f>(B63-C63)</f>
        <v>0.36199999999999999</v>
      </c>
      <c r="E63" s="9">
        <f>(142.51*D63*D63)+(282.08*D63)-(0.0782)</f>
        <v>120.70984043999998</v>
      </c>
    </row>
    <row r="64" spans="1:5" x14ac:dyDescent="0.3">
      <c r="A64" s="11" t="s">
        <v>31</v>
      </c>
      <c r="B64" s="4">
        <v>0.251</v>
      </c>
      <c r="C64" s="7">
        <v>8.4000000000000005E-2</v>
      </c>
      <c r="D64" s="1">
        <f>(B64-C64)</f>
        <v>0.16699999999999998</v>
      </c>
      <c r="E64" s="9">
        <f>(142.51*D64*D64)+(282.08*D64)-(0.0782)</f>
        <v>51.003621389999992</v>
      </c>
    </row>
    <row r="65" spans="1:5" x14ac:dyDescent="0.3">
      <c r="A65" s="11" t="s">
        <v>31</v>
      </c>
      <c r="B65" s="4">
        <v>0.28899999999999998</v>
      </c>
      <c r="C65" s="7">
        <v>8.4000000000000005E-2</v>
      </c>
      <c r="D65" s="1">
        <f>(B65-C65)</f>
        <v>0.20499999999999996</v>
      </c>
      <c r="E65" s="9">
        <f>(142.51*D65*D65)+(282.08*D65)-(0.0782)</f>
        <v>63.737182749999981</v>
      </c>
    </row>
    <row r="66" spans="1:5" x14ac:dyDescent="0.3">
      <c r="A66" s="11" t="s">
        <v>32</v>
      </c>
      <c r="B66" s="4">
        <v>0.372</v>
      </c>
      <c r="C66" s="7">
        <v>8.4000000000000005E-2</v>
      </c>
      <c r="D66" s="1">
        <f>(B66-C66)</f>
        <v>0.28799999999999998</v>
      </c>
      <c r="E66" s="9">
        <f>(142.51*D66*D66)+(282.08*D66)-(0.0782)</f>
        <v>92.981189439999994</v>
      </c>
    </row>
    <row r="67" spans="1:5" x14ac:dyDescent="0.3">
      <c r="A67" s="11" t="s">
        <v>32</v>
      </c>
      <c r="B67" s="4">
        <v>0.33300000000000002</v>
      </c>
      <c r="C67" s="7">
        <v>8.4000000000000005E-2</v>
      </c>
      <c r="D67" s="1">
        <f>(B67-C67)</f>
        <v>0.249</v>
      </c>
      <c r="E67" s="9">
        <f>(142.51*D67*D67)+(282.08*D67)-(0.0782)</f>
        <v>78.995482510000002</v>
      </c>
    </row>
    <row r="68" spans="1:5" x14ac:dyDescent="0.3">
      <c r="A68" s="11" t="s">
        <v>33</v>
      </c>
      <c r="B68" s="4">
        <v>0.34499999999999997</v>
      </c>
      <c r="C68" s="7">
        <v>8.4000000000000005E-2</v>
      </c>
      <c r="D68" s="1">
        <f>(B68-C68)</f>
        <v>0.26099999999999995</v>
      </c>
      <c r="E68" s="9">
        <f>(142.51*D68*D68)+(282.08*D68)-(0.0782)</f>
        <v>83.252603709999974</v>
      </c>
    </row>
    <row r="69" spans="1:5" x14ac:dyDescent="0.3">
      <c r="A69" s="11" t="s">
        <v>33</v>
      </c>
      <c r="B69" s="4">
        <v>0.38</v>
      </c>
      <c r="C69" s="7">
        <v>8.4000000000000005E-2</v>
      </c>
      <c r="D69" s="1">
        <f>(B69-C69)</f>
        <v>0.29599999999999999</v>
      </c>
      <c r="E69" s="9">
        <f>(142.51*D69*D69)+(282.08*D69)-(0.0782)</f>
        <v>95.903636159999991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1"/>
  <sheetViews>
    <sheetView workbookViewId="0">
      <selection activeCell="J6" sqref="J6"/>
    </sheetView>
  </sheetViews>
  <sheetFormatPr defaultRowHeight="14.4" x14ac:dyDescent="0.3"/>
  <cols>
    <col min="1" max="1" width="14.21875" customWidth="1"/>
    <col min="2" max="2" width="11.109375" customWidth="1"/>
    <col min="3" max="3" width="12.21875" customWidth="1"/>
    <col min="4" max="4" width="11.21875" customWidth="1"/>
    <col min="5" max="5" width="14.77734375" customWidth="1"/>
  </cols>
  <sheetData>
    <row r="2" spans="1:6" x14ac:dyDescent="0.3">
      <c r="A2" s="5">
        <v>1.3460000000000001</v>
      </c>
      <c r="B2" s="4">
        <v>0.151</v>
      </c>
      <c r="C2" s="4">
        <v>0.13200000000000001</v>
      </c>
      <c r="D2" s="4">
        <v>0.129</v>
      </c>
      <c r="E2" s="4">
        <v>0.13900000000000001</v>
      </c>
      <c r="F2" s="4">
        <v>0.14100000000000001</v>
      </c>
    </row>
    <row r="3" spans="1:6" x14ac:dyDescent="0.3">
      <c r="A3" s="5">
        <v>0.747</v>
      </c>
      <c r="B3" s="4">
        <v>0.153</v>
      </c>
      <c r="C3" s="4">
        <v>0.14599999999999999</v>
      </c>
      <c r="D3" s="4">
        <v>0.18</v>
      </c>
      <c r="E3" s="4">
        <v>0.18</v>
      </c>
      <c r="F3" s="4">
        <v>0.17200000000000001</v>
      </c>
    </row>
    <row r="4" spans="1:6" x14ac:dyDescent="0.3">
      <c r="A4" s="5">
        <v>0.42</v>
      </c>
      <c r="B4" s="4">
        <v>0.17799999999999999</v>
      </c>
      <c r="C4" s="4">
        <v>0.27600000000000002</v>
      </c>
      <c r="D4" s="4">
        <v>0.31900000000000001</v>
      </c>
      <c r="E4" s="4">
        <v>0.34100000000000003</v>
      </c>
      <c r="F4" s="4">
        <v>0.315</v>
      </c>
    </row>
    <row r="5" spans="1:6" x14ac:dyDescent="0.3">
      <c r="A5" s="5">
        <v>0.23300000000000001</v>
      </c>
      <c r="B5" s="4">
        <v>0.23800000000000002</v>
      </c>
      <c r="C5" s="4">
        <v>0.29899999999999999</v>
      </c>
      <c r="D5" s="4">
        <v>0.315</v>
      </c>
      <c r="E5" s="4">
        <v>0.32</v>
      </c>
      <c r="F5" s="4">
        <v>0.318</v>
      </c>
    </row>
    <row r="6" spans="1:6" x14ac:dyDescent="0.3">
      <c r="A6" s="5">
        <v>0.14699999999999999</v>
      </c>
      <c r="B6" s="4">
        <v>0.27100000000000002</v>
      </c>
      <c r="C6" s="4">
        <v>0.3</v>
      </c>
      <c r="D6" s="4">
        <v>0.35899999999999999</v>
      </c>
      <c r="E6" s="4">
        <v>0.26600000000000001</v>
      </c>
      <c r="F6" s="4">
        <v>0.33100000000000002</v>
      </c>
    </row>
    <row r="7" spans="1:6" x14ac:dyDescent="0.3">
      <c r="A7" s="7">
        <v>7.0000000000000007E-2</v>
      </c>
      <c r="B7" s="4">
        <v>0.255</v>
      </c>
      <c r="C7" s="4">
        <v>0.30599999999999999</v>
      </c>
      <c r="D7" s="4">
        <v>0.315</v>
      </c>
      <c r="E7" s="4">
        <v>0.23500000000000001</v>
      </c>
      <c r="F7" s="4">
        <v>0.3</v>
      </c>
    </row>
    <row r="8" spans="1:6" x14ac:dyDescent="0.3">
      <c r="A8" s="2">
        <v>7.6999999999999999E-2</v>
      </c>
      <c r="B8" s="4">
        <v>0.34500000000000003</v>
      </c>
      <c r="C8" s="4">
        <v>0.25800000000000001</v>
      </c>
      <c r="D8" s="4">
        <v>0.34100000000000003</v>
      </c>
      <c r="E8" s="4">
        <v>0.222</v>
      </c>
      <c r="F8" s="4">
        <v>0.40300000000000002</v>
      </c>
    </row>
    <row r="9" spans="1:6" x14ac:dyDescent="0.3">
      <c r="A9" s="2">
        <v>6.7000000000000004E-2</v>
      </c>
      <c r="B9" s="4">
        <v>0.38</v>
      </c>
      <c r="C9" s="4">
        <v>0.31</v>
      </c>
      <c r="D9" s="4">
        <v>0.34399999999999997</v>
      </c>
      <c r="E9" s="4">
        <v>0.22800000000000001</v>
      </c>
      <c r="F9" s="4">
        <v>0.39800000000000002</v>
      </c>
    </row>
    <row r="16" spans="1:6" x14ac:dyDescent="0.3">
      <c r="A16" s="13"/>
      <c r="B16" s="8" t="s">
        <v>1</v>
      </c>
      <c r="C16" s="8" t="s">
        <v>2</v>
      </c>
      <c r="D16" s="8" t="s">
        <v>3</v>
      </c>
      <c r="E16" s="8" t="s">
        <v>4</v>
      </c>
    </row>
    <row r="17" spans="1:12" x14ac:dyDescent="0.3">
      <c r="A17" s="13" t="s">
        <v>5</v>
      </c>
      <c r="B17" s="5">
        <v>1.3460000000000001</v>
      </c>
      <c r="C17" s="2">
        <f>B17-B22</f>
        <v>1.276</v>
      </c>
      <c r="D17" s="2">
        <v>320</v>
      </c>
      <c r="E17" s="9">
        <f>(25.258*C17*C17)+(216.9*C17)+(1.9688)</f>
        <v>319.85766940799999</v>
      </c>
    </row>
    <row r="18" spans="1:12" x14ac:dyDescent="0.3">
      <c r="A18" s="13" t="s">
        <v>6</v>
      </c>
      <c r="B18" s="5">
        <v>0.747</v>
      </c>
      <c r="C18" s="2">
        <f>B18-B22</f>
        <v>0.67700000000000005</v>
      </c>
      <c r="D18" s="2">
        <v>160</v>
      </c>
      <c r="E18" s="9">
        <f t="shared" ref="E18:E22" si="0">(25.258*C18*C18)+(216.9*C18)+(1.9688)</f>
        <v>160.38657388199999</v>
      </c>
    </row>
    <row r="19" spans="1:12" x14ac:dyDescent="0.3">
      <c r="A19" s="13" t="s">
        <v>7</v>
      </c>
      <c r="B19" s="5">
        <v>0.42</v>
      </c>
      <c r="C19" s="2">
        <f>B19-B22</f>
        <v>0.35</v>
      </c>
      <c r="D19" s="2">
        <v>80</v>
      </c>
      <c r="E19" s="9">
        <f t="shared" si="0"/>
        <v>80.977904999999993</v>
      </c>
    </row>
    <row r="20" spans="1:12" x14ac:dyDescent="0.3">
      <c r="A20" s="13" t="s">
        <v>8</v>
      </c>
      <c r="B20" s="5">
        <v>0.23300000000000001</v>
      </c>
      <c r="C20" s="2">
        <f>B20-B22</f>
        <v>0.16300000000000001</v>
      </c>
      <c r="D20" s="2">
        <v>40</v>
      </c>
      <c r="E20" s="9">
        <f t="shared" si="0"/>
        <v>37.994579802000004</v>
      </c>
    </row>
    <row r="21" spans="1:12" x14ac:dyDescent="0.3">
      <c r="A21" s="13" t="s">
        <v>9</v>
      </c>
      <c r="B21" s="5">
        <v>0.14699999999999999</v>
      </c>
      <c r="C21" s="2">
        <f>B21-B22</f>
        <v>7.6999999999999985E-2</v>
      </c>
      <c r="D21" s="2">
        <v>20</v>
      </c>
      <c r="E21" s="9">
        <f t="shared" si="0"/>
        <v>18.819854681999999</v>
      </c>
    </row>
    <row r="22" spans="1:12" x14ac:dyDescent="0.3">
      <c r="A22" s="13" t="s">
        <v>10</v>
      </c>
      <c r="B22" s="7">
        <v>7.0000000000000007E-2</v>
      </c>
      <c r="C22" s="2">
        <f>B22-B22</f>
        <v>0</v>
      </c>
      <c r="D22" s="2">
        <v>0</v>
      </c>
      <c r="E22" s="9">
        <f t="shared" si="0"/>
        <v>1.9688000000000001</v>
      </c>
    </row>
    <row r="26" spans="1:12" x14ac:dyDescent="0.3">
      <c r="H26" s="13"/>
      <c r="J26" s="10" t="s">
        <v>38</v>
      </c>
      <c r="K26" s="10"/>
      <c r="L26" s="10"/>
    </row>
    <row r="33" spans="1:5" x14ac:dyDescent="0.3">
      <c r="A33" s="11" t="s">
        <v>12</v>
      </c>
      <c r="B33" s="4" t="s">
        <v>13</v>
      </c>
      <c r="C33" s="6" t="s">
        <v>10</v>
      </c>
      <c r="D33" s="2" t="s">
        <v>2</v>
      </c>
      <c r="E33" s="12" t="s">
        <v>39</v>
      </c>
    </row>
    <row r="34" spans="1:5" x14ac:dyDescent="0.3">
      <c r="A34" s="11" t="s">
        <v>15</v>
      </c>
      <c r="B34" s="4">
        <v>0.151</v>
      </c>
      <c r="C34" s="7">
        <v>7.0000000000000007E-2</v>
      </c>
      <c r="D34" s="2">
        <f>(B34-C34)</f>
        <v>8.0999999999999989E-2</v>
      </c>
      <c r="E34" s="9">
        <f>(25.258*D34*D34)+(216.9*D34)+(1.9688)</f>
        <v>19.703417738000002</v>
      </c>
    </row>
    <row r="35" spans="1:5" x14ac:dyDescent="0.3">
      <c r="A35" s="11" t="s">
        <v>15</v>
      </c>
      <c r="B35" s="4">
        <v>0.153</v>
      </c>
      <c r="C35" s="7">
        <v>7.0000000000000007E-2</v>
      </c>
      <c r="D35" s="2">
        <f>(B35-C35)</f>
        <v>8.299999999999999E-2</v>
      </c>
      <c r="E35" s="9">
        <f>(25.258*D35*D35)+(216.9*D35)+(1.9688)</f>
        <v>20.145502361999998</v>
      </c>
    </row>
    <row r="36" spans="1:5" x14ac:dyDescent="0.3">
      <c r="A36" s="11" t="s">
        <v>16</v>
      </c>
      <c r="B36" s="4">
        <v>0.17799999999999999</v>
      </c>
      <c r="C36" s="7">
        <v>7.0000000000000007E-2</v>
      </c>
      <c r="D36" s="2">
        <f>(B36-C36)</f>
        <v>0.10799999999999998</v>
      </c>
      <c r="E36" s="9">
        <f>(25.258*D36*D36)+(216.9*D36)+(1.9688)</f>
        <v>25.688609311999997</v>
      </c>
    </row>
    <row r="37" spans="1:5" x14ac:dyDescent="0.3">
      <c r="A37" s="11" t="s">
        <v>16</v>
      </c>
      <c r="B37" s="4">
        <v>0.23800000000000002</v>
      </c>
      <c r="C37" s="7">
        <v>7.0000000000000007E-2</v>
      </c>
      <c r="D37" s="2">
        <f>(B37-C37)</f>
        <v>0.16800000000000001</v>
      </c>
      <c r="E37" s="9">
        <f>(25.258*D37*D37)+(216.9*D37)+(1.9688)</f>
        <v>39.120881792000006</v>
      </c>
    </row>
    <row r="38" spans="1:5" x14ac:dyDescent="0.3">
      <c r="A38" s="11" t="s">
        <v>17</v>
      </c>
      <c r="B38" s="4">
        <v>0.27100000000000002</v>
      </c>
      <c r="C38" s="7">
        <v>7.0000000000000007E-2</v>
      </c>
      <c r="D38" s="2">
        <f>(B38-C38)</f>
        <v>0.20100000000000001</v>
      </c>
      <c r="E38" s="9">
        <f>(25.258*D38*D38)+(216.9*D38)+(1.9688)</f>
        <v>46.586148458000004</v>
      </c>
    </row>
    <row r="39" spans="1:5" x14ac:dyDescent="0.3">
      <c r="A39" s="11" t="s">
        <v>17</v>
      </c>
      <c r="B39" s="4">
        <v>0.255</v>
      </c>
      <c r="C39" s="7">
        <v>7.0000000000000007E-2</v>
      </c>
      <c r="D39" s="2">
        <f>(B39-C39)</f>
        <v>0.185</v>
      </c>
      <c r="E39" s="9">
        <f>(25.258*D39*D39)+(216.9*D39)+(1.9688)</f>
        <v>42.959755049999998</v>
      </c>
    </row>
    <row r="40" spans="1:5" x14ac:dyDescent="0.3">
      <c r="A40" s="11" t="s">
        <v>18</v>
      </c>
      <c r="B40" s="4">
        <v>0.34500000000000003</v>
      </c>
      <c r="C40" s="7">
        <v>7.0000000000000007E-2</v>
      </c>
      <c r="D40" s="2">
        <f>(B40-C40)</f>
        <v>0.27500000000000002</v>
      </c>
      <c r="E40" s="9">
        <f>(25.258*D40*D40)+(216.9*D40)+(1.9688)</f>
        <v>63.52643625000001</v>
      </c>
    </row>
    <row r="41" spans="1:5" x14ac:dyDescent="0.3">
      <c r="A41" s="11" t="s">
        <v>18</v>
      </c>
      <c r="B41" s="4">
        <v>0.38</v>
      </c>
      <c r="C41" s="7">
        <v>7.0000000000000007E-2</v>
      </c>
      <c r="D41" s="2">
        <f>(B41-C41)</f>
        <v>0.31</v>
      </c>
      <c r="E41" s="9">
        <f>(25.258*D41*D41)+(216.9*D41)+(1.9688)</f>
        <v>71.635093800000007</v>
      </c>
    </row>
    <row r="42" spans="1:5" x14ac:dyDescent="0.3">
      <c r="A42" s="11" t="s">
        <v>19</v>
      </c>
      <c r="B42" s="4">
        <v>0.13200000000000001</v>
      </c>
      <c r="C42" s="7">
        <v>7.0000000000000007E-2</v>
      </c>
      <c r="D42" s="2">
        <f>(B42-C42)</f>
        <v>6.2E-2</v>
      </c>
      <c r="E42" s="9">
        <f>(25.258*D42*D42)+(216.9*D42)+(1.9688)</f>
        <v>15.513691752000002</v>
      </c>
    </row>
    <row r="43" spans="1:5" x14ac:dyDescent="0.3">
      <c r="A43" s="11" t="s">
        <v>19</v>
      </c>
      <c r="B43" s="4">
        <v>0.14599999999999999</v>
      </c>
      <c r="C43" s="7">
        <v>7.0000000000000007E-2</v>
      </c>
      <c r="D43" s="2">
        <f>(B43-C43)</f>
        <v>7.5999999999999984E-2</v>
      </c>
      <c r="E43" s="9">
        <f>(25.258*D43*D43)+(216.9*D43)+(1.9688)</f>
        <v>18.599090208</v>
      </c>
    </row>
    <row r="44" spans="1:5" x14ac:dyDescent="0.3">
      <c r="A44" s="11" t="s">
        <v>20</v>
      </c>
      <c r="B44" s="4">
        <v>0.27600000000000002</v>
      </c>
      <c r="C44" s="7">
        <v>7.0000000000000007E-2</v>
      </c>
      <c r="D44" s="2">
        <f>(B44-C44)</f>
        <v>0.20600000000000002</v>
      </c>
      <c r="E44" s="9">
        <f>(25.258*D44*D44)+(216.9*D44)+(1.9688)</f>
        <v>47.722048488000006</v>
      </c>
    </row>
    <row r="45" spans="1:5" x14ac:dyDescent="0.3">
      <c r="A45" s="11" t="s">
        <v>20</v>
      </c>
      <c r="B45" s="4">
        <v>0.29899999999999999</v>
      </c>
      <c r="C45" s="7">
        <v>7.0000000000000007E-2</v>
      </c>
      <c r="D45" s="2">
        <f>(B45-C45)</f>
        <v>0.22899999999999998</v>
      </c>
      <c r="E45" s="9">
        <f>(25.258*D45*D45)+(216.9*D45)+(1.9688)</f>
        <v>52.963454777999999</v>
      </c>
    </row>
    <row r="46" spans="1:5" x14ac:dyDescent="0.3">
      <c r="A46" s="11" t="s">
        <v>21</v>
      </c>
      <c r="B46" s="4">
        <v>0.3</v>
      </c>
      <c r="C46" s="7">
        <v>7.0000000000000007E-2</v>
      </c>
      <c r="D46" s="2">
        <f>(B46-C46)</f>
        <v>0.22999999999999998</v>
      </c>
      <c r="E46" s="9">
        <f>(25.258*D46*D46)+(216.9*D46)+(1.9688)</f>
        <v>53.191948199999999</v>
      </c>
    </row>
    <row r="47" spans="1:5" x14ac:dyDescent="0.3">
      <c r="A47" s="11" t="s">
        <v>21</v>
      </c>
      <c r="B47" s="4">
        <v>0.30599999999999999</v>
      </c>
      <c r="C47" s="7">
        <v>7.0000000000000007E-2</v>
      </c>
      <c r="D47" s="2">
        <f>(B47-C47)</f>
        <v>0.23599999999999999</v>
      </c>
      <c r="E47" s="9">
        <f>(25.258*D47*D47)+(216.9*D47)+(1.9688)</f>
        <v>54.563969568000005</v>
      </c>
    </row>
    <row r="48" spans="1:5" x14ac:dyDescent="0.3">
      <c r="A48" s="11" t="s">
        <v>22</v>
      </c>
      <c r="B48" s="4">
        <v>0.25800000000000001</v>
      </c>
      <c r="C48" s="7">
        <v>7.0000000000000007E-2</v>
      </c>
      <c r="D48" s="2">
        <f>(B48-C48)</f>
        <v>0.188</v>
      </c>
      <c r="E48" s="9">
        <f>(25.258*D48*D48)+(216.9*D48)+(1.9688)</f>
        <v>43.638718752000003</v>
      </c>
    </row>
    <row r="49" spans="1:5" x14ac:dyDescent="0.3">
      <c r="A49" s="11" t="s">
        <v>22</v>
      </c>
      <c r="B49" s="4">
        <v>0.31</v>
      </c>
      <c r="C49" s="7">
        <v>7.0000000000000007E-2</v>
      </c>
      <c r="D49" s="2">
        <f>(B49-C49)</f>
        <v>0.24</v>
      </c>
      <c r="E49" s="9">
        <f>(25.258*D49*D49)+(216.9*D49)+(1.9688)</f>
        <v>55.479660799999998</v>
      </c>
    </row>
    <row r="50" spans="1:5" x14ac:dyDescent="0.3">
      <c r="A50" s="11" t="s">
        <v>23</v>
      </c>
      <c r="B50" s="4">
        <v>0.129</v>
      </c>
      <c r="C50" s="7">
        <v>7.0000000000000007E-2</v>
      </c>
      <c r="D50" s="2">
        <f>(B50-C50)</f>
        <v>5.8999999999999997E-2</v>
      </c>
      <c r="E50" s="9">
        <f>(25.258*D50*D50)+(216.9*D50)+(1.9688)</f>
        <v>14.853823097999999</v>
      </c>
    </row>
    <row r="51" spans="1:5" x14ac:dyDescent="0.3">
      <c r="A51" s="11" t="s">
        <v>23</v>
      </c>
      <c r="B51" s="4">
        <v>0.18</v>
      </c>
      <c r="C51" s="7">
        <v>7.0000000000000007E-2</v>
      </c>
      <c r="D51" s="2">
        <f>(B51-C51)</f>
        <v>0.10999999999999999</v>
      </c>
      <c r="E51" s="9">
        <f>(25.258*D51*D51)+(216.9*D51)+(1.9688)</f>
        <v>26.133421800000001</v>
      </c>
    </row>
    <row r="52" spans="1:5" x14ac:dyDescent="0.3">
      <c r="A52" s="11" t="s">
        <v>24</v>
      </c>
      <c r="B52" s="4">
        <v>0.31900000000000001</v>
      </c>
      <c r="C52" s="7">
        <v>7.0000000000000007E-2</v>
      </c>
      <c r="D52" s="2">
        <f>(B52-C52)</f>
        <v>0.249</v>
      </c>
      <c r="E52" s="9">
        <f>(25.258*D52*D52)+(216.9*D52)+(1.9688)</f>
        <v>57.542921258</v>
      </c>
    </row>
    <row r="53" spans="1:5" x14ac:dyDescent="0.3">
      <c r="A53" s="11" t="s">
        <v>24</v>
      </c>
      <c r="B53" s="4">
        <v>0.315</v>
      </c>
      <c r="C53" s="7">
        <v>7.0000000000000007E-2</v>
      </c>
      <c r="D53" s="2">
        <f>(B53-C53)</f>
        <v>0.245</v>
      </c>
      <c r="E53" s="9">
        <f>(25.258*D53*D53)+(216.9*D53)+(1.9688)</f>
        <v>56.625411450000001</v>
      </c>
    </row>
    <row r="54" spans="1:5" x14ac:dyDescent="0.3">
      <c r="A54" s="11" t="s">
        <v>25</v>
      </c>
      <c r="B54" s="4">
        <v>0.35899999999999999</v>
      </c>
      <c r="C54" s="7">
        <v>7.0000000000000007E-2</v>
      </c>
      <c r="D54" s="2">
        <f>(B54-C54)</f>
        <v>0.28899999999999998</v>
      </c>
      <c r="E54" s="9">
        <f>(25.258*D54*D54)+(216.9*D54)+(1.9688)</f>
        <v>66.762473417999999</v>
      </c>
    </row>
    <row r="55" spans="1:5" x14ac:dyDescent="0.3">
      <c r="A55" s="11" t="s">
        <v>25</v>
      </c>
      <c r="B55" s="4">
        <v>0.315</v>
      </c>
      <c r="C55" s="7">
        <v>7.0000000000000007E-2</v>
      </c>
      <c r="D55" s="2">
        <f>(B55-C55)</f>
        <v>0.245</v>
      </c>
      <c r="E55" s="9">
        <f>(25.258*D55*D55)+(216.9*D55)+(1.9688)</f>
        <v>56.625411450000001</v>
      </c>
    </row>
    <row r="56" spans="1:5" x14ac:dyDescent="0.3">
      <c r="A56" s="11" t="s">
        <v>26</v>
      </c>
      <c r="B56" s="4">
        <v>0.34100000000000003</v>
      </c>
      <c r="C56" s="7">
        <v>7.0000000000000007E-2</v>
      </c>
      <c r="D56" s="2">
        <f>(B56-C56)</f>
        <v>0.27100000000000002</v>
      </c>
      <c r="E56" s="9">
        <f>(25.258*D56*D56)+(216.9*D56)+(1.9688)</f>
        <v>62.603672778000004</v>
      </c>
    </row>
    <row r="57" spans="1:5" x14ac:dyDescent="0.3">
      <c r="A57" s="11" t="s">
        <v>26</v>
      </c>
      <c r="B57" s="4">
        <v>0.34399999999999997</v>
      </c>
      <c r="C57" s="7">
        <v>7.0000000000000007E-2</v>
      </c>
      <c r="D57" s="2">
        <f>(B57-C57)</f>
        <v>0.27399999999999997</v>
      </c>
      <c r="E57" s="9">
        <f>(25.258*D57*D57)+(216.9*D57)+(1.9688)</f>
        <v>63.29566960799999</v>
      </c>
    </row>
    <row r="58" spans="1:5" x14ac:dyDescent="0.3">
      <c r="A58" s="11" t="s">
        <v>27</v>
      </c>
      <c r="B58" s="4">
        <v>0.13900000000000001</v>
      </c>
      <c r="C58" s="7">
        <v>7.0000000000000007E-2</v>
      </c>
      <c r="D58" s="2">
        <f>(B58-C58)</f>
        <v>6.9000000000000006E-2</v>
      </c>
      <c r="E58" s="9">
        <f>(25.258*D58*D58)+(216.9*D58)+(1.9688)</f>
        <v>17.055153338</v>
      </c>
    </row>
    <row r="59" spans="1:5" x14ac:dyDescent="0.3">
      <c r="A59" s="11" t="s">
        <v>27</v>
      </c>
      <c r="B59" s="4">
        <v>0.18</v>
      </c>
      <c r="C59" s="7">
        <v>7.0000000000000007E-2</v>
      </c>
      <c r="D59" s="2">
        <f>(B59-C59)</f>
        <v>0.10999999999999999</v>
      </c>
      <c r="E59" s="9">
        <f>(25.258*D59*D59)+(216.9*D59)+(1.9688)</f>
        <v>26.133421800000001</v>
      </c>
    </row>
    <row r="60" spans="1:5" x14ac:dyDescent="0.3">
      <c r="A60" s="11" t="s">
        <v>28</v>
      </c>
      <c r="B60" s="4">
        <v>0.34100000000000003</v>
      </c>
      <c r="C60" s="7">
        <v>7.0000000000000007E-2</v>
      </c>
      <c r="D60" s="2">
        <f>(B60-C60)</f>
        <v>0.27100000000000002</v>
      </c>
      <c r="E60" s="9">
        <f>(25.258*D60*D60)+(216.9*D60)+(1.9688)</f>
        <v>62.603672778000004</v>
      </c>
    </row>
    <row r="61" spans="1:5" x14ac:dyDescent="0.3">
      <c r="A61" s="11" t="s">
        <v>28</v>
      </c>
      <c r="B61" s="4">
        <v>0.32</v>
      </c>
      <c r="C61" s="7">
        <v>7.0000000000000007E-2</v>
      </c>
      <c r="D61" s="2">
        <f>(B61-C61)</f>
        <v>0.25</v>
      </c>
      <c r="E61" s="9">
        <f>(25.258*D61*D61)+(216.9*D61)+(1.9688)</f>
        <v>57.772425000000005</v>
      </c>
    </row>
    <row r="62" spans="1:5" x14ac:dyDescent="0.3">
      <c r="A62" s="11" t="s">
        <v>29</v>
      </c>
      <c r="B62" s="4">
        <v>0.26600000000000001</v>
      </c>
      <c r="C62" s="7">
        <v>7.0000000000000007E-2</v>
      </c>
      <c r="D62" s="2">
        <f>(B62-C62)</f>
        <v>0.19600000000000001</v>
      </c>
      <c r="E62" s="9">
        <f>(25.258*D62*D62)+(216.9*D62)+(1.9688)</f>
        <v>45.451511328000002</v>
      </c>
    </row>
    <row r="63" spans="1:5" x14ac:dyDescent="0.3">
      <c r="A63" s="11" t="s">
        <v>29</v>
      </c>
      <c r="B63" s="4">
        <v>0.23500000000000001</v>
      </c>
      <c r="C63" s="7">
        <v>7.0000000000000007E-2</v>
      </c>
      <c r="D63" s="2">
        <f>(B63-C63)</f>
        <v>0.16500000000000001</v>
      </c>
      <c r="E63" s="9">
        <f>(25.258*D63*D63)+(216.9*D63)+(1.9688)</f>
        <v>38.444949049999998</v>
      </c>
    </row>
    <row r="64" spans="1:5" x14ac:dyDescent="0.3">
      <c r="A64" s="11" t="s">
        <v>30</v>
      </c>
      <c r="B64" s="4">
        <v>0.222</v>
      </c>
      <c r="C64" s="7">
        <v>7.0000000000000007E-2</v>
      </c>
      <c r="D64" s="2">
        <f>(B64-C64)</f>
        <v>0.152</v>
      </c>
      <c r="E64" s="9">
        <f>(25.258*D64*D64)+(216.9*D64)+(1.9688)</f>
        <v>35.521160832000007</v>
      </c>
    </row>
    <row r="65" spans="1:5" x14ac:dyDescent="0.3">
      <c r="A65" s="11" t="s">
        <v>30</v>
      </c>
      <c r="B65" s="4">
        <v>0.22800000000000001</v>
      </c>
      <c r="C65" s="7">
        <v>7.0000000000000007E-2</v>
      </c>
      <c r="D65" s="2">
        <f>(B65-C65)</f>
        <v>0.158</v>
      </c>
      <c r="E65" s="9">
        <f>(25.258*D65*D65)+(216.9*D65)+(1.9688)</f>
        <v>36.869540712000003</v>
      </c>
    </row>
    <row r="66" spans="1:5" x14ac:dyDescent="0.3">
      <c r="A66" s="11" t="s">
        <v>31</v>
      </c>
      <c r="B66" s="4">
        <v>0.14100000000000001</v>
      </c>
      <c r="C66" s="7">
        <v>7.0000000000000007E-2</v>
      </c>
      <c r="D66" s="2">
        <f>(B66-C66)</f>
        <v>7.1000000000000008E-2</v>
      </c>
      <c r="E66" s="9">
        <f>(25.258*D66*D66)+(216.9*D66)+(1.9688)</f>
        <v>17.496025578000005</v>
      </c>
    </row>
    <row r="67" spans="1:5" x14ac:dyDescent="0.3">
      <c r="A67" s="11" t="s">
        <v>31</v>
      </c>
      <c r="B67" s="4">
        <v>0.17200000000000001</v>
      </c>
      <c r="C67" s="7">
        <v>7.0000000000000007E-2</v>
      </c>
      <c r="D67" s="2">
        <f>(B67-C67)</f>
        <v>0.10200000000000001</v>
      </c>
      <c r="E67" s="9">
        <f>(25.258*D67*D67)+(216.9*D67)+(1.9688)</f>
        <v>24.355384232000006</v>
      </c>
    </row>
    <row r="68" spans="1:5" x14ac:dyDescent="0.3">
      <c r="A68" s="11" t="s">
        <v>32</v>
      </c>
      <c r="B68" s="4">
        <v>0.315</v>
      </c>
      <c r="C68" s="7">
        <v>7.0000000000000007E-2</v>
      </c>
      <c r="D68" s="2">
        <f>(B68-C68)</f>
        <v>0.245</v>
      </c>
      <c r="E68" s="9">
        <f>(25.258*D68*D68)+(216.9*D68)+(1.9688)</f>
        <v>56.625411450000001</v>
      </c>
    </row>
    <row r="69" spans="1:5" x14ac:dyDescent="0.3">
      <c r="A69" s="11" t="s">
        <v>32</v>
      </c>
      <c r="B69" s="4">
        <v>0.318</v>
      </c>
      <c r="C69" s="7">
        <v>7.0000000000000007E-2</v>
      </c>
      <c r="D69" s="2">
        <f>(B69-C69)</f>
        <v>0.248</v>
      </c>
      <c r="E69" s="9">
        <f>(25.258*D69*D69)+(216.9*D69)+(1.9688)</f>
        <v>57.313468032000003</v>
      </c>
    </row>
    <row r="70" spans="1:5" x14ac:dyDescent="0.3">
      <c r="A70" s="11" t="s">
        <v>33</v>
      </c>
      <c r="B70" s="4">
        <v>0.33100000000000002</v>
      </c>
      <c r="C70" s="7">
        <v>7.0000000000000007E-2</v>
      </c>
      <c r="D70" s="2">
        <f>(B70-C70)</f>
        <v>0.26100000000000001</v>
      </c>
      <c r="E70" s="9">
        <f>(25.258*D70*D70)+(216.9*D70)+(1.9688)</f>
        <v>60.300300218000004</v>
      </c>
    </row>
    <row r="71" spans="1:5" x14ac:dyDescent="0.3">
      <c r="A71" s="11" t="s">
        <v>33</v>
      </c>
      <c r="B71" s="4">
        <v>0.3</v>
      </c>
      <c r="C71" s="7">
        <v>7.0000000000000007E-2</v>
      </c>
      <c r="D71" s="2">
        <f>(B71-C71)</f>
        <v>0.22999999999999998</v>
      </c>
      <c r="E71" s="9">
        <f>(25.258*D71*D71)+(216.9*D71)+(1.9688)</f>
        <v>53.191948199999999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0"/>
  <sheetViews>
    <sheetView workbookViewId="0">
      <selection activeCell="I3" sqref="I3:J3"/>
    </sheetView>
  </sheetViews>
  <sheetFormatPr defaultRowHeight="14.4" x14ac:dyDescent="0.3"/>
  <cols>
    <col min="1" max="1" width="12.88671875" customWidth="1"/>
    <col min="2" max="2" width="11.33203125" customWidth="1"/>
    <col min="3" max="3" width="11.21875" customWidth="1"/>
    <col min="4" max="4" width="11.33203125" customWidth="1"/>
    <col min="5" max="5" width="18.33203125" customWidth="1"/>
  </cols>
  <sheetData>
    <row r="2" spans="1:6" x14ac:dyDescent="0.3">
      <c r="A2" s="5">
        <v>1.554</v>
      </c>
      <c r="B2" s="4">
        <v>0.26600000000000001</v>
      </c>
      <c r="C2" s="4">
        <v>0.17100000000000001</v>
      </c>
      <c r="D2" s="4">
        <v>0.16400000000000001</v>
      </c>
      <c r="E2" s="4">
        <v>0.216</v>
      </c>
      <c r="F2" s="4">
        <v>0.27700000000000002</v>
      </c>
    </row>
    <row r="3" spans="1:6" x14ac:dyDescent="0.3">
      <c r="A3" s="5">
        <v>1.0030000000000001</v>
      </c>
      <c r="B3" s="4">
        <v>0.20300000000000001</v>
      </c>
      <c r="C3" s="4">
        <v>0.16500000000000001</v>
      </c>
      <c r="D3" s="4">
        <v>0.19400000000000001</v>
      </c>
      <c r="E3" s="4">
        <v>0.23799999999999999</v>
      </c>
      <c r="F3" s="4">
        <v>0.23500000000000001</v>
      </c>
    </row>
    <row r="4" spans="1:6" x14ac:dyDescent="0.3">
      <c r="A4" s="5">
        <v>0.57200000000000006</v>
      </c>
      <c r="B4" s="4">
        <v>0.316</v>
      </c>
      <c r="C4" s="4">
        <v>0.318</v>
      </c>
      <c r="D4" s="4">
        <v>0.40700000000000003</v>
      </c>
      <c r="E4" s="4">
        <v>0.40600000000000003</v>
      </c>
      <c r="F4" s="4">
        <v>0.32800000000000001</v>
      </c>
    </row>
    <row r="5" spans="1:6" x14ac:dyDescent="0.3">
      <c r="A5" s="5">
        <v>0.38400000000000001</v>
      </c>
      <c r="B5" s="4">
        <v>0.318</v>
      </c>
      <c r="C5" s="4">
        <v>0.308</v>
      </c>
      <c r="D5" s="4">
        <v>0.38400000000000001</v>
      </c>
      <c r="E5" s="4">
        <v>0.42099999999999999</v>
      </c>
      <c r="F5" s="4">
        <v>0.33200000000000002</v>
      </c>
    </row>
    <row r="6" spans="1:6" x14ac:dyDescent="0.3">
      <c r="A6" s="5">
        <v>0.254</v>
      </c>
      <c r="B6" s="4">
        <v>0.33400000000000002</v>
      </c>
      <c r="C6" s="4">
        <v>0.33700000000000002</v>
      </c>
      <c r="D6" s="4">
        <v>0.318</v>
      </c>
      <c r="E6" s="4">
        <v>0.47000000000000003</v>
      </c>
      <c r="F6" s="4">
        <v>0.59899999999999998</v>
      </c>
    </row>
    <row r="7" spans="1:6" x14ac:dyDescent="0.3">
      <c r="A7" s="7">
        <v>7.9000000000000001E-2</v>
      </c>
      <c r="B7" s="4">
        <v>0.39700000000000002</v>
      </c>
      <c r="C7" s="4">
        <v>0.38700000000000001</v>
      </c>
      <c r="D7" s="4">
        <v>0.32800000000000001</v>
      </c>
      <c r="E7" s="4">
        <v>0.439</v>
      </c>
      <c r="F7" s="4">
        <v>0.53400000000000003</v>
      </c>
    </row>
    <row r="8" spans="1:6" x14ac:dyDescent="0.3">
      <c r="A8" s="2">
        <v>7.6999999999999999E-2</v>
      </c>
      <c r="B8" s="4">
        <v>0.499</v>
      </c>
      <c r="C8" s="4">
        <v>0.35199999999999998</v>
      </c>
      <c r="D8" s="4">
        <v>0.46400000000000002</v>
      </c>
      <c r="E8" s="4">
        <v>0.23400000000000001</v>
      </c>
      <c r="F8" s="4">
        <v>0.45300000000000001</v>
      </c>
    </row>
    <row r="9" spans="1:6" x14ac:dyDescent="0.3">
      <c r="A9" s="2">
        <v>8.1000000000000003E-2</v>
      </c>
      <c r="B9" s="4">
        <v>0.49199999999999999</v>
      </c>
      <c r="C9" s="4">
        <v>0.39700000000000002</v>
      </c>
      <c r="D9" s="4">
        <v>0.5</v>
      </c>
      <c r="E9" s="4">
        <v>0.26800000000000002</v>
      </c>
      <c r="F9" s="4">
        <v>0.33200000000000002</v>
      </c>
    </row>
    <row r="17" spans="1:12" x14ac:dyDescent="0.3">
      <c r="A17" s="14"/>
      <c r="B17" s="8" t="s">
        <v>1</v>
      </c>
      <c r="C17" s="8" t="s">
        <v>2</v>
      </c>
      <c r="D17" s="8" t="s">
        <v>3</v>
      </c>
      <c r="E17" s="8" t="s">
        <v>4</v>
      </c>
    </row>
    <row r="18" spans="1:12" x14ac:dyDescent="0.3">
      <c r="A18" s="14" t="s">
        <v>5</v>
      </c>
      <c r="B18" s="5">
        <v>1.554</v>
      </c>
      <c r="C18" s="2">
        <f>B18-B23</f>
        <v>1.4750000000000001</v>
      </c>
      <c r="D18" s="2">
        <v>24</v>
      </c>
      <c r="E18" s="9">
        <f>(5.1669*C18*C18)+(8.5952*C18)-(0.0051)</f>
        <v>23.914056812500004</v>
      </c>
    </row>
    <row r="19" spans="1:12" x14ac:dyDescent="0.3">
      <c r="A19" s="14" t="s">
        <v>6</v>
      </c>
      <c r="B19" s="5">
        <v>1.0030000000000001</v>
      </c>
      <c r="C19" s="2">
        <f>B19-B23</f>
        <v>0.92400000000000015</v>
      </c>
      <c r="D19" s="2">
        <v>12</v>
      </c>
      <c r="E19" s="9">
        <f t="shared" ref="E19:E70" si="0">(5.1669*C19*C19)+(8.5952*C19)-(0.0051)</f>
        <v>12.348240014400004</v>
      </c>
    </row>
    <row r="20" spans="1:12" x14ac:dyDescent="0.3">
      <c r="A20" s="14" t="s">
        <v>7</v>
      </c>
      <c r="B20" s="5">
        <v>0.57200000000000006</v>
      </c>
      <c r="C20" s="2">
        <f>B20-B23</f>
        <v>0.49300000000000005</v>
      </c>
      <c r="D20" s="2">
        <v>6</v>
      </c>
      <c r="E20" s="9">
        <f t="shared" si="0"/>
        <v>5.4881434781000005</v>
      </c>
    </row>
    <row r="21" spans="1:12" x14ac:dyDescent="0.3">
      <c r="A21" s="14" t="s">
        <v>8</v>
      </c>
      <c r="B21" s="5">
        <v>0.38400000000000001</v>
      </c>
      <c r="C21" s="2">
        <f>B21-B23</f>
        <v>0.30499999999999999</v>
      </c>
      <c r="D21" s="2">
        <v>3</v>
      </c>
      <c r="E21" s="9">
        <f t="shared" si="0"/>
        <v>3.0970868724999998</v>
      </c>
    </row>
    <row r="22" spans="1:12" x14ac:dyDescent="0.3">
      <c r="A22" s="14" t="s">
        <v>9</v>
      </c>
      <c r="B22" s="5">
        <v>0.254</v>
      </c>
      <c r="C22" s="2">
        <f>B22-B23</f>
        <v>0.17499999999999999</v>
      </c>
      <c r="D22" s="2">
        <v>1.5</v>
      </c>
      <c r="E22" s="9">
        <f t="shared" si="0"/>
        <v>1.6572963124999998</v>
      </c>
    </row>
    <row r="23" spans="1:12" x14ac:dyDescent="0.3">
      <c r="A23" s="14" t="s">
        <v>10</v>
      </c>
      <c r="B23" s="7">
        <v>7.9000000000000001E-2</v>
      </c>
      <c r="C23" s="2">
        <f>B23-B23</f>
        <v>0</v>
      </c>
      <c r="D23" s="2">
        <v>0</v>
      </c>
      <c r="E23" s="9">
        <f t="shared" si="0"/>
        <v>-5.1000000000000004E-3</v>
      </c>
    </row>
    <row r="24" spans="1:12" x14ac:dyDescent="0.3">
      <c r="I24" s="14"/>
      <c r="K24" s="10" t="s">
        <v>40</v>
      </c>
      <c r="L24" s="10"/>
    </row>
    <row r="32" spans="1:12" x14ac:dyDescent="0.3">
      <c r="A32" s="11" t="s">
        <v>12</v>
      </c>
      <c r="B32" s="4" t="s">
        <v>13</v>
      </c>
      <c r="C32" s="6" t="s">
        <v>10</v>
      </c>
      <c r="D32" s="2" t="s">
        <v>2</v>
      </c>
      <c r="E32" s="12" t="s">
        <v>41</v>
      </c>
    </row>
    <row r="33" spans="1:5" x14ac:dyDescent="0.3">
      <c r="A33" s="11" t="s">
        <v>15</v>
      </c>
      <c r="B33" s="4">
        <v>0.46600000000000003</v>
      </c>
      <c r="C33" s="7">
        <v>7.9000000000000001E-2</v>
      </c>
      <c r="D33" s="1">
        <f>(B33-C33)</f>
        <v>0.38700000000000001</v>
      </c>
      <c r="E33" s="9">
        <f>(5.1669*D33*D33)+(8.5952*D33)-(0.0051)</f>
        <v>4.0950838461000005</v>
      </c>
    </row>
    <row r="34" spans="1:5" x14ac:dyDescent="0.3">
      <c r="A34" s="11" t="s">
        <v>15</v>
      </c>
      <c r="B34" s="4">
        <v>0.433</v>
      </c>
      <c r="C34" s="7">
        <v>7.9000000000000001E-2</v>
      </c>
      <c r="D34" s="1">
        <f>(B34-C34)</f>
        <v>0.35399999999999998</v>
      </c>
      <c r="E34" s="9">
        <f>(5.1669*D34*D34)+(8.5952*D34)-(0.0051)</f>
        <v>3.6850960403999999</v>
      </c>
    </row>
    <row r="35" spans="1:5" x14ac:dyDescent="0.3">
      <c r="A35" s="11" t="s">
        <v>16</v>
      </c>
      <c r="B35" s="4">
        <v>0.41599999999999998</v>
      </c>
      <c r="C35" s="7">
        <v>7.9000000000000001E-2</v>
      </c>
      <c r="D35" s="1">
        <f>(B35-C35)</f>
        <v>0.33699999999999997</v>
      </c>
      <c r="E35" s="9">
        <f>(5.1669*D35*D35)+(8.5952*D35)-(0.0051)</f>
        <v>3.4782820660999998</v>
      </c>
    </row>
    <row r="36" spans="1:5" x14ac:dyDescent="0.3">
      <c r="A36" s="11" t="s">
        <v>16</v>
      </c>
      <c r="B36" s="4">
        <v>0.41799999999999998</v>
      </c>
      <c r="C36" s="7">
        <v>7.9000000000000001E-2</v>
      </c>
      <c r="D36" s="1">
        <f>(B36-C36)</f>
        <v>0.33899999999999997</v>
      </c>
      <c r="E36" s="9">
        <f>(5.1669*D36*D36)+(8.5952*D36)-(0.0051)</f>
        <v>3.5024581148999996</v>
      </c>
    </row>
    <row r="37" spans="1:5" x14ac:dyDescent="0.3">
      <c r="A37" s="11" t="s">
        <v>17</v>
      </c>
      <c r="B37" s="4">
        <v>0.39400000000000002</v>
      </c>
      <c r="C37" s="7">
        <v>7.9000000000000001E-2</v>
      </c>
      <c r="D37" s="1">
        <f>(B37-C37)</f>
        <v>0.315</v>
      </c>
      <c r="E37" s="9">
        <f>(5.1669*D37*D37)+(8.5952*D37)-(0.0051)</f>
        <v>3.2150736525000001</v>
      </c>
    </row>
    <row r="38" spans="1:5" x14ac:dyDescent="0.3">
      <c r="A38" s="11" t="s">
        <v>17</v>
      </c>
      <c r="B38" s="4">
        <v>0.39700000000000002</v>
      </c>
      <c r="C38" s="7">
        <v>7.9000000000000001E-2</v>
      </c>
      <c r="D38" s="1">
        <f>(B38-C38)</f>
        <v>0.318</v>
      </c>
      <c r="E38" s="9">
        <f>(5.1669*D38*D38)+(8.5952*D38)-(0.0051)</f>
        <v>3.2506711955999998</v>
      </c>
    </row>
    <row r="39" spans="1:5" x14ac:dyDescent="0.3">
      <c r="A39" s="11" t="s">
        <v>18</v>
      </c>
      <c r="B39" s="4">
        <v>0.499</v>
      </c>
      <c r="C39" s="7">
        <v>7.9000000000000001E-2</v>
      </c>
      <c r="D39" s="1">
        <f>(B39-C39)</f>
        <v>0.42</v>
      </c>
      <c r="E39" s="9">
        <f>(5.1669*D39*D39)+(8.5952*D39)-(0.0051)</f>
        <v>4.5163251600000001</v>
      </c>
    </row>
    <row r="40" spans="1:5" x14ac:dyDescent="0.3">
      <c r="A40" s="11" t="s">
        <v>18</v>
      </c>
      <c r="B40" s="4">
        <v>0.49199999999999999</v>
      </c>
      <c r="C40" s="7">
        <v>7.9000000000000001E-2</v>
      </c>
      <c r="D40" s="1">
        <f>(B40-C40)</f>
        <v>0.41299999999999998</v>
      </c>
      <c r="E40" s="9">
        <f>(5.1669*D40*D40)+(8.5952*D40)-(0.0051)</f>
        <v>4.4260305661000006</v>
      </c>
    </row>
    <row r="41" spans="1:5" x14ac:dyDescent="0.3">
      <c r="A41" s="11" t="s">
        <v>19</v>
      </c>
      <c r="B41" s="4">
        <v>0.57099999999999995</v>
      </c>
      <c r="C41" s="7">
        <v>7.9000000000000001E-2</v>
      </c>
      <c r="D41" s="1">
        <f>(B41-C41)</f>
        <v>0.49199999999999994</v>
      </c>
      <c r="E41" s="9">
        <f>(5.1669*D41*D41)+(8.5952*D41)-(0.0051)</f>
        <v>5.4744588815999995</v>
      </c>
    </row>
    <row r="42" spans="1:5" x14ac:dyDescent="0.3">
      <c r="A42" s="11" t="s">
        <v>19</v>
      </c>
      <c r="B42" s="4">
        <v>0.56499999999999995</v>
      </c>
      <c r="C42" s="7">
        <v>7.9000000000000001E-2</v>
      </c>
      <c r="D42" s="1">
        <f>(B42-C42)</f>
        <v>0.48599999999999993</v>
      </c>
      <c r="E42" s="9">
        <f>(5.1669*D42*D42)+(8.5952*D42)-(0.0051)</f>
        <v>5.392568312399999</v>
      </c>
    </row>
    <row r="43" spans="1:5" x14ac:dyDescent="0.3">
      <c r="A43" s="11" t="s">
        <v>20</v>
      </c>
      <c r="B43" s="4">
        <v>0.51800000000000002</v>
      </c>
      <c r="C43" s="7">
        <v>7.9000000000000001E-2</v>
      </c>
      <c r="D43" s="1">
        <f>(B43-C43)</f>
        <v>0.439</v>
      </c>
      <c r="E43" s="9">
        <f>(5.1669*D43*D43)+(8.5952*D43)-(0.0051)</f>
        <v>4.7639629349000003</v>
      </c>
    </row>
    <row r="44" spans="1:5" x14ac:dyDescent="0.3">
      <c r="A44" s="11" t="s">
        <v>20</v>
      </c>
      <c r="B44" s="4">
        <v>0.50800000000000001</v>
      </c>
      <c r="C44" s="7">
        <v>7.9000000000000001E-2</v>
      </c>
      <c r="D44" s="1">
        <f>(B44-C44)</f>
        <v>0.42899999999999999</v>
      </c>
      <c r="E44" s="9">
        <f>(5.1669*D44*D44)+(8.5952*D44)-(0.0051)</f>
        <v>4.6331622429000001</v>
      </c>
    </row>
    <row r="45" spans="1:5" x14ac:dyDescent="0.3">
      <c r="A45" s="11" t="s">
        <v>21</v>
      </c>
      <c r="B45" s="4">
        <v>0.437</v>
      </c>
      <c r="C45" s="7">
        <v>7.9000000000000001E-2</v>
      </c>
      <c r="D45" s="1">
        <f>(B45-C45)</f>
        <v>0.35799999999999998</v>
      </c>
      <c r="E45" s="9">
        <f>(5.1669*D45*D45)+(8.5952*D45)-(0.0051)</f>
        <v>3.7341921715999997</v>
      </c>
    </row>
    <row r="46" spans="1:5" x14ac:dyDescent="0.3">
      <c r="A46" s="11" t="s">
        <v>21</v>
      </c>
      <c r="B46" s="4">
        <v>0.48699999999999999</v>
      </c>
      <c r="C46" s="7">
        <v>7.9000000000000001E-2</v>
      </c>
      <c r="D46" s="1">
        <f>(B46-C46)</f>
        <v>0.40799999999999997</v>
      </c>
      <c r="E46" s="9">
        <f>(5.1669*D46*D46)+(8.5952*D46)-(0.0051)</f>
        <v>4.3618444415999997</v>
      </c>
    </row>
    <row r="47" spans="1:5" x14ac:dyDescent="0.3">
      <c r="A47" s="11" t="s">
        <v>22</v>
      </c>
      <c r="B47" s="4">
        <v>0.45200000000000001</v>
      </c>
      <c r="C47" s="7">
        <v>7.9000000000000001E-2</v>
      </c>
      <c r="D47" s="1">
        <f>(B47-C47)</f>
        <v>0.373</v>
      </c>
      <c r="E47" s="9">
        <f>(5.1669*D47*D47)+(8.5952*D47)-(0.0051)</f>
        <v>3.9197752301000004</v>
      </c>
    </row>
    <row r="48" spans="1:5" x14ac:dyDescent="0.3">
      <c r="A48" s="11" t="s">
        <v>22</v>
      </c>
      <c r="B48" s="4">
        <v>0.497</v>
      </c>
      <c r="C48" s="7">
        <v>7.9000000000000001E-2</v>
      </c>
      <c r="D48" s="1">
        <f>(B48-C48)</f>
        <v>0.41799999999999998</v>
      </c>
      <c r="E48" s="9">
        <f>(5.1669*D48*D48)+(8.5952*D48)-(0.0051)</f>
        <v>4.4904750356000003</v>
      </c>
    </row>
    <row r="49" spans="1:5" x14ac:dyDescent="0.3">
      <c r="A49" s="11" t="s">
        <v>23</v>
      </c>
      <c r="B49" s="4">
        <v>0.16400000000000001</v>
      </c>
      <c r="C49" s="7">
        <v>7.9000000000000001E-2</v>
      </c>
      <c r="D49" s="1">
        <f>(B49-C49)</f>
        <v>8.5000000000000006E-2</v>
      </c>
      <c r="E49" s="9">
        <f>(5.1669*D49*D49)+(8.5952*D49)-(0.0051)</f>
        <v>0.76282285250000004</v>
      </c>
    </row>
    <row r="50" spans="1:5" x14ac:dyDescent="0.3">
      <c r="A50" s="11" t="s">
        <v>23</v>
      </c>
      <c r="B50" s="4">
        <v>0.19400000000000001</v>
      </c>
      <c r="C50" s="7">
        <v>7.9000000000000001E-2</v>
      </c>
      <c r="D50" s="1">
        <f>(B50-C50)</f>
        <v>0.115</v>
      </c>
      <c r="E50" s="9">
        <f>(5.1669*D50*D50)+(8.5952*D50)-(0.0051)</f>
        <v>1.0516802525</v>
      </c>
    </row>
    <row r="51" spans="1:5" x14ac:dyDescent="0.3">
      <c r="A51" s="11" t="s">
        <v>24</v>
      </c>
      <c r="B51" s="4">
        <v>0.40700000000000003</v>
      </c>
      <c r="C51" s="7">
        <v>7.9000000000000001E-2</v>
      </c>
      <c r="D51" s="1">
        <f>(B51-C51)</f>
        <v>0.32800000000000001</v>
      </c>
      <c r="E51" s="9">
        <f>(5.1669*D51*D51)+(8.5952*D51)-(0.0051)</f>
        <v>3.3700013696000002</v>
      </c>
    </row>
    <row r="52" spans="1:5" x14ac:dyDescent="0.3">
      <c r="A52" s="11" t="s">
        <v>24</v>
      </c>
      <c r="B52" s="4">
        <v>0.38400000000000001</v>
      </c>
      <c r="C52" s="7">
        <v>7.9000000000000001E-2</v>
      </c>
      <c r="D52" s="1">
        <f>(B52-C52)</f>
        <v>0.30499999999999999</v>
      </c>
      <c r="E52" s="9">
        <f>(5.1669*D52*D52)+(8.5952*D52)-(0.0051)</f>
        <v>3.0970868724999998</v>
      </c>
    </row>
    <row r="53" spans="1:5" x14ac:dyDescent="0.3">
      <c r="A53" s="11" t="s">
        <v>25</v>
      </c>
      <c r="B53" s="4">
        <v>0.318</v>
      </c>
      <c r="C53" s="7">
        <v>7.9000000000000001E-2</v>
      </c>
      <c r="D53" s="1">
        <f>(B53-C53)</f>
        <v>0.23899999999999999</v>
      </c>
      <c r="E53" s="9">
        <f>(5.1669*D53*D53)+(8.5952*D53)-(0.0051)</f>
        <v>2.3442912949000001</v>
      </c>
    </row>
    <row r="54" spans="1:5" x14ac:dyDescent="0.3">
      <c r="A54" s="11" t="s">
        <v>25</v>
      </c>
      <c r="B54" s="4">
        <v>0.32800000000000001</v>
      </c>
      <c r="C54" s="7">
        <v>7.9000000000000001E-2</v>
      </c>
      <c r="D54" s="1">
        <f>(B54-C54)</f>
        <v>0.249</v>
      </c>
      <c r="E54" s="9">
        <f>(5.1669*D54*D54)+(8.5952*D54)-(0.0051)</f>
        <v>2.4554577668999999</v>
      </c>
    </row>
    <row r="55" spans="1:5" x14ac:dyDescent="0.3">
      <c r="A55" s="11" t="s">
        <v>26</v>
      </c>
      <c r="B55" s="4">
        <v>0.46400000000000002</v>
      </c>
      <c r="C55" s="7">
        <v>7.9000000000000001E-2</v>
      </c>
      <c r="D55" s="1">
        <f>(B55-C55)</f>
        <v>0.38500000000000001</v>
      </c>
      <c r="E55" s="9">
        <f>(5.1669*D55*D55)+(8.5952*D55)-(0.0051)</f>
        <v>4.0699157525000009</v>
      </c>
    </row>
    <row r="56" spans="1:5" x14ac:dyDescent="0.3">
      <c r="A56" s="11" t="s">
        <v>26</v>
      </c>
      <c r="B56" s="4">
        <v>0.5</v>
      </c>
      <c r="C56" s="7">
        <v>7.9000000000000001E-2</v>
      </c>
      <c r="D56" s="1">
        <f>(B56-C56)</f>
        <v>0.42099999999999999</v>
      </c>
      <c r="E56" s="9">
        <f>(5.1669*D56*D56)+(8.5952*D56)-(0.0051)</f>
        <v>4.5292657229</v>
      </c>
    </row>
    <row r="57" spans="1:5" x14ac:dyDescent="0.3">
      <c r="A57" s="11" t="s">
        <v>27</v>
      </c>
      <c r="B57" s="4">
        <v>0.216</v>
      </c>
      <c r="C57" s="7">
        <v>7.9000000000000001E-2</v>
      </c>
      <c r="D57" s="1">
        <f>(B57-C57)</f>
        <v>0.13700000000000001</v>
      </c>
      <c r="E57" s="9">
        <f>(5.1669*D57*D57)+(8.5952*D57)-(0.0051)</f>
        <v>1.2694199461</v>
      </c>
    </row>
    <row r="58" spans="1:5" x14ac:dyDescent="0.3">
      <c r="A58" s="11" t="s">
        <v>27</v>
      </c>
      <c r="B58" s="4">
        <v>0.23799999999999999</v>
      </c>
      <c r="C58" s="7">
        <v>7.9000000000000001E-2</v>
      </c>
      <c r="D58" s="1">
        <f>(B58-C58)</f>
        <v>0.15899999999999997</v>
      </c>
      <c r="E58" s="9">
        <f>(5.1669*D58*D58)+(8.5952*D58)-(0.0051)</f>
        <v>1.4921611988999997</v>
      </c>
    </row>
    <row r="59" spans="1:5" x14ac:dyDescent="0.3">
      <c r="A59" s="11" t="s">
        <v>28</v>
      </c>
      <c r="B59" s="4">
        <v>0.40600000000000003</v>
      </c>
      <c r="C59" s="7">
        <v>7.9000000000000001E-2</v>
      </c>
      <c r="D59" s="1">
        <f>(B59-C59)</f>
        <v>0.32700000000000001</v>
      </c>
      <c r="E59" s="9">
        <f>(5.1669*D59*D59)+(8.5952*D59)-(0.0051)</f>
        <v>3.3580218501000001</v>
      </c>
    </row>
    <row r="60" spans="1:5" x14ac:dyDescent="0.3">
      <c r="A60" s="11" t="s">
        <v>28</v>
      </c>
      <c r="B60" s="4">
        <v>0.42099999999999999</v>
      </c>
      <c r="C60" s="7">
        <v>7.9000000000000001E-2</v>
      </c>
      <c r="D60" s="1">
        <f>(B60-C60)</f>
        <v>0.34199999999999997</v>
      </c>
      <c r="E60" s="9">
        <f>(5.1669*D60*D60)+(8.5952*D60)-(0.0051)</f>
        <v>3.5387996915999995</v>
      </c>
    </row>
    <row r="61" spans="1:5" x14ac:dyDescent="0.3">
      <c r="A61" s="11" t="s">
        <v>29</v>
      </c>
      <c r="B61" s="4">
        <v>0.47000000000000003</v>
      </c>
      <c r="C61" s="7">
        <v>7.9000000000000001E-2</v>
      </c>
      <c r="D61" s="1">
        <f>(B61-C61)</f>
        <v>0.39100000000000001</v>
      </c>
      <c r="E61" s="9">
        <f>(5.1669*D61*D61)+(8.5952*D61)-(0.0051)</f>
        <v>4.1455440389000007</v>
      </c>
    </row>
    <row r="62" spans="1:5" x14ac:dyDescent="0.3">
      <c r="A62" s="11" t="s">
        <v>29</v>
      </c>
      <c r="B62" s="4">
        <v>0.439</v>
      </c>
      <c r="C62" s="7">
        <v>7.9000000000000001E-2</v>
      </c>
      <c r="D62" s="1">
        <f>(B62-C62)</f>
        <v>0.36</v>
      </c>
      <c r="E62" s="9">
        <f>(5.1669*D62*D62)+(8.5952*D62)-(0.0051)</f>
        <v>3.7588022400000001</v>
      </c>
    </row>
    <row r="63" spans="1:5" x14ac:dyDescent="0.3">
      <c r="A63" s="11" t="s">
        <v>30</v>
      </c>
      <c r="B63" s="4">
        <v>0.23400000000000001</v>
      </c>
      <c r="C63" s="7">
        <v>7.9000000000000001E-2</v>
      </c>
      <c r="D63" s="1">
        <f>(B63-C63)</f>
        <v>0.15500000000000003</v>
      </c>
      <c r="E63" s="9">
        <f>(5.1669*D63*D63)+(8.5952*D63)-(0.0051)</f>
        <v>1.4512907725000002</v>
      </c>
    </row>
    <row r="64" spans="1:5" x14ac:dyDescent="0.3">
      <c r="A64" s="11" t="s">
        <v>30</v>
      </c>
      <c r="B64" s="4">
        <v>0.26800000000000002</v>
      </c>
      <c r="C64" s="7">
        <v>7.9000000000000001E-2</v>
      </c>
      <c r="D64" s="1">
        <f>(B64-C64)</f>
        <v>0.189</v>
      </c>
      <c r="E64" s="9">
        <f>(5.1669*D64*D64)+(8.5952*D64)-(0.0051)</f>
        <v>1.8039596349</v>
      </c>
    </row>
    <row r="65" spans="1:5" x14ac:dyDescent="0.3">
      <c r="A65" s="11" t="s">
        <v>31</v>
      </c>
      <c r="B65" s="4">
        <v>0.27700000000000002</v>
      </c>
      <c r="C65" s="7">
        <v>7.9000000000000001E-2</v>
      </c>
      <c r="D65" s="1">
        <f>(B65-C65)</f>
        <v>0.19800000000000001</v>
      </c>
      <c r="E65" s="9">
        <f>(5.1669*D65*D65)+(8.5952*D65)-(0.0051)</f>
        <v>1.8993127476</v>
      </c>
    </row>
    <row r="66" spans="1:5" x14ac:dyDescent="0.3">
      <c r="A66" s="11" t="s">
        <v>31</v>
      </c>
      <c r="B66" s="4">
        <v>0.23500000000000001</v>
      </c>
      <c r="C66" s="7">
        <v>7.9000000000000001E-2</v>
      </c>
      <c r="D66" s="1">
        <f>(B66-C66)</f>
        <v>0.15600000000000003</v>
      </c>
      <c r="E66" s="9">
        <f>(5.1669*D66*D66)+(8.5952*D66)-(0.0051)</f>
        <v>1.4614928784000003</v>
      </c>
    </row>
    <row r="67" spans="1:5" x14ac:dyDescent="0.3">
      <c r="A67" s="11" t="s">
        <v>32</v>
      </c>
      <c r="B67" s="4">
        <v>0.32800000000000001</v>
      </c>
      <c r="C67" s="7">
        <v>7.9000000000000001E-2</v>
      </c>
      <c r="D67" s="1">
        <f>(B67-C67)</f>
        <v>0.249</v>
      </c>
      <c r="E67" s="9">
        <f>(5.1669*D67*D67)+(8.5952*D67)-(0.0051)</f>
        <v>2.4554577668999999</v>
      </c>
    </row>
    <row r="68" spans="1:5" x14ac:dyDescent="0.3">
      <c r="A68" s="11" t="s">
        <v>32</v>
      </c>
      <c r="B68" s="4">
        <v>0.33200000000000002</v>
      </c>
      <c r="C68" s="7">
        <v>7.9000000000000001E-2</v>
      </c>
      <c r="D68" s="1">
        <f>(B68-C68)</f>
        <v>0.253</v>
      </c>
      <c r="E68" s="9">
        <f>(5.1669*D68*D68)+(8.5952*D68)-(0.0051)</f>
        <v>2.5002137020999999</v>
      </c>
    </row>
    <row r="69" spans="1:5" x14ac:dyDescent="0.3">
      <c r="A69" s="11" t="s">
        <v>33</v>
      </c>
      <c r="B69" s="4">
        <v>0.59899999999999998</v>
      </c>
      <c r="C69" s="7">
        <v>7.9000000000000001E-2</v>
      </c>
      <c r="D69" s="1">
        <f>(B69-C69)</f>
        <v>0.52</v>
      </c>
      <c r="E69" s="9">
        <f>(5.1669*D69*D69)+(8.5952*D69)-(0.0051)</f>
        <v>5.8615337600000013</v>
      </c>
    </row>
    <row r="70" spans="1:5" x14ac:dyDescent="0.3">
      <c r="A70" s="11" t="s">
        <v>33</v>
      </c>
      <c r="B70" s="4">
        <v>0.53400000000000003</v>
      </c>
      <c r="C70" s="7">
        <v>7.9000000000000001E-2</v>
      </c>
      <c r="D70" s="1">
        <f>(B70-C70)</f>
        <v>0.45500000000000002</v>
      </c>
      <c r="E70" s="9">
        <f>(5.1669*D70*D70)+(8.5952*D70)-(0.0051)</f>
        <v>4.9753934725000004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K5" sqref="K5"/>
    </sheetView>
  </sheetViews>
  <sheetFormatPr defaultRowHeight="14.4" x14ac:dyDescent="0.3"/>
  <cols>
    <col min="1" max="1" width="18.21875" customWidth="1"/>
    <col min="2" max="2" width="14.6640625" customWidth="1"/>
    <col min="3" max="3" width="14.21875" customWidth="1"/>
    <col min="4" max="4" width="12.6640625" customWidth="1"/>
    <col min="5" max="5" width="15.33203125" customWidth="1"/>
    <col min="6" max="6" width="13.5546875" customWidth="1"/>
    <col min="7" max="7" width="14.109375" customWidth="1"/>
    <col min="8" max="8" width="11.88671875" customWidth="1"/>
    <col min="9" max="9" width="14.44140625" customWidth="1"/>
  </cols>
  <sheetData>
    <row r="1" spans="1:8" x14ac:dyDescent="0.3">
      <c r="A1" s="8" t="s">
        <v>42</v>
      </c>
      <c r="B1" s="8" t="s">
        <v>43</v>
      </c>
      <c r="C1" s="8" t="s">
        <v>44</v>
      </c>
      <c r="D1" s="8" t="s">
        <v>45</v>
      </c>
      <c r="E1" s="8" t="s">
        <v>46</v>
      </c>
      <c r="F1" s="8" t="s">
        <v>47</v>
      </c>
      <c r="G1" s="8" t="s">
        <v>48</v>
      </c>
      <c r="H1" s="8" t="s">
        <v>49</v>
      </c>
    </row>
    <row r="2" spans="1:8" x14ac:dyDescent="0.3">
      <c r="A2" s="15" t="s">
        <v>15</v>
      </c>
      <c r="B2" s="3">
        <v>56</v>
      </c>
      <c r="C2" s="3">
        <v>145</v>
      </c>
      <c r="D2" s="3">
        <v>69</v>
      </c>
      <c r="E2" s="3">
        <v>114.3</v>
      </c>
      <c r="F2" s="3">
        <v>13</v>
      </c>
      <c r="G2" s="3">
        <v>91.8</v>
      </c>
      <c r="H2" s="3">
        <v>73.5</v>
      </c>
    </row>
    <row r="3" spans="1:8" x14ac:dyDescent="0.3">
      <c r="A3" s="15" t="s">
        <v>16</v>
      </c>
      <c r="B3" s="3">
        <v>52</v>
      </c>
      <c r="C3" s="3">
        <v>159</v>
      </c>
      <c r="D3" s="3">
        <v>110</v>
      </c>
      <c r="E3" s="3">
        <v>47.4</v>
      </c>
      <c r="F3" s="3">
        <v>15</v>
      </c>
      <c r="G3" s="3">
        <v>81.8</v>
      </c>
      <c r="H3" s="3">
        <v>73.3</v>
      </c>
    </row>
    <row r="4" spans="1:8" x14ac:dyDescent="0.3">
      <c r="A4" s="15" t="s">
        <v>17</v>
      </c>
      <c r="B4" s="3">
        <v>45</v>
      </c>
      <c r="C4" s="3">
        <v>111</v>
      </c>
      <c r="D4" s="3">
        <v>113</v>
      </c>
      <c r="E4" s="3">
        <v>48.4</v>
      </c>
      <c r="F4" s="3">
        <v>10</v>
      </c>
      <c r="G4" s="3">
        <v>68.8</v>
      </c>
      <c r="H4" s="3">
        <v>56.8</v>
      </c>
    </row>
    <row r="5" spans="1:8" x14ac:dyDescent="0.3">
      <c r="A5" s="15" t="s">
        <v>18</v>
      </c>
      <c r="B5" s="3">
        <v>51</v>
      </c>
      <c r="C5" s="3">
        <v>116</v>
      </c>
      <c r="D5" s="3">
        <v>108</v>
      </c>
      <c r="E5" s="3">
        <v>51.3</v>
      </c>
      <c r="F5" s="3">
        <v>12</v>
      </c>
      <c r="G5" s="3">
        <v>83</v>
      </c>
      <c r="H5" s="3">
        <v>68</v>
      </c>
    </row>
    <row r="6" spans="1:8" x14ac:dyDescent="0.3">
      <c r="A6" s="15" t="s">
        <v>19</v>
      </c>
      <c r="B6" s="3">
        <v>53</v>
      </c>
      <c r="C6" s="3">
        <v>90</v>
      </c>
      <c r="D6" s="3">
        <v>134</v>
      </c>
      <c r="E6" s="3">
        <v>66.599999999999994</v>
      </c>
      <c r="F6" s="3">
        <v>10</v>
      </c>
      <c r="G6" s="3">
        <v>81.3</v>
      </c>
      <c r="H6" s="3">
        <v>74.400000000000006</v>
      </c>
    </row>
    <row r="7" spans="1:8" x14ac:dyDescent="0.3">
      <c r="A7" s="15" t="s">
        <v>20</v>
      </c>
      <c r="B7" s="3">
        <v>57</v>
      </c>
      <c r="C7" s="3">
        <v>196</v>
      </c>
      <c r="D7" s="3">
        <v>271</v>
      </c>
      <c r="E7" s="3">
        <v>61</v>
      </c>
      <c r="F7" s="3">
        <v>11</v>
      </c>
      <c r="G7" s="3">
        <v>101.9</v>
      </c>
      <c r="H7" s="3">
        <v>96.2</v>
      </c>
    </row>
    <row r="8" spans="1:8" x14ac:dyDescent="0.3">
      <c r="A8" s="15" t="s">
        <v>21</v>
      </c>
      <c r="B8" s="3">
        <v>48</v>
      </c>
      <c r="C8" s="3">
        <v>56</v>
      </c>
      <c r="D8" s="3">
        <v>144</v>
      </c>
      <c r="E8" s="3">
        <v>49.3</v>
      </c>
      <c r="F8" s="3">
        <v>11</v>
      </c>
      <c r="G8" s="3">
        <v>81.5</v>
      </c>
      <c r="H8" s="3">
        <v>78.2</v>
      </c>
    </row>
    <row r="9" spans="1:8" x14ac:dyDescent="0.3">
      <c r="A9" s="15" t="s">
        <v>22</v>
      </c>
      <c r="B9" s="3">
        <v>65</v>
      </c>
      <c r="C9" s="3">
        <v>110</v>
      </c>
      <c r="D9" s="3">
        <v>172</v>
      </c>
      <c r="E9" s="3">
        <v>64.8</v>
      </c>
      <c r="F9" s="3">
        <v>16</v>
      </c>
      <c r="G9" s="3">
        <v>73.900000000000006</v>
      </c>
      <c r="H9" s="3">
        <v>58.3</v>
      </c>
    </row>
    <row r="10" spans="1:8" x14ac:dyDescent="0.3">
      <c r="A10" s="15" t="s">
        <v>23</v>
      </c>
      <c r="B10" s="3">
        <v>58</v>
      </c>
      <c r="C10" s="3">
        <v>105</v>
      </c>
      <c r="D10" s="3">
        <v>136</v>
      </c>
      <c r="E10" s="3">
        <v>62.3</v>
      </c>
      <c r="F10" s="3">
        <v>15</v>
      </c>
      <c r="G10" s="3">
        <v>72.099999999999994</v>
      </c>
      <c r="H10" s="3">
        <v>53.8</v>
      </c>
    </row>
    <row r="11" spans="1:8" x14ac:dyDescent="0.3">
      <c r="A11" s="15" t="s">
        <v>24</v>
      </c>
      <c r="B11" s="3">
        <v>53</v>
      </c>
      <c r="C11" s="3">
        <v>155</v>
      </c>
      <c r="D11" s="3">
        <v>85</v>
      </c>
      <c r="E11" s="3">
        <v>50.7</v>
      </c>
      <c r="F11" s="3">
        <v>16</v>
      </c>
      <c r="G11" s="3">
        <v>83.2</v>
      </c>
      <c r="H11" s="3">
        <v>74.900000000000006</v>
      </c>
    </row>
    <row r="12" spans="1:8" x14ac:dyDescent="0.3">
      <c r="A12" s="15" t="s">
        <v>25</v>
      </c>
      <c r="B12" s="3">
        <v>55</v>
      </c>
      <c r="C12" s="3">
        <v>44</v>
      </c>
      <c r="D12" s="3">
        <v>157</v>
      </c>
      <c r="E12" s="3">
        <v>72.400000000000006</v>
      </c>
      <c r="F12" s="3">
        <v>13</v>
      </c>
      <c r="G12" s="3">
        <v>73.099999999999994</v>
      </c>
      <c r="H12" s="3">
        <v>60.7</v>
      </c>
    </row>
    <row r="13" spans="1:8" x14ac:dyDescent="0.3">
      <c r="A13" s="15" t="s">
        <v>26</v>
      </c>
      <c r="B13" s="3">
        <v>56</v>
      </c>
      <c r="C13" s="3">
        <v>60</v>
      </c>
      <c r="D13" s="3">
        <v>167</v>
      </c>
      <c r="E13" s="3">
        <v>64.900000000000006</v>
      </c>
      <c r="F13" s="3">
        <v>12</v>
      </c>
      <c r="G13" s="3">
        <v>68.8</v>
      </c>
      <c r="H13" s="3">
        <v>70.7</v>
      </c>
    </row>
    <row r="14" spans="1:8" x14ac:dyDescent="0.3">
      <c r="A14" s="15" t="s">
        <v>27</v>
      </c>
      <c r="B14" s="3">
        <v>59</v>
      </c>
      <c r="C14" s="3">
        <v>49</v>
      </c>
      <c r="D14" s="3">
        <v>152</v>
      </c>
      <c r="E14" s="3">
        <v>61.7</v>
      </c>
      <c r="F14" s="3">
        <v>14</v>
      </c>
      <c r="G14" s="3">
        <v>84.3</v>
      </c>
      <c r="H14" s="3">
        <v>74.7</v>
      </c>
    </row>
    <row r="15" spans="1:8" x14ac:dyDescent="0.3">
      <c r="A15" s="15" t="s">
        <v>28</v>
      </c>
      <c r="B15" s="3">
        <v>68</v>
      </c>
      <c r="C15" s="3">
        <v>115</v>
      </c>
      <c r="D15" s="3">
        <v>144</v>
      </c>
      <c r="E15" s="3">
        <v>71</v>
      </c>
      <c r="F15" s="3">
        <v>14</v>
      </c>
      <c r="G15" s="3">
        <v>82.2</v>
      </c>
      <c r="H15" s="3">
        <v>62.1</v>
      </c>
    </row>
    <row r="16" spans="1:8" x14ac:dyDescent="0.3">
      <c r="A16" s="15" t="s">
        <v>29</v>
      </c>
      <c r="B16" s="3">
        <v>42</v>
      </c>
      <c r="C16" s="3">
        <v>137</v>
      </c>
      <c r="D16" s="3">
        <v>107</v>
      </c>
      <c r="E16" s="3">
        <v>41.2</v>
      </c>
      <c r="F16" s="3">
        <v>9</v>
      </c>
      <c r="G16" s="3">
        <v>71.099999999999994</v>
      </c>
      <c r="H16" s="3">
        <v>57.7</v>
      </c>
    </row>
    <row r="17" spans="1:8" x14ac:dyDescent="0.3">
      <c r="A17" s="15" t="s">
        <v>30</v>
      </c>
      <c r="B17" s="3">
        <v>44</v>
      </c>
      <c r="C17" s="3">
        <v>186</v>
      </c>
      <c r="D17" s="3">
        <v>115</v>
      </c>
      <c r="E17" s="3">
        <v>34.4</v>
      </c>
      <c r="F17" s="3">
        <v>10</v>
      </c>
      <c r="G17" s="3">
        <v>78.5</v>
      </c>
      <c r="H17" s="3">
        <v>60.8</v>
      </c>
    </row>
    <row r="18" spans="1:8" x14ac:dyDescent="0.3">
      <c r="A18" s="15" t="s">
        <v>31</v>
      </c>
      <c r="B18" s="3">
        <v>55</v>
      </c>
      <c r="C18" s="3">
        <v>83</v>
      </c>
      <c r="D18" s="3">
        <v>130</v>
      </c>
      <c r="E18" s="3">
        <v>55.9</v>
      </c>
      <c r="F18" s="3">
        <v>11</v>
      </c>
      <c r="G18" s="3">
        <v>68.599999999999994</v>
      </c>
      <c r="H18" s="3">
        <v>51.7</v>
      </c>
    </row>
    <row r="19" spans="1:8" x14ac:dyDescent="0.3">
      <c r="A19" s="15" t="s">
        <v>32</v>
      </c>
      <c r="B19" s="3">
        <v>39</v>
      </c>
      <c r="C19" s="3">
        <v>104</v>
      </c>
      <c r="D19" s="3">
        <v>136</v>
      </c>
      <c r="E19" s="3">
        <v>36.9</v>
      </c>
      <c r="F19" s="3">
        <v>9</v>
      </c>
      <c r="G19" s="3">
        <v>62.6</v>
      </c>
      <c r="H19" s="3">
        <v>53.1</v>
      </c>
    </row>
    <row r="20" spans="1:8" x14ac:dyDescent="0.3">
      <c r="A20" s="15" t="s">
        <v>33</v>
      </c>
      <c r="B20" s="3">
        <v>43</v>
      </c>
      <c r="C20" s="3">
        <v>85</v>
      </c>
      <c r="D20" s="3">
        <v>148</v>
      </c>
      <c r="E20" s="3">
        <v>40.6</v>
      </c>
      <c r="F20" s="3">
        <v>11</v>
      </c>
      <c r="G20" s="3">
        <v>75.2</v>
      </c>
      <c r="H20" s="3">
        <v>47.2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0"/>
  <sheetViews>
    <sheetView workbookViewId="0">
      <selection activeCell="F18" sqref="F18"/>
    </sheetView>
  </sheetViews>
  <sheetFormatPr defaultRowHeight="14.4" x14ac:dyDescent="0.3"/>
  <cols>
    <col min="1" max="1" width="27.6640625" customWidth="1"/>
    <col min="2" max="2" width="16.109375" customWidth="1"/>
    <col min="3" max="3" width="16.6640625" customWidth="1"/>
    <col min="4" max="4" width="19.88671875" customWidth="1"/>
    <col min="5" max="5" width="18.6640625" customWidth="1"/>
    <col min="6" max="6" width="68.21875" customWidth="1"/>
  </cols>
  <sheetData>
    <row r="1" spans="1:6" ht="15.6" thickTop="1" thickBot="1" x14ac:dyDescent="0.35">
      <c r="A1" s="16" t="s">
        <v>50</v>
      </c>
      <c r="B1" s="16" t="s">
        <v>51</v>
      </c>
      <c r="C1" s="16" t="s">
        <v>52</v>
      </c>
      <c r="D1" s="16" t="s">
        <v>53</v>
      </c>
      <c r="E1" s="16" t="s">
        <v>54</v>
      </c>
      <c r="F1" s="16" t="s">
        <v>55</v>
      </c>
    </row>
    <row r="2" spans="1:6" ht="15.6" thickTop="1" thickBot="1" x14ac:dyDescent="0.35">
      <c r="A2" s="17" t="s">
        <v>56</v>
      </c>
      <c r="B2" s="18" t="s">
        <v>57</v>
      </c>
      <c r="C2" s="19" t="s">
        <v>58</v>
      </c>
      <c r="D2" s="19" t="s">
        <v>59</v>
      </c>
      <c r="E2" s="19" t="s">
        <v>60</v>
      </c>
      <c r="F2" s="19" t="s">
        <v>61</v>
      </c>
    </row>
    <row r="3" spans="1:6" ht="15.6" thickTop="1" thickBot="1" x14ac:dyDescent="0.35">
      <c r="A3" s="17" t="s">
        <v>62</v>
      </c>
      <c r="B3" s="18" t="s">
        <v>57</v>
      </c>
      <c r="C3" s="19" t="s">
        <v>58</v>
      </c>
      <c r="D3" s="19" t="s">
        <v>63</v>
      </c>
      <c r="E3" s="19" t="s">
        <v>60</v>
      </c>
      <c r="F3" s="19" t="s">
        <v>61</v>
      </c>
    </row>
    <row r="4" spans="1:6" ht="15.6" thickTop="1" thickBot="1" x14ac:dyDescent="0.35">
      <c r="A4" s="17" t="s">
        <v>64</v>
      </c>
      <c r="B4" s="18" t="s">
        <v>57</v>
      </c>
      <c r="C4" s="19" t="s">
        <v>58</v>
      </c>
      <c r="D4" s="19" t="s">
        <v>65</v>
      </c>
      <c r="E4" s="19" t="s">
        <v>60</v>
      </c>
      <c r="F4" s="19" t="s">
        <v>61</v>
      </c>
    </row>
    <row r="5" spans="1:6" ht="15.6" thickTop="1" thickBot="1" x14ac:dyDescent="0.35">
      <c r="A5" s="17" t="s">
        <v>66</v>
      </c>
      <c r="B5" s="18" t="s">
        <v>57</v>
      </c>
      <c r="C5" s="19" t="s">
        <v>58</v>
      </c>
      <c r="D5" s="19" t="s">
        <v>67</v>
      </c>
      <c r="E5" s="19" t="s">
        <v>60</v>
      </c>
      <c r="F5" s="19" t="s">
        <v>68</v>
      </c>
    </row>
    <row r="6" spans="1:6" ht="15.6" thickTop="1" thickBot="1" x14ac:dyDescent="0.35">
      <c r="A6" s="17" t="s">
        <v>69</v>
      </c>
      <c r="B6" s="18" t="s">
        <v>57</v>
      </c>
      <c r="C6" s="19" t="s">
        <v>58</v>
      </c>
      <c r="D6" s="19" t="s">
        <v>70</v>
      </c>
      <c r="E6" s="19" t="s">
        <v>60</v>
      </c>
      <c r="F6" s="19" t="s">
        <v>68</v>
      </c>
    </row>
    <row r="7" spans="1:6" ht="15.6" thickTop="1" thickBot="1" x14ac:dyDescent="0.35">
      <c r="A7" s="17" t="s">
        <v>71</v>
      </c>
      <c r="B7" s="18" t="s">
        <v>57</v>
      </c>
      <c r="C7" s="19" t="s">
        <v>58</v>
      </c>
      <c r="D7" s="19" t="s">
        <v>72</v>
      </c>
      <c r="E7" s="19" t="s">
        <v>60</v>
      </c>
      <c r="F7" s="19" t="s">
        <v>61</v>
      </c>
    </row>
    <row r="8" spans="1:6" ht="15.6" thickTop="1" thickBot="1" x14ac:dyDescent="0.35">
      <c r="A8" s="17" t="s">
        <v>73</v>
      </c>
      <c r="B8" s="18" t="s">
        <v>57</v>
      </c>
      <c r="C8" s="19" t="s">
        <v>58</v>
      </c>
      <c r="D8" s="19" t="s">
        <v>74</v>
      </c>
      <c r="E8" s="19" t="s">
        <v>60</v>
      </c>
      <c r="F8" s="19" t="s">
        <v>61</v>
      </c>
    </row>
    <row r="9" spans="1:6" ht="15.6" thickTop="1" thickBot="1" x14ac:dyDescent="0.35">
      <c r="A9" s="17" t="s">
        <v>79</v>
      </c>
      <c r="B9" s="18" t="s">
        <v>78</v>
      </c>
      <c r="C9" s="19" t="s">
        <v>75</v>
      </c>
      <c r="D9" s="19" t="s">
        <v>86</v>
      </c>
      <c r="E9" s="19" t="s">
        <v>76</v>
      </c>
      <c r="F9" s="19" t="s">
        <v>77</v>
      </c>
    </row>
    <row r="10" spans="1:6" ht="15.6" thickTop="1" thickBot="1" x14ac:dyDescent="0.35">
      <c r="A10" s="17" t="s">
        <v>84</v>
      </c>
      <c r="B10" s="18" t="s">
        <v>78</v>
      </c>
      <c r="C10" s="19" t="s">
        <v>75</v>
      </c>
      <c r="D10" s="19" t="s">
        <v>87</v>
      </c>
      <c r="E10" s="19" t="s">
        <v>76</v>
      </c>
      <c r="F10" s="19" t="s">
        <v>77</v>
      </c>
    </row>
    <row r="11" spans="1:6" ht="15.6" thickTop="1" thickBot="1" x14ac:dyDescent="0.35">
      <c r="A11" s="17" t="s">
        <v>83</v>
      </c>
      <c r="B11" s="18" t="s">
        <v>78</v>
      </c>
      <c r="C11" s="19" t="s">
        <v>75</v>
      </c>
      <c r="D11" s="19" t="s">
        <v>88</v>
      </c>
      <c r="E11" s="19" t="s">
        <v>76</v>
      </c>
      <c r="F11" s="19" t="s">
        <v>77</v>
      </c>
    </row>
    <row r="12" spans="1:6" ht="15.6" thickTop="1" thickBot="1" x14ac:dyDescent="0.35">
      <c r="A12" s="17" t="s">
        <v>82</v>
      </c>
      <c r="B12" s="18" t="s">
        <v>78</v>
      </c>
      <c r="C12" s="19" t="s">
        <v>75</v>
      </c>
      <c r="D12" s="19" t="s">
        <v>85</v>
      </c>
      <c r="E12" s="19" t="s">
        <v>76</v>
      </c>
      <c r="F12" s="19" t="s">
        <v>77</v>
      </c>
    </row>
    <row r="13" spans="1:6" ht="15.6" thickTop="1" thickBot="1" x14ac:dyDescent="0.35">
      <c r="A13" s="17" t="s">
        <v>80</v>
      </c>
      <c r="B13" s="18" t="s">
        <v>78</v>
      </c>
      <c r="C13" s="19" t="s">
        <v>75</v>
      </c>
      <c r="D13" s="19" t="s">
        <v>81</v>
      </c>
      <c r="E13" s="19" t="s">
        <v>76</v>
      </c>
      <c r="F13" s="19" t="s">
        <v>77</v>
      </c>
    </row>
    <row r="14" spans="1:6" ht="15" thickTop="1" x14ac:dyDescent="0.3"/>
    <row r="64" spans="1:6" x14ac:dyDescent="0.3">
      <c r="A64" s="10" t="s">
        <v>94</v>
      </c>
      <c r="B64" s="14"/>
      <c r="C64" s="14"/>
      <c r="D64" s="14"/>
      <c r="E64" s="14"/>
      <c r="F64" s="14"/>
    </row>
    <row r="65" spans="1:6" x14ac:dyDescent="0.3">
      <c r="A65" s="14" t="s">
        <v>90</v>
      </c>
      <c r="B65" s="14"/>
      <c r="C65" s="14"/>
      <c r="D65" s="14"/>
      <c r="E65" s="14"/>
      <c r="F65" s="14"/>
    </row>
    <row r="66" spans="1:6" x14ac:dyDescent="0.3">
      <c r="A66" s="14" t="s">
        <v>91</v>
      </c>
      <c r="B66" s="14"/>
      <c r="C66" s="14"/>
      <c r="D66" s="14"/>
      <c r="E66" s="14"/>
      <c r="F66" s="14"/>
    </row>
    <row r="67" spans="1:6" x14ac:dyDescent="0.3">
      <c r="A67" s="14" t="s">
        <v>92</v>
      </c>
      <c r="B67" s="14"/>
      <c r="C67" s="14"/>
      <c r="D67" s="14"/>
      <c r="E67" s="14"/>
      <c r="F67" s="14"/>
    </row>
    <row r="68" spans="1:6" x14ac:dyDescent="0.3">
      <c r="A68" s="14" t="s">
        <v>89</v>
      </c>
      <c r="B68" s="14"/>
      <c r="C68" s="14"/>
      <c r="D68" s="14"/>
      <c r="E68" s="14"/>
      <c r="F68" s="14"/>
    </row>
    <row r="69" spans="1:6" x14ac:dyDescent="0.3">
      <c r="A69" s="14" t="s">
        <v>93</v>
      </c>
      <c r="B69" s="14"/>
      <c r="C69" s="14"/>
      <c r="D69" s="14"/>
      <c r="E69" s="14"/>
      <c r="F69" s="14"/>
    </row>
    <row r="70" spans="1:6" x14ac:dyDescent="0.3">
      <c r="A70" s="14"/>
      <c r="B70" s="14"/>
      <c r="C70" s="14"/>
      <c r="D70" s="14"/>
      <c r="E70" s="14"/>
      <c r="F70" s="14"/>
    </row>
    <row r="71" spans="1:6" x14ac:dyDescent="0.3">
      <c r="A71" s="10" t="s">
        <v>95</v>
      </c>
      <c r="B71" s="14"/>
      <c r="C71" s="14"/>
      <c r="D71" s="14"/>
      <c r="E71" s="14"/>
      <c r="F71" s="14"/>
    </row>
    <row r="72" spans="1:6" x14ac:dyDescent="0.3">
      <c r="A72" s="14" t="s">
        <v>96</v>
      </c>
      <c r="B72" s="14"/>
      <c r="C72" s="14"/>
      <c r="D72" s="14"/>
      <c r="E72" s="14"/>
      <c r="F72" s="14"/>
    </row>
    <row r="73" spans="1:6" x14ac:dyDescent="0.3">
      <c r="A73" s="14" t="s">
        <v>97</v>
      </c>
      <c r="B73" s="14"/>
      <c r="C73" s="14"/>
      <c r="D73" s="14"/>
      <c r="E73" s="14"/>
      <c r="F73" s="14"/>
    </row>
    <row r="74" spans="1:6" x14ac:dyDescent="0.3">
      <c r="A74" s="14" t="s">
        <v>98</v>
      </c>
      <c r="B74" s="14"/>
      <c r="C74" s="14"/>
      <c r="D74" s="14"/>
      <c r="E74" s="14"/>
      <c r="F74" s="14"/>
    </row>
    <row r="75" spans="1:6" x14ac:dyDescent="0.3">
      <c r="A75" s="14" t="s">
        <v>89</v>
      </c>
      <c r="B75" s="14"/>
      <c r="C75" s="14"/>
      <c r="D75" s="14"/>
      <c r="E75" s="14"/>
      <c r="F75" s="14"/>
    </row>
    <row r="76" spans="1:6" x14ac:dyDescent="0.3">
      <c r="A76" s="14" t="s">
        <v>99</v>
      </c>
      <c r="B76" s="14"/>
      <c r="C76" s="14"/>
      <c r="D76" s="14"/>
      <c r="E76" s="14"/>
      <c r="F76" s="14"/>
    </row>
    <row r="77" spans="1:6" x14ac:dyDescent="0.3">
      <c r="A77" s="14"/>
      <c r="B77" s="14"/>
      <c r="C77" s="14"/>
      <c r="D77" s="14"/>
      <c r="E77" s="14"/>
      <c r="F77" s="14"/>
    </row>
    <row r="78" spans="1:6" x14ac:dyDescent="0.3">
      <c r="A78" s="10" t="s">
        <v>104</v>
      </c>
      <c r="B78" s="14"/>
      <c r="C78" s="14"/>
      <c r="D78" s="14"/>
      <c r="E78" s="14"/>
      <c r="F78" s="14"/>
    </row>
    <row r="79" spans="1:6" x14ac:dyDescent="0.3">
      <c r="A79" s="14" t="s">
        <v>100</v>
      </c>
      <c r="B79" s="14"/>
      <c r="C79" s="14"/>
      <c r="D79" s="14"/>
      <c r="E79" s="14"/>
      <c r="F79" s="14"/>
    </row>
    <row r="80" spans="1:6" x14ac:dyDescent="0.3">
      <c r="A80" s="14" t="s">
        <v>101</v>
      </c>
      <c r="B80" s="14"/>
      <c r="C80" s="14"/>
      <c r="D80" s="14"/>
      <c r="E80" s="14"/>
      <c r="F80" s="14"/>
    </row>
    <row r="81" spans="1:6" x14ac:dyDescent="0.3">
      <c r="A81" s="14" t="s">
        <v>102</v>
      </c>
      <c r="B81" s="14"/>
      <c r="C81" s="14"/>
      <c r="D81" s="14"/>
      <c r="E81" s="14"/>
      <c r="F81" s="14"/>
    </row>
    <row r="82" spans="1:6" x14ac:dyDescent="0.3">
      <c r="A82" s="14" t="s">
        <v>89</v>
      </c>
      <c r="B82" s="14"/>
      <c r="C82" s="14"/>
      <c r="D82" s="14"/>
      <c r="E82" s="14"/>
      <c r="F82" s="14"/>
    </row>
    <row r="83" spans="1:6" x14ac:dyDescent="0.3">
      <c r="A83" s="14" t="s">
        <v>103</v>
      </c>
      <c r="B83" s="14"/>
      <c r="C83" s="14"/>
      <c r="D83" s="14"/>
      <c r="E83" s="14"/>
      <c r="F83" s="14"/>
    </row>
    <row r="85" spans="1:6" x14ac:dyDescent="0.3">
      <c r="A85" s="10" t="s">
        <v>109</v>
      </c>
      <c r="B85" s="14"/>
      <c r="C85" s="14"/>
      <c r="D85" s="14"/>
      <c r="E85" s="14"/>
      <c r="F85" s="14"/>
    </row>
    <row r="86" spans="1:6" x14ac:dyDescent="0.3">
      <c r="A86" s="14" t="s">
        <v>105</v>
      </c>
      <c r="B86" s="14"/>
      <c r="C86" s="14"/>
      <c r="D86" s="14"/>
      <c r="E86" s="14"/>
      <c r="F86" s="14"/>
    </row>
    <row r="87" spans="1:6" x14ac:dyDescent="0.3">
      <c r="A87" s="14" t="s">
        <v>106</v>
      </c>
      <c r="B87" s="14"/>
      <c r="C87" s="14"/>
      <c r="D87" s="14"/>
      <c r="E87" s="14"/>
      <c r="F87" s="14"/>
    </row>
    <row r="88" spans="1:6" x14ac:dyDescent="0.3">
      <c r="A88" s="14" t="s">
        <v>107</v>
      </c>
      <c r="B88" s="14"/>
      <c r="C88" s="14"/>
      <c r="D88" s="14"/>
      <c r="E88" s="14"/>
      <c r="F88" s="14"/>
    </row>
    <row r="89" spans="1:6" x14ac:dyDescent="0.3">
      <c r="A89" s="14" t="s">
        <v>89</v>
      </c>
      <c r="B89" s="14"/>
      <c r="C89" s="14"/>
      <c r="D89" s="14"/>
      <c r="E89" s="14"/>
      <c r="F89" s="14"/>
    </row>
    <row r="90" spans="1:6" x14ac:dyDescent="0.3">
      <c r="A90" s="14" t="s">
        <v>108</v>
      </c>
      <c r="B90" s="14"/>
      <c r="C90" s="14"/>
      <c r="D90" s="14"/>
      <c r="E90" s="14"/>
      <c r="F90" s="14"/>
    </row>
    <row r="92" spans="1:6" x14ac:dyDescent="0.3">
      <c r="A92" s="10" t="s">
        <v>110</v>
      </c>
      <c r="B92" s="14"/>
      <c r="C92" s="14"/>
      <c r="D92" s="14"/>
      <c r="E92" s="14"/>
      <c r="F92" s="14"/>
    </row>
    <row r="93" spans="1:6" x14ac:dyDescent="0.3">
      <c r="A93" s="14" t="s">
        <v>111</v>
      </c>
      <c r="B93" s="14"/>
      <c r="C93" s="14"/>
      <c r="D93" s="14"/>
      <c r="E93" s="14"/>
      <c r="F93" s="14"/>
    </row>
    <row r="94" spans="1:6" x14ac:dyDescent="0.3">
      <c r="A94" s="14" t="s">
        <v>112</v>
      </c>
      <c r="B94" s="14"/>
      <c r="C94" s="14"/>
      <c r="D94" s="14"/>
      <c r="E94" s="14"/>
      <c r="F94" s="14"/>
    </row>
    <row r="95" spans="1:6" x14ac:dyDescent="0.3">
      <c r="A95" s="14" t="s">
        <v>113</v>
      </c>
      <c r="B95" s="14"/>
      <c r="C95" s="14"/>
      <c r="D95" s="14"/>
      <c r="E95" s="14"/>
      <c r="F95" s="14"/>
    </row>
    <row r="96" spans="1:6" x14ac:dyDescent="0.3">
      <c r="A96" s="14" t="s">
        <v>89</v>
      </c>
      <c r="B96" s="14"/>
      <c r="C96" s="14"/>
      <c r="D96" s="14"/>
      <c r="E96" s="14"/>
      <c r="F96" s="14"/>
    </row>
    <row r="97" spans="1:6" x14ac:dyDescent="0.3">
      <c r="A97" s="14" t="s">
        <v>114</v>
      </c>
      <c r="B97" s="14"/>
      <c r="C97" s="14"/>
      <c r="D97" s="14"/>
      <c r="E97" s="14"/>
      <c r="F97" s="14"/>
    </row>
    <row r="99" spans="1:6" ht="15.6" x14ac:dyDescent="0.3">
      <c r="A99" s="20" t="s">
        <v>115</v>
      </c>
      <c r="B99" s="20"/>
      <c r="C99" s="20"/>
      <c r="D99" s="20"/>
      <c r="E99" s="14"/>
      <c r="F99" s="14"/>
    </row>
    <row r="100" spans="1:6" ht="15.6" x14ac:dyDescent="0.3">
      <c r="A100" s="20" t="s">
        <v>116</v>
      </c>
      <c r="B100" s="20"/>
      <c r="C100" s="20"/>
      <c r="D100" s="20"/>
      <c r="E100" s="20"/>
      <c r="F100" s="20"/>
    </row>
    <row r="101" spans="1:6" ht="15.6" x14ac:dyDescent="0.3">
      <c r="A101" s="20" t="s">
        <v>117</v>
      </c>
      <c r="B101" s="20"/>
      <c r="C101" s="20"/>
      <c r="D101" s="20"/>
      <c r="E101" s="20"/>
      <c r="F101" s="20"/>
    </row>
    <row r="102" spans="1:6" ht="15.6" x14ac:dyDescent="0.3">
      <c r="A102" s="20" t="s">
        <v>118</v>
      </c>
      <c r="B102" s="20"/>
      <c r="C102" s="20"/>
      <c r="D102" s="20"/>
      <c r="E102" s="20"/>
      <c r="F102" s="20"/>
    </row>
    <row r="103" spans="1:6" ht="15.6" x14ac:dyDescent="0.3">
      <c r="A103" s="20" t="s">
        <v>119</v>
      </c>
      <c r="B103" s="20"/>
      <c r="C103" s="20"/>
      <c r="D103" s="20"/>
      <c r="E103" s="20"/>
      <c r="F103" s="20"/>
    </row>
    <row r="104" spans="1:6" ht="15.6" x14ac:dyDescent="0.3">
      <c r="A104" s="20" t="s">
        <v>120</v>
      </c>
      <c r="B104" s="20"/>
      <c r="C104" s="20"/>
      <c r="D104" s="20"/>
      <c r="E104" s="20"/>
      <c r="F104" s="20"/>
    </row>
    <row r="105" spans="1:6" ht="15.6" x14ac:dyDescent="0.3">
      <c r="A105" s="20" t="s">
        <v>121</v>
      </c>
      <c r="B105" s="20"/>
      <c r="C105" s="20"/>
      <c r="D105" s="20"/>
      <c r="E105" s="20"/>
      <c r="F105" s="20"/>
    </row>
    <row r="106" spans="1:6" ht="15.6" x14ac:dyDescent="0.3">
      <c r="A106" s="20" t="s">
        <v>122</v>
      </c>
      <c r="B106" s="20"/>
      <c r="C106" s="20"/>
      <c r="D106" s="20"/>
      <c r="E106" s="20"/>
      <c r="F106" s="20"/>
    </row>
    <row r="107" spans="1:6" ht="15.6" x14ac:dyDescent="0.3">
      <c r="A107" s="20" t="s">
        <v>123</v>
      </c>
      <c r="B107" s="20"/>
      <c r="C107" s="20"/>
      <c r="D107" s="20"/>
      <c r="E107" s="20"/>
      <c r="F107" s="20"/>
    </row>
    <row r="108" spans="1:6" x14ac:dyDescent="0.3">
      <c r="A108" s="14"/>
      <c r="B108" s="14"/>
      <c r="C108" s="14"/>
      <c r="D108" s="14"/>
      <c r="E108" s="14"/>
      <c r="F108" s="14"/>
    </row>
    <row r="109" spans="1:6" ht="15.6" x14ac:dyDescent="0.3">
      <c r="A109" s="20" t="s">
        <v>124</v>
      </c>
      <c r="B109" s="20"/>
      <c r="C109" s="20"/>
      <c r="D109" s="20"/>
      <c r="E109" s="20"/>
      <c r="F109" s="20"/>
    </row>
    <row r="110" spans="1:6" ht="15.6" x14ac:dyDescent="0.3">
      <c r="A110" s="20" t="s">
        <v>125</v>
      </c>
      <c r="B110" s="20"/>
      <c r="C110" s="20"/>
      <c r="D110" s="20"/>
      <c r="E110" s="14"/>
      <c r="F110" s="14"/>
    </row>
    <row r="111" spans="1:6" ht="15.6" x14ac:dyDescent="0.3">
      <c r="A111" s="20" t="s">
        <v>126</v>
      </c>
      <c r="B111" s="20"/>
      <c r="C111" s="20"/>
      <c r="D111" s="20"/>
      <c r="E111" s="20"/>
      <c r="F111" s="20"/>
    </row>
    <row r="112" spans="1:6" ht="15.6" x14ac:dyDescent="0.3">
      <c r="A112" s="20" t="s">
        <v>127</v>
      </c>
      <c r="B112" s="20"/>
      <c r="C112" s="20"/>
      <c r="D112" s="20"/>
      <c r="E112" s="20"/>
      <c r="F112" s="20"/>
    </row>
    <row r="113" spans="1:6" ht="15.6" x14ac:dyDescent="0.3">
      <c r="A113" s="20" t="s">
        <v>128</v>
      </c>
      <c r="B113" s="20"/>
      <c r="C113" s="20"/>
      <c r="D113" s="20"/>
      <c r="E113" s="20"/>
      <c r="F113" s="20"/>
    </row>
    <row r="114" spans="1:6" ht="15.6" x14ac:dyDescent="0.3">
      <c r="A114" s="20" t="s">
        <v>129</v>
      </c>
      <c r="B114" s="20"/>
      <c r="C114" s="20"/>
      <c r="D114" s="20"/>
      <c r="E114" s="20"/>
      <c r="F114" s="20"/>
    </row>
    <row r="116" spans="1:6" ht="15.6" x14ac:dyDescent="0.3">
      <c r="A116" s="20" t="s">
        <v>130</v>
      </c>
      <c r="B116" s="20"/>
      <c r="C116" s="20"/>
    </row>
    <row r="117" spans="1:6" ht="15.6" x14ac:dyDescent="0.3">
      <c r="A117" s="20" t="s">
        <v>131</v>
      </c>
      <c r="B117" s="20"/>
      <c r="C117" s="20"/>
      <c r="D117" s="14"/>
      <c r="E117" s="14"/>
      <c r="F117" s="14"/>
    </row>
    <row r="118" spans="1:6" ht="15.6" x14ac:dyDescent="0.3">
      <c r="A118" s="20" t="s">
        <v>132</v>
      </c>
      <c r="B118" s="20"/>
      <c r="C118" s="20"/>
      <c r="D118" s="14"/>
      <c r="E118" s="14"/>
      <c r="F118" s="14"/>
    </row>
    <row r="119" spans="1:6" ht="15.6" x14ac:dyDescent="0.3">
      <c r="A119" s="20" t="s">
        <v>119</v>
      </c>
      <c r="B119" s="20"/>
      <c r="C119" s="20"/>
      <c r="D119" s="14"/>
      <c r="E119" s="14"/>
      <c r="F119" s="14"/>
    </row>
    <row r="120" spans="1:6" ht="15.6" x14ac:dyDescent="0.3">
      <c r="A120" s="20" t="s">
        <v>133</v>
      </c>
      <c r="B120" s="20"/>
      <c r="C120" s="20"/>
      <c r="D120" s="14"/>
      <c r="E120" s="14"/>
      <c r="F120" s="14"/>
    </row>
    <row r="121" spans="1:6" x14ac:dyDescent="0.3">
      <c r="D121" s="14"/>
      <c r="E121" s="14"/>
      <c r="F121" s="14"/>
    </row>
    <row r="122" spans="1:6" ht="15.6" x14ac:dyDescent="0.3">
      <c r="A122" s="20" t="s">
        <v>134</v>
      </c>
      <c r="B122" s="20"/>
      <c r="C122" s="20"/>
      <c r="D122" s="20"/>
      <c r="E122" s="14"/>
      <c r="F122" s="14"/>
    </row>
    <row r="123" spans="1:6" ht="15.6" x14ac:dyDescent="0.3">
      <c r="A123" s="20" t="s">
        <v>135</v>
      </c>
      <c r="B123" s="20"/>
      <c r="C123" s="20"/>
      <c r="D123" s="20"/>
      <c r="E123" s="14"/>
      <c r="F123" s="14"/>
    </row>
    <row r="124" spans="1:6" ht="15.6" x14ac:dyDescent="0.3">
      <c r="A124" s="20" t="s">
        <v>136</v>
      </c>
      <c r="B124" s="20"/>
      <c r="C124" s="20"/>
      <c r="D124" s="20"/>
      <c r="E124" s="14"/>
      <c r="F124" s="14"/>
    </row>
    <row r="125" spans="1:6" ht="15.6" x14ac:dyDescent="0.3">
      <c r="A125" s="20" t="s">
        <v>137</v>
      </c>
      <c r="B125" s="20"/>
      <c r="C125" s="20"/>
      <c r="D125" s="20"/>
      <c r="E125" s="14"/>
      <c r="F125" s="14"/>
    </row>
    <row r="126" spans="1:6" ht="15.6" x14ac:dyDescent="0.3">
      <c r="A126" s="20" t="s">
        <v>138</v>
      </c>
      <c r="B126" s="20"/>
      <c r="C126" s="20"/>
      <c r="D126" s="20"/>
      <c r="E126" s="14"/>
      <c r="F126" s="14"/>
    </row>
    <row r="127" spans="1:6" ht="15.6" x14ac:dyDescent="0.3">
      <c r="A127" s="20" t="s">
        <v>139</v>
      </c>
      <c r="B127" s="20"/>
      <c r="C127" s="20"/>
      <c r="D127" s="20"/>
      <c r="E127" s="14"/>
      <c r="F127" s="14"/>
    </row>
    <row r="128" spans="1:6" ht="15.6" x14ac:dyDescent="0.3">
      <c r="A128" s="20" t="s">
        <v>140</v>
      </c>
      <c r="B128" s="20"/>
      <c r="C128" s="20"/>
      <c r="D128" s="20"/>
      <c r="E128" s="14"/>
      <c r="F128" s="14"/>
    </row>
    <row r="129" spans="1:6" ht="15.6" x14ac:dyDescent="0.3">
      <c r="A129" s="20" t="s">
        <v>141</v>
      </c>
      <c r="B129" s="20"/>
      <c r="C129" s="20"/>
      <c r="D129" s="20"/>
      <c r="E129" s="14"/>
      <c r="F129" s="14"/>
    </row>
    <row r="130" spans="1:6" ht="15.6" x14ac:dyDescent="0.3">
      <c r="A130" s="20" t="s">
        <v>142</v>
      </c>
      <c r="B130" s="20"/>
      <c r="C130" s="20"/>
      <c r="D130" s="20"/>
      <c r="E130" s="20"/>
      <c r="F130" s="20"/>
    </row>
    <row r="131" spans="1:6" ht="15.6" x14ac:dyDescent="0.3">
      <c r="A131" s="20" t="s">
        <v>143</v>
      </c>
      <c r="B131" s="20"/>
      <c r="C131" s="20"/>
      <c r="D131" s="20"/>
      <c r="E131" s="14"/>
      <c r="F131" s="14"/>
    </row>
    <row r="132" spans="1:6" ht="15.6" x14ac:dyDescent="0.3">
      <c r="A132" s="20" t="s">
        <v>144</v>
      </c>
      <c r="B132" s="20"/>
      <c r="C132" s="20"/>
      <c r="D132" s="20"/>
      <c r="E132" s="20"/>
      <c r="F132" s="20"/>
    </row>
    <row r="133" spans="1:6" ht="15.6" x14ac:dyDescent="0.3">
      <c r="A133" s="20" t="s">
        <v>119</v>
      </c>
      <c r="B133" s="20"/>
      <c r="C133" s="20"/>
      <c r="D133" s="20"/>
      <c r="E133" s="20"/>
      <c r="F133" s="20"/>
    </row>
    <row r="134" spans="1:6" ht="15.6" x14ac:dyDescent="0.3">
      <c r="A134" s="20" t="s">
        <v>145</v>
      </c>
      <c r="B134" s="20"/>
      <c r="C134" s="20"/>
      <c r="D134" s="20"/>
      <c r="E134" s="20"/>
      <c r="F134" s="20"/>
    </row>
    <row r="135" spans="1:6" ht="15.6" x14ac:dyDescent="0.3">
      <c r="E135" s="20"/>
      <c r="F135" s="20"/>
    </row>
    <row r="136" spans="1:6" ht="15.6" x14ac:dyDescent="0.3">
      <c r="A136" s="20" t="s">
        <v>146</v>
      </c>
      <c r="B136" s="20"/>
      <c r="C136" s="20"/>
      <c r="D136" s="20"/>
      <c r="E136" s="20"/>
      <c r="F136" s="20"/>
    </row>
    <row r="137" spans="1:6" ht="15.6" x14ac:dyDescent="0.3">
      <c r="A137" s="20" t="s">
        <v>147</v>
      </c>
      <c r="B137" s="20"/>
      <c r="C137" s="20"/>
      <c r="D137" s="20"/>
      <c r="E137" s="20"/>
      <c r="F137" s="20"/>
    </row>
    <row r="138" spans="1:6" ht="15.6" x14ac:dyDescent="0.3">
      <c r="A138" s="20" t="s">
        <v>148</v>
      </c>
      <c r="B138" s="20"/>
      <c r="C138" s="20"/>
      <c r="D138" s="20"/>
      <c r="E138" s="20"/>
      <c r="F138" s="20"/>
    </row>
    <row r="139" spans="1:6" ht="15.6" x14ac:dyDescent="0.3">
      <c r="A139" s="20" t="s">
        <v>149</v>
      </c>
      <c r="B139" s="20"/>
      <c r="C139" s="20"/>
      <c r="D139" s="20"/>
      <c r="E139" s="20"/>
      <c r="F139" s="20"/>
    </row>
    <row r="140" spans="1:6" ht="15.6" x14ac:dyDescent="0.3">
      <c r="A140" s="20" t="s">
        <v>150</v>
      </c>
      <c r="B140" s="20"/>
      <c r="C140" s="20"/>
      <c r="D140" s="20"/>
      <c r="E140" s="20"/>
      <c r="F140" s="20"/>
    </row>
    <row r="141" spans="1:6" ht="15.6" x14ac:dyDescent="0.3">
      <c r="A141" s="20" t="s">
        <v>151</v>
      </c>
      <c r="B141" s="20"/>
      <c r="C141" s="20"/>
      <c r="D141" s="20"/>
      <c r="E141" s="20"/>
      <c r="F141" s="20"/>
    </row>
    <row r="142" spans="1:6" ht="15.6" x14ac:dyDescent="0.3">
      <c r="A142" s="20" t="s">
        <v>152</v>
      </c>
      <c r="B142" s="20"/>
      <c r="C142" s="20"/>
      <c r="D142" s="20"/>
      <c r="E142" s="20"/>
      <c r="F142" s="20"/>
    </row>
    <row r="143" spans="1:6" ht="15.6" x14ac:dyDescent="0.3">
      <c r="A143" s="20" t="s">
        <v>153</v>
      </c>
      <c r="B143" s="20"/>
      <c r="C143" s="20"/>
      <c r="D143" s="20"/>
      <c r="E143" s="20"/>
      <c r="F143" s="20"/>
    </row>
    <row r="144" spans="1:6" ht="15.6" x14ac:dyDescent="0.3">
      <c r="A144" s="20"/>
      <c r="B144" s="20"/>
      <c r="C144" s="20"/>
      <c r="D144" s="20"/>
      <c r="E144" s="20"/>
      <c r="F144" s="20"/>
    </row>
    <row r="145" spans="1:6" ht="15.6" x14ac:dyDescent="0.3">
      <c r="A145" s="20" t="s">
        <v>154</v>
      </c>
      <c r="B145" s="20"/>
      <c r="C145" s="20"/>
      <c r="D145" s="20"/>
      <c r="E145" s="20"/>
      <c r="F145" s="20"/>
    </row>
    <row r="146" spans="1:6" ht="15.6" x14ac:dyDescent="0.3">
      <c r="A146" s="20" t="s">
        <v>155</v>
      </c>
      <c r="B146" s="20"/>
      <c r="C146" s="20"/>
      <c r="D146" s="20"/>
      <c r="E146" s="20"/>
      <c r="F146" s="20"/>
    </row>
    <row r="147" spans="1:6" ht="15.6" x14ac:dyDescent="0.3">
      <c r="A147" s="20" t="s">
        <v>156</v>
      </c>
      <c r="B147" s="20"/>
      <c r="C147" s="20"/>
      <c r="D147" s="20"/>
      <c r="E147" s="20"/>
      <c r="F147" s="20"/>
    </row>
    <row r="148" spans="1:6" ht="15.6" x14ac:dyDescent="0.3">
      <c r="A148" s="20" t="s">
        <v>157</v>
      </c>
      <c r="B148" s="20"/>
      <c r="C148" s="20"/>
      <c r="D148" s="20"/>
      <c r="E148" s="20"/>
      <c r="F148" s="20"/>
    </row>
    <row r="149" spans="1:6" ht="15.6" x14ac:dyDescent="0.3">
      <c r="A149" s="20" t="s">
        <v>158</v>
      </c>
      <c r="B149" s="20"/>
      <c r="C149" s="20"/>
      <c r="D149" s="20"/>
      <c r="E149" s="20"/>
      <c r="F149" s="20"/>
    </row>
    <row r="150" spans="1:6" ht="15.6" x14ac:dyDescent="0.3">
      <c r="A150" s="20" t="s">
        <v>159</v>
      </c>
      <c r="B150" s="20"/>
      <c r="C150" s="20"/>
      <c r="D150" s="20"/>
      <c r="E150" s="20"/>
      <c r="F150" s="20"/>
    </row>
    <row r="151" spans="1:6" ht="15.6" x14ac:dyDescent="0.3">
      <c r="A151" s="20" t="s">
        <v>160</v>
      </c>
      <c r="B151" s="20"/>
      <c r="C151" s="20"/>
      <c r="D151" s="20"/>
      <c r="E151" s="20"/>
      <c r="F151" s="20"/>
    </row>
    <row r="152" spans="1:6" ht="15.6" x14ac:dyDescent="0.3">
      <c r="A152" s="20" t="s">
        <v>161</v>
      </c>
      <c r="B152" s="20"/>
      <c r="C152" s="20"/>
      <c r="D152" s="20"/>
      <c r="E152" s="20"/>
      <c r="F152" s="20"/>
    </row>
    <row r="153" spans="1:6" ht="15.6" x14ac:dyDescent="0.3">
      <c r="A153" s="20" t="s">
        <v>162</v>
      </c>
      <c r="B153" s="20"/>
      <c r="C153" s="20"/>
      <c r="D153" s="20"/>
      <c r="E153" s="20"/>
      <c r="F153" s="20"/>
    </row>
    <row r="154" spans="1:6" ht="15.6" x14ac:dyDescent="0.3">
      <c r="A154" s="20" t="s">
        <v>163</v>
      </c>
      <c r="B154" s="20"/>
      <c r="C154" s="20"/>
      <c r="D154" s="20"/>
      <c r="E154" s="20"/>
      <c r="F154" s="20"/>
    </row>
    <row r="155" spans="1:6" ht="15.6" x14ac:dyDescent="0.3">
      <c r="A155" s="20" t="s">
        <v>164</v>
      </c>
      <c r="B155" s="20"/>
      <c r="C155" s="20"/>
      <c r="D155" s="20"/>
      <c r="E155" s="20"/>
      <c r="F155" s="20"/>
    </row>
    <row r="156" spans="1:6" x14ac:dyDescent="0.3">
      <c r="A156" s="14"/>
      <c r="B156" s="14"/>
      <c r="C156" s="14"/>
      <c r="D156" s="14"/>
      <c r="E156" s="14"/>
      <c r="F156" s="14"/>
    </row>
    <row r="157" spans="1:6" ht="15.6" x14ac:dyDescent="0.3">
      <c r="A157" s="20" t="s">
        <v>165</v>
      </c>
      <c r="B157" s="20"/>
      <c r="C157" s="14"/>
      <c r="D157" s="14"/>
      <c r="E157" s="14"/>
      <c r="F157" s="14"/>
    </row>
    <row r="158" spans="1:6" ht="15.6" x14ac:dyDescent="0.3">
      <c r="A158" s="20" t="s">
        <v>166</v>
      </c>
      <c r="B158" s="20"/>
      <c r="C158" s="14"/>
      <c r="D158" s="14"/>
      <c r="E158" s="14"/>
      <c r="F158" s="14"/>
    </row>
    <row r="159" spans="1:6" ht="15.6" x14ac:dyDescent="0.3">
      <c r="A159" s="20" t="s">
        <v>167</v>
      </c>
      <c r="B159" s="20"/>
      <c r="C159" s="14"/>
      <c r="D159" s="14"/>
      <c r="E159" s="14"/>
      <c r="F159" s="14"/>
    </row>
    <row r="160" spans="1:6" ht="15.6" x14ac:dyDescent="0.3">
      <c r="A160" s="20" t="s">
        <v>168</v>
      </c>
      <c r="B160" s="20"/>
      <c r="C160" s="14"/>
      <c r="D160" s="14"/>
      <c r="E160" s="14"/>
      <c r="F160" s="1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7</vt:i4>
      </vt:variant>
    </vt:vector>
  </HeadingPairs>
  <TitlesOfParts>
    <vt:vector size="7" baseType="lpstr">
      <vt:lpstr>CK18</vt:lpstr>
      <vt:lpstr>GLP-1</vt:lpstr>
      <vt:lpstr>TNF-A</vt:lpstr>
      <vt:lpstr>IL-6</vt:lpstr>
      <vt:lpstr>INS</vt:lpstr>
      <vt:lpstr>Biyokimya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info@baranmedikal.com.tr</cp:lastModifiedBy>
  <dcterms:created xsi:type="dcterms:W3CDTF">2022-07-01T12:21:33Z</dcterms:created>
  <dcterms:modified xsi:type="dcterms:W3CDTF">2022-07-04T10:53:22Z</dcterms:modified>
</cp:coreProperties>
</file>