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Ahmet Yıldız\04.06.2021\"/>
    </mc:Choice>
  </mc:AlternateContent>
  <xr:revisionPtr revIDLastSave="0" documentId="8_{D6A2E409-F768-4566-AA73-317EAFBE5D37}" xr6:coauthVersionLast="47" xr6:coauthVersionMax="47" xr10:uidLastSave="{00000000-0000-0000-0000-000000000000}"/>
  <bookViews>
    <workbookView xWindow="-110" yWindow="-110" windowWidth="21820" windowHeight="14020" activeTab="6" xr2:uid="{00000000-000D-0000-FFFF-FFFF00000000}"/>
  </bookViews>
  <sheets>
    <sheet name="Biyokimya-serum" sheetId="1" r:id="rId1"/>
    <sheet name="Biyokimya-doku" sheetId="2" r:id="rId2"/>
    <sheet name="MDA" sheetId="3" r:id="rId3"/>
    <sheet name="Caspase-3" sheetId="4" r:id="rId4"/>
    <sheet name="G-redüktaz" sheetId="5" r:id="rId5"/>
    <sheet name="TNF-A" sheetId="6" r:id="rId6"/>
    <sheet name="IL-6" sheetId="7" r:id="rId7"/>
  </sheets>
  <externalReferences>
    <externalReference r:id="rId8"/>
    <externalReference r:id="rId9"/>
    <externalReference r:id="rId10"/>
    <externalReference r:id="rId11"/>
    <externalReference r:id="rId1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7" l="1"/>
  <c r="D50" i="7"/>
  <c r="C49" i="7"/>
  <c r="D49" i="7"/>
  <c r="C48" i="7"/>
  <c r="D48" i="7"/>
  <c r="C47" i="7"/>
  <c r="D47" i="7"/>
  <c r="C46" i="7"/>
  <c r="D46" i="7"/>
  <c r="C45" i="7"/>
  <c r="D45" i="7"/>
  <c r="C44" i="7"/>
  <c r="D44" i="7"/>
  <c r="C43" i="7"/>
  <c r="D43" i="7"/>
  <c r="C42" i="7"/>
  <c r="D42" i="7"/>
  <c r="C41" i="7"/>
  <c r="D41" i="7"/>
  <c r="C40" i="7"/>
  <c r="D40" i="7"/>
  <c r="C39" i="7"/>
  <c r="D39" i="7"/>
  <c r="C38" i="7"/>
  <c r="D38" i="7"/>
  <c r="C37" i="7"/>
  <c r="D37" i="7"/>
  <c r="C36" i="7"/>
  <c r="D36" i="7"/>
  <c r="C35" i="7"/>
  <c r="D35" i="7"/>
  <c r="C34" i="7"/>
  <c r="D34" i="7"/>
  <c r="C33" i="7"/>
  <c r="D33" i="7"/>
  <c r="C32" i="7"/>
  <c r="D32" i="7"/>
  <c r="C31" i="7"/>
  <c r="D31" i="7"/>
  <c r="C30" i="7"/>
  <c r="D30" i="7"/>
  <c r="C29" i="7"/>
  <c r="D29" i="7"/>
  <c r="C28" i="7"/>
  <c r="D28" i="7"/>
  <c r="C27" i="7"/>
  <c r="D27" i="7"/>
  <c r="C19" i="7"/>
  <c r="E19" i="7"/>
  <c r="C18" i="7"/>
  <c r="E18" i="7"/>
  <c r="C17" i="7"/>
  <c r="E17" i="7"/>
  <c r="C16" i="7"/>
  <c r="E16" i="7"/>
  <c r="C15" i="7"/>
  <c r="E15" i="7"/>
  <c r="C14" i="7"/>
  <c r="E14" i="7"/>
  <c r="C56" i="6"/>
  <c r="D56" i="6"/>
  <c r="C55" i="6"/>
  <c r="D55" i="6"/>
  <c r="C54" i="6"/>
  <c r="D54" i="6"/>
  <c r="C53" i="6"/>
  <c r="D53" i="6"/>
  <c r="C52" i="6"/>
  <c r="D52" i="6"/>
  <c r="C51" i="6"/>
  <c r="D51" i="6"/>
  <c r="C50" i="6"/>
  <c r="D50" i="6"/>
  <c r="C49" i="6"/>
  <c r="D49" i="6"/>
  <c r="C48" i="6"/>
  <c r="D48" i="6"/>
  <c r="C47" i="6"/>
  <c r="D47" i="6"/>
  <c r="C46" i="6"/>
  <c r="D46" i="6"/>
  <c r="C45" i="6"/>
  <c r="D45" i="6"/>
  <c r="C44" i="6"/>
  <c r="D44" i="6"/>
  <c r="C43" i="6"/>
  <c r="D43" i="6"/>
  <c r="C42" i="6"/>
  <c r="D42" i="6"/>
  <c r="C41" i="6"/>
  <c r="D41" i="6"/>
  <c r="C40" i="6"/>
  <c r="D40" i="6"/>
  <c r="C39" i="6"/>
  <c r="D39" i="6"/>
  <c r="C38" i="6"/>
  <c r="D38" i="6"/>
  <c r="C37" i="6"/>
  <c r="D37" i="6"/>
  <c r="C36" i="6"/>
  <c r="D36" i="6"/>
  <c r="C35" i="6"/>
  <c r="D35" i="6"/>
  <c r="C34" i="6"/>
  <c r="D34" i="6"/>
  <c r="C33" i="6"/>
  <c r="D33" i="6"/>
  <c r="C20" i="6"/>
  <c r="E20" i="6"/>
  <c r="C19" i="6"/>
  <c r="E19" i="6"/>
  <c r="C18" i="6"/>
  <c r="E18" i="6"/>
  <c r="C17" i="6"/>
  <c r="E17" i="6"/>
  <c r="C16" i="6"/>
  <c r="E16" i="6"/>
  <c r="C15" i="6"/>
  <c r="E15" i="6"/>
  <c r="C53" i="5"/>
  <c r="D53" i="5"/>
  <c r="C52" i="5"/>
  <c r="D52" i="5"/>
  <c r="C51" i="5"/>
  <c r="D51" i="5"/>
  <c r="C50" i="5"/>
  <c r="D50" i="5"/>
  <c r="C49" i="5"/>
  <c r="D49" i="5"/>
  <c r="C48" i="5"/>
  <c r="D48" i="5"/>
  <c r="C47" i="5"/>
  <c r="D47" i="5"/>
  <c r="C46" i="5"/>
  <c r="D46" i="5"/>
  <c r="C45" i="5"/>
  <c r="D45" i="5"/>
  <c r="C44" i="5"/>
  <c r="D44" i="5"/>
  <c r="C43" i="5"/>
  <c r="D43" i="5"/>
  <c r="C42" i="5"/>
  <c r="D42" i="5"/>
  <c r="C41" i="5"/>
  <c r="D41" i="5"/>
  <c r="C40" i="5"/>
  <c r="D40" i="5"/>
  <c r="C39" i="5"/>
  <c r="D39" i="5"/>
  <c r="C38" i="5"/>
  <c r="D38" i="5"/>
  <c r="C37" i="5"/>
  <c r="D37" i="5"/>
  <c r="C36" i="5"/>
  <c r="D36" i="5"/>
  <c r="C35" i="5"/>
  <c r="D35" i="5"/>
  <c r="C34" i="5"/>
  <c r="D34" i="5"/>
  <c r="C33" i="5"/>
  <c r="D33" i="5"/>
  <c r="C32" i="5"/>
  <c r="D32" i="5"/>
  <c r="C31" i="5"/>
  <c r="D31" i="5"/>
  <c r="C30" i="5"/>
  <c r="D30" i="5"/>
  <c r="C21" i="5"/>
  <c r="C20" i="5"/>
  <c r="E20" i="5"/>
  <c r="C19" i="5"/>
  <c r="E19" i="5"/>
  <c r="C18" i="5"/>
  <c r="E18" i="5"/>
  <c r="C17" i="5"/>
  <c r="E17" i="5"/>
  <c r="C16" i="5"/>
  <c r="E16" i="5"/>
  <c r="C15" i="5"/>
  <c r="E15" i="5"/>
  <c r="C14" i="5"/>
  <c r="E14" i="5"/>
  <c r="C80" i="4"/>
  <c r="D80" i="4"/>
  <c r="C79" i="4"/>
  <c r="D79" i="4"/>
  <c r="C78" i="4"/>
  <c r="D78" i="4"/>
  <c r="C77" i="4"/>
  <c r="D77" i="4"/>
  <c r="C76" i="4"/>
  <c r="D76" i="4"/>
  <c r="C75" i="4"/>
  <c r="D75" i="4"/>
  <c r="C74" i="4"/>
  <c r="D74" i="4"/>
  <c r="C73" i="4"/>
  <c r="D73" i="4"/>
  <c r="C72" i="4"/>
  <c r="D72" i="4"/>
  <c r="C71" i="4"/>
  <c r="D71" i="4"/>
  <c r="C70" i="4"/>
  <c r="D70" i="4"/>
  <c r="C69" i="4"/>
  <c r="D69" i="4"/>
  <c r="C68" i="4"/>
  <c r="D68" i="4"/>
  <c r="C67" i="4"/>
  <c r="D67" i="4"/>
  <c r="C66" i="4"/>
  <c r="D66" i="4"/>
  <c r="C65" i="4"/>
  <c r="D65" i="4"/>
  <c r="C64" i="4"/>
  <c r="D64" i="4"/>
  <c r="C63" i="4"/>
  <c r="D63" i="4"/>
  <c r="C62" i="4"/>
  <c r="D62" i="4"/>
  <c r="C61" i="4"/>
  <c r="D61" i="4"/>
  <c r="C60" i="4"/>
  <c r="D60" i="4"/>
  <c r="C59" i="4"/>
  <c r="D59" i="4"/>
  <c r="C58" i="4"/>
  <c r="D58" i="4"/>
  <c r="C57" i="4"/>
  <c r="D57" i="4"/>
  <c r="C56" i="4"/>
  <c r="D56" i="4"/>
  <c r="C55" i="4"/>
  <c r="D55" i="4"/>
  <c r="C54" i="4"/>
  <c r="D54" i="4"/>
  <c r="C53" i="4"/>
  <c r="D53" i="4"/>
  <c r="C52" i="4"/>
  <c r="D52" i="4"/>
  <c r="C51" i="4"/>
  <c r="D51" i="4"/>
  <c r="C50" i="4"/>
  <c r="D50" i="4"/>
  <c r="C49" i="4"/>
  <c r="D49" i="4"/>
  <c r="C48" i="4"/>
  <c r="D48" i="4"/>
  <c r="C47" i="4"/>
  <c r="D47" i="4"/>
  <c r="C46" i="4"/>
  <c r="D46" i="4"/>
  <c r="C45" i="4"/>
  <c r="D45" i="4"/>
  <c r="C44" i="4"/>
  <c r="D44" i="4"/>
  <c r="C43" i="4"/>
  <c r="D43" i="4"/>
  <c r="C42" i="4"/>
  <c r="D42" i="4"/>
  <c r="C41" i="4"/>
  <c r="D41" i="4"/>
  <c r="C40" i="4"/>
  <c r="D40" i="4"/>
  <c r="C39" i="4"/>
  <c r="D39" i="4"/>
  <c r="C38" i="4"/>
  <c r="D38" i="4"/>
  <c r="C37" i="4"/>
  <c r="D37" i="4"/>
  <c r="C36" i="4"/>
  <c r="D36" i="4"/>
  <c r="C35" i="4"/>
  <c r="D35" i="4"/>
  <c r="C34" i="4"/>
  <c r="D34" i="4"/>
  <c r="C33" i="4"/>
  <c r="D33" i="4"/>
  <c r="C21" i="4"/>
  <c r="C20" i="4"/>
  <c r="E20" i="4"/>
  <c r="C19" i="4"/>
  <c r="E19" i="4"/>
  <c r="C18" i="4"/>
  <c r="E18" i="4"/>
  <c r="C17" i="4"/>
  <c r="E17" i="4"/>
  <c r="C16" i="4"/>
  <c r="E16" i="4"/>
  <c r="C15" i="4"/>
  <c r="E15" i="4"/>
  <c r="C14" i="4"/>
  <c r="E14" i="4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9" i="3"/>
  <c r="E9" i="3"/>
  <c r="C8" i="3"/>
  <c r="E8" i="3"/>
  <c r="C7" i="3"/>
  <c r="E7" i="3"/>
  <c r="C6" i="3"/>
  <c r="E6" i="3"/>
  <c r="C5" i="3"/>
  <c r="E5" i="3"/>
  <c r="C4" i="3"/>
  <c r="E4" i="3"/>
  <c r="C3" i="3"/>
  <c r="E3" i="3"/>
</calcChain>
</file>

<file path=xl/sharedStrings.xml><?xml version="1.0" encoding="utf-8"?>
<sst xmlns="http://schemas.openxmlformats.org/spreadsheetml/2006/main" count="345" uniqueCount="99">
  <si>
    <t>Numune Adı</t>
  </si>
  <si>
    <t>MPO (U/L)</t>
  </si>
  <si>
    <t>Numune</t>
  </si>
  <si>
    <t>Kullanılan cihaz: Mindray marka BS300 model tam otomatik biyokimya cihazı</t>
  </si>
  <si>
    <t>AST (U/L)</t>
  </si>
  <si>
    <t>ALT (U/L)</t>
  </si>
  <si>
    <t>ALT: Alanin aminotransferaz</t>
  </si>
  <si>
    <t>AST: Aspartat aminotransferaz</t>
  </si>
  <si>
    <t>CAT (U/L)</t>
  </si>
  <si>
    <t>SOD (U/ml)</t>
  </si>
  <si>
    <t>SOD: Super Oxıde Dismutase</t>
  </si>
  <si>
    <t>CAT: Catalase</t>
  </si>
  <si>
    <t>MPO: Myeloperoxidase</t>
  </si>
  <si>
    <t>MDA: Malondialdehit</t>
  </si>
  <si>
    <t>HYP: Hydroxyproline</t>
  </si>
  <si>
    <t>Serum-1</t>
  </si>
  <si>
    <t>Serum-2</t>
  </si>
  <si>
    <t>Serum-3</t>
  </si>
  <si>
    <t>Serum-4</t>
  </si>
  <si>
    <t>Serum-5</t>
  </si>
  <si>
    <t>Serum-6</t>
  </si>
  <si>
    <t>Serum-7</t>
  </si>
  <si>
    <t>Serum-8</t>
  </si>
  <si>
    <t>Serum-9</t>
  </si>
  <si>
    <t>Serum-10</t>
  </si>
  <si>
    <t>Serum-11</t>
  </si>
  <si>
    <t>Serum-12</t>
  </si>
  <si>
    <t>Serum-13</t>
  </si>
  <si>
    <t>Serum-14</t>
  </si>
  <si>
    <t>Serum-15</t>
  </si>
  <si>
    <t>Serum-16</t>
  </si>
  <si>
    <t>Serum-17</t>
  </si>
  <si>
    <t>Serum-18</t>
  </si>
  <si>
    <t>Serum-19</t>
  </si>
  <si>
    <t>Serum-20</t>
  </si>
  <si>
    <t>Serum-21</t>
  </si>
  <si>
    <t>Serum-22</t>
  </si>
  <si>
    <t>Serum-23</t>
  </si>
  <si>
    <t>Serum-24</t>
  </si>
  <si>
    <t>NO (µmol/L)</t>
  </si>
  <si>
    <t>N.O: Nitric Oxide</t>
  </si>
  <si>
    <t>HYP (ug/ml)</t>
  </si>
  <si>
    <t>Doku-1</t>
  </si>
  <si>
    <t>Doku-2</t>
  </si>
  <si>
    <t>Doku-3</t>
  </si>
  <si>
    <t>Doku-4</t>
  </si>
  <si>
    <t>Doku-5</t>
  </si>
  <si>
    <t>Doku-6</t>
  </si>
  <si>
    <t>Doku-7</t>
  </si>
  <si>
    <t>Doku-8</t>
  </si>
  <si>
    <t>Doku-9</t>
  </si>
  <si>
    <t>Doku-10</t>
  </si>
  <si>
    <t>Doku-11</t>
  </si>
  <si>
    <t>Doku-12</t>
  </si>
  <si>
    <t>Doku-13</t>
  </si>
  <si>
    <t>Doku-14</t>
  </si>
  <si>
    <t>Doku-15</t>
  </si>
  <si>
    <t>Doku-16</t>
  </si>
  <si>
    <t>Doku-17</t>
  </si>
  <si>
    <t>Doku-18</t>
  </si>
  <si>
    <t>Doku-19</t>
  </si>
  <si>
    <t>Doku-20</t>
  </si>
  <si>
    <t>Doku-21</t>
  </si>
  <si>
    <t>Doku-22</t>
  </si>
  <si>
    <t>Doku-23</t>
  </si>
  <si>
    <t>Doku-24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</si>
  <si>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</si>
  <si>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</si>
  <si>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</si>
  <si>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</si>
  <si>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</si>
  <si>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</si>
  <si>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</si>
  <si>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</si>
  <si>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</si>
  <si>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</si>
  <si>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</si>
  <si>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(mmol/L)</t>
  </si>
  <si>
    <t xml:space="preserve"> </t>
  </si>
  <si>
    <t>abs</t>
  </si>
  <si>
    <t>std7</t>
  </si>
  <si>
    <t>concentratıon (ng/ml)</t>
  </si>
  <si>
    <t>concentratıon (pg/ml)</t>
  </si>
  <si>
    <t>concentratıon (ng/L)</t>
  </si>
  <si>
    <t>Centrifuge: HETTICH Mıcro 200-R</t>
  </si>
  <si>
    <t>Microplate Reader: BIO-TEK EL X 800</t>
  </si>
  <si>
    <t>Auto Strip Washer: BIO-TEK EL X 50</t>
  </si>
  <si>
    <t>Elabscıence Caspase-3 Cat. No: E-EL-R0160</t>
  </si>
  <si>
    <t>Elabscıence G-Redüktaz Cat. No: E-EL-R1127</t>
  </si>
  <si>
    <t>BT - TNFA Cat. No: E0764Ra</t>
  </si>
  <si>
    <t>BT - IL-6  Cat. No: E0135Ra</t>
  </si>
  <si>
    <t>Elabscıence HYP Cat. No: E-BC-K061-S</t>
  </si>
  <si>
    <t>Catalase: Relassay Cat. RLD8934</t>
  </si>
  <si>
    <t>SOD: Relassay Cat.RLD0123</t>
  </si>
  <si>
    <t>AST: Relassay Cat. RLA785</t>
  </si>
  <si>
    <t>ALT: Relassay Cat. RLL865</t>
  </si>
  <si>
    <t>MPO: Relassay Cat. RLM95</t>
  </si>
  <si>
    <t>NO: Relassay Cat. RLN864</t>
  </si>
  <si>
    <t>MDA: Relassay Cat.No:RLMD0158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</si>
</sst>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/>
    <xf numFmtId="0" fontId="2" fillId="2" borderId="1" xfId="0" applyFont="1" applyFill="1" applyBorder="1"/>
    <xf numFmtId="0" fontId="1" fillId="3" borderId="1" xfId="0" applyFont="1" applyFill="1" applyBorder="1"/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2" borderId="0" xfId="0" applyFill="1"/>
    <xf numFmtId="0" fontId="1" fillId="5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FF-4998-A95F-90A5C366E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Caspase-3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6925896762904639"/>
                  <c:y val="-0.231386337124526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[2]Sayfa1!$C$15:$C$21</c:f>
              <c:numCache>
                <c:formatCode>General</c:formatCode>
                <c:ptCount val="7"/>
                <c:pt idx="0">
                  <c:v>1.9119999999999999</c:v>
                </c:pt>
                <c:pt idx="1">
                  <c:v>1.1879999999999999</c:v>
                </c:pt>
                <c:pt idx="2">
                  <c:v>0.69</c:v>
                </c:pt>
                <c:pt idx="3">
                  <c:v>0.35099999999999998</c:v>
                </c:pt>
                <c:pt idx="4">
                  <c:v>0.185</c:v>
                </c:pt>
                <c:pt idx="5">
                  <c:v>8.5999999999999993E-2</c:v>
                </c:pt>
                <c:pt idx="6">
                  <c:v>4.9999999999999989E-2</c:v>
                </c:pt>
              </c:numCache>
            </c:numRef>
          </c:xVal>
          <c:yVal>
            <c:numRef>
              <c:f>[2]Sayfa1!$D$15:$D$21</c:f>
              <c:numCache>
                <c:formatCode>General</c:formatCode>
                <c:ptCount val="7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  <c:pt idx="4">
                  <c:v>1.25</c:v>
                </c:pt>
                <c:pt idx="5">
                  <c:v>0.63</c:v>
                </c:pt>
                <c:pt idx="6">
                  <c:v>0.31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3-47FB-AF30-EB801822B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916640"/>
        <c:axId val="1865912480"/>
      </c:scatterChart>
      <c:valAx>
        <c:axId val="186591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65912480"/>
        <c:crosses val="autoZero"/>
        <c:crossBetween val="midCat"/>
      </c:valAx>
      <c:valAx>
        <c:axId val="18659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6591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Glutatyon Redüktaz</a:t>
            </a:r>
          </a:p>
        </c:rich>
      </c:tx>
      <c:layout>
        <c:manualLayout>
          <c:xMode val="edge"/>
          <c:yMode val="edge"/>
          <c:x val="0.307617891513560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193497375328084"/>
                  <c:y val="-0.206062263050452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[3]Sayfa1!$C$13:$C$19</c:f>
              <c:numCache>
                <c:formatCode>General</c:formatCode>
                <c:ptCount val="7"/>
                <c:pt idx="0">
                  <c:v>2.0139999999999998</c:v>
                </c:pt>
                <c:pt idx="1">
                  <c:v>1.085</c:v>
                </c:pt>
                <c:pt idx="2">
                  <c:v>0.57200000000000006</c:v>
                </c:pt>
                <c:pt idx="3">
                  <c:v>0.30700000000000005</c:v>
                </c:pt>
                <c:pt idx="4">
                  <c:v>0.14399999999999999</c:v>
                </c:pt>
                <c:pt idx="5">
                  <c:v>8.3999999999999991E-2</c:v>
                </c:pt>
                <c:pt idx="6">
                  <c:v>4.1000000000000009E-2</c:v>
                </c:pt>
              </c:numCache>
            </c:numRef>
          </c:xVal>
          <c:yVal>
            <c:numRef>
              <c:f>[3]Sayfa1!$D$13:$D$19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31.25</c:v>
                </c:pt>
                <c:pt idx="6">
                  <c:v>15.63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0-423F-95AA-91E57933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577279"/>
        <c:axId val="728577695"/>
      </c:scatterChart>
      <c:valAx>
        <c:axId val="72857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28577695"/>
        <c:crosses val="autoZero"/>
        <c:crossBetween val="midCat"/>
      </c:valAx>
      <c:valAx>
        <c:axId val="7285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2857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TNFA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6926224846894139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[4]Sayfa1!$C$15:$C$20</c:f>
              <c:numCache>
                <c:formatCode>General</c:formatCode>
                <c:ptCount val="6"/>
                <c:pt idx="0">
                  <c:v>1.5609999999999999</c:v>
                </c:pt>
                <c:pt idx="1">
                  <c:v>0.75099999999999989</c:v>
                </c:pt>
                <c:pt idx="2">
                  <c:v>0.41</c:v>
                </c:pt>
                <c:pt idx="3">
                  <c:v>0.19</c:v>
                </c:pt>
                <c:pt idx="4">
                  <c:v>8.4999999999999992E-2</c:v>
                </c:pt>
                <c:pt idx="5">
                  <c:v>0</c:v>
                </c:pt>
              </c:numCache>
            </c:numRef>
          </c:xVal>
          <c:yVal>
            <c:numRef>
              <c:f>[4]Sayfa1!$D$15:$D$20</c:f>
              <c:numCache>
                <c:formatCode>General</c:formatCode>
                <c:ptCount val="6"/>
                <c:pt idx="0">
                  <c:v>640</c:v>
                </c:pt>
                <c:pt idx="1">
                  <c:v>320</c:v>
                </c:pt>
                <c:pt idx="2">
                  <c:v>160</c:v>
                </c:pt>
                <c:pt idx="3">
                  <c:v>80</c:v>
                </c:pt>
                <c:pt idx="4">
                  <c:v>40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6-417B-8E25-B51E69377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532719"/>
        <c:axId val="1210538127"/>
      </c:scatterChart>
      <c:valAx>
        <c:axId val="121053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10538127"/>
        <c:crosses val="autoZero"/>
        <c:crossBetween val="midCat"/>
      </c:valAx>
      <c:valAx>
        <c:axId val="121053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1053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9.1464129483814521E-2"/>
                  <c:y val="-0.212217118693496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[5]Sayfa1!$C$15:$C$20</c:f>
              <c:numCache>
                <c:formatCode>General</c:formatCode>
                <c:ptCount val="6"/>
                <c:pt idx="0">
                  <c:v>1.8640000000000001</c:v>
                </c:pt>
                <c:pt idx="1">
                  <c:v>0.96800000000000008</c:v>
                </c:pt>
                <c:pt idx="2">
                  <c:v>0.49800000000000005</c:v>
                </c:pt>
                <c:pt idx="3">
                  <c:v>0.188</c:v>
                </c:pt>
                <c:pt idx="4">
                  <c:v>0.12000000000000001</c:v>
                </c:pt>
                <c:pt idx="5">
                  <c:v>0</c:v>
                </c:pt>
              </c:numCache>
            </c:numRef>
          </c:xVal>
          <c:yVal>
            <c:numRef>
              <c:f>[5]Sayfa1!$D$15:$D$20</c:f>
              <c:numCache>
                <c:formatCode>General</c:formatCode>
                <c:ptCount val="6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  <c:pt idx="4">
                  <c:v>1.5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0-4FEE-8823-E0AA05548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733007"/>
        <c:axId val="341730511"/>
      </c:scatterChart>
      <c:valAx>
        <c:axId val="34173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1730511"/>
        <c:crosses val="autoZero"/>
        <c:crossBetween val="midCat"/>
      </c:valAx>
      <c:valAx>
        <c:axId val="34173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173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15774</xdr:colOff>
      <xdr:row>1</xdr:row>
      <xdr:rowOff>9524</xdr:rowOff>
    </xdr:from>
    <xdr:to>
      <xdr:col>17</xdr:col>
      <xdr:colOff>88258</xdr:colOff>
      <xdr:row>35</xdr:row>
      <xdr:rowOff>76199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2849" y="200024"/>
          <a:ext cx="7997284" cy="6543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0</xdr:row>
      <xdr:rowOff>152400</xdr:rowOff>
    </xdr:from>
    <xdr:to>
      <xdr:col>14</xdr:col>
      <xdr:colOff>247650</xdr:colOff>
      <xdr:row>14</xdr:row>
      <xdr:rowOff>38100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12</xdr:row>
      <xdr:rowOff>123825</xdr:rowOff>
    </xdr:from>
    <xdr:to>
      <xdr:col>13</xdr:col>
      <xdr:colOff>171450</xdr:colOff>
      <xdr:row>27</xdr:row>
      <xdr:rowOff>9525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8</xdr:row>
      <xdr:rowOff>133350</xdr:rowOff>
    </xdr:from>
    <xdr:to>
      <xdr:col>13</xdr:col>
      <xdr:colOff>590550</xdr:colOff>
      <xdr:row>23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12</xdr:row>
      <xdr:rowOff>133350</xdr:rowOff>
    </xdr:from>
    <xdr:to>
      <xdr:col>13</xdr:col>
      <xdr:colOff>28575</xdr:colOff>
      <xdr:row>27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6</xdr:row>
      <xdr:rowOff>104775</xdr:rowOff>
    </xdr:from>
    <xdr:to>
      <xdr:col>14</xdr:col>
      <xdr:colOff>123825</xdr:colOff>
      <xdr:row>20</xdr:row>
      <xdr:rowOff>180975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Ahmet%20Y&#305;ld&#305;z-caspase-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Ahmet%20Y&#305;ld&#305;z-glutatyon%20red&#252;ktaz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Ahmet%20Y&#305;ld&#305;z-tnf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Ahmet%20Y&#305;ld&#305;z-&#305;l-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C15">
            <v>1.9119999999999999</v>
          </cell>
          <cell r="D15">
            <v>20</v>
          </cell>
        </row>
        <row r="16">
          <cell r="C16">
            <v>1.1879999999999999</v>
          </cell>
          <cell r="D16">
            <v>10</v>
          </cell>
        </row>
        <row r="17">
          <cell r="C17">
            <v>0.69</v>
          </cell>
          <cell r="D17">
            <v>5</v>
          </cell>
        </row>
        <row r="18">
          <cell r="C18">
            <v>0.35099999999999998</v>
          </cell>
          <cell r="D18">
            <v>2.5</v>
          </cell>
        </row>
        <row r="19">
          <cell r="C19">
            <v>0.185</v>
          </cell>
          <cell r="D19">
            <v>1.25</v>
          </cell>
        </row>
        <row r="20">
          <cell r="C20">
            <v>8.5999999999999993E-2</v>
          </cell>
          <cell r="D20">
            <v>0.63</v>
          </cell>
        </row>
        <row r="21">
          <cell r="C21">
            <v>4.9999999999999989E-2</v>
          </cell>
          <cell r="D21">
            <v>0.31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3">
          <cell r="C13">
            <v>2.0139999999999998</v>
          </cell>
          <cell r="D13">
            <v>1000</v>
          </cell>
        </row>
        <row r="14">
          <cell r="C14">
            <v>1.085</v>
          </cell>
          <cell r="D14">
            <v>500</v>
          </cell>
        </row>
        <row r="15">
          <cell r="C15">
            <v>0.57200000000000006</v>
          </cell>
          <cell r="D15">
            <v>250</v>
          </cell>
        </row>
        <row r="16">
          <cell r="C16">
            <v>0.30700000000000005</v>
          </cell>
          <cell r="D16">
            <v>125</v>
          </cell>
        </row>
        <row r="17">
          <cell r="C17">
            <v>0.14399999999999999</v>
          </cell>
          <cell r="D17">
            <v>62.5</v>
          </cell>
        </row>
        <row r="18">
          <cell r="C18">
            <v>8.3999999999999991E-2</v>
          </cell>
          <cell r="D18">
            <v>31.25</v>
          </cell>
        </row>
        <row r="19">
          <cell r="C19">
            <v>4.1000000000000009E-2</v>
          </cell>
          <cell r="D19">
            <v>15.63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C15">
            <v>1.5609999999999999</v>
          </cell>
          <cell r="D15">
            <v>640</v>
          </cell>
        </row>
        <row r="16">
          <cell r="C16">
            <v>0.75099999999999989</v>
          </cell>
          <cell r="D16">
            <v>320</v>
          </cell>
        </row>
        <row r="17">
          <cell r="C17">
            <v>0.41</v>
          </cell>
          <cell r="D17">
            <v>160</v>
          </cell>
        </row>
        <row r="18">
          <cell r="C18">
            <v>0.19</v>
          </cell>
          <cell r="D18">
            <v>80</v>
          </cell>
        </row>
        <row r="19">
          <cell r="C19">
            <v>8.4999999999999992E-2</v>
          </cell>
          <cell r="D19">
            <v>40</v>
          </cell>
        </row>
        <row r="20">
          <cell r="C20">
            <v>0</v>
          </cell>
          <cell r="D2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5">
          <cell r="C15">
            <v>1.8640000000000001</v>
          </cell>
          <cell r="D15">
            <v>24</v>
          </cell>
        </row>
        <row r="16">
          <cell r="C16">
            <v>0.96800000000000008</v>
          </cell>
          <cell r="D16">
            <v>12</v>
          </cell>
        </row>
        <row r="17">
          <cell r="C17">
            <v>0.49800000000000005</v>
          </cell>
          <cell r="D17">
            <v>6</v>
          </cell>
        </row>
        <row r="18">
          <cell r="C18">
            <v>0.188</v>
          </cell>
          <cell r="D18">
            <v>3</v>
          </cell>
        </row>
        <row r="19">
          <cell r="C19">
            <v>0.12000000000000001</v>
          </cell>
          <cell r="D19">
            <v>1.5</v>
          </cell>
        </row>
        <row r="20">
          <cell r="C20">
            <v>0</v>
          </cell>
          <cell r="D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topLeftCell="A16" workbookViewId="0">
      <selection activeCell="L15" sqref="L15"/>
    </sheetView>
  </sheetViews>
  <sheetFormatPr defaultRowHeight="14.5" x14ac:dyDescent="0.35"/>
  <cols>
    <col min="1" max="1" width="19.1796875" customWidth="1"/>
    <col min="2" max="2" width="12.81640625" style="1" customWidth="1"/>
    <col min="3" max="3" width="13.81640625" style="1" customWidth="1"/>
    <col min="4" max="4" width="10.7265625" style="1" customWidth="1"/>
    <col min="5" max="5" width="12" style="1" customWidth="1"/>
    <col min="6" max="6" width="12.54296875" style="1" customWidth="1"/>
    <col min="7" max="7" width="15" style="1" customWidth="1"/>
    <col min="8" max="8" width="13.81640625" style="1" customWidth="1"/>
    <col min="9" max="9" width="14.54296875" style="1" customWidth="1"/>
    <col min="10" max="10" width="11.453125" style="1" customWidth="1"/>
    <col min="11" max="11" width="8.7265625" style="1"/>
  </cols>
  <sheetData>
    <row r="1" spans="1:15" x14ac:dyDescent="0.35">
      <c r="A1" s="8" t="s">
        <v>0</v>
      </c>
      <c r="B1" s="4" t="s">
        <v>8</v>
      </c>
      <c r="C1" s="4" t="s">
        <v>9</v>
      </c>
      <c r="D1" s="4" t="s">
        <v>4</v>
      </c>
      <c r="E1" s="4" t="s">
        <v>5</v>
      </c>
      <c r="F1" s="4" t="s">
        <v>1</v>
      </c>
      <c r="G1" s="4" t="s">
        <v>39</v>
      </c>
      <c r="H1" s="4" t="s">
        <v>41</v>
      </c>
    </row>
    <row r="2" spans="1:15" x14ac:dyDescent="0.35">
      <c r="A2" s="9" t="s">
        <v>15</v>
      </c>
      <c r="B2" s="10">
        <v>77.39</v>
      </c>
      <c r="C2" s="10">
        <v>176.4</v>
      </c>
      <c r="D2" s="10">
        <v>125</v>
      </c>
      <c r="E2" s="10">
        <v>41</v>
      </c>
      <c r="F2" s="10">
        <v>46.54</v>
      </c>
      <c r="G2" s="10">
        <v>20</v>
      </c>
      <c r="H2" s="10">
        <v>10.3</v>
      </c>
      <c r="J2" s="5" t="s">
        <v>3</v>
      </c>
      <c r="L2" s="1"/>
      <c r="M2" s="1"/>
      <c r="N2" s="1"/>
      <c r="O2" s="1"/>
    </row>
    <row r="3" spans="1:15" x14ac:dyDescent="0.35">
      <c r="A3" s="9" t="s">
        <v>16</v>
      </c>
      <c r="B3" s="10">
        <v>86.14</v>
      </c>
      <c r="C3" s="10">
        <v>163.4</v>
      </c>
      <c r="D3" s="10">
        <v>118</v>
      </c>
      <c r="E3" s="10">
        <v>34</v>
      </c>
      <c r="F3" s="10">
        <v>46.71</v>
      </c>
      <c r="G3" s="10">
        <v>12.38</v>
      </c>
      <c r="H3" s="10">
        <v>8.85</v>
      </c>
      <c r="J3" s="6" t="s">
        <v>6</v>
      </c>
      <c r="K3"/>
      <c r="N3" s="1"/>
      <c r="O3" s="1"/>
    </row>
    <row r="4" spans="1:15" x14ac:dyDescent="0.35">
      <c r="A4" s="9" t="s">
        <v>17</v>
      </c>
      <c r="B4" s="10">
        <v>102.34</v>
      </c>
      <c r="C4" s="10">
        <v>209.9</v>
      </c>
      <c r="D4" s="10">
        <v>135</v>
      </c>
      <c r="E4" s="10">
        <v>60</v>
      </c>
      <c r="F4" s="10">
        <v>11.91</v>
      </c>
      <c r="G4" s="10">
        <v>21.9</v>
      </c>
      <c r="H4" s="10">
        <v>12.07</v>
      </c>
      <c r="J4" s="6" t="s">
        <v>7</v>
      </c>
      <c r="K4"/>
      <c r="N4" s="1"/>
      <c r="O4" s="1"/>
    </row>
    <row r="5" spans="1:15" x14ac:dyDescent="0.35">
      <c r="A5" s="9" t="s">
        <v>18</v>
      </c>
      <c r="B5" s="10">
        <v>148.21</v>
      </c>
      <c r="C5" s="10">
        <v>163.6</v>
      </c>
      <c r="D5" s="10">
        <v>182</v>
      </c>
      <c r="E5" s="10">
        <v>71</v>
      </c>
      <c r="F5" s="10">
        <v>42.36</v>
      </c>
      <c r="G5" s="10">
        <v>14.28</v>
      </c>
      <c r="H5" s="10">
        <v>7.08</v>
      </c>
      <c r="J5" t="s">
        <v>10</v>
      </c>
      <c r="K5"/>
    </row>
    <row r="6" spans="1:15" x14ac:dyDescent="0.35">
      <c r="A6" s="9" t="s">
        <v>19</v>
      </c>
      <c r="B6" s="10">
        <v>29.2</v>
      </c>
      <c r="C6" s="10">
        <v>121.5</v>
      </c>
      <c r="D6" s="10">
        <v>74</v>
      </c>
      <c r="E6" s="10">
        <v>52</v>
      </c>
      <c r="F6" s="10">
        <v>21.58</v>
      </c>
      <c r="G6" s="10">
        <v>16.190000000000001</v>
      </c>
      <c r="H6" s="10">
        <v>7.88</v>
      </c>
      <c r="J6" t="s">
        <v>11</v>
      </c>
      <c r="K6"/>
    </row>
    <row r="7" spans="1:15" x14ac:dyDescent="0.35">
      <c r="A7" s="9" t="s">
        <v>20</v>
      </c>
      <c r="B7" s="10">
        <v>43.93</v>
      </c>
      <c r="C7" s="10">
        <v>163.19999999999999</v>
      </c>
      <c r="D7" s="10">
        <v>132</v>
      </c>
      <c r="E7" s="10">
        <v>39</v>
      </c>
      <c r="F7" s="10">
        <v>91.09</v>
      </c>
      <c r="G7" s="10">
        <v>10.47</v>
      </c>
      <c r="H7" s="10">
        <v>11.9</v>
      </c>
      <c r="J7" t="s">
        <v>12</v>
      </c>
      <c r="K7"/>
    </row>
    <row r="8" spans="1:15" x14ac:dyDescent="0.35">
      <c r="A8" s="9" t="s">
        <v>21</v>
      </c>
      <c r="B8" s="10">
        <v>122.4</v>
      </c>
      <c r="C8" s="10">
        <v>212.2</v>
      </c>
      <c r="D8" s="10">
        <v>164</v>
      </c>
      <c r="E8" s="10">
        <v>40</v>
      </c>
      <c r="F8" s="10">
        <v>25.59</v>
      </c>
      <c r="G8" s="10">
        <v>10.44</v>
      </c>
      <c r="H8" s="10">
        <v>9.81</v>
      </c>
      <c r="J8" t="s">
        <v>13</v>
      </c>
      <c r="K8"/>
    </row>
    <row r="9" spans="1:15" x14ac:dyDescent="0.35">
      <c r="A9" s="9" t="s">
        <v>22</v>
      </c>
      <c r="B9" s="10">
        <v>101.44</v>
      </c>
      <c r="C9" s="10">
        <v>201.1</v>
      </c>
      <c r="D9" s="10">
        <v>109</v>
      </c>
      <c r="E9" s="10">
        <v>31</v>
      </c>
      <c r="F9" s="10">
        <v>102.7</v>
      </c>
      <c r="G9" s="10">
        <v>22.85</v>
      </c>
      <c r="H9" s="10">
        <v>12.39</v>
      </c>
      <c r="J9" t="s">
        <v>40</v>
      </c>
      <c r="K9"/>
    </row>
    <row r="10" spans="1:15" x14ac:dyDescent="0.35">
      <c r="A10" s="9" t="s">
        <v>23</v>
      </c>
      <c r="B10" s="10">
        <v>93.85</v>
      </c>
      <c r="C10" s="10">
        <v>169</v>
      </c>
      <c r="D10" s="10">
        <v>91</v>
      </c>
      <c r="E10" s="10">
        <v>40</v>
      </c>
      <c r="F10" s="10">
        <v>91.08</v>
      </c>
      <c r="G10" s="10">
        <v>20.95</v>
      </c>
      <c r="H10" s="10">
        <v>7.4</v>
      </c>
      <c r="J10" t="s">
        <v>14</v>
      </c>
      <c r="K10"/>
    </row>
    <row r="11" spans="1:15" x14ac:dyDescent="0.35">
      <c r="A11" s="9" t="s">
        <v>24</v>
      </c>
      <c r="B11" s="10">
        <v>73.739999999999995</v>
      </c>
      <c r="C11" s="10">
        <v>191.3</v>
      </c>
      <c r="D11" s="10">
        <v>111</v>
      </c>
      <c r="E11" s="10">
        <v>48</v>
      </c>
      <c r="F11" s="10">
        <v>215.7</v>
      </c>
      <c r="G11" s="10">
        <v>20.100000000000001</v>
      </c>
      <c r="H11" s="10">
        <v>9.9700000000000006</v>
      </c>
    </row>
    <row r="12" spans="1:15" x14ac:dyDescent="0.35">
      <c r="A12" s="9" t="s">
        <v>25</v>
      </c>
      <c r="B12" s="10">
        <v>68.430000000000007</v>
      </c>
      <c r="C12" s="10">
        <v>185.8</v>
      </c>
      <c r="D12" s="10">
        <v>108</v>
      </c>
      <c r="E12" s="10">
        <v>48</v>
      </c>
      <c r="F12" s="10">
        <v>27.91</v>
      </c>
      <c r="G12" s="10">
        <v>23.8</v>
      </c>
      <c r="H12" s="10">
        <v>9.33</v>
      </c>
    </row>
    <row r="13" spans="1:15" x14ac:dyDescent="0.35">
      <c r="A13" s="9" t="s">
        <v>26</v>
      </c>
      <c r="B13" s="10">
        <v>151.08000000000001</v>
      </c>
      <c r="C13" s="10">
        <v>200.7</v>
      </c>
      <c r="D13" s="10">
        <v>110</v>
      </c>
      <c r="E13" s="10">
        <v>40</v>
      </c>
      <c r="F13" s="10">
        <v>300.10000000000002</v>
      </c>
      <c r="G13" s="10">
        <v>19.04</v>
      </c>
      <c r="H13" s="10">
        <v>7.88</v>
      </c>
    </row>
    <row r="14" spans="1:15" x14ac:dyDescent="0.35">
      <c r="A14" s="9" t="s">
        <v>27</v>
      </c>
      <c r="B14" s="10">
        <v>125.9</v>
      </c>
      <c r="C14" s="10">
        <v>152</v>
      </c>
      <c r="D14" s="10">
        <v>66</v>
      </c>
      <c r="E14" s="10">
        <v>38</v>
      </c>
      <c r="F14" s="10">
        <v>38.75</v>
      </c>
      <c r="G14" s="10">
        <v>19.98</v>
      </c>
      <c r="H14" s="10">
        <v>9.49</v>
      </c>
    </row>
    <row r="15" spans="1:15" x14ac:dyDescent="0.35">
      <c r="A15" s="9" t="s">
        <v>28</v>
      </c>
      <c r="B15" s="10">
        <v>116.46</v>
      </c>
      <c r="C15" s="10">
        <v>174.2</v>
      </c>
      <c r="D15" s="10">
        <v>84</v>
      </c>
      <c r="E15" s="10">
        <v>58</v>
      </c>
      <c r="F15" s="10">
        <v>261.60000000000002</v>
      </c>
      <c r="G15" s="10">
        <v>20.92</v>
      </c>
      <c r="H15" s="10">
        <v>8.36</v>
      </c>
    </row>
    <row r="16" spans="1:15" x14ac:dyDescent="0.35">
      <c r="A16" s="9" t="s">
        <v>29</v>
      </c>
      <c r="B16" s="10">
        <v>83.73</v>
      </c>
      <c r="C16" s="10">
        <v>189.1</v>
      </c>
      <c r="D16" s="10">
        <v>110</v>
      </c>
      <c r="E16" s="10">
        <v>66</v>
      </c>
      <c r="F16" s="10">
        <v>40.409999999999997</v>
      </c>
      <c r="G16" s="10">
        <v>21.88</v>
      </c>
      <c r="H16" s="10">
        <v>8.34</v>
      </c>
    </row>
    <row r="17" spans="1:8" x14ac:dyDescent="0.35">
      <c r="A17" s="9" t="s">
        <v>30</v>
      </c>
      <c r="B17" s="10">
        <v>92.99</v>
      </c>
      <c r="C17" s="10">
        <v>174.3</v>
      </c>
      <c r="D17" s="10">
        <v>77</v>
      </c>
      <c r="E17" s="10">
        <v>28</v>
      </c>
      <c r="F17" s="10">
        <v>53.93</v>
      </c>
      <c r="G17" s="10">
        <v>19.03</v>
      </c>
      <c r="H17" s="10">
        <v>9.8000000000000007</v>
      </c>
    </row>
    <row r="18" spans="1:8" x14ac:dyDescent="0.35">
      <c r="A18" s="9" t="s">
        <v>31</v>
      </c>
      <c r="B18" s="10">
        <v>10.72</v>
      </c>
      <c r="C18" s="10">
        <v>147.69999999999999</v>
      </c>
      <c r="D18" s="10">
        <v>76</v>
      </c>
      <c r="E18" s="10">
        <v>49</v>
      </c>
      <c r="F18" s="10">
        <v>197.1</v>
      </c>
      <c r="G18" s="10">
        <v>10.46</v>
      </c>
      <c r="H18" s="10">
        <v>8.86</v>
      </c>
    </row>
    <row r="19" spans="1:8" x14ac:dyDescent="0.35">
      <c r="A19" s="9" t="s">
        <v>32</v>
      </c>
      <c r="B19" s="10">
        <v>42.01</v>
      </c>
      <c r="C19" s="10">
        <v>161</v>
      </c>
      <c r="D19" s="10">
        <v>68</v>
      </c>
      <c r="E19" s="10">
        <v>47</v>
      </c>
      <c r="F19" s="10">
        <v>133.1</v>
      </c>
      <c r="G19" s="10">
        <v>20.010000000000002</v>
      </c>
      <c r="H19" s="10">
        <v>9.98</v>
      </c>
    </row>
    <row r="20" spans="1:8" x14ac:dyDescent="0.35">
      <c r="A20" s="9" t="s">
        <v>33</v>
      </c>
      <c r="B20" s="10">
        <v>169.3</v>
      </c>
      <c r="C20" s="10">
        <v>169.1</v>
      </c>
      <c r="D20" s="10">
        <v>114</v>
      </c>
      <c r="E20" s="10">
        <v>41</v>
      </c>
      <c r="F20" s="10">
        <v>113.8</v>
      </c>
      <c r="G20" s="10">
        <v>19.05</v>
      </c>
      <c r="H20" s="10">
        <v>10.62</v>
      </c>
    </row>
    <row r="21" spans="1:8" x14ac:dyDescent="0.35">
      <c r="A21" s="9" t="s">
        <v>34</v>
      </c>
      <c r="B21" s="10">
        <v>83.63</v>
      </c>
      <c r="C21" s="10">
        <v>130.19999999999999</v>
      </c>
      <c r="D21" s="10">
        <v>131</v>
      </c>
      <c r="E21" s="10">
        <v>59</v>
      </c>
      <c r="F21" s="10">
        <v>62.45</v>
      </c>
      <c r="G21" s="10">
        <v>24.76</v>
      </c>
      <c r="H21" s="10">
        <v>8.3699999999999992</v>
      </c>
    </row>
    <row r="22" spans="1:8" x14ac:dyDescent="0.35">
      <c r="A22" s="9" t="s">
        <v>35</v>
      </c>
      <c r="B22" s="10">
        <v>28.17</v>
      </c>
      <c r="C22" s="10">
        <v>143.69999999999999</v>
      </c>
      <c r="D22" s="10">
        <v>79</v>
      </c>
      <c r="E22" s="10">
        <v>29</v>
      </c>
      <c r="F22" s="10">
        <v>95.8</v>
      </c>
      <c r="G22" s="10">
        <v>16.16</v>
      </c>
      <c r="H22" s="10">
        <v>9.65</v>
      </c>
    </row>
    <row r="23" spans="1:8" x14ac:dyDescent="0.35">
      <c r="A23" s="9" t="s">
        <v>36</v>
      </c>
      <c r="B23" s="10">
        <v>41.73</v>
      </c>
      <c r="C23" s="10">
        <v>177.1</v>
      </c>
      <c r="D23" s="10">
        <v>134</v>
      </c>
      <c r="E23" s="10">
        <v>52</v>
      </c>
      <c r="F23" s="10">
        <v>46.75</v>
      </c>
      <c r="G23" s="10">
        <v>23.8</v>
      </c>
      <c r="H23" s="10">
        <v>9.6300000000000008</v>
      </c>
    </row>
    <row r="24" spans="1:8" x14ac:dyDescent="0.35">
      <c r="A24" s="9" t="s">
        <v>37</v>
      </c>
      <c r="B24" s="10">
        <v>143.9</v>
      </c>
      <c r="C24" s="10">
        <v>147.5</v>
      </c>
      <c r="D24" s="10">
        <v>60</v>
      </c>
      <c r="E24" s="10">
        <v>37</v>
      </c>
      <c r="F24" s="10">
        <v>43.49</v>
      </c>
      <c r="G24" s="10">
        <v>17.14</v>
      </c>
      <c r="H24" s="10">
        <v>8.5299999999999994</v>
      </c>
    </row>
    <row r="25" spans="1:8" x14ac:dyDescent="0.35">
      <c r="A25" s="9" t="s">
        <v>38</v>
      </c>
      <c r="B25" s="10">
        <v>124.3</v>
      </c>
      <c r="C25" s="10">
        <v>190.6</v>
      </c>
      <c r="D25" s="10">
        <v>98</v>
      </c>
      <c r="E25" s="10">
        <v>58</v>
      </c>
      <c r="F25" s="10">
        <v>165.09</v>
      </c>
      <c r="G25" s="10">
        <v>21.91</v>
      </c>
      <c r="H25" s="10">
        <v>10.130000000000001</v>
      </c>
    </row>
    <row r="26" spans="1:8" x14ac:dyDescent="0.35">
      <c r="D26" s="3"/>
    </row>
    <row r="27" spans="1:8" x14ac:dyDescent="0.35">
      <c r="D27" s="3"/>
    </row>
    <row r="28" spans="1:8" x14ac:dyDescent="0.35">
      <c r="D28" s="3"/>
    </row>
    <row r="29" spans="1:8" x14ac:dyDescent="0.35">
      <c r="D29" s="3"/>
    </row>
    <row r="30" spans="1:8" x14ac:dyDescent="0.35">
      <c r="D30" s="3"/>
    </row>
    <row r="31" spans="1:8" x14ac:dyDescent="0.35">
      <c r="A31" t="s">
        <v>92</v>
      </c>
      <c r="D31" s="3"/>
    </row>
    <row r="32" spans="1:8" x14ac:dyDescent="0.35">
      <c r="A32" t="s">
        <v>93</v>
      </c>
      <c r="D32" s="3"/>
    </row>
    <row r="33" spans="1:6" x14ac:dyDescent="0.35">
      <c r="A33" t="s">
        <v>94</v>
      </c>
      <c r="D33" s="3"/>
    </row>
    <row r="34" spans="1:6" x14ac:dyDescent="0.35">
      <c r="A34" t="s">
        <v>95</v>
      </c>
      <c r="D34" s="3"/>
    </row>
    <row r="35" spans="1:6" x14ac:dyDescent="0.35">
      <c r="A35" t="s">
        <v>96</v>
      </c>
      <c r="D35" s="3"/>
    </row>
    <row r="36" spans="1:6" x14ac:dyDescent="0.35">
      <c r="A36" t="s">
        <v>97</v>
      </c>
      <c r="D36" s="3"/>
    </row>
    <row r="37" spans="1:6" x14ac:dyDescent="0.35">
      <c r="A37" t="s">
        <v>91</v>
      </c>
      <c r="D37" s="3"/>
    </row>
    <row r="38" spans="1:6" x14ac:dyDescent="0.35">
      <c r="D38" s="3"/>
    </row>
    <row r="39" spans="1:6" x14ac:dyDescent="0.35">
      <c r="D39" s="3"/>
      <c r="F39" s="2"/>
    </row>
    <row r="40" spans="1:6" x14ac:dyDescent="0.35">
      <c r="D40" s="3"/>
    </row>
    <row r="41" spans="1:6" x14ac:dyDescent="0.35">
      <c r="D41" s="3"/>
    </row>
    <row r="42" spans="1:6" x14ac:dyDescent="0.35">
      <c r="D42" s="3"/>
    </row>
    <row r="43" spans="1:6" x14ac:dyDescent="0.35">
      <c r="D43" s="3"/>
    </row>
    <row r="44" spans="1:6" x14ac:dyDescent="0.35">
      <c r="D44" s="3"/>
    </row>
    <row r="45" spans="1:6" x14ac:dyDescent="0.35">
      <c r="D45" s="3"/>
    </row>
    <row r="46" spans="1:6" x14ac:dyDescent="0.35">
      <c r="D46" s="3"/>
    </row>
    <row r="47" spans="1:6" x14ac:dyDescent="0.35">
      <c r="D47" s="3"/>
    </row>
    <row r="48" spans="1:6" x14ac:dyDescent="0.35">
      <c r="D48" s="3"/>
    </row>
    <row r="49" spans="4:6" x14ac:dyDescent="0.35">
      <c r="D49" s="3"/>
    </row>
    <row r="50" spans="4:6" x14ac:dyDescent="0.35">
      <c r="D50" s="3"/>
      <c r="F50" s="2"/>
    </row>
    <row r="51" spans="4:6" x14ac:dyDescent="0.35">
      <c r="D51" s="3"/>
    </row>
    <row r="52" spans="4:6" x14ac:dyDescent="0.35">
      <c r="D52" s="3"/>
    </row>
    <row r="53" spans="4:6" x14ac:dyDescent="0.35">
      <c r="D53" s="3"/>
    </row>
    <row r="54" spans="4:6" x14ac:dyDescent="0.35">
      <c r="D54" s="3"/>
    </row>
    <row r="55" spans="4:6" x14ac:dyDescent="0.35">
      <c r="D55" s="3"/>
    </row>
    <row r="56" spans="4:6" x14ac:dyDescent="0.35">
      <c r="D56" s="3"/>
    </row>
    <row r="57" spans="4:6" x14ac:dyDescent="0.35">
      <c r="D57" s="3"/>
    </row>
    <row r="58" spans="4:6" x14ac:dyDescent="0.35">
      <c r="D58" s="3"/>
    </row>
    <row r="59" spans="4:6" x14ac:dyDescent="0.35">
      <c r="D59" s="3"/>
    </row>
    <row r="60" spans="4:6" x14ac:dyDescent="0.35">
      <c r="D60" s="3"/>
    </row>
    <row r="61" spans="4:6" x14ac:dyDescent="0.35">
      <c r="D61" s="3"/>
    </row>
    <row r="62" spans="4:6" x14ac:dyDescent="0.35">
      <c r="D62" s="3"/>
    </row>
    <row r="63" spans="4:6" x14ac:dyDescent="0.35">
      <c r="D63" s="3"/>
    </row>
    <row r="64" spans="4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"/>
  <sheetViews>
    <sheetView topLeftCell="A21" workbookViewId="0">
      <selection activeCell="G43" sqref="G43"/>
    </sheetView>
  </sheetViews>
  <sheetFormatPr defaultRowHeight="14.5" x14ac:dyDescent="0.35"/>
  <cols>
    <col min="1" max="1" width="15" customWidth="1"/>
    <col min="2" max="2" width="12.54296875" customWidth="1"/>
    <col min="3" max="3" width="12.26953125" customWidth="1"/>
  </cols>
  <sheetData>
    <row r="1" spans="1:3" x14ac:dyDescent="0.35">
      <c r="A1" s="8" t="s">
        <v>0</v>
      </c>
      <c r="B1" s="4" t="s">
        <v>1</v>
      </c>
      <c r="C1" s="4" t="s">
        <v>41</v>
      </c>
    </row>
    <row r="2" spans="1:3" x14ac:dyDescent="0.35">
      <c r="A2" s="9" t="s">
        <v>42</v>
      </c>
      <c r="B2" s="10">
        <v>185.4</v>
      </c>
      <c r="C2" s="10">
        <v>2.1</v>
      </c>
    </row>
    <row r="3" spans="1:3" x14ac:dyDescent="0.35">
      <c r="A3" s="9" t="s">
        <v>43</v>
      </c>
      <c r="B3" s="10">
        <v>99.25</v>
      </c>
      <c r="C3" s="10">
        <v>2.2999999999999998</v>
      </c>
    </row>
    <row r="4" spans="1:3" x14ac:dyDescent="0.35">
      <c r="A4" s="9" t="s">
        <v>44</v>
      </c>
      <c r="B4" s="10">
        <v>306.10000000000002</v>
      </c>
      <c r="C4" s="10">
        <v>1.53</v>
      </c>
    </row>
    <row r="5" spans="1:3" x14ac:dyDescent="0.35">
      <c r="A5" s="9" t="s">
        <v>45</v>
      </c>
      <c r="B5" s="10">
        <v>139.69999999999999</v>
      </c>
      <c r="C5" s="10">
        <v>0.88</v>
      </c>
    </row>
    <row r="6" spans="1:3" x14ac:dyDescent="0.35">
      <c r="A6" s="9" t="s">
        <v>46</v>
      </c>
      <c r="B6" s="10">
        <v>198.06</v>
      </c>
      <c r="C6" s="10">
        <v>1.95</v>
      </c>
    </row>
    <row r="7" spans="1:3" x14ac:dyDescent="0.35">
      <c r="A7" s="9" t="s">
        <v>47</v>
      </c>
      <c r="B7" s="10">
        <v>260.7</v>
      </c>
      <c r="C7" s="10">
        <v>1.22</v>
      </c>
    </row>
    <row r="8" spans="1:3" x14ac:dyDescent="0.35">
      <c r="A8" s="9" t="s">
        <v>48</v>
      </c>
      <c r="B8" s="10">
        <v>76.78</v>
      </c>
      <c r="C8" s="10">
        <v>1.37</v>
      </c>
    </row>
    <row r="9" spans="1:3" x14ac:dyDescent="0.35">
      <c r="A9" s="9" t="s">
        <v>49</v>
      </c>
      <c r="B9" s="10">
        <v>160.81</v>
      </c>
      <c r="C9" s="10">
        <v>1.75</v>
      </c>
    </row>
    <row r="10" spans="1:3" x14ac:dyDescent="0.35">
      <c r="A10" s="9" t="s">
        <v>50</v>
      </c>
      <c r="B10" s="10">
        <v>277.10000000000002</v>
      </c>
      <c r="C10" s="10">
        <v>1.36</v>
      </c>
    </row>
    <row r="11" spans="1:3" x14ac:dyDescent="0.35">
      <c r="A11" s="9" t="s">
        <v>51</v>
      </c>
      <c r="B11" s="10">
        <v>253.7</v>
      </c>
      <c r="C11" s="10">
        <v>1.82</v>
      </c>
    </row>
    <row r="12" spans="1:3" x14ac:dyDescent="0.35">
      <c r="A12" s="9" t="s">
        <v>52</v>
      </c>
      <c r="B12" s="10">
        <v>218.5</v>
      </c>
      <c r="C12" s="10">
        <v>2.88</v>
      </c>
    </row>
    <row r="13" spans="1:3" x14ac:dyDescent="0.35">
      <c r="A13" s="9" t="s">
        <v>53</v>
      </c>
      <c r="B13" s="10">
        <v>246.1</v>
      </c>
      <c r="C13" s="10">
        <v>2.19</v>
      </c>
    </row>
    <row r="14" spans="1:3" x14ac:dyDescent="0.35">
      <c r="A14" s="9" t="s">
        <v>54</v>
      </c>
      <c r="B14" s="10">
        <v>124.13</v>
      </c>
      <c r="C14" s="10">
        <v>2.31</v>
      </c>
    </row>
    <row r="15" spans="1:3" x14ac:dyDescent="0.35">
      <c r="A15" s="9" t="s">
        <v>55</v>
      </c>
      <c r="B15" s="10">
        <v>355.1</v>
      </c>
      <c r="C15" s="10">
        <v>2.39</v>
      </c>
    </row>
    <row r="16" spans="1:3" x14ac:dyDescent="0.35">
      <c r="A16" s="9" t="s">
        <v>56</v>
      </c>
      <c r="B16" s="10">
        <v>113.7</v>
      </c>
      <c r="C16" s="10">
        <v>1.88</v>
      </c>
    </row>
    <row r="17" spans="1:3" x14ac:dyDescent="0.35">
      <c r="A17" s="9" t="s">
        <v>57</v>
      </c>
      <c r="B17" s="10">
        <v>256.89999999999998</v>
      </c>
      <c r="C17" s="10">
        <v>1.93</v>
      </c>
    </row>
    <row r="18" spans="1:3" x14ac:dyDescent="0.35">
      <c r="A18" s="9" t="s">
        <v>58</v>
      </c>
      <c r="B18" s="10">
        <v>216.2</v>
      </c>
      <c r="C18" s="10">
        <v>0.73</v>
      </c>
    </row>
    <row r="19" spans="1:3" x14ac:dyDescent="0.35">
      <c r="A19" s="9" t="s">
        <v>59</v>
      </c>
      <c r="B19" s="10">
        <v>276.39999999999998</v>
      </c>
      <c r="C19" s="10">
        <v>1.38</v>
      </c>
    </row>
    <row r="20" spans="1:3" x14ac:dyDescent="0.35">
      <c r="A20" s="9" t="s">
        <v>60</v>
      </c>
      <c r="B20" s="10">
        <v>170.5</v>
      </c>
      <c r="C20" s="10">
        <v>1.42</v>
      </c>
    </row>
    <row r="21" spans="1:3" x14ac:dyDescent="0.35">
      <c r="A21" s="9" t="s">
        <v>61</v>
      </c>
      <c r="B21" s="10">
        <v>312.3</v>
      </c>
      <c r="C21" s="10">
        <v>0.75</v>
      </c>
    </row>
    <row r="22" spans="1:3" x14ac:dyDescent="0.35">
      <c r="A22" s="9" t="s">
        <v>62</v>
      </c>
      <c r="B22" s="10">
        <v>372.9</v>
      </c>
      <c r="C22" s="10">
        <v>1.18</v>
      </c>
    </row>
    <row r="23" spans="1:3" x14ac:dyDescent="0.35">
      <c r="A23" s="9" t="s">
        <v>63</v>
      </c>
      <c r="B23" s="10">
        <v>223.1</v>
      </c>
      <c r="C23" s="10">
        <v>1.79</v>
      </c>
    </row>
    <row r="24" spans="1:3" x14ac:dyDescent="0.35">
      <c r="A24" s="9" t="s">
        <v>64</v>
      </c>
      <c r="B24" s="10">
        <v>327.5</v>
      </c>
      <c r="C24" s="10">
        <v>2.11</v>
      </c>
    </row>
    <row r="25" spans="1:3" x14ac:dyDescent="0.35">
      <c r="A25" s="9" t="s">
        <v>65</v>
      </c>
      <c r="B25" s="10">
        <v>335.7</v>
      </c>
      <c r="C25" s="10">
        <v>1.94</v>
      </c>
    </row>
    <row r="41" spans="1:3" x14ac:dyDescent="0.35">
      <c r="A41" s="14" t="s">
        <v>91</v>
      </c>
      <c r="B41" s="15"/>
      <c r="C41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73"/>
  <sheetViews>
    <sheetView topLeftCell="A51" workbookViewId="0">
      <selection activeCell="G60" sqref="G60"/>
    </sheetView>
  </sheetViews>
  <sheetFormatPr defaultRowHeight="14.5" x14ac:dyDescent="0.35"/>
  <cols>
    <col min="1" max="1" width="13.453125" customWidth="1"/>
    <col min="2" max="2" width="11.81640625" customWidth="1"/>
    <col min="3" max="4" width="10.1796875" customWidth="1"/>
  </cols>
  <sheetData>
    <row r="2" spans="1:12" x14ac:dyDescent="0.35">
      <c r="B2" s="1" t="s">
        <v>66</v>
      </c>
      <c r="C2" s="1" t="s">
        <v>67</v>
      </c>
      <c r="D2" s="1" t="s">
        <v>68</v>
      </c>
      <c r="E2" s="1" t="s">
        <v>69</v>
      </c>
    </row>
    <row r="3" spans="1:12" x14ac:dyDescent="0.35">
      <c r="A3" t="s">
        <v>70</v>
      </c>
      <c r="B3" s="1">
        <v>2.5110000000000001</v>
      </c>
      <c r="C3" s="1">
        <f>B3-B9</f>
        <v>2.4810000000000003</v>
      </c>
      <c r="D3" s="1">
        <v>100</v>
      </c>
      <c r="E3" s="1">
        <f>(11.04*C3*C3)+(11.948*C3)+(1.5134)</f>
        <v>99.111573440000015</v>
      </c>
    </row>
    <row r="4" spans="1:12" x14ac:dyDescent="0.35">
      <c r="A4" t="s">
        <v>71</v>
      </c>
      <c r="B4" s="1">
        <v>1.7030000000000001</v>
      </c>
      <c r="C4" s="1">
        <f>B4-B9</f>
        <v>1.673</v>
      </c>
      <c r="D4" s="1">
        <v>50</v>
      </c>
      <c r="E4" s="1">
        <f t="shared" ref="E4:E9" si="0">(11.04*C4*C4)+(11.948*C4)+(1.5134)</f>
        <v>52.402580159999992</v>
      </c>
    </row>
    <row r="5" spans="1:12" x14ac:dyDescent="0.35">
      <c r="A5" t="s">
        <v>72</v>
      </c>
      <c r="B5" s="1">
        <v>1.024</v>
      </c>
      <c r="C5" s="1">
        <f>B5-B9</f>
        <v>0.99399999999999999</v>
      </c>
      <c r="D5" s="1">
        <v>25</v>
      </c>
      <c r="E5" s="1">
        <f t="shared" si="0"/>
        <v>24.297629439999998</v>
      </c>
    </row>
    <row r="6" spans="1:12" x14ac:dyDescent="0.35">
      <c r="A6" t="s">
        <v>73</v>
      </c>
      <c r="B6" s="1">
        <v>0.54300000000000004</v>
      </c>
      <c r="C6" s="1">
        <f>B6-B9</f>
        <v>0.51300000000000001</v>
      </c>
      <c r="D6" s="1">
        <v>12.5</v>
      </c>
      <c r="E6" s="1">
        <f t="shared" si="0"/>
        <v>10.548109760000001</v>
      </c>
    </row>
    <row r="7" spans="1:12" x14ac:dyDescent="0.35">
      <c r="A7" t="s">
        <v>74</v>
      </c>
      <c r="B7" s="1">
        <v>0.318</v>
      </c>
      <c r="C7" s="1">
        <f>B7-B9</f>
        <v>0.28800000000000003</v>
      </c>
      <c r="D7" s="1">
        <v>6.25</v>
      </c>
      <c r="E7" s="1">
        <f t="shared" si="0"/>
        <v>5.8701257600000005</v>
      </c>
    </row>
    <row r="8" spans="1:12" x14ac:dyDescent="0.35">
      <c r="A8" t="s">
        <v>75</v>
      </c>
      <c r="B8" s="1">
        <v>0.152</v>
      </c>
      <c r="C8" s="1">
        <f>B8-B9</f>
        <v>0.122</v>
      </c>
      <c r="D8" s="1">
        <v>3.125</v>
      </c>
      <c r="E8" s="1">
        <f t="shared" si="0"/>
        <v>3.1353753600000003</v>
      </c>
    </row>
    <row r="9" spans="1:12" x14ac:dyDescent="0.35">
      <c r="A9" t="s">
        <v>76</v>
      </c>
      <c r="B9" s="1">
        <v>0.03</v>
      </c>
      <c r="C9" s="1">
        <f>B9-B9</f>
        <v>0</v>
      </c>
      <c r="D9" s="1">
        <v>0</v>
      </c>
      <c r="E9" s="1">
        <f t="shared" si="0"/>
        <v>1.5134000000000001</v>
      </c>
    </row>
    <row r="10" spans="1:12" x14ac:dyDescent="0.35">
      <c r="E10" s="1"/>
    </row>
    <row r="11" spans="1:12" x14ac:dyDescent="0.35">
      <c r="E11" s="1"/>
    </row>
    <row r="12" spans="1:12" x14ac:dyDescent="0.35">
      <c r="E12" s="1"/>
    </row>
    <row r="13" spans="1:12" x14ac:dyDescent="0.35">
      <c r="E13" s="1"/>
    </row>
    <row r="14" spans="1:12" x14ac:dyDescent="0.35">
      <c r="E14" s="1"/>
    </row>
    <row r="15" spans="1:12" x14ac:dyDescent="0.35">
      <c r="E15" s="1"/>
      <c r="J15" s="7" t="s">
        <v>77</v>
      </c>
      <c r="K15" s="7"/>
      <c r="L15" s="7"/>
    </row>
    <row r="16" spans="1:12" x14ac:dyDescent="0.35">
      <c r="E16" s="1"/>
    </row>
    <row r="17" spans="1:5" x14ac:dyDescent="0.35">
      <c r="E17" s="1"/>
    </row>
    <row r="18" spans="1:5" x14ac:dyDescent="0.35">
      <c r="E18" s="1"/>
    </row>
    <row r="19" spans="1:5" x14ac:dyDescent="0.35">
      <c r="E19" s="1"/>
    </row>
    <row r="20" spans="1:5" x14ac:dyDescent="0.35">
      <c r="A20" s="4" t="s">
        <v>2</v>
      </c>
      <c r="B20" s="4" t="s">
        <v>66</v>
      </c>
      <c r="C20" s="4" t="s">
        <v>67</v>
      </c>
      <c r="D20" s="4" t="s">
        <v>69</v>
      </c>
      <c r="E20" s="1"/>
    </row>
    <row r="21" spans="1:5" x14ac:dyDescent="0.35">
      <c r="A21" s="9" t="s">
        <v>15</v>
      </c>
      <c r="B21" s="10">
        <v>0.22900000000000001</v>
      </c>
      <c r="C21" s="10">
        <f>B21-B9</f>
        <v>0.19900000000000001</v>
      </c>
      <c r="D21" s="11">
        <f t="shared" ref="D21:D68" si="1">(11.04*C21*C21)+(11.948*C21)+(1.5134)</f>
        <v>4.3282470399999999</v>
      </c>
    </row>
    <row r="22" spans="1:5" x14ac:dyDescent="0.35">
      <c r="A22" s="9" t="s">
        <v>16</v>
      </c>
      <c r="B22" s="10">
        <v>0.13700000000000001</v>
      </c>
      <c r="C22" s="10">
        <f>B22-B9</f>
        <v>0.10700000000000001</v>
      </c>
      <c r="D22" s="11">
        <f t="shared" si="1"/>
        <v>2.9182329600000001</v>
      </c>
    </row>
    <row r="23" spans="1:5" x14ac:dyDescent="0.35">
      <c r="A23" s="9" t="s">
        <v>17</v>
      </c>
      <c r="B23" s="10">
        <v>0.1</v>
      </c>
      <c r="C23" s="10">
        <f>B23-B9</f>
        <v>7.0000000000000007E-2</v>
      </c>
      <c r="D23" s="11">
        <f t="shared" si="1"/>
        <v>2.4038560000000002</v>
      </c>
    </row>
    <row r="24" spans="1:5" x14ac:dyDescent="0.35">
      <c r="A24" s="9" t="s">
        <v>18</v>
      </c>
      <c r="B24" s="10">
        <v>0.16200000000000001</v>
      </c>
      <c r="C24" s="10">
        <f>B24-B9</f>
        <v>0.13200000000000001</v>
      </c>
      <c r="D24" s="11">
        <f t="shared" si="1"/>
        <v>3.2828969600000004</v>
      </c>
    </row>
    <row r="25" spans="1:5" x14ac:dyDescent="0.35">
      <c r="A25" s="9" t="s">
        <v>19</v>
      </c>
      <c r="B25" s="10">
        <v>0.219</v>
      </c>
      <c r="C25" s="10">
        <f>B25-B9</f>
        <v>0.189</v>
      </c>
      <c r="D25" s="11">
        <f t="shared" si="1"/>
        <v>4.1659318399999998</v>
      </c>
    </row>
    <row r="26" spans="1:5" x14ac:dyDescent="0.35">
      <c r="A26" s="9" t="s">
        <v>20</v>
      </c>
      <c r="B26" s="10">
        <v>0.123</v>
      </c>
      <c r="C26" s="10">
        <f>B26-B9</f>
        <v>9.2999999999999999E-2</v>
      </c>
      <c r="D26" s="11">
        <f t="shared" si="1"/>
        <v>2.7200489600000002</v>
      </c>
    </row>
    <row r="27" spans="1:5" x14ac:dyDescent="0.35">
      <c r="A27" s="9" t="s">
        <v>21</v>
      </c>
      <c r="B27" s="10">
        <v>0.14799999999999999</v>
      </c>
      <c r="C27" s="10">
        <f>B27-B9</f>
        <v>0.11799999999999999</v>
      </c>
      <c r="D27" s="11">
        <f t="shared" si="1"/>
        <v>3.0769849599999999</v>
      </c>
    </row>
    <row r="28" spans="1:5" x14ac:dyDescent="0.35">
      <c r="A28" s="9" t="s">
        <v>22</v>
      </c>
      <c r="B28" s="10">
        <v>0.154</v>
      </c>
      <c r="C28" s="10">
        <f>B28-B9</f>
        <v>0.124</v>
      </c>
      <c r="D28" s="11">
        <f t="shared" si="1"/>
        <v>3.16470304</v>
      </c>
    </row>
    <row r="29" spans="1:5" x14ac:dyDescent="0.35">
      <c r="A29" s="9" t="s">
        <v>23</v>
      </c>
      <c r="B29" s="10">
        <v>0.11700000000000001</v>
      </c>
      <c r="C29" s="10">
        <f>B29-B9</f>
        <v>8.7000000000000008E-2</v>
      </c>
      <c r="D29" s="11">
        <f t="shared" si="1"/>
        <v>2.6364377600000002</v>
      </c>
    </row>
    <row r="30" spans="1:5" x14ac:dyDescent="0.35">
      <c r="A30" s="9" t="s">
        <v>24</v>
      </c>
      <c r="B30" s="10">
        <v>0.11700000000000001</v>
      </c>
      <c r="C30" s="10">
        <f>B30-B9</f>
        <v>8.7000000000000008E-2</v>
      </c>
      <c r="D30" s="11">
        <f t="shared" si="1"/>
        <v>2.6364377600000002</v>
      </c>
    </row>
    <row r="31" spans="1:5" x14ac:dyDescent="0.35">
      <c r="A31" s="9" t="s">
        <v>25</v>
      </c>
      <c r="B31" s="10">
        <v>0.17</v>
      </c>
      <c r="C31" s="10">
        <f>B31-B9</f>
        <v>0.14000000000000001</v>
      </c>
      <c r="D31" s="11">
        <f t="shared" si="1"/>
        <v>3.4025040000000004</v>
      </c>
    </row>
    <row r="32" spans="1:5" x14ac:dyDescent="0.35">
      <c r="A32" s="9" t="s">
        <v>26</v>
      </c>
      <c r="B32" s="10">
        <v>0.158</v>
      </c>
      <c r="C32" s="10">
        <f>B32-B9</f>
        <v>0.128</v>
      </c>
      <c r="D32" s="11">
        <f t="shared" si="1"/>
        <v>3.2236233600000004</v>
      </c>
    </row>
    <row r="33" spans="1:4" x14ac:dyDescent="0.35">
      <c r="A33" s="9" t="s">
        <v>27</v>
      </c>
      <c r="B33" s="10">
        <v>0.193</v>
      </c>
      <c r="C33" s="10">
        <f>B33-B9</f>
        <v>0.16300000000000001</v>
      </c>
      <c r="D33" s="11">
        <f t="shared" si="1"/>
        <v>3.7542457599999999</v>
      </c>
    </row>
    <row r="34" spans="1:4" x14ac:dyDescent="0.35">
      <c r="A34" s="9" t="s">
        <v>28</v>
      </c>
      <c r="B34" s="10">
        <v>0.13300000000000001</v>
      </c>
      <c r="C34" s="10">
        <f>B34-B9</f>
        <v>0.10300000000000001</v>
      </c>
      <c r="D34" s="11">
        <f t="shared" si="1"/>
        <v>2.86116736</v>
      </c>
    </row>
    <row r="35" spans="1:4" x14ac:dyDescent="0.35">
      <c r="A35" s="9" t="s">
        <v>29</v>
      </c>
      <c r="B35" s="10">
        <v>0.22700000000000001</v>
      </c>
      <c r="C35" s="10">
        <f>B35-B9</f>
        <v>0.19700000000000001</v>
      </c>
      <c r="D35" s="11">
        <f t="shared" si="1"/>
        <v>4.29560736</v>
      </c>
    </row>
    <row r="36" spans="1:4" x14ac:dyDescent="0.35">
      <c r="A36" s="9" t="s">
        <v>30</v>
      </c>
      <c r="B36" s="10">
        <v>0.13700000000000001</v>
      </c>
      <c r="C36" s="10">
        <f>B36-B9</f>
        <v>0.10700000000000001</v>
      </c>
      <c r="D36" s="11">
        <f t="shared" si="1"/>
        <v>2.9182329600000001</v>
      </c>
    </row>
    <row r="37" spans="1:4" x14ac:dyDescent="0.35">
      <c r="A37" s="9" t="s">
        <v>31</v>
      </c>
      <c r="B37" s="10">
        <v>0.22</v>
      </c>
      <c r="C37" s="10">
        <f>B37-B9</f>
        <v>0.19</v>
      </c>
      <c r="D37" s="11">
        <f t="shared" si="1"/>
        <v>4.1820639999999996</v>
      </c>
    </row>
    <row r="38" spans="1:4" x14ac:dyDescent="0.35">
      <c r="A38" s="9" t="s">
        <v>32</v>
      </c>
      <c r="B38" s="10">
        <v>0.22700000000000001</v>
      </c>
      <c r="C38" s="10">
        <f>B38-B9</f>
        <v>0.19700000000000001</v>
      </c>
      <c r="D38" s="11">
        <f t="shared" si="1"/>
        <v>4.29560736</v>
      </c>
    </row>
    <row r="39" spans="1:4" x14ac:dyDescent="0.35">
      <c r="A39" s="9" t="s">
        <v>33</v>
      </c>
      <c r="B39" s="10">
        <v>0.17100000000000001</v>
      </c>
      <c r="C39" s="10">
        <f>B39-B9</f>
        <v>0.14100000000000001</v>
      </c>
      <c r="D39" s="11">
        <f t="shared" si="1"/>
        <v>3.4175542400000003</v>
      </c>
    </row>
    <row r="40" spans="1:4" x14ac:dyDescent="0.35">
      <c r="A40" s="9" t="s">
        <v>34</v>
      </c>
      <c r="B40" s="10">
        <v>0.316</v>
      </c>
      <c r="C40" s="10">
        <f>B40-B9</f>
        <v>0.28600000000000003</v>
      </c>
      <c r="D40" s="11">
        <f t="shared" si="1"/>
        <v>5.8335558400000007</v>
      </c>
    </row>
    <row r="41" spans="1:4" x14ac:dyDescent="0.35">
      <c r="A41" s="9" t="s">
        <v>35</v>
      </c>
      <c r="B41" s="10">
        <v>0.57399999999999995</v>
      </c>
      <c r="C41" s="10">
        <f>B41-B9</f>
        <v>0.54399999999999993</v>
      </c>
      <c r="D41" s="11">
        <f t="shared" si="1"/>
        <v>11.28024544</v>
      </c>
    </row>
    <row r="42" spans="1:4" x14ac:dyDescent="0.35">
      <c r="A42" s="9" t="s">
        <v>36</v>
      </c>
      <c r="B42" s="10">
        <v>0.215</v>
      </c>
      <c r="C42" s="10">
        <f>B42-B9</f>
        <v>0.185</v>
      </c>
      <c r="D42" s="11">
        <f t="shared" si="1"/>
        <v>4.1016240000000002</v>
      </c>
    </row>
    <row r="43" spans="1:4" x14ac:dyDescent="0.35">
      <c r="A43" s="9" t="s">
        <v>37</v>
      </c>
      <c r="B43" s="10">
        <v>0.192</v>
      </c>
      <c r="C43" s="10">
        <f>B43-B9</f>
        <v>0.16200000000000001</v>
      </c>
      <c r="D43" s="11">
        <f t="shared" si="1"/>
        <v>3.7387097599999999</v>
      </c>
    </row>
    <row r="44" spans="1:4" x14ac:dyDescent="0.35">
      <c r="A44" s="9" t="s">
        <v>38</v>
      </c>
      <c r="B44" s="10">
        <v>0.223</v>
      </c>
      <c r="C44" s="10">
        <f>B44-B9</f>
        <v>0.193</v>
      </c>
      <c r="D44" s="11">
        <f t="shared" si="1"/>
        <v>4.2305929600000001</v>
      </c>
    </row>
    <row r="45" spans="1:4" x14ac:dyDescent="0.35">
      <c r="A45" s="9" t="s">
        <v>42</v>
      </c>
      <c r="B45" s="10">
        <v>0.114</v>
      </c>
      <c r="C45" s="10">
        <f>B45-B9</f>
        <v>8.4000000000000005E-2</v>
      </c>
      <c r="D45" s="11">
        <f t="shared" si="1"/>
        <v>2.5949302400000001</v>
      </c>
    </row>
    <row r="46" spans="1:4" x14ac:dyDescent="0.35">
      <c r="A46" s="9" t="s">
        <v>43</v>
      </c>
      <c r="B46" s="10">
        <v>0.40500000000000003</v>
      </c>
      <c r="C46" s="10">
        <f>B46-B9</f>
        <v>0.375</v>
      </c>
      <c r="D46" s="11">
        <f t="shared" si="1"/>
        <v>7.5463999999999993</v>
      </c>
    </row>
    <row r="47" spans="1:4" x14ac:dyDescent="0.35">
      <c r="A47" s="9" t="s">
        <v>44</v>
      </c>
      <c r="B47" s="10">
        <v>0.216</v>
      </c>
      <c r="C47" s="10">
        <f>B47-B9</f>
        <v>0.186</v>
      </c>
      <c r="D47" s="11">
        <f t="shared" si="1"/>
        <v>4.1176678400000002</v>
      </c>
    </row>
    <row r="48" spans="1:4" x14ac:dyDescent="0.35">
      <c r="A48" s="9" t="s">
        <v>45</v>
      </c>
      <c r="B48" s="10">
        <v>0.186</v>
      </c>
      <c r="C48" s="10">
        <f>B48-B9</f>
        <v>0.156</v>
      </c>
      <c r="D48" s="11">
        <f t="shared" si="1"/>
        <v>3.6459574400000001</v>
      </c>
    </row>
    <row r="49" spans="1:4" x14ac:dyDescent="0.35">
      <c r="A49" s="9" t="s">
        <v>46</v>
      </c>
      <c r="B49" s="10">
        <v>0.29699999999999999</v>
      </c>
      <c r="C49" s="10">
        <f>B49-B9</f>
        <v>0.26700000000000002</v>
      </c>
      <c r="D49" s="11">
        <f t="shared" si="1"/>
        <v>5.4905465600000003</v>
      </c>
    </row>
    <row r="50" spans="1:4" x14ac:dyDescent="0.35">
      <c r="A50" s="9" t="s">
        <v>47</v>
      </c>
      <c r="B50" s="10">
        <v>0.16300000000000001</v>
      </c>
      <c r="C50" s="10">
        <f>B50-B9</f>
        <v>0.13300000000000001</v>
      </c>
      <c r="D50" s="11">
        <f t="shared" si="1"/>
        <v>3.29777056</v>
      </c>
    </row>
    <row r="51" spans="1:4" x14ac:dyDescent="0.35">
      <c r="A51" s="9" t="s">
        <v>48</v>
      </c>
      <c r="B51" s="10">
        <v>0.56599999999999995</v>
      </c>
      <c r="C51" s="10">
        <f>B51-B9</f>
        <v>0.53599999999999992</v>
      </c>
      <c r="D51" s="11">
        <f t="shared" si="1"/>
        <v>11.089275839999999</v>
      </c>
    </row>
    <row r="52" spans="1:4" x14ac:dyDescent="0.35">
      <c r="A52" s="9" t="s">
        <v>49</v>
      </c>
      <c r="B52" s="10">
        <v>0.57799999999999996</v>
      </c>
      <c r="C52" s="10">
        <f>B52-B9</f>
        <v>0.54799999999999993</v>
      </c>
      <c r="D52" s="11">
        <f t="shared" si="1"/>
        <v>11.376260159999998</v>
      </c>
    </row>
    <row r="53" spans="1:4" x14ac:dyDescent="0.35">
      <c r="A53" s="9" t="s">
        <v>50</v>
      </c>
      <c r="B53" s="10">
        <v>0.36899999999999999</v>
      </c>
      <c r="C53" s="10">
        <f>B53-B9</f>
        <v>0.33899999999999997</v>
      </c>
      <c r="D53" s="11">
        <f t="shared" si="1"/>
        <v>6.8324998399999988</v>
      </c>
    </row>
    <row r="54" spans="1:4" x14ac:dyDescent="0.35">
      <c r="A54" s="9" t="s">
        <v>51</v>
      </c>
      <c r="B54" s="10">
        <v>0.158</v>
      </c>
      <c r="C54" s="10">
        <f>B54-B9</f>
        <v>0.128</v>
      </c>
      <c r="D54" s="11">
        <f t="shared" si="1"/>
        <v>3.2236233600000004</v>
      </c>
    </row>
    <row r="55" spans="1:4" x14ac:dyDescent="0.35">
      <c r="A55" s="9" t="s">
        <v>52</v>
      </c>
      <c r="B55" s="10">
        <v>0.124</v>
      </c>
      <c r="C55" s="10">
        <f>B55-B9</f>
        <v>9.4E-2</v>
      </c>
      <c r="D55" s="11">
        <f t="shared" si="1"/>
        <v>2.7340614400000005</v>
      </c>
    </row>
    <row r="56" spans="1:4" x14ac:dyDescent="0.35">
      <c r="A56" s="9" t="s">
        <v>53</v>
      </c>
      <c r="B56" s="10">
        <v>0.11899999999999999</v>
      </c>
      <c r="C56" s="10">
        <f>B56-B9</f>
        <v>8.8999999999999996E-2</v>
      </c>
      <c r="D56" s="11">
        <f t="shared" si="1"/>
        <v>2.6642198400000003</v>
      </c>
    </row>
    <row r="57" spans="1:4" x14ac:dyDescent="0.35">
      <c r="A57" s="9" t="s">
        <v>54</v>
      </c>
      <c r="B57" s="10">
        <v>0.248</v>
      </c>
      <c r="C57" s="10">
        <f>B57-B9</f>
        <v>0.218</v>
      </c>
      <c r="D57" s="11">
        <f t="shared" si="1"/>
        <v>4.6427289600000003</v>
      </c>
    </row>
    <row r="58" spans="1:4" x14ac:dyDescent="0.35">
      <c r="A58" s="9" t="s">
        <v>55</v>
      </c>
      <c r="B58" s="10">
        <v>0.13300000000000001</v>
      </c>
      <c r="C58" s="10">
        <f>B58-B9</f>
        <v>0.10300000000000001</v>
      </c>
      <c r="D58" s="11">
        <f t="shared" si="1"/>
        <v>2.86116736</v>
      </c>
    </row>
    <row r="59" spans="1:4" x14ac:dyDescent="0.35">
      <c r="A59" s="9" t="s">
        <v>56</v>
      </c>
      <c r="B59" s="10">
        <v>0.36199999999999999</v>
      </c>
      <c r="C59" s="10">
        <f>B59-B9</f>
        <v>0.33199999999999996</v>
      </c>
      <c r="D59" s="11">
        <f t="shared" si="1"/>
        <v>6.6970089599999989</v>
      </c>
    </row>
    <row r="60" spans="1:4" x14ac:dyDescent="0.35">
      <c r="A60" s="9" t="s">
        <v>57</v>
      </c>
      <c r="B60" s="10">
        <v>0.30199999999999999</v>
      </c>
      <c r="C60" s="10">
        <f>B60-B9</f>
        <v>0.27200000000000002</v>
      </c>
      <c r="D60" s="11">
        <f t="shared" si="1"/>
        <v>5.5800393599999998</v>
      </c>
    </row>
    <row r="61" spans="1:4" x14ac:dyDescent="0.35">
      <c r="A61" s="9" t="s">
        <v>58</v>
      </c>
      <c r="B61" s="10">
        <v>0.44</v>
      </c>
      <c r="C61" s="10">
        <f>B61-B9</f>
        <v>0.41000000000000003</v>
      </c>
      <c r="D61" s="11">
        <f t="shared" si="1"/>
        <v>8.2679040000000015</v>
      </c>
    </row>
    <row r="62" spans="1:4" x14ac:dyDescent="0.35">
      <c r="A62" s="9" t="s">
        <v>59</v>
      </c>
      <c r="B62" s="10">
        <v>0.34</v>
      </c>
      <c r="C62" s="10">
        <f>B62-B9</f>
        <v>0.31000000000000005</v>
      </c>
      <c r="D62" s="11">
        <f t="shared" si="1"/>
        <v>6.2782240000000007</v>
      </c>
    </row>
    <row r="63" spans="1:4" x14ac:dyDescent="0.35">
      <c r="A63" s="9" t="s">
        <v>60</v>
      </c>
      <c r="B63" s="10">
        <v>0.37</v>
      </c>
      <c r="C63" s="10">
        <f>B63-B9</f>
        <v>0.33999999999999997</v>
      </c>
      <c r="D63" s="11">
        <f t="shared" si="1"/>
        <v>6.8519439999999987</v>
      </c>
    </row>
    <row r="64" spans="1:4" x14ac:dyDescent="0.35">
      <c r="A64" s="9" t="s">
        <v>61</v>
      </c>
      <c r="B64" s="10">
        <v>0.25600000000000001</v>
      </c>
      <c r="C64" s="10">
        <f>B64-B9</f>
        <v>0.22600000000000001</v>
      </c>
      <c r="D64" s="11">
        <f t="shared" si="1"/>
        <v>4.7775270399999998</v>
      </c>
    </row>
    <row r="65" spans="1:4" x14ac:dyDescent="0.35">
      <c r="A65" s="9" t="s">
        <v>62</v>
      </c>
      <c r="B65" s="10">
        <v>0.27100000000000002</v>
      </c>
      <c r="C65" s="10">
        <f>B65-B9</f>
        <v>0.24100000000000002</v>
      </c>
      <c r="D65" s="11">
        <f t="shared" si="1"/>
        <v>5.03408224</v>
      </c>
    </row>
    <row r="66" spans="1:4" x14ac:dyDescent="0.35">
      <c r="A66" s="9" t="s">
        <v>63</v>
      </c>
      <c r="B66" s="10">
        <v>0.189</v>
      </c>
      <c r="C66" s="10">
        <f>B66-B9</f>
        <v>0.159</v>
      </c>
      <c r="D66" s="11">
        <f t="shared" si="1"/>
        <v>3.6922342400000003</v>
      </c>
    </row>
    <row r="67" spans="1:4" x14ac:dyDescent="0.35">
      <c r="A67" s="9" t="s">
        <v>64</v>
      </c>
      <c r="B67" s="10">
        <v>0.122</v>
      </c>
      <c r="C67" s="10">
        <f>B67-B9</f>
        <v>9.1999999999999998E-2</v>
      </c>
      <c r="D67" s="11">
        <f t="shared" si="1"/>
        <v>2.7060585599999998</v>
      </c>
    </row>
    <row r="68" spans="1:4" x14ac:dyDescent="0.35">
      <c r="A68" s="9" t="s">
        <v>65</v>
      </c>
      <c r="B68" s="10">
        <v>0.109</v>
      </c>
      <c r="C68" s="10">
        <f>B68-B9</f>
        <v>7.9000000000000001E-2</v>
      </c>
      <c r="D68" s="11">
        <f t="shared" si="1"/>
        <v>2.5261926400000001</v>
      </c>
    </row>
    <row r="73" spans="1:4" x14ac:dyDescent="0.35">
      <c r="A73" t="s">
        <v>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87"/>
  <sheetViews>
    <sheetView topLeftCell="A71" workbookViewId="0">
      <selection activeCell="G86" sqref="G86"/>
    </sheetView>
  </sheetViews>
  <sheetFormatPr defaultRowHeight="14.5" x14ac:dyDescent="0.35"/>
  <cols>
    <col min="1" max="1" width="11.1796875" customWidth="1"/>
    <col min="2" max="2" width="11.26953125" customWidth="1"/>
    <col min="3" max="3" width="11.453125" customWidth="1"/>
  </cols>
  <sheetData>
    <row r="2" spans="1:7" x14ac:dyDescent="0.35">
      <c r="A2" s="1">
        <v>1.984</v>
      </c>
      <c r="B2" s="1">
        <v>8.5000000000000006E-2</v>
      </c>
      <c r="C2" s="1">
        <v>0.14899999999999999</v>
      </c>
      <c r="D2" s="1">
        <v>7.2999999999999995E-2</v>
      </c>
      <c r="E2" s="1">
        <v>1.7270000000000001</v>
      </c>
      <c r="F2" s="1">
        <v>1.4850000000000001</v>
      </c>
      <c r="G2" s="1">
        <v>1.4550000000000001</v>
      </c>
    </row>
    <row r="3" spans="1:7" x14ac:dyDescent="0.35">
      <c r="A3" s="1">
        <v>1.26</v>
      </c>
      <c r="B3" s="1">
        <v>8.6000000000000007E-2</v>
      </c>
      <c r="C3" s="1">
        <v>8.5000000000000006E-2</v>
      </c>
      <c r="D3" s="1">
        <v>7.4999999999999997E-2</v>
      </c>
      <c r="E3" s="1">
        <v>1.4040000000000001</v>
      </c>
      <c r="F3" s="1">
        <v>0.81600000000000006</v>
      </c>
      <c r="G3" s="1">
        <v>1.538</v>
      </c>
    </row>
    <row r="4" spans="1:7" x14ac:dyDescent="0.35">
      <c r="A4" s="1">
        <v>0.76200000000000001</v>
      </c>
      <c r="B4" s="1">
        <v>0.106</v>
      </c>
      <c r="C4" s="1">
        <v>0.14200000000000002</v>
      </c>
      <c r="D4" s="1">
        <v>8.7000000000000008E-2</v>
      </c>
      <c r="E4" s="1">
        <v>1.1300000000000001</v>
      </c>
      <c r="F4" s="1">
        <v>1.4000000000000001</v>
      </c>
      <c r="G4" s="1">
        <v>1.6930000000000001</v>
      </c>
    </row>
    <row r="5" spans="1:7" x14ac:dyDescent="0.35">
      <c r="A5" s="1">
        <v>0.42299999999999999</v>
      </c>
      <c r="B5" s="1">
        <v>8.7999999999999995E-2</v>
      </c>
      <c r="C5" s="1">
        <v>0.11600000000000001</v>
      </c>
      <c r="D5" s="1">
        <v>8.2000000000000003E-2</v>
      </c>
      <c r="E5" s="1">
        <v>1.383</v>
      </c>
      <c r="F5" s="1">
        <v>1.4870000000000001</v>
      </c>
      <c r="G5" s="1">
        <v>1.714</v>
      </c>
    </row>
    <row r="6" spans="1:7" x14ac:dyDescent="0.35">
      <c r="A6" s="1">
        <v>0.25700000000000001</v>
      </c>
      <c r="B6" s="1">
        <v>0.19400000000000001</v>
      </c>
      <c r="C6" s="1">
        <v>0.39200000000000002</v>
      </c>
      <c r="D6" s="1">
        <v>7.2999999999999995E-2</v>
      </c>
      <c r="E6" s="1">
        <v>1.5270000000000001</v>
      </c>
      <c r="F6" s="1">
        <v>0.26400000000000001</v>
      </c>
      <c r="G6" s="1">
        <v>0.96399999999999997</v>
      </c>
    </row>
    <row r="7" spans="1:7" x14ac:dyDescent="0.35">
      <c r="A7" s="1">
        <v>0.158</v>
      </c>
      <c r="B7" s="1">
        <v>0.107</v>
      </c>
      <c r="C7" s="1">
        <v>0.124</v>
      </c>
      <c r="D7" s="1">
        <v>0.13100000000000001</v>
      </c>
      <c r="E7" s="1">
        <v>1.393</v>
      </c>
      <c r="F7" s="1">
        <v>1.7310000000000001</v>
      </c>
      <c r="G7" s="1">
        <v>0.56300000000000006</v>
      </c>
    </row>
    <row r="8" spans="1:7" x14ac:dyDescent="0.35">
      <c r="A8" s="1">
        <v>0.122</v>
      </c>
      <c r="B8" s="1">
        <v>9.8000000000000004E-2</v>
      </c>
      <c r="C8" s="1">
        <v>0.115</v>
      </c>
      <c r="D8" s="1">
        <v>0.16600000000000001</v>
      </c>
      <c r="E8" s="1">
        <v>1.6679999999999999</v>
      </c>
      <c r="F8" s="1">
        <v>1.514</v>
      </c>
      <c r="G8" s="1">
        <v>0.65900000000000003</v>
      </c>
    </row>
    <row r="9" spans="1:7" x14ac:dyDescent="0.35">
      <c r="A9" s="1">
        <v>7.2000000000000008E-2</v>
      </c>
      <c r="B9" s="1">
        <v>9.0999999999999998E-2</v>
      </c>
      <c r="C9" s="1">
        <v>8.8999999999999996E-2</v>
      </c>
      <c r="D9" s="1">
        <v>0.109</v>
      </c>
      <c r="E9" s="1">
        <v>1.7170000000000001</v>
      </c>
      <c r="F9" s="1">
        <v>1.528</v>
      </c>
      <c r="G9" s="1">
        <v>1.833</v>
      </c>
    </row>
    <row r="11" spans="1:7" x14ac:dyDescent="0.35">
      <c r="A11" t="s">
        <v>78</v>
      </c>
    </row>
    <row r="13" spans="1:7" x14ac:dyDescent="0.35">
      <c r="B13" s="1" t="s">
        <v>79</v>
      </c>
      <c r="C13" s="1" t="s">
        <v>67</v>
      </c>
      <c r="D13" s="1" t="s">
        <v>68</v>
      </c>
      <c r="E13" s="1" t="s">
        <v>69</v>
      </c>
    </row>
    <row r="14" spans="1:7" x14ac:dyDescent="0.35">
      <c r="A14" t="s">
        <v>70</v>
      </c>
      <c r="B14" s="1">
        <v>1.984</v>
      </c>
      <c r="C14" s="1">
        <f>B14-B21</f>
        <v>1.9119999999999999</v>
      </c>
      <c r="D14" s="1">
        <v>20</v>
      </c>
      <c r="E14" s="1">
        <f>(2.7444*C14*C14)+(5.0988*C14)+(0.181)</f>
        <v>19.9627294336</v>
      </c>
    </row>
    <row r="15" spans="1:7" x14ac:dyDescent="0.35">
      <c r="A15" t="s">
        <v>71</v>
      </c>
      <c r="B15" s="1">
        <v>1.26</v>
      </c>
      <c r="C15" s="1">
        <f>B15-B21</f>
        <v>1.1879999999999999</v>
      </c>
      <c r="D15" s="1">
        <v>10</v>
      </c>
      <c r="E15" s="1">
        <f t="shared" ref="E15:E20" si="0">(2.7444*C15*C15)+(5.0988*C15)+(0.181)</f>
        <v>10.111666873599999</v>
      </c>
    </row>
    <row r="16" spans="1:7" x14ac:dyDescent="0.35">
      <c r="A16" t="s">
        <v>72</v>
      </c>
      <c r="B16" s="1">
        <v>0.76200000000000001</v>
      </c>
      <c r="C16" s="1">
        <f>B16-B21</f>
        <v>0.69</v>
      </c>
      <c r="D16" s="1">
        <v>5</v>
      </c>
      <c r="E16" s="1">
        <f t="shared" si="0"/>
        <v>5.005780839999999</v>
      </c>
    </row>
    <row r="17" spans="1:11" x14ac:dyDescent="0.35">
      <c r="A17" t="s">
        <v>73</v>
      </c>
      <c r="B17" s="1">
        <v>0.42299999999999999</v>
      </c>
      <c r="C17" s="1">
        <f>B17-B21</f>
        <v>0.35099999999999998</v>
      </c>
      <c r="D17" s="1">
        <v>2.5</v>
      </c>
      <c r="E17" s="1">
        <f t="shared" si="0"/>
        <v>2.3087916244</v>
      </c>
    </row>
    <row r="18" spans="1:11" x14ac:dyDescent="0.35">
      <c r="A18" t="s">
        <v>74</v>
      </c>
      <c r="B18" s="1">
        <v>0.25700000000000001</v>
      </c>
      <c r="C18" s="1">
        <f>B18-B21</f>
        <v>0.185</v>
      </c>
      <c r="D18" s="1">
        <v>1.25</v>
      </c>
      <c r="E18" s="1">
        <f t="shared" si="0"/>
        <v>1.2182050900000001</v>
      </c>
    </row>
    <row r="19" spans="1:11" x14ac:dyDescent="0.35">
      <c r="A19" t="s">
        <v>75</v>
      </c>
      <c r="B19" s="1">
        <v>0.158</v>
      </c>
      <c r="C19" s="1">
        <f>B19-B21</f>
        <v>8.5999999999999993E-2</v>
      </c>
      <c r="D19" s="1">
        <v>0.63</v>
      </c>
      <c r="E19" s="1">
        <f t="shared" si="0"/>
        <v>0.63979438239999997</v>
      </c>
    </row>
    <row r="20" spans="1:11" x14ac:dyDescent="0.35">
      <c r="A20" t="s">
        <v>80</v>
      </c>
      <c r="B20" s="1">
        <v>0.122</v>
      </c>
      <c r="C20" s="1">
        <f>B20-B21</f>
        <v>4.9999999999999989E-2</v>
      </c>
      <c r="D20" s="1">
        <v>0.31</v>
      </c>
      <c r="E20" s="1">
        <f t="shared" si="0"/>
        <v>0.44280099999999994</v>
      </c>
    </row>
    <row r="21" spans="1:11" x14ac:dyDescent="0.35">
      <c r="A21" t="s">
        <v>76</v>
      </c>
      <c r="B21" s="1">
        <v>7.2000000000000008E-2</v>
      </c>
      <c r="C21" s="1">
        <f>B21-B21</f>
        <v>0</v>
      </c>
      <c r="D21" s="1">
        <v>0</v>
      </c>
      <c r="E21" s="1"/>
    </row>
    <row r="28" spans="1:11" x14ac:dyDescent="0.35">
      <c r="H28" s="7"/>
      <c r="I28" s="7" t="s">
        <v>81</v>
      </c>
      <c r="J28" s="7"/>
      <c r="K28" s="7"/>
    </row>
    <row r="32" spans="1:11" x14ac:dyDescent="0.35">
      <c r="A32" s="4" t="s">
        <v>2</v>
      </c>
      <c r="B32" s="4" t="s">
        <v>66</v>
      </c>
      <c r="C32" s="4" t="s">
        <v>67</v>
      </c>
      <c r="D32" s="4" t="s">
        <v>69</v>
      </c>
    </row>
    <row r="33" spans="1:4" x14ac:dyDescent="0.35">
      <c r="A33" s="9" t="s">
        <v>15</v>
      </c>
      <c r="B33" s="10">
        <v>8.5000000000000006E-2</v>
      </c>
      <c r="C33" s="10">
        <f>B33-B21</f>
        <v>1.2999999999999998E-2</v>
      </c>
      <c r="D33" s="11">
        <f t="shared" ref="D33:D80" si="1">(2.7444*C33*C33)+(5.0988*C33)+(0.181)</f>
        <v>0.24774820359999999</v>
      </c>
    </row>
    <row r="34" spans="1:4" x14ac:dyDescent="0.35">
      <c r="A34" s="9" t="s">
        <v>16</v>
      </c>
      <c r="B34" s="10">
        <v>8.6000000000000007E-2</v>
      </c>
      <c r="C34" s="10">
        <f>B34-B21</f>
        <v>1.3999999999999999E-2</v>
      </c>
      <c r="D34" s="11">
        <f t="shared" si="1"/>
        <v>0.25292110239999999</v>
      </c>
    </row>
    <row r="35" spans="1:4" x14ac:dyDescent="0.35">
      <c r="A35" s="9" t="s">
        <v>17</v>
      </c>
      <c r="B35" s="10">
        <v>0.106</v>
      </c>
      <c r="C35" s="10">
        <f>B35-B21</f>
        <v>3.3999999999999989E-2</v>
      </c>
      <c r="D35" s="11">
        <f t="shared" si="1"/>
        <v>0.35753172639999992</v>
      </c>
    </row>
    <row r="36" spans="1:4" x14ac:dyDescent="0.35">
      <c r="A36" s="9" t="s">
        <v>18</v>
      </c>
      <c r="B36" s="10">
        <v>8.7999999999999995E-2</v>
      </c>
      <c r="C36" s="10">
        <f>B36-B21</f>
        <v>1.5999999999999986E-2</v>
      </c>
      <c r="D36" s="11">
        <f t="shared" si="1"/>
        <v>0.26328336639999994</v>
      </c>
    </row>
    <row r="37" spans="1:4" x14ac:dyDescent="0.35">
      <c r="A37" s="9" t="s">
        <v>19</v>
      </c>
      <c r="B37" s="10">
        <v>0.19400000000000001</v>
      </c>
      <c r="C37" s="10">
        <f>B37-B21</f>
        <v>0.122</v>
      </c>
      <c r="D37" s="11">
        <f t="shared" si="1"/>
        <v>0.84390124960000001</v>
      </c>
    </row>
    <row r="38" spans="1:4" x14ac:dyDescent="0.35">
      <c r="A38" s="9" t="s">
        <v>20</v>
      </c>
      <c r="B38" s="10">
        <v>0.107</v>
      </c>
      <c r="C38" s="10">
        <f>B38-B21</f>
        <v>3.4999999999999989E-2</v>
      </c>
      <c r="D38" s="11">
        <f t="shared" si="1"/>
        <v>0.36281988999999992</v>
      </c>
    </row>
    <row r="39" spans="1:4" x14ac:dyDescent="0.35">
      <c r="A39" s="9" t="s">
        <v>21</v>
      </c>
      <c r="B39" s="10">
        <v>9.8000000000000004E-2</v>
      </c>
      <c r="C39" s="10">
        <f>B39-B21</f>
        <v>2.5999999999999995E-2</v>
      </c>
      <c r="D39" s="11">
        <f t="shared" si="1"/>
        <v>0.31542401439999995</v>
      </c>
    </row>
    <row r="40" spans="1:4" x14ac:dyDescent="0.35">
      <c r="A40" s="9" t="s">
        <v>22</v>
      </c>
      <c r="B40" s="10">
        <v>9.0999999999999998E-2</v>
      </c>
      <c r="C40" s="10">
        <f>B40-B21</f>
        <v>1.8999999999999989E-2</v>
      </c>
      <c r="D40" s="11">
        <f t="shared" si="1"/>
        <v>0.27886792839999996</v>
      </c>
    </row>
    <row r="41" spans="1:4" x14ac:dyDescent="0.35">
      <c r="A41" s="9" t="s">
        <v>23</v>
      </c>
      <c r="B41" s="10">
        <v>0.14899999999999999</v>
      </c>
      <c r="C41" s="10">
        <f>B41-B21</f>
        <v>7.6999999999999985E-2</v>
      </c>
      <c r="D41" s="11">
        <f t="shared" si="1"/>
        <v>0.58987914759999982</v>
      </c>
    </row>
    <row r="42" spans="1:4" x14ac:dyDescent="0.35">
      <c r="A42" s="9" t="s">
        <v>24</v>
      </c>
      <c r="B42" s="10">
        <v>8.5000000000000006E-2</v>
      </c>
      <c r="C42" s="10">
        <f>B42-B21</f>
        <v>1.2999999999999998E-2</v>
      </c>
      <c r="D42" s="11">
        <f t="shared" si="1"/>
        <v>0.24774820359999999</v>
      </c>
    </row>
    <row r="43" spans="1:4" x14ac:dyDescent="0.35">
      <c r="A43" s="9" t="s">
        <v>25</v>
      </c>
      <c r="B43" s="10">
        <v>0.14200000000000002</v>
      </c>
      <c r="C43" s="10">
        <f>B43-B21</f>
        <v>7.0000000000000007E-2</v>
      </c>
      <c r="D43" s="11">
        <f t="shared" si="1"/>
        <v>0.55136355999999997</v>
      </c>
    </row>
    <row r="44" spans="1:4" x14ac:dyDescent="0.35">
      <c r="A44" s="9" t="s">
        <v>26</v>
      </c>
      <c r="B44" s="10">
        <v>0.11600000000000001</v>
      </c>
      <c r="C44" s="10">
        <f>B44-B21</f>
        <v>4.3999999999999997E-2</v>
      </c>
      <c r="D44" s="11">
        <f t="shared" si="1"/>
        <v>0.41066035839999993</v>
      </c>
    </row>
    <row r="45" spans="1:4" x14ac:dyDescent="0.35">
      <c r="A45" s="9" t="s">
        <v>27</v>
      </c>
      <c r="B45" s="10">
        <v>0.39200000000000002</v>
      </c>
      <c r="C45" s="10">
        <f>B45-B21</f>
        <v>0.32</v>
      </c>
      <c r="D45" s="11">
        <f t="shared" si="1"/>
        <v>2.0936425600000002</v>
      </c>
    </row>
    <row r="46" spans="1:4" x14ac:dyDescent="0.35">
      <c r="A46" s="9" t="s">
        <v>28</v>
      </c>
      <c r="B46" s="10">
        <v>0.124</v>
      </c>
      <c r="C46" s="10">
        <f>B46-B21</f>
        <v>5.1999999999999991E-2</v>
      </c>
      <c r="D46" s="11">
        <f t="shared" si="1"/>
        <v>0.45355845759999991</v>
      </c>
    </row>
    <row r="47" spans="1:4" x14ac:dyDescent="0.35">
      <c r="A47" s="9" t="s">
        <v>29</v>
      </c>
      <c r="B47" s="10">
        <v>0.115</v>
      </c>
      <c r="C47" s="10">
        <f>B47-B21</f>
        <v>4.2999999999999997E-2</v>
      </c>
      <c r="D47" s="11">
        <f t="shared" si="1"/>
        <v>0.40532279559999995</v>
      </c>
    </row>
    <row r="48" spans="1:4" x14ac:dyDescent="0.35">
      <c r="A48" s="9" t="s">
        <v>30</v>
      </c>
      <c r="B48" s="10">
        <v>8.8999999999999996E-2</v>
      </c>
      <c r="C48" s="10">
        <f>B48-B21</f>
        <v>1.6999999999999987E-2</v>
      </c>
      <c r="D48" s="11">
        <f t="shared" si="1"/>
        <v>0.2684727315999999</v>
      </c>
    </row>
    <row r="49" spans="1:4" x14ac:dyDescent="0.35">
      <c r="A49" s="9" t="s">
        <v>31</v>
      </c>
      <c r="B49" s="10">
        <v>7.2999999999999995E-2</v>
      </c>
      <c r="C49" s="10">
        <f>B49-B21</f>
        <v>9.9999999999998701E-4</v>
      </c>
      <c r="D49" s="11">
        <f t="shared" si="1"/>
        <v>0.18610154439999993</v>
      </c>
    </row>
    <row r="50" spans="1:4" x14ac:dyDescent="0.35">
      <c r="A50" s="9" t="s">
        <v>32</v>
      </c>
      <c r="B50" s="10">
        <v>7.4999999999999997E-2</v>
      </c>
      <c r="C50" s="10">
        <f>B50-B21</f>
        <v>2.9999999999999888E-3</v>
      </c>
      <c r="D50" s="11">
        <f t="shared" si="1"/>
        <v>0.19632109959999994</v>
      </c>
    </row>
    <row r="51" spans="1:4" x14ac:dyDescent="0.35">
      <c r="A51" s="9" t="s">
        <v>33</v>
      </c>
      <c r="B51" s="10">
        <v>8.7000000000000008E-2</v>
      </c>
      <c r="C51" s="10">
        <f>B51-B21</f>
        <v>1.4999999999999999E-2</v>
      </c>
      <c r="D51" s="11">
        <f t="shared" si="1"/>
        <v>0.25809948999999999</v>
      </c>
    </row>
    <row r="52" spans="1:4" x14ac:dyDescent="0.35">
      <c r="A52" s="9" t="s">
        <v>34</v>
      </c>
      <c r="B52" s="10">
        <v>8.2000000000000003E-2</v>
      </c>
      <c r="C52" s="10">
        <f>B52-B21</f>
        <v>9.999999999999995E-3</v>
      </c>
      <c r="D52" s="11">
        <f t="shared" si="1"/>
        <v>0.23226243999999996</v>
      </c>
    </row>
    <row r="53" spans="1:4" x14ac:dyDescent="0.35">
      <c r="A53" s="9" t="s">
        <v>35</v>
      </c>
      <c r="B53" s="10">
        <v>7.2999999999999995E-2</v>
      </c>
      <c r="C53" s="10">
        <f>B53-B21</f>
        <v>9.9999999999998701E-4</v>
      </c>
      <c r="D53" s="11">
        <f t="shared" si="1"/>
        <v>0.18610154439999993</v>
      </c>
    </row>
    <row r="54" spans="1:4" x14ac:dyDescent="0.35">
      <c r="A54" s="9" t="s">
        <v>36</v>
      </c>
      <c r="B54" s="10">
        <v>0.13100000000000001</v>
      </c>
      <c r="C54" s="10">
        <f>B54-B21</f>
        <v>5.8999999999999997E-2</v>
      </c>
      <c r="D54" s="11">
        <f t="shared" si="1"/>
        <v>0.49138245639999995</v>
      </c>
    </row>
    <row r="55" spans="1:4" x14ac:dyDescent="0.35">
      <c r="A55" s="9" t="s">
        <v>37</v>
      </c>
      <c r="B55" s="10">
        <v>0.16600000000000001</v>
      </c>
      <c r="C55" s="10">
        <f>B55-B21</f>
        <v>9.4E-2</v>
      </c>
      <c r="D55" s="11">
        <f t="shared" si="1"/>
        <v>0.68453671839999997</v>
      </c>
    </row>
    <row r="56" spans="1:4" x14ac:dyDescent="0.35">
      <c r="A56" s="9" t="s">
        <v>38</v>
      </c>
      <c r="B56" s="10">
        <v>0.109</v>
      </c>
      <c r="C56" s="10">
        <f>B56-B21</f>
        <v>3.6999999999999991E-2</v>
      </c>
      <c r="D56" s="11">
        <f t="shared" si="1"/>
        <v>0.37341268359999991</v>
      </c>
    </row>
    <row r="57" spans="1:4" x14ac:dyDescent="0.35">
      <c r="A57" s="9" t="s">
        <v>42</v>
      </c>
      <c r="B57" s="10">
        <v>1.7270000000000001</v>
      </c>
      <c r="C57" s="10">
        <f>B57-B21</f>
        <v>1.655</v>
      </c>
      <c r="D57" s="11">
        <f t="shared" si="1"/>
        <v>16.136494209999999</v>
      </c>
    </row>
    <row r="58" spans="1:4" x14ac:dyDescent="0.35">
      <c r="A58" s="9" t="s">
        <v>43</v>
      </c>
      <c r="B58" s="10">
        <v>1.4040000000000001</v>
      </c>
      <c r="C58" s="10">
        <f>B58-B21</f>
        <v>1.3320000000000001</v>
      </c>
      <c r="D58" s="11">
        <f t="shared" si="1"/>
        <v>11.841781945599999</v>
      </c>
    </row>
    <row r="59" spans="1:4" x14ac:dyDescent="0.35">
      <c r="A59" s="9" t="s">
        <v>44</v>
      </c>
      <c r="B59" s="10">
        <v>1.1300000000000001</v>
      </c>
      <c r="C59" s="10">
        <f>B59-B21</f>
        <v>1.0580000000000001</v>
      </c>
      <c r="D59" s="11">
        <f t="shared" si="1"/>
        <v>8.6475129615999986</v>
      </c>
    </row>
    <row r="60" spans="1:4" x14ac:dyDescent="0.35">
      <c r="A60" s="9" t="s">
        <v>45</v>
      </c>
      <c r="B60" s="10">
        <v>1.383</v>
      </c>
      <c r="C60" s="10">
        <f>B60-B21</f>
        <v>1.3109999999999999</v>
      </c>
      <c r="D60" s="11">
        <f t="shared" si="1"/>
        <v>11.582384712399998</v>
      </c>
    </row>
    <row r="61" spans="1:4" x14ac:dyDescent="0.35">
      <c r="A61" s="9" t="s">
        <v>46</v>
      </c>
      <c r="B61" s="10">
        <v>1.5270000000000001</v>
      </c>
      <c r="C61" s="10">
        <f>B61-B21</f>
        <v>1.4550000000000001</v>
      </c>
      <c r="D61" s="11">
        <f t="shared" si="1"/>
        <v>13.409717410000001</v>
      </c>
    </row>
    <row r="62" spans="1:4" x14ac:dyDescent="0.35">
      <c r="A62" s="9" t="s">
        <v>47</v>
      </c>
      <c r="B62" s="10">
        <v>1.393</v>
      </c>
      <c r="C62" s="10">
        <f>B62-B21</f>
        <v>1.321</v>
      </c>
      <c r="D62" s="11">
        <f t="shared" si="1"/>
        <v>11.705605320399998</v>
      </c>
    </row>
    <row r="63" spans="1:4" x14ac:dyDescent="0.35">
      <c r="A63" s="9" t="s">
        <v>48</v>
      </c>
      <c r="B63" s="10">
        <v>1.6679999999999999</v>
      </c>
      <c r="C63" s="10">
        <f>B63-B21</f>
        <v>1.5959999999999999</v>
      </c>
      <c r="D63" s="11">
        <f t="shared" si="1"/>
        <v>15.309264390399997</v>
      </c>
    </row>
    <row r="64" spans="1:4" x14ac:dyDescent="0.35">
      <c r="A64" s="9" t="s">
        <v>49</v>
      </c>
      <c r="B64" s="10">
        <v>1.7170000000000001</v>
      </c>
      <c r="C64" s="10">
        <f>B64-B21</f>
        <v>1.645</v>
      </c>
      <c r="D64" s="11">
        <f t="shared" si="1"/>
        <v>15.99494101</v>
      </c>
    </row>
    <row r="65" spans="1:4" x14ac:dyDescent="0.35">
      <c r="A65" s="9" t="s">
        <v>50</v>
      </c>
      <c r="B65" s="10">
        <v>1.4850000000000001</v>
      </c>
      <c r="C65" s="10">
        <f>B65-B21</f>
        <v>1.413</v>
      </c>
      <c r="D65" s="11">
        <f t="shared" si="1"/>
        <v>12.8649883636</v>
      </c>
    </row>
    <row r="66" spans="1:4" x14ac:dyDescent="0.35">
      <c r="A66" s="9" t="s">
        <v>51</v>
      </c>
      <c r="B66" s="10">
        <v>0.81600000000000006</v>
      </c>
      <c r="C66" s="10">
        <f>B66-B21</f>
        <v>0.74399999999999999</v>
      </c>
      <c r="D66" s="11">
        <f t="shared" si="1"/>
        <v>5.4936313983999998</v>
      </c>
    </row>
    <row r="67" spans="1:4" x14ac:dyDescent="0.35">
      <c r="A67" s="9" t="s">
        <v>52</v>
      </c>
      <c r="B67" s="10">
        <v>1.4000000000000001</v>
      </c>
      <c r="C67" s="10">
        <f>B67-B21</f>
        <v>1.3280000000000001</v>
      </c>
      <c r="D67" s="11">
        <f t="shared" si="1"/>
        <v>11.7921863296</v>
      </c>
    </row>
    <row r="68" spans="1:4" x14ac:dyDescent="0.35">
      <c r="A68" s="9" t="s">
        <v>53</v>
      </c>
      <c r="B68" s="10">
        <v>1.4870000000000001</v>
      </c>
      <c r="C68" s="10">
        <f>B68-B21</f>
        <v>1.415</v>
      </c>
      <c r="D68" s="11">
        <f t="shared" si="1"/>
        <v>12.890708289999999</v>
      </c>
    </row>
    <row r="69" spans="1:4" x14ac:dyDescent="0.35">
      <c r="A69" s="9" t="s">
        <v>54</v>
      </c>
      <c r="B69" s="10">
        <v>0.26400000000000001</v>
      </c>
      <c r="C69" s="10">
        <f>B69-B21</f>
        <v>0.192</v>
      </c>
      <c r="D69" s="11">
        <f t="shared" si="1"/>
        <v>1.2611391616000001</v>
      </c>
    </row>
    <row r="70" spans="1:4" x14ac:dyDescent="0.35">
      <c r="A70" s="9" t="s">
        <v>55</v>
      </c>
      <c r="B70" s="10">
        <v>1.7310000000000001</v>
      </c>
      <c r="C70" s="10">
        <f>B70-B21</f>
        <v>1.659</v>
      </c>
      <c r="D70" s="11">
        <f t="shared" si="1"/>
        <v>16.193269176400001</v>
      </c>
    </row>
    <row r="71" spans="1:4" x14ac:dyDescent="0.35">
      <c r="A71" s="9" t="s">
        <v>56</v>
      </c>
      <c r="B71" s="10">
        <v>1.514</v>
      </c>
      <c r="C71" s="10">
        <f>B71-B21</f>
        <v>1.4419999999999999</v>
      </c>
      <c r="D71" s="11">
        <f t="shared" si="1"/>
        <v>13.240076161599999</v>
      </c>
    </row>
    <row r="72" spans="1:4" x14ac:dyDescent="0.35">
      <c r="A72" s="9" t="s">
        <v>57</v>
      </c>
      <c r="B72" s="10">
        <v>1.528</v>
      </c>
      <c r="C72" s="10">
        <f>B72-B21</f>
        <v>1.456</v>
      </c>
      <c r="D72" s="11">
        <f t="shared" si="1"/>
        <v>13.422805158399997</v>
      </c>
    </row>
    <row r="73" spans="1:4" x14ac:dyDescent="0.35">
      <c r="A73" s="9" t="s">
        <v>58</v>
      </c>
      <c r="B73" s="10">
        <v>1.4550000000000001</v>
      </c>
      <c r="C73" s="10">
        <f>B73-B21</f>
        <v>1.383</v>
      </c>
      <c r="D73" s="11">
        <f t="shared" si="1"/>
        <v>12.4818240916</v>
      </c>
    </row>
    <row r="74" spans="1:4" x14ac:dyDescent="0.35">
      <c r="A74" s="9" t="s">
        <v>59</v>
      </c>
      <c r="B74" s="10">
        <v>1.538</v>
      </c>
      <c r="C74" s="10">
        <f>B74-B21</f>
        <v>1.466</v>
      </c>
      <c r="D74" s="11">
        <f t="shared" si="1"/>
        <v>13.553984526399999</v>
      </c>
    </row>
    <row r="75" spans="1:4" x14ac:dyDescent="0.35">
      <c r="A75" s="9" t="s">
        <v>60</v>
      </c>
      <c r="B75" s="10">
        <v>1.6930000000000001</v>
      </c>
      <c r="C75" s="10">
        <f>B75-B21</f>
        <v>1.621</v>
      </c>
      <c r="D75" s="11">
        <f t="shared" si="1"/>
        <v>15.6574527604</v>
      </c>
    </row>
    <row r="76" spans="1:4" x14ac:dyDescent="0.35">
      <c r="A76" s="9" t="s">
        <v>61</v>
      </c>
      <c r="B76" s="10">
        <v>1.714</v>
      </c>
      <c r="C76" s="10">
        <f>B76-B21</f>
        <v>1.6419999999999999</v>
      </c>
      <c r="D76" s="11">
        <f t="shared" si="1"/>
        <v>15.952582081599997</v>
      </c>
    </row>
    <row r="77" spans="1:4" x14ac:dyDescent="0.35">
      <c r="A77" s="9" t="s">
        <v>62</v>
      </c>
      <c r="B77" s="10">
        <v>0.96399999999999997</v>
      </c>
      <c r="C77" s="10">
        <f>B77-B21</f>
        <v>0.8919999999999999</v>
      </c>
      <c r="D77" s="11">
        <f t="shared" si="1"/>
        <v>6.912749881599999</v>
      </c>
    </row>
    <row r="78" spans="1:4" x14ac:dyDescent="0.35">
      <c r="A78" s="9" t="s">
        <v>63</v>
      </c>
      <c r="B78" s="10">
        <v>0.56300000000000006</v>
      </c>
      <c r="C78" s="10">
        <f>B78-B21</f>
        <v>0.49100000000000005</v>
      </c>
      <c r="D78" s="11">
        <f t="shared" si="1"/>
        <v>3.3461334964000002</v>
      </c>
    </row>
    <row r="79" spans="1:4" x14ac:dyDescent="0.35">
      <c r="A79" s="9" t="s">
        <v>64</v>
      </c>
      <c r="B79" s="10">
        <v>0.65900000000000003</v>
      </c>
      <c r="C79" s="10">
        <f>B79-B21</f>
        <v>0.58699999999999997</v>
      </c>
      <c r="D79" s="11">
        <f t="shared" si="1"/>
        <v>4.1196307635999991</v>
      </c>
    </row>
    <row r="80" spans="1:4" x14ac:dyDescent="0.35">
      <c r="A80" s="9" t="s">
        <v>65</v>
      </c>
      <c r="B80" s="10">
        <v>1.833</v>
      </c>
      <c r="C80" s="10">
        <f>B80-B21</f>
        <v>1.7609999999999999</v>
      </c>
      <c r="D80" s="11">
        <f t="shared" si="1"/>
        <v>17.670703272400001</v>
      </c>
    </row>
    <row r="84" spans="1:4" x14ac:dyDescent="0.35">
      <c r="A84" s="13" t="s">
        <v>84</v>
      </c>
      <c r="B84" s="13"/>
      <c r="C84" s="13"/>
    </row>
    <row r="85" spans="1:4" x14ac:dyDescent="0.35">
      <c r="A85" s="13" t="s">
        <v>85</v>
      </c>
      <c r="B85" s="13"/>
      <c r="C85" s="13"/>
    </row>
    <row r="86" spans="1:4" x14ac:dyDescent="0.35">
      <c r="A86" s="13" t="s">
        <v>86</v>
      </c>
      <c r="B86" s="13"/>
      <c r="C86" s="13"/>
    </row>
    <row r="87" spans="1:4" x14ac:dyDescent="0.35">
      <c r="A87" s="14" t="s">
        <v>87</v>
      </c>
      <c r="B87" s="12"/>
      <c r="C87" s="12"/>
      <c r="D87" s="1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60"/>
  <sheetViews>
    <sheetView topLeftCell="A51" workbookViewId="0">
      <selection activeCell="G57" sqref="G57"/>
    </sheetView>
  </sheetViews>
  <sheetFormatPr defaultRowHeight="14.5" x14ac:dyDescent="0.35"/>
  <cols>
    <col min="1" max="1" width="12.1796875" customWidth="1"/>
    <col min="2" max="2" width="10.54296875" customWidth="1"/>
    <col min="3" max="3" width="10.81640625" customWidth="1"/>
  </cols>
  <sheetData>
    <row r="2" spans="1:5" x14ac:dyDescent="0.35">
      <c r="A2" s="1">
        <v>2.11</v>
      </c>
      <c r="B2" s="1">
        <v>0.223</v>
      </c>
      <c r="C2" s="1">
        <v>0.17699999999999999</v>
      </c>
      <c r="D2" s="1">
        <v>0.153</v>
      </c>
    </row>
    <row r="3" spans="1:5" x14ac:dyDescent="0.35">
      <c r="A3" s="1">
        <v>1.181</v>
      </c>
      <c r="B3" s="1">
        <v>0.29099999999999998</v>
      </c>
      <c r="C3" s="1">
        <v>0.2</v>
      </c>
      <c r="D3" s="1">
        <v>0.14699999999999999</v>
      </c>
    </row>
    <row r="4" spans="1:5" x14ac:dyDescent="0.35">
      <c r="A4" s="1">
        <v>0.66800000000000004</v>
      </c>
      <c r="B4" s="1">
        <v>0.20100000000000001</v>
      </c>
      <c r="C4" s="1">
        <v>0.307</v>
      </c>
      <c r="D4" s="1">
        <v>0.16800000000000001</v>
      </c>
    </row>
    <row r="5" spans="1:5" x14ac:dyDescent="0.35">
      <c r="A5" s="1">
        <v>0.40300000000000002</v>
      </c>
      <c r="B5" s="1">
        <v>0.46600000000000003</v>
      </c>
      <c r="C5" s="1">
        <v>0.186</v>
      </c>
      <c r="D5" s="1">
        <v>0.17</v>
      </c>
    </row>
    <row r="6" spans="1:5" x14ac:dyDescent="0.35">
      <c r="A6" s="1">
        <v>0.24</v>
      </c>
      <c r="B6" s="1">
        <v>0.217</v>
      </c>
      <c r="C6" s="1">
        <v>0.109</v>
      </c>
      <c r="D6" s="1">
        <v>0.129</v>
      </c>
    </row>
    <row r="7" spans="1:5" x14ac:dyDescent="0.35">
      <c r="A7" s="1">
        <v>0.18</v>
      </c>
      <c r="B7" s="1">
        <v>0.221</v>
      </c>
      <c r="C7" s="1">
        <v>0.155</v>
      </c>
      <c r="D7" s="1">
        <v>0.21</v>
      </c>
    </row>
    <row r="8" spans="1:5" x14ac:dyDescent="0.35">
      <c r="A8" s="1">
        <v>0.13700000000000001</v>
      </c>
      <c r="B8" s="1">
        <v>0.21099999999999999</v>
      </c>
      <c r="C8" s="1">
        <v>0.109</v>
      </c>
      <c r="D8" s="1">
        <v>0.158</v>
      </c>
    </row>
    <row r="9" spans="1:5" x14ac:dyDescent="0.35">
      <c r="A9" s="1">
        <v>9.6000000000000002E-2</v>
      </c>
      <c r="B9" s="1">
        <v>0.123</v>
      </c>
      <c r="C9" s="1">
        <v>0.10299999999999999</v>
      </c>
      <c r="D9" s="1">
        <v>0.111</v>
      </c>
    </row>
    <row r="13" spans="1:5" x14ac:dyDescent="0.35">
      <c r="A13" t="s">
        <v>78</v>
      </c>
      <c r="B13" s="1" t="s">
        <v>79</v>
      </c>
      <c r="C13" s="1" t="s">
        <v>67</v>
      </c>
      <c r="D13" s="1" t="s">
        <v>68</v>
      </c>
      <c r="E13" s="1" t="s">
        <v>69</v>
      </c>
    </row>
    <row r="14" spans="1:5" x14ac:dyDescent="0.35">
      <c r="A14" t="s">
        <v>70</v>
      </c>
      <c r="B14" s="1">
        <v>2.11</v>
      </c>
      <c r="C14" s="1">
        <f>B14-B21</f>
        <v>2.0139999999999998</v>
      </c>
      <c r="D14" s="1">
        <v>1000</v>
      </c>
      <c r="E14" s="1">
        <f>(38.943*C14*C14)+(419.64*C14)-(2.7394)</f>
        <v>1000.3760008279997</v>
      </c>
    </row>
    <row r="15" spans="1:5" x14ac:dyDescent="0.35">
      <c r="A15" t="s">
        <v>71</v>
      </c>
      <c r="B15" s="1">
        <v>1.181</v>
      </c>
      <c r="C15" s="1">
        <f>B15-B21</f>
        <v>1.085</v>
      </c>
      <c r="D15" s="1">
        <v>500</v>
      </c>
      <c r="E15" s="1">
        <f t="shared" ref="E15:E20" si="0">(38.943*C15*C15)+(419.64*C15)-(2.7394)</f>
        <v>498.41467317500002</v>
      </c>
    </row>
    <row r="16" spans="1:5" x14ac:dyDescent="0.35">
      <c r="A16" t="s">
        <v>72</v>
      </c>
      <c r="B16" s="1">
        <v>0.66800000000000004</v>
      </c>
      <c r="C16" s="1">
        <f>B16-B21</f>
        <v>0.57200000000000006</v>
      </c>
      <c r="D16" s="1">
        <v>250</v>
      </c>
      <c r="E16" s="1">
        <f t="shared" si="0"/>
        <v>250.03620651200004</v>
      </c>
    </row>
    <row r="17" spans="1:12" x14ac:dyDescent="0.35">
      <c r="A17" t="s">
        <v>73</v>
      </c>
      <c r="B17" s="1">
        <v>0.40300000000000002</v>
      </c>
      <c r="C17" s="1">
        <f>B17-B21</f>
        <v>0.30700000000000005</v>
      </c>
      <c r="D17" s="1">
        <v>125</v>
      </c>
      <c r="E17" s="1">
        <f t="shared" si="0"/>
        <v>129.76041880700004</v>
      </c>
    </row>
    <row r="18" spans="1:12" x14ac:dyDescent="0.35">
      <c r="A18" t="s">
        <v>74</v>
      </c>
      <c r="B18" s="1">
        <v>0.24</v>
      </c>
      <c r="C18" s="1">
        <f>B18-B21</f>
        <v>0.14399999999999999</v>
      </c>
      <c r="D18" s="1">
        <v>62.5</v>
      </c>
      <c r="E18" s="1">
        <f t="shared" si="0"/>
        <v>58.496282047999998</v>
      </c>
    </row>
    <row r="19" spans="1:12" x14ac:dyDescent="0.35">
      <c r="A19" t="s">
        <v>75</v>
      </c>
      <c r="B19" s="1">
        <v>0.18</v>
      </c>
      <c r="C19" s="1">
        <f>B19-B21</f>
        <v>8.3999999999999991E-2</v>
      </c>
      <c r="D19" s="1">
        <v>31.25</v>
      </c>
      <c r="E19" s="1">
        <f t="shared" si="0"/>
        <v>32.785141807999992</v>
      </c>
    </row>
    <row r="20" spans="1:12" x14ac:dyDescent="0.35">
      <c r="A20" t="s">
        <v>80</v>
      </c>
      <c r="B20" s="1">
        <v>0.13700000000000001</v>
      </c>
      <c r="C20" s="1">
        <f>B20-B21</f>
        <v>4.1000000000000009E-2</v>
      </c>
      <c r="D20" s="1">
        <v>15.63</v>
      </c>
      <c r="E20" s="1">
        <f t="shared" si="0"/>
        <v>14.531303183000002</v>
      </c>
    </row>
    <row r="21" spans="1:12" x14ac:dyDescent="0.35">
      <c r="A21" t="s">
        <v>76</v>
      </c>
      <c r="B21" s="1">
        <v>9.6000000000000002E-2</v>
      </c>
      <c r="C21" s="1">
        <f>B21-B21</f>
        <v>0</v>
      </c>
      <c r="D21" s="1">
        <v>0</v>
      </c>
      <c r="E21" s="1"/>
    </row>
    <row r="22" spans="1:12" x14ac:dyDescent="0.35">
      <c r="E22" s="1"/>
    </row>
    <row r="23" spans="1:12" x14ac:dyDescent="0.35">
      <c r="E23" s="1"/>
      <c r="I23" s="7"/>
      <c r="J23" s="7"/>
      <c r="K23" s="7"/>
      <c r="L23" s="7"/>
    </row>
    <row r="24" spans="1:12" x14ac:dyDescent="0.35">
      <c r="E24" s="1"/>
      <c r="I24" s="7"/>
      <c r="J24" s="7" t="s">
        <v>82</v>
      </c>
      <c r="K24" s="7"/>
      <c r="L24" s="7"/>
    </row>
    <row r="25" spans="1:12" x14ac:dyDescent="0.35">
      <c r="E25" s="1"/>
    </row>
    <row r="26" spans="1:12" x14ac:dyDescent="0.35">
      <c r="E26" s="1"/>
    </row>
    <row r="27" spans="1:12" x14ac:dyDescent="0.35">
      <c r="E27" s="1"/>
    </row>
    <row r="28" spans="1:12" x14ac:dyDescent="0.35">
      <c r="E28" s="1"/>
    </row>
    <row r="29" spans="1:12" x14ac:dyDescent="0.35">
      <c r="A29" s="8" t="s">
        <v>2</v>
      </c>
      <c r="B29" s="4" t="s">
        <v>66</v>
      </c>
      <c r="C29" s="4" t="s">
        <v>67</v>
      </c>
      <c r="D29" s="4" t="s">
        <v>69</v>
      </c>
      <c r="E29" s="1"/>
    </row>
    <row r="30" spans="1:12" x14ac:dyDescent="0.35">
      <c r="A30" s="9" t="s">
        <v>15</v>
      </c>
      <c r="B30" s="10">
        <v>0.223</v>
      </c>
      <c r="C30" s="10">
        <f>B30-B21</f>
        <v>0.127</v>
      </c>
      <c r="D30" s="11">
        <f t="shared" ref="D30:D53" si="1">(38.943*C30*C30)+(419.64*C30)-(2.7394)</f>
        <v>51.182991646999994</v>
      </c>
    </row>
    <row r="31" spans="1:12" x14ac:dyDescent="0.35">
      <c r="A31" s="9" t="s">
        <v>16</v>
      </c>
      <c r="B31" s="10">
        <v>0.29099999999999998</v>
      </c>
      <c r="C31" s="10">
        <f>B31-B21</f>
        <v>0.19499999999999998</v>
      </c>
      <c r="D31" s="11">
        <f t="shared" si="1"/>
        <v>80.571207574999988</v>
      </c>
    </row>
    <row r="32" spans="1:12" x14ac:dyDescent="0.35">
      <c r="A32" s="9" t="s">
        <v>17</v>
      </c>
      <c r="B32" s="10">
        <v>0.20100000000000001</v>
      </c>
      <c r="C32" s="10">
        <f>B32-B21</f>
        <v>0.10500000000000001</v>
      </c>
      <c r="D32" s="11">
        <f t="shared" si="1"/>
        <v>41.752146574999998</v>
      </c>
    </row>
    <row r="33" spans="1:4" x14ac:dyDescent="0.35">
      <c r="A33" s="9" t="s">
        <v>18</v>
      </c>
      <c r="B33" s="10">
        <v>0.46600000000000003</v>
      </c>
      <c r="C33" s="10">
        <f>B33-B21</f>
        <v>0.37</v>
      </c>
      <c r="D33" s="11">
        <f t="shared" si="1"/>
        <v>157.8586967</v>
      </c>
    </row>
    <row r="34" spans="1:4" x14ac:dyDescent="0.35">
      <c r="A34" s="9" t="s">
        <v>19</v>
      </c>
      <c r="B34" s="10">
        <v>0.217</v>
      </c>
      <c r="C34" s="10">
        <f>B34-B21</f>
        <v>0.121</v>
      </c>
      <c r="D34" s="11">
        <f t="shared" si="1"/>
        <v>48.607204462999988</v>
      </c>
    </row>
    <row r="35" spans="1:4" x14ac:dyDescent="0.35">
      <c r="A35" s="9" t="s">
        <v>20</v>
      </c>
      <c r="B35" s="10">
        <v>0.221</v>
      </c>
      <c r="C35" s="10">
        <f>B35-B21</f>
        <v>0.125</v>
      </c>
      <c r="D35" s="11">
        <f t="shared" si="1"/>
        <v>50.324084374999998</v>
      </c>
    </row>
    <row r="36" spans="1:4" x14ac:dyDescent="0.35">
      <c r="A36" s="9" t="s">
        <v>21</v>
      </c>
      <c r="B36" s="10">
        <v>0.21099999999999999</v>
      </c>
      <c r="C36" s="10">
        <f>B36-B21</f>
        <v>0.11499999999999999</v>
      </c>
      <c r="D36" s="11">
        <f t="shared" si="1"/>
        <v>46.034221174999999</v>
      </c>
    </row>
    <row r="37" spans="1:4" x14ac:dyDescent="0.35">
      <c r="A37" s="9" t="s">
        <v>22</v>
      </c>
      <c r="B37" s="10">
        <v>0.123</v>
      </c>
      <c r="C37" s="10">
        <f>B37-B21</f>
        <v>2.6999999999999996E-2</v>
      </c>
      <c r="D37" s="11">
        <f t="shared" si="1"/>
        <v>8.6192694469999989</v>
      </c>
    </row>
    <row r="38" spans="1:4" x14ac:dyDescent="0.35">
      <c r="A38" s="9" t="s">
        <v>23</v>
      </c>
      <c r="B38" s="10">
        <v>0.17699999999999999</v>
      </c>
      <c r="C38" s="10">
        <f>B38-B21</f>
        <v>8.0999999999999989E-2</v>
      </c>
      <c r="D38" s="11">
        <f t="shared" si="1"/>
        <v>31.506945022999989</v>
      </c>
    </row>
    <row r="39" spans="1:4" x14ac:dyDescent="0.35">
      <c r="A39" s="9" t="s">
        <v>24</v>
      </c>
      <c r="B39" s="10">
        <v>0.2</v>
      </c>
      <c r="C39" s="10">
        <f>B39-B21</f>
        <v>0.10400000000000001</v>
      </c>
      <c r="D39" s="11">
        <f t="shared" si="1"/>
        <v>41.324367488000007</v>
      </c>
    </row>
    <row r="40" spans="1:4" x14ac:dyDescent="0.35">
      <c r="A40" s="9" t="s">
        <v>25</v>
      </c>
      <c r="B40" s="10">
        <v>0.307</v>
      </c>
      <c r="C40" s="10">
        <f>B40-B21</f>
        <v>0.21099999999999999</v>
      </c>
      <c r="D40" s="11">
        <f t="shared" si="1"/>
        <v>87.538421302999993</v>
      </c>
    </row>
    <row r="41" spans="1:4" x14ac:dyDescent="0.35">
      <c r="A41" s="9" t="s">
        <v>26</v>
      </c>
      <c r="B41" s="10">
        <v>0.186</v>
      </c>
      <c r="C41" s="10">
        <f>B41-B21</f>
        <v>0.09</v>
      </c>
      <c r="D41" s="11">
        <f t="shared" si="1"/>
        <v>35.343638299999995</v>
      </c>
    </row>
    <row r="42" spans="1:4" x14ac:dyDescent="0.35">
      <c r="A42" s="9" t="s">
        <v>27</v>
      </c>
      <c r="B42" s="10">
        <v>0.109</v>
      </c>
      <c r="C42" s="10">
        <f>B42-B21</f>
        <v>1.2999999999999998E-2</v>
      </c>
      <c r="D42" s="11">
        <f t="shared" si="1"/>
        <v>2.7225013669999987</v>
      </c>
    </row>
    <row r="43" spans="1:4" x14ac:dyDescent="0.35">
      <c r="A43" s="9" t="s">
        <v>28</v>
      </c>
      <c r="B43" s="10">
        <v>0.155</v>
      </c>
      <c r="C43" s="10">
        <f>B43-B21</f>
        <v>5.8999999999999997E-2</v>
      </c>
      <c r="D43" s="11">
        <f t="shared" si="1"/>
        <v>22.154920582999999</v>
      </c>
    </row>
    <row r="44" spans="1:4" x14ac:dyDescent="0.35">
      <c r="A44" s="9" t="s">
        <v>29</v>
      </c>
      <c r="B44" s="10">
        <v>0.109</v>
      </c>
      <c r="C44" s="10">
        <f>B44-B21</f>
        <v>1.2999999999999998E-2</v>
      </c>
      <c r="D44" s="11">
        <f t="shared" si="1"/>
        <v>2.7225013669999987</v>
      </c>
    </row>
    <row r="45" spans="1:4" x14ac:dyDescent="0.35">
      <c r="A45" s="9" t="s">
        <v>30</v>
      </c>
      <c r="B45" s="10">
        <v>0.10299999999999999</v>
      </c>
      <c r="C45" s="10">
        <f>B45-B21</f>
        <v>6.9999999999999923E-3</v>
      </c>
      <c r="D45" s="11">
        <f t="shared" si="1"/>
        <v>0.19998820699999698</v>
      </c>
    </row>
    <row r="46" spans="1:4" x14ac:dyDescent="0.35">
      <c r="A46" s="9" t="s">
        <v>31</v>
      </c>
      <c r="B46" s="10">
        <v>0.153</v>
      </c>
      <c r="C46" s="10">
        <f>B46-B21</f>
        <v>5.6999999999999995E-2</v>
      </c>
      <c r="D46" s="11">
        <f t="shared" si="1"/>
        <v>21.306605806999997</v>
      </c>
    </row>
    <row r="47" spans="1:4" x14ac:dyDescent="0.35">
      <c r="A47" s="9" t="s">
        <v>32</v>
      </c>
      <c r="B47" s="10">
        <v>0.14699999999999999</v>
      </c>
      <c r="C47" s="10">
        <f>B47-B21</f>
        <v>5.099999999999999E-2</v>
      </c>
      <c r="D47" s="11">
        <f t="shared" si="1"/>
        <v>18.763530742999993</v>
      </c>
    </row>
    <row r="48" spans="1:4" x14ac:dyDescent="0.35">
      <c r="A48" s="9" t="s">
        <v>33</v>
      </c>
      <c r="B48" s="10">
        <v>0.16800000000000001</v>
      </c>
      <c r="C48" s="10">
        <f>B48-B21</f>
        <v>7.2000000000000008E-2</v>
      </c>
      <c r="D48" s="11">
        <f t="shared" si="1"/>
        <v>27.676560512000002</v>
      </c>
    </row>
    <row r="49" spans="1:4" x14ac:dyDescent="0.35">
      <c r="A49" s="9" t="s">
        <v>34</v>
      </c>
      <c r="B49" s="10">
        <v>0.17</v>
      </c>
      <c r="C49" s="10">
        <f>B49-B21</f>
        <v>7.400000000000001E-2</v>
      </c>
      <c r="D49" s="11">
        <f t="shared" si="1"/>
        <v>28.527211868000006</v>
      </c>
    </row>
    <row r="50" spans="1:4" x14ac:dyDescent="0.35">
      <c r="A50" s="9" t="s">
        <v>35</v>
      </c>
      <c r="B50" s="10">
        <v>0.129</v>
      </c>
      <c r="C50" s="10">
        <f>B50-B21</f>
        <v>3.3000000000000002E-2</v>
      </c>
      <c r="D50" s="11">
        <f t="shared" si="1"/>
        <v>11.151128927</v>
      </c>
    </row>
    <row r="51" spans="1:4" x14ac:dyDescent="0.35">
      <c r="A51" s="9" t="s">
        <v>36</v>
      </c>
      <c r="B51" s="10">
        <v>0.21</v>
      </c>
      <c r="C51" s="10">
        <f>B51-B21</f>
        <v>0.11399999999999999</v>
      </c>
      <c r="D51" s="11">
        <f t="shared" si="1"/>
        <v>45.605663227999997</v>
      </c>
    </row>
    <row r="52" spans="1:4" x14ac:dyDescent="0.35">
      <c r="A52" s="9" t="s">
        <v>37</v>
      </c>
      <c r="B52" s="10">
        <v>0.158</v>
      </c>
      <c r="C52" s="10">
        <f>B52-B21</f>
        <v>6.2E-2</v>
      </c>
      <c r="D52" s="11">
        <f t="shared" si="1"/>
        <v>23.427976892</v>
      </c>
    </row>
    <row r="53" spans="1:4" x14ac:dyDescent="0.35">
      <c r="A53" s="9" t="s">
        <v>38</v>
      </c>
      <c r="B53" s="10">
        <v>0.111</v>
      </c>
      <c r="C53" s="10">
        <f>B53-B21</f>
        <v>1.4999999999999999E-2</v>
      </c>
      <c r="D53" s="11">
        <f t="shared" si="1"/>
        <v>3.5639621750000003</v>
      </c>
    </row>
    <row r="57" spans="1:4" x14ac:dyDescent="0.35">
      <c r="A57" s="13" t="s">
        <v>84</v>
      </c>
      <c r="B57" s="13"/>
      <c r="C57" s="13"/>
    </row>
    <row r="58" spans="1:4" x14ac:dyDescent="0.35">
      <c r="A58" s="13" t="s">
        <v>85</v>
      </c>
      <c r="B58" s="13"/>
      <c r="C58" s="13"/>
    </row>
    <row r="59" spans="1:4" x14ac:dyDescent="0.35">
      <c r="A59" s="13" t="s">
        <v>86</v>
      </c>
      <c r="B59" s="13"/>
      <c r="C59" s="13"/>
    </row>
    <row r="60" spans="1:4" x14ac:dyDescent="0.35">
      <c r="A60" s="14" t="s">
        <v>88</v>
      </c>
      <c r="B60" s="12"/>
      <c r="C60" s="12"/>
      <c r="D60" s="1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63"/>
  <sheetViews>
    <sheetView topLeftCell="A51" workbookViewId="0">
      <selection activeCell="I64" sqref="I64"/>
    </sheetView>
  </sheetViews>
  <sheetFormatPr defaultRowHeight="14.5" x14ac:dyDescent="0.35"/>
  <cols>
    <col min="1" max="1" width="11.81640625" customWidth="1"/>
    <col min="2" max="2" width="11.7265625" customWidth="1"/>
    <col min="3" max="3" width="10.54296875" customWidth="1"/>
  </cols>
  <sheetData>
    <row r="2" spans="1:5" x14ac:dyDescent="0.35">
      <c r="A2" s="1">
        <v>1.625</v>
      </c>
      <c r="B2" s="1">
        <v>0.21099999999999999</v>
      </c>
      <c r="C2" s="1">
        <v>0.21099999999999999</v>
      </c>
      <c r="D2" s="1">
        <v>0.192</v>
      </c>
    </row>
    <row r="3" spans="1:5" x14ac:dyDescent="0.35">
      <c r="A3" s="1">
        <v>0.81499999999999995</v>
      </c>
      <c r="B3" s="1">
        <v>0.185</v>
      </c>
      <c r="C3" s="1">
        <v>0.20700000000000002</v>
      </c>
      <c r="D3" s="1">
        <v>0.188</v>
      </c>
    </row>
    <row r="4" spans="1:5" x14ac:dyDescent="0.35">
      <c r="A4" s="1">
        <v>0.47399999999999998</v>
      </c>
      <c r="B4" s="1">
        <v>0.16700000000000001</v>
      </c>
      <c r="C4" s="1">
        <v>0.192</v>
      </c>
      <c r="D4" s="1">
        <v>0.182</v>
      </c>
    </row>
    <row r="5" spans="1:5" x14ac:dyDescent="0.35">
      <c r="A5" s="1">
        <v>0.254</v>
      </c>
      <c r="B5" s="1">
        <v>0.14400000000000002</v>
      </c>
      <c r="C5" s="1">
        <v>0.19700000000000001</v>
      </c>
      <c r="D5" s="1">
        <v>0.182</v>
      </c>
    </row>
    <row r="6" spans="1:5" x14ac:dyDescent="0.35">
      <c r="A6" s="1">
        <v>0.14899999999999999</v>
      </c>
      <c r="B6" s="1">
        <v>0.17400000000000002</v>
      </c>
      <c r="C6" s="1">
        <v>0.23100000000000001</v>
      </c>
      <c r="D6" s="1">
        <v>0.23700000000000002</v>
      </c>
    </row>
    <row r="7" spans="1:5" x14ac:dyDescent="0.35">
      <c r="A7" s="1">
        <v>6.4000000000000001E-2</v>
      </c>
      <c r="B7" s="1">
        <v>0.155</v>
      </c>
      <c r="C7" s="1">
        <v>0.27600000000000002</v>
      </c>
      <c r="D7" s="1">
        <v>0.219</v>
      </c>
    </row>
    <row r="8" spans="1:5" x14ac:dyDescent="0.35">
      <c r="A8" s="1">
        <v>0.14400000000000002</v>
      </c>
      <c r="B8" s="1">
        <v>0.16800000000000001</v>
      </c>
      <c r="C8" s="1">
        <v>0.13700000000000001</v>
      </c>
      <c r="D8" s="1"/>
    </row>
    <row r="9" spans="1:5" x14ac:dyDescent="0.35">
      <c r="A9" s="1">
        <v>0.156</v>
      </c>
      <c r="B9" s="1">
        <v>0.14599999999999999</v>
      </c>
      <c r="C9" s="1">
        <v>0.2</v>
      </c>
      <c r="D9" s="1"/>
    </row>
    <row r="12" spans="1:5" x14ac:dyDescent="0.35">
      <c r="A12" t="s">
        <v>78</v>
      </c>
    </row>
    <row r="14" spans="1:5" x14ac:dyDescent="0.35">
      <c r="B14" s="1" t="s">
        <v>79</v>
      </c>
      <c r="C14" s="1" t="s">
        <v>67</v>
      </c>
      <c r="D14" s="1" t="s">
        <v>68</v>
      </c>
      <c r="E14" s="1" t="s">
        <v>69</v>
      </c>
    </row>
    <row r="15" spans="1:5" x14ac:dyDescent="0.35">
      <c r="A15" t="s">
        <v>70</v>
      </c>
      <c r="B15" s="1">
        <v>1.625</v>
      </c>
      <c r="C15" s="1">
        <f>B15-B20</f>
        <v>1.5609999999999999</v>
      </c>
      <c r="D15" s="1">
        <v>640</v>
      </c>
      <c r="E15" s="1">
        <f>(-6.2727*C15*C15)+(420.44*C15)+(0.0163)</f>
        <v>641.03832018330002</v>
      </c>
    </row>
    <row r="16" spans="1:5" x14ac:dyDescent="0.35">
      <c r="A16" t="s">
        <v>71</v>
      </c>
      <c r="B16" s="1">
        <v>0.81499999999999995</v>
      </c>
      <c r="C16" s="1">
        <f>B16-B20</f>
        <v>0.75099999999999989</v>
      </c>
      <c r="D16" s="1">
        <v>320</v>
      </c>
      <c r="E16" s="1">
        <f t="shared" ref="E16:E20" si="0">(-6.2727*C16*C16)+(420.44*C16)+(0.0163)</f>
        <v>312.22893092729998</v>
      </c>
    </row>
    <row r="17" spans="1:11" x14ac:dyDescent="0.35">
      <c r="A17" t="s">
        <v>72</v>
      </c>
      <c r="B17" s="1">
        <v>0.47399999999999998</v>
      </c>
      <c r="C17" s="1">
        <f>B17-B20</f>
        <v>0.41</v>
      </c>
      <c r="D17" s="1">
        <v>160</v>
      </c>
      <c r="E17" s="1">
        <f t="shared" si="0"/>
        <v>171.34225912999997</v>
      </c>
    </row>
    <row r="18" spans="1:11" x14ac:dyDescent="0.35">
      <c r="A18" t="s">
        <v>73</v>
      </c>
      <c r="B18" s="1">
        <v>0.254</v>
      </c>
      <c r="C18" s="1">
        <f>B18-B20</f>
        <v>0.19</v>
      </c>
      <c r="D18" s="1">
        <v>80</v>
      </c>
      <c r="E18" s="1">
        <f t="shared" si="0"/>
        <v>79.673455529999998</v>
      </c>
    </row>
    <row r="19" spans="1:11" x14ac:dyDescent="0.35">
      <c r="A19" t="s">
        <v>74</v>
      </c>
      <c r="B19" s="1">
        <v>0.14899999999999999</v>
      </c>
      <c r="C19" s="1">
        <f>B19-B20</f>
        <v>8.4999999999999992E-2</v>
      </c>
      <c r="D19" s="1">
        <v>40</v>
      </c>
      <c r="E19" s="1">
        <f t="shared" si="0"/>
        <v>35.708379742499993</v>
      </c>
    </row>
    <row r="20" spans="1:11" x14ac:dyDescent="0.35">
      <c r="A20" t="s">
        <v>76</v>
      </c>
      <c r="B20" s="1">
        <v>6.4000000000000001E-2</v>
      </c>
      <c r="C20" s="1">
        <f>B20-B20</f>
        <v>0</v>
      </c>
      <c r="D20" s="1">
        <v>0</v>
      </c>
      <c r="E20" s="1">
        <f t="shared" si="0"/>
        <v>1.6299999999999999E-2</v>
      </c>
    </row>
    <row r="21" spans="1:11" x14ac:dyDescent="0.35">
      <c r="E21" s="1"/>
    </row>
    <row r="22" spans="1:11" x14ac:dyDescent="0.35">
      <c r="E22" s="1"/>
    </row>
    <row r="23" spans="1:11" x14ac:dyDescent="0.35">
      <c r="E23" s="1"/>
    </row>
    <row r="24" spans="1:11" x14ac:dyDescent="0.35">
      <c r="E24" s="1"/>
    </row>
    <row r="25" spans="1:11" x14ac:dyDescent="0.35">
      <c r="E25" s="1"/>
    </row>
    <row r="26" spans="1:11" x14ac:dyDescent="0.35">
      <c r="E26" s="1"/>
    </row>
    <row r="27" spans="1:11" x14ac:dyDescent="0.35">
      <c r="E27" s="1"/>
    </row>
    <row r="28" spans="1:11" x14ac:dyDescent="0.35">
      <c r="E28" s="1"/>
      <c r="H28" s="7"/>
      <c r="I28" s="7" t="s">
        <v>83</v>
      </c>
      <c r="J28" s="7"/>
      <c r="K28" s="7"/>
    </row>
    <row r="29" spans="1:11" x14ac:dyDescent="0.35">
      <c r="E29" s="1"/>
    </row>
    <row r="30" spans="1:11" x14ac:dyDescent="0.35">
      <c r="E30" s="1"/>
    </row>
    <row r="31" spans="1:11" x14ac:dyDescent="0.35">
      <c r="E31" s="1"/>
    </row>
    <row r="32" spans="1:11" x14ac:dyDescent="0.35">
      <c r="A32" s="4" t="s">
        <v>2</v>
      </c>
      <c r="B32" s="4" t="s">
        <v>66</v>
      </c>
      <c r="C32" s="4" t="s">
        <v>67</v>
      </c>
      <c r="D32" s="4" t="s">
        <v>69</v>
      </c>
      <c r="E32" s="1"/>
    </row>
    <row r="33" spans="1:6" x14ac:dyDescent="0.35">
      <c r="A33" s="9" t="s">
        <v>15</v>
      </c>
      <c r="B33" s="10">
        <v>0.14400000000000002</v>
      </c>
      <c r="C33" s="10">
        <f>B33-B20</f>
        <v>8.0000000000000016E-2</v>
      </c>
      <c r="D33" s="11">
        <f t="shared" ref="D33:D56" si="1">(-6.2727*C33*C33)+(420.44*C33)+(0.0163)</f>
        <v>33.611354720000008</v>
      </c>
    </row>
    <row r="34" spans="1:6" x14ac:dyDescent="0.35">
      <c r="A34" s="9" t="s">
        <v>16</v>
      </c>
      <c r="B34" s="10">
        <v>0.156</v>
      </c>
      <c r="C34" s="10">
        <f>B34-B20</f>
        <v>9.1999999999999998E-2</v>
      </c>
      <c r="D34" s="11">
        <f t="shared" si="1"/>
        <v>38.643687867199993</v>
      </c>
    </row>
    <row r="35" spans="1:6" x14ac:dyDescent="0.35">
      <c r="A35" s="9" t="s">
        <v>17</v>
      </c>
      <c r="B35" s="10">
        <v>0.21099999999999999</v>
      </c>
      <c r="C35" s="10">
        <f>B35-B20</f>
        <v>0.14699999999999999</v>
      </c>
      <c r="D35" s="11">
        <f t="shared" si="1"/>
        <v>61.685433225699995</v>
      </c>
    </row>
    <row r="36" spans="1:6" x14ac:dyDescent="0.35">
      <c r="A36" s="9" t="s">
        <v>18</v>
      </c>
      <c r="B36" s="10">
        <v>0.185</v>
      </c>
      <c r="C36" s="10">
        <f>B36-B20</f>
        <v>0.121</v>
      </c>
      <c r="D36" s="11">
        <f t="shared" si="1"/>
        <v>50.797701399299996</v>
      </c>
    </row>
    <row r="37" spans="1:6" x14ac:dyDescent="0.35">
      <c r="A37" s="9" t="s">
        <v>19</v>
      </c>
      <c r="B37" s="10">
        <v>0.16700000000000001</v>
      </c>
      <c r="C37" s="10">
        <f>B37-B20</f>
        <v>0.10300000000000001</v>
      </c>
      <c r="D37" s="11">
        <f t="shared" si="1"/>
        <v>43.255072925700006</v>
      </c>
    </row>
    <row r="38" spans="1:6" x14ac:dyDescent="0.35">
      <c r="A38" s="9" t="s">
        <v>20</v>
      </c>
      <c r="B38" s="10">
        <v>0.14400000000000002</v>
      </c>
      <c r="C38" s="10">
        <f>B38-B20</f>
        <v>8.0000000000000016E-2</v>
      </c>
      <c r="D38" s="11">
        <f t="shared" si="1"/>
        <v>33.611354720000008</v>
      </c>
    </row>
    <row r="39" spans="1:6" x14ac:dyDescent="0.35">
      <c r="A39" s="9" t="s">
        <v>21</v>
      </c>
      <c r="B39" s="10">
        <v>0.17400000000000002</v>
      </c>
      <c r="C39" s="10">
        <f>B39-B20</f>
        <v>0.11000000000000001</v>
      </c>
      <c r="D39" s="11">
        <f t="shared" si="1"/>
        <v>46.188800330000007</v>
      </c>
    </row>
    <row r="40" spans="1:6" x14ac:dyDescent="0.35">
      <c r="A40" s="9" t="s">
        <v>22</v>
      </c>
      <c r="B40" s="10">
        <v>0.155</v>
      </c>
      <c r="C40" s="10">
        <f>B40-B20</f>
        <v>9.0999999999999998E-2</v>
      </c>
      <c r="D40" s="11">
        <f t="shared" si="1"/>
        <v>38.224395771299996</v>
      </c>
    </row>
    <row r="41" spans="1:6" x14ac:dyDescent="0.35">
      <c r="A41" s="9" t="s">
        <v>23</v>
      </c>
      <c r="B41" s="10">
        <v>0.16800000000000001</v>
      </c>
      <c r="C41" s="10">
        <f>B41-B20</f>
        <v>0.10400000000000001</v>
      </c>
      <c r="D41" s="11">
        <f t="shared" si="1"/>
        <v>43.674214476800003</v>
      </c>
    </row>
    <row r="42" spans="1:6" x14ac:dyDescent="0.35">
      <c r="A42" s="9" t="s">
        <v>24</v>
      </c>
      <c r="B42" s="10">
        <v>0.14599999999999999</v>
      </c>
      <c r="C42" s="10">
        <f>B42-B20</f>
        <v>8.199999999999999E-2</v>
      </c>
      <c r="D42" s="11">
        <f t="shared" si="1"/>
        <v>34.450202365199999</v>
      </c>
    </row>
    <row r="43" spans="1:6" x14ac:dyDescent="0.35">
      <c r="A43" s="9" t="s">
        <v>25</v>
      </c>
      <c r="B43" s="10">
        <v>0.21099999999999999</v>
      </c>
      <c r="C43" s="10">
        <f>B43-B20</f>
        <v>0.14699999999999999</v>
      </c>
      <c r="D43" s="11">
        <f t="shared" si="1"/>
        <v>61.685433225699995</v>
      </c>
    </row>
    <row r="44" spans="1:6" x14ac:dyDescent="0.35">
      <c r="A44" s="9" t="s">
        <v>26</v>
      </c>
      <c r="B44" s="10">
        <v>0.20700000000000002</v>
      </c>
      <c r="C44" s="10">
        <f>B44-B20</f>
        <v>0.14300000000000002</v>
      </c>
      <c r="D44" s="11">
        <f t="shared" si="1"/>
        <v>60.010949557700009</v>
      </c>
    </row>
    <row r="45" spans="1:6" x14ac:dyDescent="0.35">
      <c r="A45" s="9" t="s">
        <v>27</v>
      </c>
      <c r="B45" s="10">
        <v>0.192</v>
      </c>
      <c r="C45" s="10">
        <f>B45-B20</f>
        <v>0.128</v>
      </c>
      <c r="D45" s="11">
        <f t="shared" si="1"/>
        <v>53.729848083199997</v>
      </c>
    </row>
    <row r="46" spans="1:6" x14ac:dyDescent="0.35">
      <c r="A46" s="9" t="s">
        <v>28</v>
      </c>
      <c r="B46" s="10">
        <v>0.19700000000000001</v>
      </c>
      <c r="C46" s="10">
        <f>B46-B20</f>
        <v>0.13300000000000001</v>
      </c>
      <c r="D46" s="11">
        <f t="shared" si="1"/>
        <v>55.823862209700003</v>
      </c>
    </row>
    <row r="47" spans="1:6" x14ac:dyDescent="0.35">
      <c r="A47" s="9" t="s">
        <v>29</v>
      </c>
      <c r="B47" s="10">
        <v>0.23100000000000001</v>
      </c>
      <c r="C47" s="10">
        <f>B47-B20</f>
        <v>0.16700000000000001</v>
      </c>
      <c r="D47" s="11">
        <f t="shared" si="1"/>
        <v>70.054840669699999</v>
      </c>
    </row>
    <row r="48" spans="1:6" x14ac:dyDescent="0.35">
      <c r="A48" s="9" t="s">
        <v>30</v>
      </c>
      <c r="B48" s="10">
        <v>0.27600000000000002</v>
      </c>
      <c r="C48" s="10">
        <f>B48-B20</f>
        <v>0.21200000000000002</v>
      </c>
      <c r="D48" s="11">
        <f t="shared" si="1"/>
        <v>88.86765977120001</v>
      </c>
      <c r="F48" s="1"/>
    </row>
    <row r="49" spans="1:6" x14ac:dyDescent="0.35">
      <c r="A49" s="9" t="s">
        <v>31</v>
      </c>
      <c r="B49" s="10">
        <v>0.13700000000000001</v>
      </c>
      <c r="C49" s="10">
        <f>B49-B20</f>
        <v>7.3000000000000009E-2</v>
      </c>
      <c r="D49" s="11">
        <f t="shared" si="1"/>
        <v>30.674992781700002</v>
      </c>
      <c r="F49" s="1"/>
    </row>
    <row r="50" spans="1:6" x14ac:dyDescent="0.35">
      <c r="A50" s="9" t="s">
        <v>32</v>
      </c>
      <c r="B50" s="10">
        <v>0.2</v>
      </c>
      <c r="C50" s="10">
        <f>B50-B20</f>
        <v>0.13600000000000001</v>
      </c>
      <c r="D50" s="11">
        <f t="shared" si="1"/>
        <v>57.080120140800005</v>
      </c>
    </row>
    <row r="51" spans="1:6" x14ac:dyDescent="0.35">
      <c r="A51" s="9" t="s">
        <v>33</v>
      </c>
      <c r="B51" s="10">
        <v>0.192</v>
      </c>
      <c r="C51" s="10">
        <f>B51-B20</f>
        <v>0.128</v>
      </c>
      <c r="D51" s="11">
        <f t="shared" si="1"/>
        <v>53.729848083199997</v>
      </c>
    </row>
    <row r="52" spans="1:6" x14ac:dyDescent="0.35">
      <c r="A52" s="9" t="s">
        <v>34</v>
      </c>
      <c r="B52" s="10">
        <v>0.188</v>
      </c>
      <c r="C52" s="10">
        <f>B52-B20</f>
        <v>0.124</v>
      </c>
      <c r="D52" s="11">
        <f t="shared" si="1"/>
        <v>52.054410964799999</v>
      </c>
    </row>
    <row r="53" spans="1:6" x14ac:dyDescent="0.35">
      <c r="A53" s="9" t="s">
        <v>35</v>
      </c>
      <c r="B53" s="10">
        <v>0.182</v>
      </c>
      <c r="C53" s="10">
        <f>B53-B20</f>
        <v>0.11799999999999999</v>
      </c>
      <c r="D53" s="11">
        <f t="shared" si="1"/>
        <v>49.540878925199998</v>
      </c>
    </row>
    <row r="54" spans="1:6" x14ac:dyDescent="0.35">
      <c r="A54" s="9" t="s">
        <v>36</v>
      </c>
      <c r="B54" s="10">
        <v>0.182</v>
      </c>
      <c r="C54" s="10">
        <f>B54-B20</f>
        <v>0.11799999999999999</v>
      </c>
      <c r="D54" s="11">
        <f t="shared" si="1"/>
        <v>49.540878925199998</v>
      </c>
    </row>
    <row r="55" spans="1:6" x14ac:dyDescent="0.35">
      <c r="A55" s="9" t="s">
        <v>37</v>
      </c>
      <c r="B55" s="10">
        <v>0.23700000000000002</v>
      </c>
      <c r="C55" s="10">
        <f>B55-B20</f>
        <v>0.17300000000000001</v>
      </c>
      <c r="D55" s="11">
        <f t="shared" si="1"/>
        <v>72.564684361700003</v>
      </c>
    </row>
    <row r="56" spans="1:6" x14ac:dyDescent="0.35">
      <c r="A56" s="9" t="s">
        <v>38</v>
      </c>
      <c r="B56" s="10">
        <v>0.219</v>
      </c>
      <c r="C56" s="10">
        <f>B56-B20</f>
        <v>0.155</v>
      </c>
      <c r="D56" s="11">
        <f t="shared" si="1"/>
        <v>65.033798382499995</v>
      </c>
    </row>
    <row r="60" spans="1:6" x14ac:dyDescent="0.35">
      <c r="A60" s="13" t="s">
        <v>84</v>
      </c>
      <c r="B60" s="13"/>
      <c r="C60" s="13"/>
    </row>
    <row r="61" spans="1:6" x14ac:dyDescent="0.35">
      <c r="A61" s="13" t="s">
        <v>85</v>
      </c>
      <c r="B61" s="13"/>
      <c r="C61" s="13"/>
    </row>
    <row r="62" spans="1:6" x14ac:dyDescent="0.35">
      <c r="A62" s="13" t="s">
        <v>86</v>
      </c>
      <c r="B62" s="13"/>
      <c r="C62" s="13"/>
    </row>
    <row r="63" spans="1:6" x14ac:dyDescent="0.35">
      <c r="A63" s="14" t="s">
        <v>89</v>
      </c>
      <c r="B63" s="14"/>
      <c r="C63" s="14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57"/>
  <sheetViews>
    <sheetView tabSelected="1" topLeftCell="A41" workbookViewId="0">
      <selection activeCell="F51" sqref="F51"/>
    </sheetView>
  </sheetViews>
  <sheetFormatPr defaultRowHeight="14.5" x14ac:dyDescent="0.35"/>
  <cols>
    <col min="1" max="1" width="11" customWidth="1"/>
    <col min="2" max="2" width="10.453125" customWidth="1"/>
    <col min="3" max="3" width="11.26953125" customWidth="1"/>
  </cols>
  <sheetData>
    <row r="2" spans="1:5" x14ac:dyDescent="0.35">
      <c r="A2">
        <v>1.915</v>
      </c>
      <c r="B2">
        <v>0.14200000000000002</v>
      </c>
      <c r="C2">
        <v>0.14799999999999999</v>
      </c>
      <c r="D2">
        <v>0.13700000000000001</v>
      </c>
    </row>
    <row r="3" spans="1:5" x14ac:dyDescent="0.35">
      <c r="A3">
        <v>1.0190000000000001</v>
      </c>
      <c r="B3">
        <v>0.154</v>
      </c>
      <c r="C3">
        <v>0.16300000000000001</v>
      </c>
      <c r="D3">
        <v>0.222</v>
      </c>
    </row>
    <row r="4" spans="1:5" x14ac:dyDescent="0.35">
      <c r="A4">
        <v>0.54900000000000004</v>
      </c>
      <c r="B4">
        <v>0.13600000000000001</v>
      </c>
      <c r="C4">
        <v>0.16600000000000001</v>
      </c>
      <c r="D4">
        <v>0.16600000000000001</v>
      </c>
    </row>
    <row r="5" spans="1:5" x14ac:dyDescent="0.35">
      <c r="A5">
        <v>0.23899999999999999</v>
      </c>
      <c r="B5">
        <v>0.13800000000000001</v>
      </c>
      <c r="C5">
        <v>0.129</v>
      </c>
      <c r="D5">
        <v>0.15</v>
      </c>
    </row>
    <row r="6" spans="1:5" x14ac:dyDescent="0.35">
      <c r="A6">
        <v>0.17100000000000001</v>
      </c>
      <c r="B6">
        <v>0.12</v>
      </c>
      <c r="C6">
        <v>0.155</v>
      </c>
      <c r="D6">
        <v>0.16400000000000001</v>
      </c>
    </row>
    <row r="7" spans="1:5" x14ac:dyDescent="0.35">
      <c r="A7">
        <v>5.1000000000000004E-2</v>
      </c>
      <c r="B7">
        <v>0.11600000000000001</v>
      </c>
      <c r="C7">
        <v>0.14799999999999999</v>
      </c>
      <c r="D7">
        <v>0.17300000000000001</v>
      </c>
    </row>
    <row r="8" spans="1:5" x14ac:dyDescent="0.35">
      <c r="A8">
        <v>0.156</v>
      </c>
      <c r="B8">
        <v>0.156</v>
      </c>
      <c r="C8">
        <v>0.13600000000000001</v>
      </c>
    </row>
    <row r="9" spans="1:5" x14ac:dyDescent="0.35">
      <c r="A9">
        <v>0.151</v>
      </c>
      <c r="B9">
        <v>0.13300000000000001</v>
      </c>
      <c r="C9">
        <v>0.13600000000000001</v>
      </c>
    </row>
    <row r="11" spans="1:5" x14ac:dyDescent="0.35">
      <c r="A11" t="s">
        <v>78</v>
      </c>
    </row>
    <row r="13" spans="1:5" x14ac:dyDescent="0.35">
      <c r="B13" s="1" t="s">
        <v>79</v>
      </c>
      <c r="C13" s="1" t="s">
        <v>67</v>
      </c>
      <c r="D13" s="1" t="s">
        <v>68</v>
      </c>
      <c r="E13" s="1" t="s">
        <v>69</v>
      </c>
    </row>
    <row r="14" spans="1:5" x14ac:dyDescent="0.35">
      <c r="A14" t="s">
        <v>70</v>
      </c>
      <c r="B14" s="1">
        <v>1.915</v>
      </c>
      <c r="C14" s="1">
        <f>B14-B19</f>
        <v>1.8640000000000001</v>
      </c>
      <c r="D14" s="1">
        <v>24</v>
      </c>
      <c r="E14" s="1">
        <f>(0.6077*C14*C14)+(11.607*C14)+(0.2352)</f>
        <v>23.982099219199998</v>
      </c>
    </row>
    <row r="15" spans="1:5" x14ac:dyDescent="0.35">
      <c r="A15" t="s">
        <v>71</v>
      </c>
      <c r="B15" s="1">
        <v>1.0190000000000001</v>
      </c>
      <c r="C15" s="1">
        <f>B15-B19</f>
        <v>0.96800000000000008</v>
      </c>
      <c r="D15" s="1">
        <v>12</v>
      </c>
      <c r="E15" s="1">
        <f t="shared" ref="E15:E19" si="0">(0.6077*C15*C15)+(11.607*C15)+(0.2352)</f>
        <v>12.040205484800001</v>
      </c>
    </row>
    <row r="16" spans="1:5" x14ac:dyDescent="0.35">
      <c r="A16" t="s">
        <v>72</v>
      </c>
      <c r="B16" s="1">
        <v>0.54900000000000004</v>
      </c>
      <c r="C16" s="1">
        <f>B16-B19</f>
        <v>0.49800000000000005</v>
      </c>
      <c r="D16" s="1">
        <v>6</v>
      </c>
      <c r="E16" s="1">
        <f t="shared" si="0"/>
        <v>6.1661980308000004</v>
      </c>
    </row>
    <row r="17" spans="1:12" x14ac:dyDescent="0.35">
      <c r="A17" t="s">
        <v>73</v>
      </c>
      <c r="B17" s="1">
        <v>0.23899999999999999</v>
      </c>
      <c r="C17" s="1">
        <f>B17-B19</f>
        <v>0.188</v>
      </c>
      <c r="D17" s="1">
        <v>3</v>
      </c>
      <c r="E17" s="1">
        <f t="shared" si="0"/>
        <v>2.4387945487999998</v>
      </c>
    </row>
    <row r="18" spans="1:12" x14ac:dyDescent="0.35">
      <c r="A18" t="s">
        <v>74</v>
      </c>
      <c r="B18" s="1">
        <v>0.17100000000000001</v>
      </c>
      <c r="C18" s="1">
        <f>B18-B19</f>
        <v>0.12000000000000001</v>
      </c>
      <c r="D18" s="1">
        <v>1.5</v>
      </c>
      <c r="E18" s="1">
        <f t="shared" si="0"/>
        <v>1.6367908800000002</v>
      </c>
    </row>
    <row r="19" spans="1:12" x14ac:dyDescent="0.35">
      <c r="A19" t="s">
        <v>76</v>
      </c>
      <c r="B19" s="1">
        <v>5.1000000000000004E-2</v>
      </c>
      <c r="C19" s="1">
        <f>B19-B19</f>
        <v>0</v>
      </c>
      <c r="D19" s="1">
        <v>0</v>
      </c>
      <c r="E19" s="1">
        <f t="shared" si="0"/>
        <v>0.23519999999999999</v>
      </c>
    </row>
    <row r="20" spans="1:12" x14ac:dyDescent="0.35">
      <c r="E20" s="1"/>
    </row>
    <row r="21" spans="1:12" x14ac:dyDescent="0.35">
      <c r="E21" s="1"/>
    </row>
    <row r="22" spans="1:12" x14ac:dyDescent="0.35">
      <c r="E22" s="1"/>
      <c r="I22" s="7"/>
      <c r="J22" s="7" t="s">
        <v>83</v>
      </c>
      <c r="K22" s="7"/>
      <c r="L22" s="7"/>
    </row>
    <row r="23" spans="1:12" x14ac:dyDescent="0.35">
      <c r="E23" s="1"/>
    </row>
    <row r="24" spans="1:12" x14ac:dyDescent="0.35">
      <c r="E24" s="1"/>
    </row>
    <row r="25" spans="1:12" x14ac:dyDescent="0.35">
      <c r="E25" s="1"/>
    </row>
    <row r="26" spans="1:12" x14ac:dyDescent="0.35">
      <c r="A26" s="4" t="s">
        <v>2</v>
      </c>
      <c r="B26" s="4" t="s">
        <v>66</v>
      </c>
      <c r="C26" s="4" t="s">
        <v>67</v>
      </c>
      <c r="D26" s="4" t="s">
        <v>69</v>
      </c>
      <c r="E26" s="1"/>
    </row>
    <row r="27" spans="1:12" x14ac:dyDescent="0.35">
      <c r="A27" s="9" t="s">
        <v>15</v>
      </c>
      <c r="B27" s="10">
        <v>0.156</v>
      </c>
      <c r="C27" s="10">
        <f>B27-B19</f>
        <v>0.105</v>
      </c>
      <c r="D27" s="11">
        <f t="shared" ref="D27:D50" si="1">(0.6077*C27*C27)+(11.607*C27)+(0.2352)</f>
        <v>1.4606348924999999</v>
      </c>
    </row>
    <row r="28" spans="1:12" x14ac:dyDescent="0.35">
      <c r="A28" s="9" t="s">
        <v>16</v>
      </c>
      <c r="B28" s="10">
        <v>0.151</v>
      </c>
      <c r="C28" s="10">
        <f>B28-B19</f>
        <v>9.9999999999999992E-2</v>
      </c>
      <c r="D28" s="11">
        <f t="shared" si="1"/>
        <v>1.4019769999999998</v>
      </c>
    </row>
    <row r="29" spans="1:12" x14ac:dyDescent="0.35">
      <c r="A29" s="9" t="s">
        <v>17</v>
      </c>
      <c r="B29" s="10">
        <v>0.14200000000000002</v>
      </c>
      <c r="C29" s="10">
        <f>B29-B19</f>
        <v>9.1000000000000011E-2</v>
      </c>
      <c r="D29" s="11">
        <f t="shared" si="1"/>
        <v>1.2964693637000002</v>
      </c>
    </row>
    <row r="30" spans="1:12" x14ac:dyDescent="0.35">
      <c r="A30" s="9" t="s">
        <v>18</v>
      </c>
      <c r="B30" s="10">
        <v>0.154</v>
      </c>
      <c r="C30" s="10">
        <f>B30-B19</f>
        <v>0.10299999999999999</v>
      </c>
      <c r="D30" s="11">
        <f t="shared" si="1"/>
        <v>1.4371680892999998</v>
      </c>
    </row>
    <row r="31" spans="1:12" x14ac:dyDescent="0.35">
      <c r="A31" s="9" t="s">
        <v>19</v>
      </c>
      <c r="B31" s="10">
        <v>0.13600000000000001</v>
      </c>
      <c r="C31" s="10">
        <f>B31-B19</f>
        <v>8.5000000000000006E-2</v>
      </c>
      <c r="D31" s="11">
        <f t="shared" si="1"/>
        <v>1.2261856325</v>
      </c>
    </row>
    <row r="32" spans="1:12" x14ac:dyDescent="0.35">
      <c r="A32" s="9" t="s">
        <v>20</v>
      </c>
      <c r="B32" s="10">
        <v>0.13800000000000001</v>
      </c>
      <c r="C32" s="10">
        <f>B32-B19</f>
        <v>8.7000000000000008E-2</v>
      </c>
      <c r="D32" s="11">
        <f t="shared" si="1"/>
        <v>1.2496086813</v>
      </c>
    </row>
    <row r="33" spans="1:4" x14ac:dyDescent="0.35">
      <c r="A33" s="9" t="s">
        <v>21</v>
      </c>
      <c r="B33" s="10">
        <v>0.12</v>
      </c>
      <c r="C33" s="10">
        <f>B33-B19</f>
        <v>6.8999999999999992E-2</v>
      </c>
      <c r="D33" s="11">
        <f t="shared" si="1"/>
        <v>1.0389762596999998</v>
      </c>
    </row>
    <row r="34" spans="1:4" x14ac:dyDescent="0.35">
      <c r="A34" s="9" t="s">
        <v>22</v>
      </c>
      <c r="B34" s="10">
        <v>0.11600000000000001</v>
      </c>
      <c r="C34" s="10">
        <f>B34-B19</f>
        <v>6.5000000000000002E-2</v>
      </c>
      <c r="D34" s="11">
        <f t="shared" si="1"/>
        <v>0.99222253249999992</v>
      </c>
    </row>
    <row r="35" spans="1:4" x14ac:dyDescent="0.35">
      <c r="A35" s="9" t="s">
        <v>23</v>
      </c>
      <c r="B35" s="10">
        <v>0.156</v>
      </c>
      <c r="C35" s="10">
        <f>B35-B19</f>
        <v>0.105</v>
      </c>
      <c r="D35" s="11">
        <f t="shared" si="1"/>
        <v>1.4606348924999999</v>
      </c>
    </row>
    <row r="36" spans="1:4" x14ac:dyDescent="0.35">
      <c r="A36" s="9" t="s">
        <v>24</v>
      </c>
      <c r="B36" s="10">
        <v>0.13300000000000001</v>
      </c>
      <c r="C36" s="10">
        <f>B36-B19</f>
        <v>8.2000000000000003E-2</v>
      </c>
      <c r="D36" s="11">
        <f t="shared" si="1"/>
        <v>1.1910601748</v>
      </c>
    </row>
    <row r="37" spans="1:4" x14ac:dyDescent="0.35">
      <c r="A37" s="9" t="s">
        <v>25</v>
      </c>
      <c r="B37" s="10">
        <v>0.14799999999999999</v>
      </c>
      <c r="C37" s="10">
        <f>B37-B19</f>
        <v>9.6999999999999989E-2</v>
      </c>
      <c r="D37" s="11">
        <f t="shared" si="1"/>
        <v>1.3667968493</v>
      </c>
    </row>
    <row r="38" spans="1:4" x14ac:dyDescent="0.35">
      <c r="A38" s="9" t="s">
        <v>26</v>
      </c>
      <c r="B38" s="10">
        <v>0.16300000000000001</v>
      </c>
      <c r="C38" s="10">
        <f>B38-B19</f>
        <v>0.112</v>
      </c>
      <c r="D38" s="11">
        <f t="shared" si="1"/>
        <v>1.5428069888</v>
      </c>
    </row>
    <row r="39" spans="1:4" x14ac:dyDescent="0.35">
      <c r="A39" s="9" t="s">
        <v>27</v>
      </c>
      <c r="B39" s="10">
        <v>0.16600000000000001</v>
      </c>
      <c r="C39" s="10">
        <f>B39-B19</f>
        <v>0.115</v>
      </c>
      <c r="D39" s="11">
        <f t="shared" si="1"/>
        <v>1.5780418325000001</v>
      </c>
    </row>
    <row r="40" spans="1:4" x14ac:dyDescent="0.35">
      <c r="A40" s="9" t="s">
        <v>28</v>
      </c>
      <c r="B40" s="10">
        <v>0.129</v>
      </c>
      <c r="C40" s="10">
        <f>B40-B19</f>
        <v>7.8E-2</v>
      </c>
      <c r="D40" s="11">
        <f t="shared" si="1"/>
        <v>1.1442432468000001</v>
      </c>
    </row>
    <row r="41" spans="1:4" x14ac:dyDescent="0.35">
      <c r="A41" s="9" t="s">
        <v>29</v>
      </c>
      <c r="B41" s="10">
        <v>0.155</v>
      </c>
      <c r="C41" s="10">
        <f>B41-B19</f>
        <v>0.104</v>
      </c>
      <c r="D41" s="11">
        <f t="shared" si="1"/>
        <v>1.4489008832000001</v>
      </c>
    </row>
    <row r="42" spans="1:4" x14ac:dyDescent="0.35">
      <c r="A42" s="9" t="s">
        <v>30</v>
      </c>
      <c r="B42" s="10">
        <v>0.14799999999999999</v>
      </c>
      <c r="C42" s="10">
        <f>B42-B19</f>
        <v>9.6999999999999989E-2</v>
      </c>
      <c r="D42" s="11">
        <f t="shared" si="1"/>
        <v>1.3667968493</v>
      </c>
    </row>
    <row r="43" spans="1:4" x14ac:dyDescent="0.35">
      <c r="A43" s="9" t="s">
        <v>31</v>
      </c>
      <c r="B43" s="10">
        <v>0.13600000000000001</v>
      </c>
      <c r="C43" s="10">
        <f>B43-B19</f>
        <v>8.5000000000000006E-2</v>
      </c>
      <c r="D43" s="11">
        <f t="shared" si="1"/>
        <v>1.2261856325</v>
      </c>
    </row>
    <row r="44" spans="1:4" x14ac:dyDescent="0.35">
      <c r="A44" s="9" t="s">
        <v>32</v>
      </c>
      <c r="B44" s="10">
        <v>0.13600000000000001</v>
      </c>
      <c r="C44" s="10">
        <f>B44-B19</f>
        <v>8.5000000000000006E-2</v>
      </c>
      <c r="D44" s="11">
        <f t="shared" si="1"/>
        <v>1.2261856325</v>
      </c>
    </row>
    <row r="45" spans="1:4" x14ac:dyDescent="0.35">
      <c r="A45" s="9" t="s">
        <v>33</v>
      </c>
      <c r="B45" s="10">
        <v>0.13700000000000001</v>
      </c>
      <c r="C45" s="10">
        <f>B45-B19</f>
        <v>8.6000000000000007E-2</v>
      </c>
      <c r="D45" s="11">
        <f t="shared" si="1"/>
        <v>1.2378965492</v>
      </c>
    </row>
    <row r="46" spans="1:4" x14ac:dyDescent="0.35">
      <c r="A46" s="9" t="s">
        <v>34</v>
      </c>
      <c r="B46" s="10">
        <v>0.222</v>
      </c>
      <c r="C46" s="10">
        <f>B46-B19</f>
        <v>0.17099999999999999</v>
      </c>
      <c r="D46" s="11">
        <f t="shared" si="1"/>
        <v>2.2377667556999996</v>
      </c>
    </row>
    <row r="47" spans="1:4" x14ac:dyDescent="0.35">
      <c r="A47" s="9" t="s">
        <v>35</v>
      </c>
      <c r="B47" s="10">
        <v>0.16600000000000001</v>
      </c>
      <c r="C47" s="10">
        <f>B47-B19</f>
        <v>0.115</v>
      </c>
      <c r="D47" s="11">
        <f t="shared" si="1"/>
        <v>1.5780418325000001</v>
      </c>
    </row>
    <row r="48" spans="1:4" x14ac:dyDescent="0.35">
      <c r="A48" s="9" t="s">
        <v>36</v>
      </c>
      <c r="B48" s="10">
        <v>0.15</v>
      </c>
      <c r="C48" s="10">
        <f>B48-B19</f>
        <v>9.8999999999999991E-2</v>
      </c>
      <c r="D48" s="11">
        <f t="shared" si="1"/>
        <v>1.3902490676999999</v>
      </c>
    </row>
    <row r="49" spans="1:4" x14ac:dyDescent="0.35">
      <c r="A49" s="9" t="s">
        <v>37</v>
      </c>
      <c r="B49" s="10">
        <v>0.16400000000000001</v>
      </c>
      <c r="C49" s="10">
        <f>B49-B19</f>
        <v>0.113</v>
      </c>
      <c r="D49" s="11">
        <f t="shared" si="1"/>
        <v>1.5545507213</v>
      </c>
    </row>
    <row r="50" spans="1:4" x14ac:dyDescent="0.35">
      <c r="A50" s="9" t="s">
        <v>38</v>
      </c>
      <c r="B50" s="10">
        <v>0.17300000000000001</v>
      </c>
      <c r="C50" s="10">
        <f>B50-B19</f>
        <v>0.12200000000000001</v>
      </c>
      <c r="D50" s="11">
        <f t="shared" si="1"/>
        <v>1.6602990068000003</v>
      </c>
    </row>
    <row r="54" spans="1:4" x14ac:dyDescent="0.35">
      <c r="A54" s="13" t="s">
        <v>84</v>
      </c>
      <c r="B54" s="13"/>
      <c r="C54" s="13"/>
    </row>
    <row r="55" spans="1:4" x14ac:dyDescent="0.35">
      <c r="A55" s="13" t="s">
        <v>85</v>
      </c>
      <c r="B55" s="13"/>
      <c r="C55" s="13"/>
    </row>
    <row r="56" spans="1:4" x14ac:dyDescent="0.35">
      <c r="A56" s="13" t="s">
        <v>86</v>
      </c>
      <c r="B56" s="13"/>
      <c r="C56" s="13"/>
    </row>
    <row r="57" spans="1:4" x14ac:dyDescent="0.35">
      <c r="A57" s="14" t="s">
        <v>90</v>
      </c>
      <c r="B57" s="14"/>
      <c r="C57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Biyokimya-serum</vt:lpstr>
      <vt:lpstr>Biyokimya-doku</vt:lpstr>
      <vt:lpstr>MDA</vt:lpstr>
      <vt:lpstr>Caspase-3</vt:lpstr>
      <vt:lpstr>G-redüktaz</vt:lpstr>
      <vt:lpstr>TNF-A</vt:lpstr>
      <vt:lpstr>IL-6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2021-06-12T11:56:52Z</dcterms:modified>
</cp:coreProperties>
</file>