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oogle Drive\2021\Hizmet alımları\webe yüklenenler\Fırat Akat\"/>
    </mc:Choice>
  </mc:AlternateContent>
  <xr:revisionPtr revIDLastSave="0" documentId="13_ncr:1_{E8DA6A9B-4736-410E-9F57-BE7B35A68D4D}" xr6:coauthVersionLast="47" xr6:coauthVersionMax="47" xr10:uidLastSave="{00000000-0000-0000-0000-000000000000}"/>
  <bookViews>
    <workbookView xWindow="-110" yWindow="-110" windowWidth="21820" windowHeight="14020" firstSheet="2" activeTab="7" xr2:uid="{00000000-000D-0000-FFFF-FFFF00000000}"/>
  </bookViews>
  <sheets>
    <sheet name="FNDC5-1.PLATE" sheetId="1" r:id="rId1"/>
    <sheet name="FNDC5-2.PLATE" sheetId="2" r:id="rId2"/>
    <sheet name="IL-6-1.PLATE" sheetId="3" r:id="rId3"/>
    <sheet name="IL-6-2.PLATE" sheetId="4" r:id="rId4"/>
    <sheet name="MYONECTİN-1.PLATE" sheetId="5" r:id="rId5"/>
    <sheet name="MYONECTİN-2.PLATE" sheetId="6" r:id="rId6"/>
    <sheet name="Microprotein" sheetId="7" r:id="rId7"/>
    <sheet name="Materyal-metod"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6" l="1"/>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88" i="6"/>
  <c r="E88" i="6" s="1"/>
  <c r="D89" i="6"/>
  <c r="E89" i="6" s="1"/>
  <c r="D90" i="6"/>
  <c r="E90" i="6" s="1"/>
  <c r="D91" i="6"/>
  <c r="E91" i="6" s="1"/>
  <c r="D92" i="6"/>
  <c r="E92" i="6" s="1"/>
  <c r="D93" i="6"/>
  <c r="E93" i="6" s="1"/>
  <c r="D94" i="6"/>
  <c r="E94" i="6" s="1"/>
  <c r="D95" i="6"/>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108" i="6"/>
  <c r="E108" i="6" s="1"/>
  <c r="D109" i="6"/>
  <c r="E109" i="6" s="1"/>
  <c r="D110" i="6"/>
  <c r="E110" i="6" s="1"/>
  <c r="D111" i="6"/>
  <c r="E111" i="6" s="1"/>
  <c r="D112" i="6"/>
  <c r="E112" i="6" s="1"/>
  <c r="D113" i="6"/>
  <c r="E113" i="6" s="1"/>
  <c r="D114" i="6"/>
  <c r="E114" i="6" s="1"/>
  <c r="D34" i="6"/>
  <c r="E34" i="6" s="1"/>
  <c r="C21" i="6"/>
  <c r="E21" i="6" s="1"/>
  <c r="C20" i="6"/>
  <c r="E20" i="6" s="1"/>
  <c r="C19" i="6"/>
  <c r="E19" i="6" s="1"/>
  <c r="C18" i="6"/>
  <c r="E18" i="6" s="1"/>
  <c r="C17" i="6"/>
  <c r="E17" i="6" s="1"/>
  <c r="C16" i="6"/>
  <c r="E16" i="6" s="1"/>
  <c r="E88" i="5"/>
  <c r="E96" i="5"/>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D89" i="5"/>
  <c r="E89" i="5" s="1"/>
  <c r="D90" i="5"/>
  <c r="E90" i="5" s="1"/>
  <c r="D91" i="5"/>
  <c r="E91" i="5" s="1"/>
  <c r="D92" i="5"/>
  <c r="E92" i="5" s="1"/>
  <c r="D93" i="5"/>
  <c r="E93" i="5" s="1"/>
  <c r="D94" i="5"/>
  <c r="E94" i="5" s="1"/>
  <c r="D95" i="5"/>
  <c r="E95" i="5" s="1"/>
  <c r="D96" i="5"/>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121" i="5"/>
  <c r="E121" i="5" s="1"/>
  <c r="D34" i="5"/>
  <c r="E34" i="5" s="1"/>
  <c r="C20" i="5"/>
  <c r="E20" i="5" s="1"/>
  <c r="C19" i="5"/>
  <c r="E19" i="5" s="1"/>
  <c r="C18" i="5"/>
  <c r="E18" i="5" s="1"/>
  <c r="C17" i="5"/>
  <c r="E17" i="5" s="1"/>
  <c r="C16" i="5"/>
  <c r="E16" i="5" s="1"/>
  <c r="C15" i="5"/>
  <c r="E15" i="5"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35" i="4"/>
  <c r="E35" i="4" s="1"/>
  <c r="E22" i="4"/>
  <c r="C22" i="4"/>
  <c r="C21" i="4"/>
  <c r="E21" i="4" s="1"/>
  <c r="C20" i="4"/>
  <c r="E20" i="4" s="1"/>
  <c r="C19" i="4"/>
  <c r="E19" i="4" s="1"/>
  <c r="C18" i="4"/>
  <c r="E18" i="4" s="1"/>
  <c r="C17" i="4"/>
  <c r="E17" i="4" s="1"/>
  <c r="C16" i="4"/>
  <c r="E16" i="4" s="1"/>
  <c r="C15" i="4"/>
  <c r="E15" i="4" s="1"/>
  <c r="E66" i="3"/>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E118" i="3" s="1"/>
  <c r="D119" i="3"/>
  <c r="E119" i="3" s="1"/>
  <c r="D120" i="3"/>
  <c r="E120" i="3" s="1"/>
  <c r="D121" i="3"/>
  <c r="E121" i="3" s="1"/>
  <c r="D122" i="3"/>
  <c r="E122" i="3" s="1"/>
  <c r="D35" i="3"/>
  <c r="E35" i="3" s="1"/>
  <c r="E21" i="3"/>
  <c r="E22" i="3"/>
  <c r="C22" i="3"/>
  <c r="C21" i="3"/>
  <c r="C20" i="3"/>
  <c r="E20" i="3" s="1"/>
  <c r="C19" i="3"/>
  <c r="E19" i="3" s="1"/>
  <c r="C18" i="3"/>
  <c r="E18" i="3" s="1"/>
  <c r="C17" i="3"/>
  <c r="E17" i="3" s="1"/>
  <c r="C16" i="3"/>
  <c r="E16" i="3" s="1"/>
  <c r="C15" i="3"/>
  <c r="E15" i="3"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35" i="2"/>
  <c r="E35" i="2" s="1"/>
  <c r="C22" i="2"/>
  <c r="E22" i="2" s="1"/>
  <c r="C21" i="2"/>
  <c r="E21" i="2" s="1"/>
  <c r="C20" i="2"/>
  <c r="E20" i="2" s="1"/>
  <c r="C19" i="2"/>
  <c r="E19" i="2" s="1"/>
  <c r="C18" i="2"/>
  <c r="E18" i="2" s="1"/>
  <c r="C17" i="2"/>
  <c r="E17" i="2" s="1"/>
  <c r="C16" i="2"/>
  <c r="E16" i="2" s="1"/>
  <c r="C15" i="2"/>
  <c r="E15" i="2" s="1"/>
  <c r="E74" i="1"/>
  <c r="E82"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D75" i="1"/>
  <c r="E75" i="1" s="1"/>
  <c r="D76" i="1"/>
  <c r="E76" i="1" s="1"/>
  <c r="D77" i="1"/>
  <c r="E77" i="1" s="1"/>
  <c r="D78" i="1"/>
  <c r="E78" i="1" s="1"/>
  <c r="D79" i="1"/>
  <c r="E79" i="1" s="1"/>
  <c r="D80" i="1"/>
  <c r="E80" i="1" s="1"/>
  <c r="D81" i="1"/>
  <c r="E81" i="1" s="1"/>
  <c r="D82" i="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34" i="1"/>
  <c r="E34" i="1" s="1"/>
  <c r="E19" i="1"/>
  <c r="C21" i="1"/>
  <c r="E21" i="1" s="1"/>
  <c r="C20" i="1"/>
  <c r="E20" i="1" s="1"/>
  <c r="C19" i="1"/>
  <c r="C18" i="1"/>
  <c r="E18" i="1" s="1"/>
  <c r="C17" i="1"/>
  <c r="E17" i="1" s="1"/>
  <c r="C16" i="1"/>
  <c r="E16" i="1" s="1"/>
  <c r="C15" i="1"/>
  <c r="E15" i="1" s="1"/>
  <c r="C14" i="1"/>
  <c r="E14" i="1" s="1"/>
</calcChain>
</file>

<file path=xl/sharedStrings.xml><?xml version="1.0" encoding="utf-8"?>
<sst xmlns="http://schemas.openxmlformats.org/spreadsheetml/2006/main" count="727" uniqueCount="151">
  <si>
    <t xml:space="preserve"> </t>
  </si>
  <si>
    <t>std1</t>
  </si>
  <si>
    <t>std2</t>
  </si>
  <si>
    <t>std3</t>
  </si>
  <si>
    <t>std4</t>
  </si>
  <si>
    <t>std5</t>
  </si>
  <si>
    <t>std6</t>
  </si>
  <si>
    <t>std7</t>
  </si>
  <si>
    <t>blank</t>
  </si>
  <si>
    <t>abs</t>
  </si>
  <si>
    <t>abs-blank</t>
  </si>
  <si>
    <t>expected</t>
  </si>
  <si>
    <t>result</t>
  </si>
  <si>
    <t>concentratıon (pg/ml)</t>
  </si>
  <si>
    <t>Numune</t>
  </si>
  <si>
    <t>absorbans</t>
  </si>
  <si>
    <t>DM-Y4/1-EDL</t>
  </si>
  <si>
    <t>DM-Y4/2-EDL</t>
  </si>
  <si>
    <t>DM-Y4/1-SOL</t>
  </si>
  <si>
    <t>DM-Y4/2-SOL</t>
  </si>
  <si>
    <t>DM-Y3/1-EDL</t>
  </si>
  <si>
    <t>DM-Y3/2-EDL</t>
  </si>
  <si>
    <t>DM-Y3/1-SOL</t>
  </si>
  <si>
    <t>DM-Y3/2-SOL</t>
  </si>
  <si>
    <t>DM-4/1-EDL</t>
  </si>
  <si>
    <t>DM-4/1-SOL</t>
  </si>
  <si>
    <t>DM-4/2-EDL</t>
  </si>
  <si>
    <t>DM-4/2-SOL</t>
  </si>
  <si>
    <t>DM-4/3-SOL</t>
  </si>
  <si>
    <t>DM-4/3-EDL</t>
  </si>
  <si>
    <t>EX-1/2-EDL</t>
  </si>
  <si>
    <t>EX-1/2-SOL</t>
  </si>
  <si>
    <t>EX-Y7/2-EDL</t>
  </si>
  <si>
    <t>EX-Y7/3-EDL</t>
  </si>
  <si>
    <t>EX-Y7/2-SOL</t>
  </si>
  <si>
    <t>EX-Y8/1-EDL</t>
  </si>
  <si>
    <t>EX-Y8/1-SOL</t>
  </si>
  <si>
    <t>EX-Y7/3-SOL</t>
  </si>
  <si>
    <t>EX-2/3-EDL</t>
  </si>
  <si>
    <t>EX-2/3-SOL</t>
  </si>
  <si>
    <t>EX-3/3-SOL</t>
  </si>
  <si>
    <t>EX-3/3-EDL</t>
  </si>
  <si>
    <t>EX-4/3-EDL</t>
  </si>
  <si>
    <t>EX-4/3-SOL</t>
  </si>
  <si>
    <t>DMEX-Y5/2-EDL</t>
  </si>
  <si>
    <t>DMEX-Y5/2-SOL</t>
  </si>
  <si>
    <t>DMEX-4/2-EDL</t>
  </si>
  <si>
    <t>DMEX-4/2-SOL</t>
  </si>
  <si>
    <t>DMEX-6/1-EDL</t>
  </si>
  <si>
    <t>DMEX-6/1-SOL</t>
  </si>
  <si>
    <t>DMEX-6/2-EDL</t>
  </si>
  <si>
    <t>DMEX-6/2-SOL</t>
  </si>
  <si>
    <t>DMEX-8/2-EDL</t>
  </si>
  <si>
    <t>DMEX-8/2-SOL</t>
  </si>
  <si>
    <t>DMEX-8/3-EDL</t>
  </si>
  <si>
    <t>DMEX-8/3-SOL</t>
  </si>
  <si>
    <t>DMEX-9/1-EDL</t>
  </si>
  <si>
    <t>DMEX-9/1-SOL</t>
  </si>
  <si>
    <t>K-1/2-EDL</t>
  </si>
  <si>
    <t>K-1/2-SOL</t>
  </si>
  <si>
    <t>result(pg/ml)</t>
  </si>
  <si>
    <t>K-Y1/1-EDL</t>
  </si>
  <si>
    <t>K-Y1/1-SOL</t>
  </si>
  <si>
    <t>K-Y2/1-EDL</t>
  </si>
  <si>
    <t>K-Y2/1-SOL</t>
  </si>
  <si>
    <t>K-Y2/2-EDL</t>
  </si>
  <si>
    <t>K-Y2/2-SOL</t>
  </si>
  <si>
    <t>K-Y3/1-EDL</t>
  </si>
  <si>
    <t>K-Y3/2-EDL</t>
  </si>
  <si>
    <t>K-Y3/1-SOL</t>
  </si>
  <si>
    <t>K-Y3/3-EDL</t>
  </si>
  <si>
    <t>K-Y3/2-SOL</t>
  </si>
  <si>
    <t>K-Y3/3-SOL</t>
  </si>
  <si>
    <t>DM-Y3/1</t>
  </si>
  <si>
    <t>DM-Y3/2</t>
  </si>
  <si>
    <t>DM-Y4/1</t>
  </si>
  <si>
    <t>DM-Y4/2</t>
  </si>
  <si>
    <t>DM-Y4/3</t>
  </si>
  <si>
    <t>EX-1/2</t>
  </si>
  <si>
    <t>EX-2/3</t>
  </si>
  <si>
    <t>EX-3/3</t>
  </si>
  <si>
    <t>EX-4/3</t>
  </si>
  <si>
    <t>EX-7/1</t>
  </si>
  <si>
    <t>EX-7/2</t>
  </si>
  <si>
    <t>EX-7/3</t>
  </si>
  <si>
    <t>EX-8/1</t>
  </si>
  <si>
    <t>DMEX-4/2</t>
  </si>
  <si>
    <t>DMEX-Y5/2</t>
  </si>
  <si>
    <t>DMEX-6/1</t>
  </si>
  <si>
    <t>DMEX-6/2</t>
  </si>
  <si>
    <t>DMEX-8/2</t>
  </si>
  <si>
    <t>DMEX-8/3</t>
  </si>
  <si>
    <t>DMEX-9/1</t>
  </si>
  <si>
    <t>K-Y1/1</t>
  </si>
  <si>
    <t>K-Y1/2</t>
  </si>
  <si>
    <t>K-Y2/1</t>
  </si>
  <si>
    <t>K-Y2/2</t>
  </si>
  <si>
    <t>K-1/2</t>
  </si>
  <si>
    <t>K-3/1</t>
  </si>
  <si>
    <t>K-3/2</t>
  </si>
  <si>
    <t>K-3/3</t>
  </si>
  <si>
    <t>concentratıon (ng/ml)</t>
  </si>
  <si>
    <t>result(ng/ml)</t>
  </si>
  <si>
    <t>DOKU</t>
  </si>
  <si>
    <t>PLAZMA</t>
  </si>
  <si>
    <t>Numune Adı</t>
  </si>
  <si>
    <t>MP (g/dl)</t>
  </si>
  <si>
    <t>KİT ADI</t>
  </si>
  <si>
    <t>TÜR</t>
  </si>
  <si>
    <t>MARKA</t>
  </si>
  <si>
    <t>LOT</t>
  </si>
  <si>
    <t>CAT. NO</t>
  </si>
  <si>
    <t>Yöntem</t>
  </si>
  <si>
    <t>Kullanılan Cihaz</t>
  </si>
  <si>
    <t>Universal</t>
  </si>
  <si>
    <t>REL ASSAY</t>
  </si>
  <si>
    <t>Kolorimetrik</t>
  </si>
  <si>
    <t>MINDRAY-BS400</t>
  </si>
  <si>
    <t>Rat</t>
  </si>
  <si>
    <t>ELİSA</t>
  </si>
  <si>
    <t>Mıcroplate reader: BIO-TEK EL X 800-Aotu strıp washer:BIO TEK EL X 50</t>
  </si>
  <si>
    <t>Interleukin-6</t>
  </si>
  <si>
    <t>Elabscience</t>
  </si>
  <si>
    <t>FNDC5(Fibronectin type Ⅲ domain-containing protein 5)</t>
  </si>
  <si>
    <t>BT</t>
  </si>
  <si>
    <t>Myonectin</t>
  </si>
  <si>
    <t>SS5URNTWFQ</t>
  </si>
  <si>
    <t>E-EL-R1104</t>
  </si>
  <si>
    <t>UC16E2RRJK</t>
  </si>
  <si>
    <t>E-EL-R0015</t>
  </si>
  <si>
    <t>E1364Ra</t>
  </si>
  <si>
    <t>NOT: Dokular 1/9 oranında( 0,1 gr doku: 0,9ml 140 mmol. lık  KCl) Potasyum Klorür tamponu ile homojenize edildikten sonra 7000 rpm + 4' de 5 dk santrifüj edildi.</t>
  </si>
  <si>
    <t>NOT: Doku homojenatlarında Microprotein ölçümü Bradford methodu ile yapıldı.</t>
  </si>
  <si>
    <t>This ELISA kit uses the Sandwich-ELISA principle. The micro ELISA plate provided in this kit has been pre-coated with an antibody specific to Rat FNDC5.</t>
  </si>
  <si>
    <t>Samples (or Standards) are added to the micro ELISA plate wells and combined with the specific antibody. Then a biotinylated detection antibody specific for Rat FNDC5 and Avidin-Horseradish Peroxidase (HRP) conjugate are added successively to each micro plate well and incubated.</t>
  </si>
  <si>
    <t xml:space="preserve"> Free components are washed away. The substrate solution is added to each well. Only those wells that contain Rat FNDC5, biotinylated detection antibody and Avidin-HRP conjugate will appear blue in color.</t>
  </si>
  <si>
    <t xml:space="preserve">The enzyme-substrate reaction is terminated by the addition of stop solution and the color turns yellow. The optical density (OD) is measured spectrophotometrically at a wavelength of 450 nm ± 2 nm. </t>
  </si>
  <si>
    <t>The OD value is proportional to the concentration of Rat FNDC5. You can calculate the concentration of Rat FNDC5 in the samples by comparing the OD of the samples to the standard curve.</t>
  </si>
  <si>
    <t>FNDC5 Test Principle</t>
  </si>
  <si>
    <t xml:space="preserve">This ELISA kit uses the Sandwich-ELISA principle. The micro ELISA plate provided in this kit has been pre-coated with an antibody specific to Rat IL-6. Standards or samples are added to the micro ELISA plate wells and combined with the specific antibody. </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</si>
  <si>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</si>
  <si>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</si>
  <si>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</si>
  <si>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Rat IL-6. You can calculate the concentration of Rat IL-6 in the samples by comparing the OD of the samples to the standard curve.</t>
  </si>
  <si>
    <t>IL-6 Test Principle</t>
  </si>
  <si>
    <t xml:space="preserve">The reaction is terminated by addition of acidic stop solution and absorbance is measured at 450 nm. </t>
  </si>
  <si>
    <t>Myonectin Test Principle</t>
  </si>
  <si>
    <t>This kit is an Enzyme-Linked Immunosorbent Assay (ELISA). The plate has been pre-coated with Rat CTRP15 antibody. CTRP15 present in the sample is added and binds to antibodies coated on the wells.</t>
  </si>
  <si>
    <t xml:space="preserve"> And then biotinylated Rat CTRP15 Antibody is added and binds to CTRP15 in the sample. Then Streptavidin-HRP is added and binds to the Biotinylated CTRP15 antibody.</t>
  </si>
  <si>
    <t xml:space="preserve"> After incubation unbound Streptavidin-HRP is washed away during a washing step. Substrate solution is then added and color develops in proportion to the amount of Rat CTRP15.</t>
  </si>
  <si>
    <t>Micro protein (Bradford yöntem)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</si>
</sst>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1">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0" borderId="0" xfId="0" applyFont="1"/>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7" borderId="1" xfId="0" applyFont="1" applyFill="1" applyBorder="1" applyAlignment="1">
      <alignment horizontal="center"/>
    </xf>
    <xf numFmtId="0" fontId="2" fillId="5" borderId="1" xfId="0" applyFont="1" applyFill="1" applyBorder="1" applyAlignment="1">
      <alignment horizontal="center"/>
    </xf>
    <xf numFmtId="0" fontId="0" fillId="0" borderId="0" xfId="0"/>
    <xf numFmtId="0" fontId="0" fillId="0" borderId="0" xfId="0"/>
    <xf numFmtId="0" fontId="2" fillId="4" borderId="0" xfId="0" applyFont="1" applyFill="1" applyAlignment="1">
      <alignment horizontal="center"/>
    </xf>
    <xf numFmtId="0" fontId="0" fillId="0" borderId="0" xfId="0"/>
    <xf numFmtId="0" fontId="2" fillId="4" borderId="2" xfId="0" applyFont="1" applyFill="1" applyBorder="1" applyAlignment="1">
      <alignment horizontal="center"/>
    </xf>
    <xf numFmtId="0" fontId="0" fillId="0" borderId="0" xfId="0"/>
    <xf numFmtId="0" fontId="0" fillId="0" borderId="0" xfId="0"/>
    <xf numFmtId="0" fontId="0" fillId="4" borderId="0" xfId="0" applyFill="1"/>
    <xf numFmtId="0" fontId="2" fillId="6" borderId="1" xfId="0" applyFont="1" applyFill="1" applyBorder="1" applyAlignment="1">
      <alignment horizontal="center"/>
    </xf>
    <xf numFmtId="0" fontId="0" fillId="8" borderId="1" xfId="0" applyFill="1" applyBorder="1" applyAlignment="1">
      <alignment horizontal="center"/>
    </xf>
    <xf numFmtId="0" fontId="1" fillId="5"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6" borderId="3" xfId="0" applyFont="1" applyFill="1" applyBorder="1" applyAlignment="1">
      <alignment horizontal="center"/>
    </xf>
    <xf numFmtId="0" fontId="2" fillId="6" borderId="0" xfId="0" applyFont="1" applyFill="1"/>
    <xf numFmtId="0" fontId="2" fillId="3" borderId="0" xfId="0" applyFont="1" applyFill="1"/>
    <xf numFmtId="0" fontId="2" fillId="3" borderId="0" xfId="0" applyFont="1" applyFill="1" applyAlignment="1">
      <alignment horizontal="center"/>
    </xf>
    <xf numFmtId="164" fontId="2" fillId="3" borderId="0" xfId="0" applyNumberFormat="1" applyFont="1" applyFill="1" applyBorder="1" applyAlignment="1">
      <alignment horizontal="center" vertical="center"/>
    </xf>
    <xf numFmtId="0" fontId="0" fillId="3" borderId="0" xfId="0" applyFill="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FNDC5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53604549431320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'FNDC5-1.PLATE'!$C$14:$C$21</c:f>
              <c:numCache>
                <c:formatCode>General</c:formatCode>
                <c:ptCount val="8"/>
                <c:pt idx="0">
                  <c:v>2.6279999999999997</c:v>
                </c:pt>
                <c:pt idx="1">
                  <c:v>1.57</c:v>
                </c:pt>
                <c:pt idx="2">
                  <c:v>0.81400000000000006</c:v>
                </c:pt>
                <c:pt idx="3">
                  <c:v>0.47300000000000003</c:v>
                </c:pt>
                <c:pt idx="4">
                  <c:v>0.26800000000000002</c:v>
                </c:pt>
                <c:pt idx="5">
                  <c:v>0.123</c:v>
                </c:pt>
                <c:pt idx="6">
                  <c:v>0.06</c:v>
                </c:pt>
                <c:pt idx="7">
                  <c:v>0</c:v>
                </c:pt>
              </c:numCache>
            </c:numRef>
          </c:xVal>
          <c:yVal>
            <c:numRef>
              <c:f>'FNDC5-1.PLATE'!$D$14:$D$21</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D8F9-469D-9C95-478BDA46C72D}"/>
            </c:ext>
          </c:extLst>
        </c:ser>
        <c:dLbls>
          <c:showLegendKey val="0"/>
          <c:showVal val="0"/>
          <c:showCatName val="0"/>
          <c:showSerName val="0"/>
          <c:showPercent val="0"/>
          <c:showBubbleSize val="0"/>
        </c:dLbls>
        <c:axId val="267476840"/>
        <c:axId val="267477168"/>
      </c:scatterChart>
      <c:valAx>
        <c:axId val="267476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7477168"/>
        <c:crosses val="autoZero"/>
        <c:crossBetween val="midCat"/>
      </c:valAx>
      <c:valAx>
        <c:axId val="2674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7476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FNDC5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080249343832023"/>
                  <c:y val="0.12921296296296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'FNDC5-2.PLATE'!$C$15:$C$22</c:f>
              <c:numCache>
                <c:formatCode>General</c:formatCode>
                <c:ptCount val="8"/>
                <c:pt idx="0">
                  <c:v>2.597</c:v>
                </c:pt>
                <c:pt idx="1">
                  <c:v>1.5210000000000001</c:v>
                </c:pt>
                <c:pt idx="2">
                  <c:v>0.752</c:v>
                </c:pt>
                <c:pt idx="3">
                  <c:v>0.40800000000000003</c:v>
                </c:pt>
                <c:pt idx="4">
                  <c:v>0.22400000000000003</c:v>
                </c:pt>
                <c:pt idx="5">
                  <c:v>0.12000000000000002</c:v>
                </c:pt>
                <c:pt idx="6">
                  <c:v>7.8000000000000014E-2</c:v>
                </c:pt>
                <c:pt idx="7">
                  <c:v>0</c:v>
                </c:pt>
              </c:numCache>
            </c:numRef>
          </c:xVal>
          <c:yVal>
            <c:numRef>
              <c:f>'FNDC5-2.PLATE'!$D$15:$D$22</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ADAC-4D63-82CD-A897E755FFBF}"/>
            </c:ext>
          </c:extLst>
        </c:ser>
        <c:dLbls>
          <c:showLegendKey val="0"/>
          <c:showVal val="0"/>
          <c:showCatName val="0"/>
          <c:showSerName val="0"/>
          <c:showPercent val="0"/>
          <c:showBubbleSize val="0"/>
        </c:dLbls>
        <c:axId val="482074176"/>
        <c:axId val="482074504"/>
      </c:scatterChart>
      <c:valAx>
        <c:axId val="48207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74504"/>
        <c:crosses val="autoZero"/>
        <c:crossBetween val="midCat"/>
      </c:valAx>
      <c:valAx>
        <c:axId val="48207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74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002493438320209"/>
                  <c:y val="0.156990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'IL-6-1.PLATE'!$C$15:$C$22</c:f>
              <c:numCache>
                <c:formatCode>General</c:formatCode>
                <c:ptCount val="8"/>
                <c:pt idx="0">
                  <c:v>2.5459999999999998</c:v>
                </c:pt>
                <c:pt idx="1">
                  <c:v>1.6140000000000001</c:v>
                </c:pt>
                <c:pt idx="2">
                  <c:v>1.0469999999999999</c:v>
                </c:pt>
                <c:pt idx="3">
                  <c:v>0.71700000000000008</c:v>
                </c:pt>
                <c:pt idx="4">
                  <c:v>0.38500000000000001</c:v>
                </c:pt>
                <c:pt idx="5">
                  <c:v>0.17</c:v>
                </c:pt>
                <c:pt idx="6">
                  <c:v>8.0000000000000016E-2</c:v>
                </c:pt>
                <c:pt idx="7">
                  <c:v>0</c:v>
                </c:pt>
              </c:numCache>
            </c:numRef>
          </c:xVal>
          <c:yVal>
            <c:numRef>
              <c:f>'IL-6-1.PLATE'!$D$15:$D$22</c:f>
              <c:numCache>
                <c:formatCode>General</c:formatCode>
                <c:ptCount val="8"/>
                <c:pt idx="0">
                  <c:v>800</c:v>
                </c:pt>
                <c:pt idx="1">
                  <c:v>400</c:v>
                </c:pt>
                <c:pt idx="2">
                  <c:v>200</c:v>
                </c:pt>
                <c:pt idx="3">
                  <c:v>100</c:v>
                </c:pt>
                <c:pt idx="4">
                  <c:v>50</c:v>
                </c:pt>
                <c:pt idx="5">
                  <c:v>25</c:v>
                </c:pt>
                <c:pt idx="6">
                  <c:v>12.5</c:v>
                </c:pt>
                <c:pt idx="7">
                  <c:v>0</c:v>
                </c:pt>
              </c:numCache>
            </c:numRef>
          </c:yVal>
          <c:smooth val="0"/>
          <c:extLst>
            <c:ext xmlns:c16="http://schemas.microsoft.com/office/drawing/2014/chart" uri="{C3380CC4-5D6E-409C-BE32-E72D297353CC}">
              <c16:uniqueId val="{00000000-B000-42DA-B905-D9376C84A022}"/>
            </c:ext>
          </c:extLst>
        </c:ser>
        <c:dLbls>
          <c:showLegendKey val="0"/>
          <c:showVal val="0"/>
          <c:showCatName val="0"/>
          <c:showSerName val="0"/>
          <c:showPercent val="0"/>
          <c:showBubbleSize val="0"/>
        </c:dLbls>
        <c:axId val="482077784"/>
        <c:axId val="482082048"/>
      </c:scatterChart>
      <c:valAx>
        <c:axId val="482077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82048"/>
        <c:crosses val="autoZero"/>
        <c:crossBetween val="midCat"/>
      </c:valAx>
      <c:valAx>
        <c:axId val="48208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77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165069991251093"/>
                  <c:y val="0.161620370370370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'IL-6-2.PLATE'!$C$15:$C$22</c:f>
              <c:numCache>
                <c:formatCode>General</c:formatCode>
                <c:ptCount val="8"/>
                <c:pt idx="0">
                  <c:v>2.5820000000000003</c:v>
                </c:pt>
                <c:pt idx="1">
                  <c:v>1.6659999999999999</c:v>
                </c:pt>
                <c:pt idx="2">
                  <c:v>1.1159999999999999</c:v>
                </c:pt>
                <c:pt idx="3">
                  <c:v>0.76600000000000001</c:v>
                </c:pt>
                <c:pt idx="4">
                  <c:v>0.44</c:v>
                </c:pt>
                <c:pt idx="5">
                  <c:v>0.21299999999999997</c:v>
                </c:pt>
                <c:pt idx="6">
                  <c:v>9.0000000000000011E-2</c:v>
                </c:pt>
                <c:pt idx="7">
                  <c:v>0</c:v>
                </c:pt>
              </c:numCache>
            </c:numRef>
          </c:xVal>
          <c:yVal>
            <c:numRef>
              <c:f>'IL-6-2.PLATE'!$D$15:$D$22</c:f>
              <c:numCache>
                <c:formatCode>General</c:formatCode>
                <c:ptCount val="8"/>
                <c:pt idx="0">
                  <c:v>800</c:v>
                </c:pt>
                <c:pt idx="1">
                  <c:v>400</c:v>
                </c:pt>
                <c:pt idx="2">
                  <c:v>200</c:v>
                </c:pt>
                <c:pt idx="3">
                  <c:v>100</c:v>
                </c:pt>
                <c:pt idx="4">
                  <c:v>50</c:v>
                </c:pt>
                <c:pt idx="5">
                  <c:v>25</c:v>
                </c:pt>
                <c:pt idx="6">
                  <c:v>12.5</c:v>
                </c:pt>
                <c:pt idx="7">
                  <c:v>0</c:v>
                </c:pt>
              </c:numCache>
            </c:numRef>
          </c:yVal>
          <c:smooth val="0"/>
          <c:extLst>
            <c:ext xmlns:c16="http://schemas.microsoft.com/office/drawing/2014/chart" uri="{C3380CC4-5D6E-409C-BE32-E72D297353CC}">
              <c16:uniqueId val="{00000000-C910-44D5-B178-C049A4D9FB75}"/>
            </c:ext>
          </c:extLst>
        </c:ser>
        <c:dLbls>
          <c:showLegendKey val="0"/>
          <c:showVal val="0"/>
          <c:showCatName val="0"/>
          <c:showSerName val="0"/>
          <c:showPercent val="0"/>
          <c:showBubbleSize val="0"/>
        </c:dLbls>
        <c:axId val="482076472"/>
        <c:axId val="482079752"/>
      </c:scatterChart>
      <c:valAx>
        <c:axId val="482076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79752"/>
        <c:crosses val="autoZero"/>
        <c:crossBetween val="midCat"/>
      </c:valAx>
      <c:valAx>
        <c:axId val="48207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2076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MYONECTİN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27709973753281"/>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'MYONECTİN-1.PLATE'!$C$15:$C$20</c:f>
              <c:numCache>
                <c:formatCode>General</c:formatCode>
                <c:ptCount val="6"/>
                <c:pt idx="0">
                  <c:v>2.6680000000000001</c:v>
                </c:pt>
                <c:pt idx="1">
                  <c:v>1.734</c:v>
                </c:pt>
                <c:pt idx="2">
                  <c:v>1.0350000000000001</c:v>
                </c:pt>
                <c:pt idx="3">
                  <c:v>0.57100000000000006</c:v>
                </c:pt>
                <c:pt idx="4">
                  <c:v>0.249</c:v>
                </c:pt>
                <c:pt idx="5">
                  <c:v>0</c:v>
                </c:pt>
              </c:numCache>
            </c:numRef>
          </c:xVal>
          <c:yVal>
            <c:numRef>
              <c:f>'MYONECTİN-1.PLATE'!$D$15:$D$20</c:f>
              <c:numCache>
                <c:formatCode>General</c:formatCode>
                <c:ptCount val="6"/>
                <c:pt idx="0">
                  <c:v>8</c:v>
                </c:pt>
                <c:pt idx="1">
                  <c:v>4</c:v>
                </c:pt>
                <c:pt idx="2">
                  <c:v>2</c:v>
                </c:pt>
                <c:pt idx="3">
                  <c:v>1</c:v>
                </c:pt>
                <c:pt idx="4">
                  <c:v>0.5</c:v>
                </c:pt>
                <c:pt idx="5">
                  <c:v>0</c:v>
                </c:pt>
              </c:numCache>
            </c:numRef>
          </c:yVal>
          <c:smooth val="0"/>
          <c:extLst>
            <c:ext xmlns:c16="http://schemas.microsoft.com/office/drawing/2014/chart" uri="{C3380CC4-5D6E-409C-BE32-E72D297353CC}">
              <c16:uniqueId val="{00000000-B424-4265-B2A0-98FFF297FE4C}"/>
            </c:ext>
          </c:extLst>
        </c:ser>
        <c:dLbls>
          <c:showLegendKey val="0"/>
          <c:showVal val="0"/>
          <c:showCatName val="0"/>
          <c:showSerName val="0"/>
          <c:showPercent val="0"/>
          <c:showBubbleSize val="0"/>
        </c:dLbls>
        <c:axId val="468598416"/>
        <c:axId val="468597760"/>
      </c:scatterChart>
      <c:valAx>
        <c:axId val="46859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8597760"/>
        <c:crosses val="autoZero"/>
        <c:crossBetween val="midCat"/>
      </c:valAx>
      <c:valAx>
        <c:axId val="46859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8598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MYONECTİN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225218722659667"/>
                  <c:y val="0.175509259259259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'MYONECTİN-2.PLATE'!$C$16:$C$21</c:f>
              <c:numCache>
                <c:formatCode>General</c:formatCode>
                <c:ptCount val="6"/>
                <c:pt idx="0">
                  <c:v>2.3779999999999997</c:v>
                </c:pt>
                <c:pt idx="1">
                  <c:v>1.5450000000000002</c:v>
                </c:pt>
                <c:pt idx="2">
                  <c:v>0.8600000000000001</c:v>
                </c:pt>
                <c:pt idx="3">
                  <c:v>0.48800000000000004</c:v>
                </c:pt>
                <c:pt idx="4">
                  <c:v>0.30599999999999999</c:v>
                </c:pt>
                <c:pt idx="5">
                  <c:v>0</c:v>
                </c:pt>
              </c:numCache>
            </c:numRef>
          </c:xVal>
          <c:yVal>
            <c:numRef>
              <c:f>'MYONECTİN-2.PLATE'!$D$16:$D$21</c:f>
              <c:numCache>
                <c:formatCode>General</c:formatCode>
                <c:ptCount val="6"/>
                <c:pt idx="0">
                  <c:v>8</c:v>
                </c:pt>
                <c:pt idx="1">
                  <c:v>4</c:v>
                </c:pt>
                <c:pt idx="2">
                  <c:v>2</c:v>
                </c:pt>
                <c:pt idx="3">
                  <c:v>1</c:v>
                </c:pt>
                <c:pt idx="4">
                  <c:v>0.5</c:v>
                </c:pt>
                <c:pt idx="5">
                  <c:v>0</c:v>
                </c:pt>
              </c:numCache>
            </c:numRef>
          </c:yVal>
          <c:smooth val="0"/>
          <c:extLst>
            <c:ext xmlns:c16="http://schemas.microsoft.com/office/drawing/2014/chart" uri="{C3380CC4-5D6E-409C-BE32-E72D297353CC}">
              <c16:uniqueId val="{00000000-A704-41DF-8545-B334A45D6EC4}"/>
            </c:ext>
          </c:extLst>
        </c:ser>
        <c:dLbls>
          <c:showLegendKey val="0"/>
          <c:showVal val="0"/>
          <c:showCatName val="0"/>
          <c:showSerName val="0"/>
          <c:showPercent val="0"/>
          <c:showBubbleSize val="0"/>
        </c:dLbls>
        <c:axId val="499319056"/>
        <c:axId val="499321024"/>
      </c:scatterChart>
      <c:valAx>
        <c:axId val="49931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9321024"/>
        <c:crosses val="autoZero"/>
        <c:crossBetween val="midCat"/>
      </c:valAx>
      <c:valAx>
        <c:axId val="4993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9319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434340</xdr:colOff>
      <xdr:row>11</xdr:row>
      <xdr:rowOff>175260</xdr:rowOff>
    </xdr:from>
    <xdr:to>
      <xdr:col>13</xdr:col>
      <xdr:colOff>129540</xdr:colOff>
      <xdr:row>26</xdr:row>
      <xdr:rowOff>175260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205740</xdr:colOff>
      <xdr:row>11</xdr:row>
      <xdr:rowOff>167640</xdr:rowOff>
    </xdr:from>
    <xdr:to>
      <xdr:col>13</xdr:col>
      <xdr:colOff>510540</xdr:colOff>
      <xdr:row>26</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388620</xdr:colOff>
      <xdr:row>12</xdr:row>
      <xdr:rowOff>0</xdr:rowOff>
    </xdr:from>
    <xdr:to>
      <xdr:col>14</xdr:col>
      <xdr:colOff>83820</xdr:colOff>
      <xdr:row>27</xdr:row>
      <xdr:rowOff>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373380</xdr:colOff>
      <xdr:row>11</xdr:row>
      <xdr:rowOff>167640</xdr:rowOff>
    </xdr:from>
    <xdr:to>
      <xdr:col>14</xdr:col>
      <xdr:colOff>68580</xdr:colOff>
      <xdr:row>26</xdr:row>
      <xdr:rowOff>167640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434340</xdr:colOff>
      <xdr:row>11</xdr:row>
      <xdr:rowOff>30480</xdr:rowOff>
    </xdr:from>
    <xdr:to>
      <xdr:col>13</xdr:col>
      <xdr:colOff>129540</xdr:colOff>
      <xdr:row>26</xdr:row>
      <xdr:rowOff>30480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434340</xdr:colOff>
      <xdr:row>11</xdr:row>
      <xdr:rowOff>45720</xdr:rowOff>
    </xdr:from>
    <xdr:to>
      <xdr:col>15</xdr:col>
      <xdr:colOff>129540</xdr:colOff>
      <xdr:row>26</xdr:row>
      <xdr:rowOff>45720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8</xdr:row>
      <xdr:rowOff>175260</xdr:rowOff>
    </xdr:from>
    <xdr:to>
      <xdr:col>3</xdr:col>
      <xdr:colOff>811530</xdr:colOff>
      <xdr:row>55</xdr:row>
      <xdr:rowOff>129540</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22120"/>
          <a:ext cx="6412230" cy="8549640"/>
        </a:xfrm>
        <a:prstGeom prst="rect">
          <a:avLst/>
        </a:prstGeom>
      </xdr:spPr>
    </xdr:pic>
    <xdr:clientData/>
  </xdr:twoCellAnchor>
  <xdr:twoCellAnchor editAs="oneCell">
    <xdr:from>
      <xdr:col>3</xdr:col>
      <xdr:colOff>834390</xdr:colOff>
      <xdr:row>9</xdr:row>
      <xdr:rowOff>10160</xdr:rowOff>
    </xdr:from>
    <xdr:to>
      <xdr:col>6</xdr:col>
      <xdr:colOff>3589020</xdr:colOff>
      <xdr:row>55</xdr:row>
      <xdr:rowOff>45720</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5090" y="1739900"/>
          <a:ext cx="6336030" cy="8448040"/>
        </a:xfrm>
        <a:prstGeom prst="rect">
          <a:avLst/>
        </a:prstGeom>
      </xdr:spPr>
    </xdr:pic>
    <xdr:clientData/>
  </xdr:twoCellAnchor>
  <xdr:twoCellAnchor editAs="oneCell">
    <xdr:from>
      <xdr:col>0</xdr:col>
      <xdr:colOff>0</xdr:colOff>
      <xdr:row>56</xdr:row>
      <xdr:rowOff>0</xdr:rowOff>
    </xdr:from>
    <xdr:to>
      <xdr:col>6</xdr:col>
      <xdr:colOff>876300</xdr:colOff>
      <xdr:row>79</xdr:row>
      <xdr:rowOff>178841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0325100"/>
          <a:ext cx="10058400" cy="4385081"/>
        </a:xfrm>
        <a:prstGeom prst="rect">
          <a:avLst/>
        </a:prstGeom>
      </xdr:spPr>
    </xdr:pic>
    <xdr:clientData/>
  </xdr:twoCellAnchor>
  <xdr:twoCellAnchor editAs="oneCell">
    <xdr:from>
      <xdr:col>0</xdr:col>
      <xdr:colOff>22859</xdr:colOff>
      <xdr:row>80</xdr:row>
      <xdr:rowOff>53340</xdr:rowOff>
    </xdr:from>
    <xdr:to>
      <xdr:col>4</xdr:col>
      <xdr:colOff>97628</xdr:colOff>
      <xdr:row>125</xdr:row>
      <xdr:rowOff>152400</xdr:rowOff>
    </xdr:to>
    <xdr:pic>
      <xdr:nvPicPr>
        <xdr:cNvPr id="5" name="Resi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859" y="14767560"/>
          <a:ext cx="6925149" cy="8328660"/>
        </a:xfrm>
        <a:prstGeom prst="rect">
          <a:avLst/>
        </a:prstGeom>
      </xdr:spPr>
    </xdr:pic>
    <xdr:clientData/>
  </xdr:twoCellAnchor>
  <xdr:twoCellAnchor editAs="oneCell">
    <xdr:from>
      <xdr:col>4</xdr:col>
      <xdr:colOff>114300</xdr:colOff>
      <xdr:row>80</xdr:row>
      <xdr:rowOff>65731</xdr:rowOff>
    </xdr:from>
    <xdr:to>
      <xdr:col>6</xdr:col>
      <xdr:colOff>4442460</xdr:colOff>
      <xdr:row>126</xdr:row>
      <xdr:rowOff>29481</xdr:rowOff>
    </xdr:to>
    <xdr:pic>
      <xdr:nvPicPr>
        <xdr:cNvPr id="6" name="Resim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64680" y="14779951"/>
          <a:ext cx="6659880" cy="837623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1"/>
  <sheetViews>
    <sheetView workbookViewId="0">
      <selection activeCell="Q6" sqref="Q6"/>
    </sheetView>
  </sheetViews>
  <sheetFormatPr defaultRowHeight="14.5" x14ac:dyDescent="0.35"/>
  <cols>
    <col min="1" max="1" width="17.36328125" customWidth="1"/>
    <col min="2" max="2" width="10.81640625" customWidth="1"/>
    <col min="3" max="3" width="11.453125" customWidth="1"/>
    <col min="4" max="4" width="11" customWidth="1"/>
    <col min="5" max="5" width="13.1796875" customWidth="1"/>
  </cols>
  <sheetData>
    <row r="2" spans="1:12" x14ac:dyDescent="0.35">
      <c r="A2" s="4">
        <v>2.6869999999999998</v>
      </c>
      <c r="B2" s="2">
        <v>0.254</v>
      </c>
      <c r="C2" s="2">
        <v>0.24299999999999999</v>
      </c>
      <c r="D2" s="2">
        <v>0.29199999999999998</v>
      </c>
      <c r="E2" s="2">
        <v>0.54700000000000004</v>
      </c>
      <c r="F2" s="2">
        <v>0.25900000000000001</v>
      </c>
      <c r="G2" s="2">
        <v>0.41300000000000003</v>
      </c>
      <c r="H2" s="2">
        <v>0.27</v>
      </c>
      <c r="I2" s="2">
        <v>0.28700000000000003</v>
      </c>
      <c r="J2" s="2">
        <v>0.26700000000000002</v>
      </c>
      <c r="K2" s="2">
        <v>0.308</v>
      </c>
      <c r="L2" s="2">
        <v>0.246</v>
      </c>
    </row>
    <row r="3" spans="1:12" x14ac:dyDescent="0.35">
      <c r="A3" s="4">
        <v>1.629</v>
      </c>
      <c r="B3" s="2">
        <v>0.27</v>
      </c>
      <c r="C3" s="2">
        <v>0.24199999999999999</v>
      </c>
      <c r="D3" s="2">
        <v>0.30199999999999999</v>
      </c>
      <c r="E3" s="2">
        <v>0.26700000000000002</v>
      </c>
      <c r="F3" s="2">
        <v>0.246</v>
      </c>
      <c r="G3" s="2">
        <v>0.42</v>
      </c>
      <c r="H3" s="2">
        <v>0.25</v>
      </c>
      <c r="I3" s="2">
        <v>0.30499999999999999</v>
      </c>
      <c r="J3" s="2">
        <v>0.28899999999999998</v>
      </c>
      <c r="K3" s="2">
        <v>0.33700000000000002</v>
      </c>
      <c r="L3" s="2">
        <v>0.255</v>
      </c>
    </row>
    <row r="4" spans="1:12" x14ac:dyDescent="0.35">
      <c r="A4" s="4">
        <v>0.873</v>
      </c>
      <c r="B4" s="2">
        <v>0.33800000000000002</v>
      </c>
      <c r="C4" s="2">
        <v>0.29299999999999998</v>
      </c>
      <c r="D4" s="2">
        <v>0.315</v>
      </c>
      <c r="E4" s="2">
        <v>0.35799999999999998</v>
      </c>
      <c r="F4" s="2">
        <v>0.36199999999999999</v>
      </c>
      <c r="G4" s="2">
        <v>0.128</v>
      </c>
      <c r="H4" s="2">
        <v>0.39</v>
      </c>
      <c r="I4" s="2">
        <v>0.36399999999999999</v>
      </c>
      <c r="J4" s="2">
        <v>0.32300000000000001</v>
      </c>
      <c r="K4" s="2">
        <v>0.38200000000000001</v>
      </c>
      <c r="L4" s="2">
        <v>0.436</v>
      </c>
    </row>
    <row r="5" spans="1:12" x14ac:dyDescent="0.35">
      <c r="A5" s="4">
        <v>0.53200000000000003</v>
      </c>
      <c r="B5" s="2">
        <v>0.30499999999999999</v>
      </c>
      <c r="C5" s="2">
        <v>0.27800000000000002</v>
      </c>
      <c r="D5" s="2">
        <v>0.28800000000000003</v>
      </c>
      <c r="E5" s="2">
        <v>0.26100000000000001</v>
      </c>
      <c r="F5" s="2">
        <v>0.34900000000000003</v>
      </c>
      <c r="G5" s="2">
        <v>0.10100000000000001</v>
      </c>
      <c r="H5" s="2">
        <v>0.33700000000000002</v>
      </c>
      <c r="I5" s="2">
        <v>0.35000000000000003</v>
      </c>
      <c r="J5" s="2">
        <v>0.30499999999999999</v>
      </c>
      <c r="K5" s="2">
        <v>0.30599999999999999</v>
      </c>
      <c r="L5" s="2">
        <v>0.4</v>
      </c>
    </row>
    <row r="6" spans="1:12" x14ac:dyDescent="0.35">
      <c r="A6" s="4">
        <v>0.32700000000000001</v>
      </c>
      <c r="B6" s="2">
        <v>0.253</v>
      </c>
      <c r="C6" s="2">
        <v>0.28600000000000003</v>
      </c>
      <c r="D6" s="2">
        <v>0.26300000000000001</v>
      </c>
      <c r="E6" s="2">
        <v>0.36899999999999999</v>
      </c>
      <c r="F6" s="2">
        <v>0.23500000000000001</v>
      </c>
      <c r="G6" s="2">
        <v>0.223</v>
      </c>
      <c r="H6" s="2">
        <v>0.26600000000000001</v>
      </c>
      <c r="I6" s="2">
        <v>0.27</v>
      </c>
      <c r="J6" s="2">
        <v>0.23800000000000002</v>
      </c>
      <c r="K6" s="2">
        <v>0.22</v>
      </c>
      <c r="L6" s="2">
        <v>0.28999999999999998</v>
      </c>
    </row>
    <row r="7" spans="1:12" x14ac:dyDescent="0.35">
      <c r="A7" s="4">
        <v>0.182</v>
      </c>
      <c r="B7" s="2">
        <v>0.317</v>
      </c>
      <c r="C7" s="2">
        <v>0.6</v>
      </c>
      <c r="D7" s="2">
        <v>0.27200000000000002</v>
      </c>
      <c r="E7" s="2">
        <v>0.40200000000000002</v>
      </c>
      <c r="F7" s="2">
        <v>0.24399999999999999</v>
      </c>
      <c r="G7" s="2">
        <v>0.21299999999999999</v>
      </c>
      <c r="H7" s="2">
        <v>0.27800000000000002</v>
      </c>
      <c r="I7" s="2">
        <v>0.27700000000000002</v>
      </c>
      <c r="J7" s="2">
        <v>0.24399999999999999</v>
      </c>
      <c r="K7" s="2">
        <v>0.23900000000000002</v>
      </c>
      <c r="L7" s="2">
        <v>0.27500000000000002</v>
      </c>
    </row>
    <row r="8" spans="1:12" x14ac:dyDescent="0.35">
      <c r="A8" s="4">
        <v>0.11899999999999999</v>
      </c>
      <c r="B8" s="2">
        <v>0.27400000000000002</v>
      </c>
      <c r="C8" s="2">
        <v>0.26600000000000001</v>
      </c>
      <c r="D8" s="2">
        <v>0.248</v>
      </c>
      <c r="E8" s="2">
        <v>0.27400000000000002</v>
      </c>
      <c r="F8" s="2">
        <v>0.34900000000000003</v>
      </c>
      <c r="G8" s="2">
        <v>0.32700000000000001</v>
      </c>
      <c r="H8" s="2">
        <v>0.40900000000000003</v>
      </c>
      <c r="I8" s="2">
        <v>0.35399999999999998</v>
      </c>
      <c r="J8" s="2">
        <v>0.39900000000000002</v>
      </c>
      <c r="K8" s="2">
        <v>0.30299999999999999</v>
      </c>
      <c r="L8" s="2">
        <v>0.34500000000000003</v>
      </c>
    </row>
    <row r="9" spans="1:12" x14ac:dyDescent="0.35">
      <c r="A9" s="5">
        <v>5.8999999999999997E-2</v>
      </c>
      <c r="B9" s="2">
        <v>0.255</v>
      </c>
      <c r="C9" s="2">
        <v>0.34300000000000003</v>
      </c>
      <c r="D9" s="2">
        <v>0.72099999999999997</v>
      </c>
      <c r="E9" s="2">
        <v>0.249</v>
      </c>
      <c r="F9" s="2">
        <v>0.33</v>
      </c>
      <c r="G9" s="2">
        <v>0.36899999999999999</v>
      </c>
      <c r="H9" s="2">
        <v>0.40600000000000003</v>
      </c>
      <c r="I9" s="2">
        <v>0.36099999999999999</v>
      </c>
      <c r="J9" s="2">
        <v>0.39800000000000002</v>
      </c>
      <c r="K9" s="2">
        <v>0.316</v>
      </c>
      <c r="L9" s="2">
        <v>0.34500000000000003</v>
      </c>
    </row>
    <row r="12" spans="1:12" x14ac:dyDescent="0.35">
      <c r="A12" t="s">
        <v>0</v>
      </c>
    </row>
    <row r="13" spans="1:12" x14ac:dyDescent="0.35">
      <c r="B13" s="7" t="s">
        <v>9</v>
      </c>
      <c r="C13" s="7" t="s">
        <v>10</v>
      </c>
      <c r="D13" s="7" t="s">
        <v>11</v>
      </c>
      <c r="E13" s="7" t="s">
        <v>12</v>
      </c>
    </row>
    <row r="14" spans="1:12" x14ac:dyDescent="0.35">
      <c r="A14" t="s">
        <v>1</v>
      </c>
      <c r="B14" s="4">
        <v>2.6869999999999998</v>
      </c>
      <c r="C14" s="1">
        <f>B14-B21</f>
        <v>2.6279999999999997</v>
      </c>
      <c r="D14" s="1">
        <v>4000</v>
      </c>
      <c r="E14" s="8">
        <f>(204.94*C14*C14)+(979.74*C14)+(0.1242)</f>
        <v>3990.2752569599998</v>
      </c>
    </row>
    <row r="15" spans="1:12" x14ac:dyDescent="0.35">
      <c r="A15" t="s">
        <v>2</v>
      </c>
      <c r="B15" s="4">
        <v>1.629</v>
      </c>
      <c r="C15" s="1">
        <f>B15-B21</f>
        <v>1.57</v>
      </c>
      <c r="D15" s="1">
        <v>2000</v>
      </c>
      <c r="E15" s="8">
        <f t="shared" ref="E15:E21" si="0">(204.94*C15*C15)+(979.74*C15)+(0.1242)</f>
        <v>2043.472606</v>
      </c>
    </row>
    <row r="16" spans="1:12" x14ac:dyDescent="0.35">
      <c r="A16" t="s">
        <v>3</v>
      </c>
      <c r="B16" s="4">
        <v>0.873</v>
      </c>
      <c r="C16" s="1">
        <f>B16-B21</f>
        <v>0.81400000000000006</v>
      </c>
      <c r="D16" s="1">
        <v>1000</v>
      </c>
      <c r="E16" s="8">
        <f t="shared" si="0"/>
        <v>933.42498424000007</v>
      </c>
    </row>
    <row r="17" spans="1:11" x14ac:dyDescent="0.35">
      <c r="A17" t="s">
        <v>4</v>
      </c>
      <c r="B17" s="4">
        <v>0.53200000000000003</v>
      </c>
      <c r="C17" s="1">
        <f>B17-B21</f>
        <v>0.47300000000000003</v>
      </c>
      <c r="D17" s="1">
        <v>500</v>
      </c>
      <c r="E17" s="8">
        <f t="shared" si="0"/>
        <v>509.39224125999999</v>
      </c>
    </row>
    <row r="18" spans="1:11" x14ac:dyDescent="0.35">
      <c r="A18" t="s">
        <v>5</v>
      </c>
      <c r="B18" s="4">
        <v>0.32700000000000001</v>
      </c>
      <c r="C18" s="1">
        <f>B18-B21</f>
        <v>0.26800000000000002</v>
      </c>
      <c r="D18" s="1">
        <v>250</v>
      </c>
      <c r="E18" s="8">
        <f t="shared" si="0"/>
        <v>277.41413055999999</v>
      </c>
    </row>
    <row r="19" spans="1:11" x14ac:dyDescent="0.35">
      <c r="A19" t="s">
        <v>6</v>
      </c>
      <c r="B19" s="4">
        <v>0.182</v>
      </c>
      <c r="C19" s="1">
        <f>B19-B21</f>
        <v>0.123</v>
      </c>
      <c r="D19" s="1">
        <v>125</v>
      </c>
      <c r="E19" s="8">
        <f t="shared" si="0"/>
        <v>123.73275726</v>
      </c>
    </row>
    <row r="20" spans="1:11" x14ac:dyDescent="0.35">
      <c r="A20" t="s">
        <v>7</v>
      </c>
      <c r="B20" s="4">
        <v>0.11899999999999999</v>
      </c>
      <c r="C20" s="1">
        <f>B20-B21</f>
        <v>0.06</v>
      </c>
      <c r="D20" s="1">
        <v>62.5</v>
      </c>
      <c r="E20" s="8">
        <f t="shared" si="0"/>
        <v>59.646383999999998</v>
      </c>
    </row>
    <row r="21" spans="1:11" x14ac:dyDescent="0.35">
      <c r="A21" t="s">
        <v>8</v>
      </c>
      <c r="B21" s="5">
        <v>5.8999999999999997E-2</v>
      </c>
      <c r="C21" s="1">
        <f>B21-B21</f>
        <v>0</v>
      </c>
      <c r="D21" s="1">
        <v>0</v>
      </c>
      <c r="E21" s="8">
        <f t="shared" si="0"/>
        <v>0.1242</v>
      </c>
    </row>
    <row r="28" spans="1:11" x14ac:dyDescent="0.35">
      <c r="I28" s="6" t="s">
        <v>13</v>
      </c>
      <c r="J28" s="6"/>
      <c r="K28" s="6"/>
    </row>
    <row r="32" spans="1:11" x14ac:dyDescent="0.35">
      <c r="A32" s="9" t="s">
        <v>14</v>
      </c>
      <c r="B32" s="2" t="s">
        <v>15</v>
      </c>
      <c r="C32" s="3" t="s">
        <v>8</v>
      </c>
      <c r="D32" s="1" t="s">
        <v>10</v>
      </c>
      <c r="E32" s="10" t="s">
        <v>60</v>
      </c>
    </row>
    <row r="33" spans="1:5" x14ac:dyDescent="0.35">
      <c r="A33" s="13" t="s">
        <v>103</v>
      </c>
      <c r="B33" s="13"/>
      <c r="C33" s="13"/>
      <c r="D33" s="13"/>
      <c r="E33" s="13"/>
    </row>
    <row r="34" spans="1:5" x14ac:dyDescent="0.35">
      <c r="A34" s="9" t="s">
        <v>16</v>
      </c>
      <c r="B34" s="2">
        <v>0.254</v>
      </c>
      <c r="C34" s="5">
        <v>5.8999999999999997E-2</v>
      </c>
      <c r="D34" s="1">
        <f t="shared" ref="D34:D65" si="1">(B34-C34)</f>
        <v>0.19500000000000001</v>
      </c>
      <c r="E34" s="8">
        <f t="shared" ref="E34:E65" si="2">(204.94*D34*D34)+(979.74*D34)+(0.1242)</f>
        <v>198.96634350000002</v>
      </c>
    </row>
    <row r="35" spans="1:5" x14ac:dyDescent="0.35">
      <c r="A35" s="9" t="s">
        <v>16</v>
      </c>
      <c r="B35" s="2">
        <v>0.27</v>
      </c>
      <c r="C35" s="5">
        <v>5.8999999999999997E-2</v>
      </c>
      <c r="D35" s="1">
        <f t="shared" si="1"/>
        <v>0.21100000000000002</v>
      </c>
      <c r="E35" s="8">
        <f t="shared" si="2"/>
        <v>215.97347374</v>
      </c>
    </row>
    <row r="36" spans="1:5" x14ac:dyDescent="0.35">
      <c r="A36" s="9" t="s">
        <v>18</v>
      </c>
      <c r="B36" s="2">
        <v>0.33800000000000002</v>
      </c>
      <c r="C36" s="5">
        <v>5.8999999999999997E-2</v>
      </c>
      <c r="D36" s="1">
        <f t="shared" si="1"/>
        <v>0.27900000000000003</v>
      </c>
      <c r="E36" s="8">
        <f t="shared" si="2"/>
        <v>289.42439453999998</v>
      </c>
    </row>
    <row r="37" spans="1:5" x14ac:dyDescent="0.35">
      <c r="A37" s="9" t="s">
        <v>18</v>
      </c>
      <c r="B37" s="2">
        <v>0.30499999999999999</v>
      </c>
      <c r="C37" s="5">
        <v>5.8999999999999997E-2</v>
      </c>
      <c r="D37" s="1">
        <f t="shared" si="1"/>
        <v>0.246</v>
      </c>
      <c r="E37" s="8">
        <f t="shared" si="2"/>
        <v>253.54238904000002</v>
      </c>
    </row>
    <row r="38" spans="1:5" x14ac:dyDescent="0.35">
      <c r="A38" s="9" t="s">
        <v>17</v>
      </c>
      <c r="B38" s="2">
        <v>0.253</v>
      </c>
      <c r="C38" s="5">
        <v>5.8999999999999997E-2</v>
      </c>
      <c r="D38" s="1">
        <f t="shared" si="1"/>
        <v>0.19400000000000001</v>
      </c>
      <c r="E38" s="8">
        <f t="shared" si="2"/>
        <v>197.90688184000001</v>
      </c>
    </row>
    <row r="39" spans="1:5" x14ac:dyDescent="0.35">
      <c r="A39" s="9" t="s">
        <v>17</v>
      </c>
      <c r="B39" s="2">
        <v>0.317</v>
      </c>
      <c r="C39" s="5">
        <v>5.8999999999999997E-2</v>
      </c>
      <c r="D39" s="1">
        <f t="shared" si="1"/>
        <v>0.25800000000000001</v>
      </c>
      <c r="E39" s="8">
        <f t="shared" si="2"/>
        <v>266.53874615999996</v>
      </c>
    </row>
    <row r="40" spans="1:5" x14ac:dyDescent="0.35">
      <c r="A40" s="9" t="s">
        <v>19</v>
      </c>
      <c r="B40" s="2">
        <v>0.27400000000000002</v>
      </c>
      <c r="C40" s="5">
        <v>5.8999999999999997E-2</v>
      </c>
      <c r="D40" s="1">
        <f t="shared" si="1"/>
        <v>0.21500000000000002</v>
      </c>
      <c r="E40" s="8">
        <f t="shared" si="2"/>
        <v>220.24165150000005</v>
      </c>
    </row>
    <row r="41" spans="1:5" x14ac:dyDescent="0.35">
      <c r="A41" s="9" t="s">
        <v>19</v>
      </c>
      <c r="B41" s="2">
        <v>0.255</v>
      </c>
      <c r="C41" s="5">
        <v>5.8999999999999997E-2</v>
      </c>
      <c r="D41" s="1">
        <f t="shared" si="1"/>
        <v>0.19600000000000001</v>
      </c>
      <c r="E41" s="8">
        <f t="shared" si="2"/>
        <v>200.02621504000001</v>
      </c>
    </row>
    <row r="42" spans="1:5" x14ac:dyDescent="0.35">
      <c r="A42" s="9" t="s">
        <v>20</v>
      </c>
      <c r="B42" s="2">
        <v>0.24299999999999999</v>
      </c>
      <c r="C42" s="5">
        <v>5.8999999999999997E-2</v>
      </c>
      <c r="D42" s="1">
        <f t="shared" si="1"/>
        <v>0.184</v>
      </c>
      <c r="E42" s="8">
        <f t="shared" si="2"/>
        <v>187.33480863999998</v>
      </c>
    </row>
    <row r="43" spans="1:5" x14ac:dyDescent="0.35">
      <c r="A43" s="9" t="s">
        <v>20</v>
      </c>
      <c r="B43" s="2">
        <v>0.24199999999999999</v>
      </c>
      <c r="C43" s="5">
        <v>5.8999999999999997E-2</v>
      </c>
      <c r="D43" s="1">
        <f t="shared" si="1"/>
        <v>0.183</v>
      </c>
      <c r="E43" s="8">
        <f t="shared" si="2"/>
        <v>186.27985565999998</v>
      </c>
    </row>
    <row r="44" spans="1:5" x14ac:dyDescent="0.35">
      <c r="A44" s="9" t="s">
        <v>22</v>
      </c>
      <c r="B44" s="2">
        <v>0.29299999999999998</v>
      </c>
      <c r="C44" s="5">
        <v>5.8999999999999997E-2</v>
      </c>
      <c r="D44" s="1">
        <f t="shared" si="1"/>
        <v>0.23399999999999999</v>
      </c>
      <c r="E44" s="8">
        <f t="shared" si="2"/>
        <v>240.60505463999999</v>
      </c>
    </row>
    <row r="45" spans="1:5" x14ac:dyDescent="0.35">
      <c r="A45" s="9" t="s">
        <v>22</v>
      </c>
      <c r="B45" s="2">
        <v>0.27800000000000002</v>
      </c>
      <c r="C45" s="5">
        <v>5.8999999999999997E-2</v>
      </c>
      <c r="D45" s="1">
        <f t="shared" si="1"/>
        <v>0.21900000000000003</v>
      </c>
      <c r="E45" s="8">
        <f t="shared" si="2"/>
        <v>224.51638734000005</v>
      </c>
    </row>
    <row r="46" spans="1:5" x14ac:dyDescent="0.35">
      <c r="A46" s="9" t="s">
        <v>21</v>
      </c>
      <c r="B46" s="2">
        <v>0.28600000000000003</v>
      </c>
      <c r="C46" s="5">
        <v>5.8999999999999997E-2</v>
      </c>
      <c r="D46" s="1">
        <f t="shared" si="1"/>
        <v>0.22700000000000004</v>
      </c>
      <c r="E46" s="8">
        <f t="shared" si="2"/>
        <v>233.08553326000003</v>
      </c>
    </row>
    <row r="47" spans="1:5" x14ac:dyDescent="0.35">
      <c r="A47" s="9" t="s">
        <v>21</v>
      </c>
      <c r="B47" s="2">
        <v>0.6</v>
      </c>
      <c r="C47" s="5">
        <v>5.8999999999999997E-2</v>
      </c>
      <c r="D47" s="1">
        <f t="shared" si="1"/>
        <v>0.54099999999999993</v>
      </c>
      <c r="E47" s="8">
        <f t="shared" si="2"/>
        <v>590.14558413999987</v>
      </c>
    </row>
    <row r="48" spans="1:5" x14ac:dyDescent="0.35">
      <c r="A48" s="9" t="s">
        <v>23</v>
      </c>
      <c r="B48" s="2">
        <v>0.26600000000000001</v>
      </c>
      <c r="C48" s="5">
        <v>5.8999999999999997E-2</v>
      </c>
      <c r="D48" s="1">
        <f t="shared" si="1"/>
        <v>0.20700000000000002</v>
      </c>
      <c r="E48" s="8">
        <f t="shared" si="2"/>
        <v>211.71185406000001</v>
      </c>
    </row>
    <row r="49" spans="1:5" x14ac:dyDescent="0.35">
      <c r="A49" s="9" t="s">
        <v>23</v>
      </c>
      <c r="B49" s="2">
        <v>0.34300000000000003</v>
      </c>
      <c r="C49" s="5">
        <v>5.8999999999999997E-2</v>
      </c>
      <c r="D49" s="1">
        <f t="shared" si="1"/>
        <v>0.28400000000000003</v>
      </c>
      <c r="E49" s="8">
        <f t="shared" si="2"/>
        <v>294.90000064000003</v>
      </c>
    </row>
    <row r="50" spans="1:5" x14ac:dyDescent="0.35">
      <c r="A50" s="9" t="s">
        <v>24</v>
      </c>
      <c r="B50" s="2">
        <v>0.29199999999999998</v>
      </c>
      <c r="C50" s="5">
        <v>5.8999999999999997E-2</v>
      </c>
      <c r="D50" s="1">
        <f t="shared" si="1"/>
        <v>0.23299999999999998</v>
      </c>
      <c r="E50" s="8">
        <f t="shared" si="2"/>
        <v>239.52960765999998</v>
      </c>
    </row>
    <row r="51" spans="1:5" x14ac:dyDescent="0.35">
      <c r="A51" s="9" t="s">
        <v>24</v>
      </c>
      <c r="B51" s="2">
        <v>0.30199999999999999</v>
      </c>
      <c r="C51" s="5">
        <v>5.8999999999999997E-2</v>
      </c>
      <c r="D51" s="1">
        <f t="shared" si="1"/>
        <v>0.24299999999999999</v>
      </c>
      <c r="E51" s="8">
        <f t="shared" si="2"/>
        <v>250.30252206</v>
      </c>
    </row>
    <row r="52" spans="1:5" x14ac:dyDescent="0.35">
      <c r="A52" s="9" t="s">
        <v>25</v>
      </c>
      <c r="B52" s="2">
        <v>0.315</v>
      </c>
      <c r="C52" s="5">
        <v>5.8999999999999997E-2</v>
      </c>
      <c r="D52" s="1">
        <f t="shared" si="1"/>
        <v>0.25600000000000001</v>
      </c>
      <c r="E52" s="8">
        <f t="shared" si="2"/>
        <v>264.36858783999998</v>
      </c>
    </row>
    <row r="53" spans="1:5" x14ac:dyDescent="0.35">
      <c r="A53" s="9" t="s">
        <v>25</v>
      </c>
      <c r="B53" s="2">
        <v>0.28800000000000003</v>
      </c>
      <c r="C53" s="5">
        <v>5.8999999999999997E-2</v>
      </c>
      <c r="D53" s="1">
        <f t="shared" si="1"/>
        <v>0.22900000000000004</v>
      </c>
      <c r="E53" s="8">
        <f t="shared" si="2"/>
        <v>235.23191854000007</v>
      </c>
    </row>
    <row r="54" spans="1:5" x14ac:dyDescent="0.35">
      <c r="A54" s="9" t="s">
        <v>26</v>
      </c>
      <c r="B54" s="2">
        <v>0.26300000000000001</v>
      </c>
      <c r="C54" s="5">
        <v>5.8999999999999997E-2</v>
      </c>
      <c r="D54" s="1">
        <f t="shared" si="1"/>
        <v>0.20400000000000001</v>
      </c>
      <c r="E54" s="8">
        <f t="shared" si="2"/>
        <v>208.51994304000002</v>
      </c>
    </row>
    <row r="55" spans="1:5" x14ac:dyDescent="0.35">
      <c r="A55" s="9" t="s">
        <v>26</v>
      </c>
      <c r="B55" s="2">
        <v>0.27200000000000002</v>
      </c>
      <c r="C55" s="5">
        <v>5.8999999999999997E-2</v>
      </c>
      <c r="D55" s="1">
        <f t="shared" si="1"/>
        <v>0.21300000000000002</v>
      </c>
      <c r="E55" s="8">
        <f t="shared" si="2"/>
        <v>218.10674286000003</v>
      </c>
    </row>
    <row r="56" spans="1:5" x14ac:dyDescent="0.35">
      <c r="A56" s="9" t="s">
        <v>27</v>
      </c>
      <c r="B56" s="2">
        <v>0.248</v>
      </c>
      <c r="C56" s="5">
        <v>5.8999999999999997E-2</v>
      </c>
      <c r="D56" s="1">
        <f t="shared" si="1"/>
        <v>0.189</v>
      </c>
      <c r="E56" s="8">
        <f t="shared" si="2"/>
        <v>192.61572174</v>
      </c>
    </row>
    <row r="57" spans="1:5" x14ac:dyDescent="0.35">
      <c r="A57" s="9" t="s">
        <v>27</v>
      </c>
      <c r="B57" s="2">
        <v>0.72099999999999997</v>
      </c>
      <c r="C57" s="5">
        <v>5.8999999999999997E-2</v>
      </c>
      <c r="D57" s="1">
        <f t="shared" si="1"/>
        <v>0.66199999999999992</v>
      </c>
      <c r="E57" s="8">
        <f t="shared" si="2"/>
        <v>738.52580535999982</v>
      </c>
    </row>
    <row r="58" spans="1:5" x14ac:dyDescent="0.35">
      <c r="A58" s="9" t="s">
        <v>29</v>
      </c>
      <c r="B58" s="2">
        <v>0.54700000000000004</v>
      </c>
      <c r="C58" s="5">
        <v>5.8999999999999997E-2</v>
      </c>
      <c r="D58" s="1">
        <f t="shared" si="1"/>
        <v>0.48800000000000004</v>
      </c>
      <c r="E58" s="8">
        <f t="shared" si="2"/>
        <v>527.04255136000006</v>
      </c>
    </row>
    <row r="59" spans="1:5" x14ac:dyDescent="0.35">
      <c r="A59" s="9" t="s">
        <v>29</v>
      </c>
      <c r="B59" s="2">
        <v>0.26700000000000002</v>
      </c>
      <c r="C59" s="5">
        <v>5.8999999999999997E-2</v>
      </c>
      <c r="D59" s="1">
        <f t="shared" si="1"/>
        <v>0.20800000000000002</v>
      </c>
      <c r="E59" s="8">
        <f t="shared" si="2"/>
        <v>212.77664416000005</v>
      </c>
    </row>
    <row r="60" spans="1:5" x14ac:dyDescent="0.35">
      <c r="A60" s="9" t="s">
        <v>28</v>
      </c>
      <c r="B60" s="2">
        <v>0.35799999999999998</v>
      </c>
      <c r="C60" s="5">
        <v>5.8999999999999997E-2</v>
      </c>
      <c r="D60" s="1">
        <f t="shared" si="1"/>
        <v>0.29899999999999999</v>
      </c>
      <c r="E60" s="8">
        <f t="shared" si="2"/>
        <v>311.38830093999997</v>
      </c>
    </row>
    <row r="61" spans="1:5" x14ac:dyDescent="0.35">
      <c r="A61" s="9" t="s">
        <v>28</v>
      </c>
      <c r="B61" s="2">
        <v>0.26100000000000001</v>
      </c>
      <c r="C61" s="5">
        <v>5.8999999999999997E-2</v>
      </c>
      <c r="D61" s="1">
        <f t="shared" si="1"/>
        <v>0.20200000000000001</v>
      </c>
      <c r="E61" s="8">
        <f t="shared" si="2"/>
        <v>206.39405176000002</v>
      </c>
    </row>
    <row r="62" spans="1:5" x14ac:dyDescent="0.35">
      <c r="A62" s="9" t="s">
        <v>30</v>
      </c>
      <c r="B62" s="2">
        <v>0.36899999999999999</v>
      </c>
      <c r="C62" s="5">
        <v>5.8999999999999997E-2</v>
      </c>
      <c r="D62" s="1">
        <f t="shared" si="1"/>
        <v>0.31</v>
      </c>
      <c r="E62" s="8">
        <f t="shared" si="2"/>
        <v>323.53833399999996</v>
      </c>
    </row>
    <row r="63" spans="1:5" x14ac:dyDescent="0.35">
      <c r="A63" s="9" t="s">
        <v>30</v>
      </c>
      <c r="B63" s="2">
        <v>0.40200000000000002</v>
      </c>
      <c r="C63" s="5">
        <v>5.8999999999999997E-2</v>
      </c>
      <c r="D63" s="1">
        <f t="shared" si="1"/>
        <v>0.34300000000000003</v>
      </c>
      <c r="E63" s="8">
        <f t="shared" si="2"/>
        <v>360.28600606000003</v>
      </c>
    </row>
    <row r="64" spans="1:5" x14ac:dyDescent="0.35">
      <c r="A64" s="9" t="s">
        <v>31</v>
      </c>
      <c r="B64" s="2">
        <v>0.27400000000000002</v>
      </c>
      <c r="C64" s="5">
        <v>5.8999999999999997E-2</v>
      </c>
      <c r="D64" s="1">
        <f t="shared" si="1"/>
        <v>0.21500000000000002</v>
      </c>
      <c r="E64" s="8">
        <f t="shared" si="2"/>
        <v>220.24165150000005</v>
      </c>
    </row>
    <row r="65" spans="1:5" x14ac:dyDescent="0.35">
      <c r="A65" s="9" t="s">
        <v>31</v>
      </c>
      <c r="B65" s="2">
        <v>0.249</v>
      </c>
      <c r="C65" s="5">
        <v>5.8999999999999997E-2</v>
      </c>
      <c r="D65" s="1">
        <f t="shared" si="1"/>
        <v>0.19</v>
      </c>
      <c r="E65" s="8">
        <f t="shared" si="2"/>
        <v>193.673134</v>
      </c>
    </row>
    <row r="66" spans="1:5" x14ac:dyDescent="0.35">
      <c r="A66" s="9" t="s">
        <v>32</v>
      </c>
      <c r="B66" s="2">
        <v>0.25900000000000001</v>
      </c>
      <c r="C66" s="5">
        <v>5.8999999999999997E-2</v>
      </c>
      <c r="D66" s="1">
        <f t="shared" ref="D66:D97" si="3">(B66-C66)</f>
        <v>0.2</v>
      </c>
      <c r="E66" s="8">
        <f t="shared" ref="E66:E97" si="4">(204.94*D66*D66)+(979.74*D66)+(0.1242)</f>
        <v>204.2698</v>
      </c>
    </row>
    <row r="67" spans="1:5" x14ac:dyDescent="0.35">
      <c r="A67" s="9" t="s">
        <v>32</v>
      </c>
      <c r="B67" s="2">
        <v>0.246</v>
      </c>
      <c r="C67" s="5">
        <v>5.8999999999999997E-2</v>
      </c>
      <c r="D67" s="1">
        <f t="shared" si="3"/>
        <v>0.187</v>
      </c>
      <c r="E67" s="8">
        <f t="shared" si="4"/>
        <v>190.50212686</v>
      </c>
    </row>
    <row r="68" spans="1:5" x14ac:dyDescent="0.35">
      <c r="A68" s="9" t="s">
        <v>34</v>
      </c>
      <c r="B68" s="2">
        <v>0.36199999999999999</v>
      </c>
      <c r="C68" s="5">
        <v>5.8999999999999997E-2</v>
      </c>
      <c r="D68" s="1">
        <f t="shared" si="3"/>
        <v>0.30299999999999999</v>
      </c>
      <c r="E68" s="8">
        <f t="shared" si="4"/>
        <v>315.80075646</v>
      </c>
    </row>
    <row r="69" spans="1:5" x14ac:dyDescent="0.35">
      <c r="A69" s="9" t="s">
        <v>34</v>
      </c>
      <c r="B69" s="2">
        <v>0.34900000000000003</v>
      </c>
      <c r="C69" s="5">
        <v>5.8999999999999997E-2</v>
      </c>
      <c r="D69" s="1">
        <f t="shared" si="3"/>
        <v>0.29000000000000004</v>
      </c>
      <c r="E69" s="8">
        <f t="shared" si="4"/>
        <v>301.48425400000002</v>
      </c>
    </row>
    <row r="70" spans="1:5" x14ac:dyDescent="0.35">
      <c r="A70" s="9" t="s">
        <v>35</v>
      </c>
      <c r="B70" s="2">
        <v>0.23500000000000001</v>
      </c>
      <c r="C70" s="5">
        <v>5.8999999999999997E-2</v>
      </c>
      <c r="D70" s="1">
        <f t="shared" si="3"/>
        <v>0.17600000000000002</v>
      </c>
      <c r="E70" s="8">
        <f t="shared" si="4"/>
        <v>178.90666144000002</v>
      </c>
    </row>
    <row r="71" spans="1:5" x14ac:dyDescent="0.35">
      <c r="A71" s="9" t="s">
        <v>35</v>
      </c>
      <c r="B71" s="2">
        <v>0.24399999999999999</v>
      </c>
      <c r="C71" s="5">
        <v>5.8999999999999997E-2</v>
      </c>
      <c r="D71" s="1">
        <f t="shared" si="3"/>
        <v>0.185</v>
      </c>
      <c r="E71" s="8">
        <f t="shared" si="4"/>
        <v>188.39017150000001</v>
      </c>
    </row>
    <row r="72" spans="1:5" x14ac:dyDescent="0.35">
      <c r="A72" s="9" t="s">
        <v>36</v>
      </c>
      <c r="B72" s="2">
        <v>0.34900000000000003</v>
      </c>
      <c r="C72" s="5">
        <v>5.8999999999999997E-2</v>
      </c>
      <c r="D72" s="1">
        <f t="shared" si="3"/>
        <v>0.29000000000000004</v>
      </c>
      <c r="E72" s="8">
        <f t="shared" si="4"/>
        <v>301.48425400000002</v>
      </c>
    </row>
    <row r="73" spans="1:5" x14ac:dyDescent="0.35">
      <c r="A73" s="9" t="s">
        <v>36</v>
      </c>
      <c r="B73" s="2">
        <v>0.33</v>
      </c>
      <c r="C73" s="5">
        <v>5.8999999999999997E-2</v>
      </c>
      <c r="D73" s="1">
        <f t="shared" si="3"/>
        <v>0.27100000000000002</v>
      </c>
      <c r="E73" s="8">
        <f t="shared" si="4"/>
        <v>280.68473854000001</v>
      </c>
    </row>
    <row r="74" spans="1:5" x14ac:dyDescent="0.35">
      <c r="A74" s="9" t="s">
        <v>33</v>
      </c>
      <c r="B74" s="2">
        <v>0.41300000000000003</v>
      </c>
      <c r="C74" s="5">
        <v>5.8999999999999997E-2</v>
      </c>
      <c r="D74" s="1">
        <f t="shared" si="3"/>
        <v>0.35400000000000004</v>
      </c>
      <c r="E74" s="8">
        <f t="shared" si="4"/>
        <v>372.63442104000001</v>
      </c>
    </row>
    <row r="75" spans="1:5" x14ac:dyDescent="0.35">
      <c r="A75" s="9" t="s">
        <v>33</v>
      </c>
      <c r="B75" s="2">
        <v>0.42</v>
      </c>
      <c r="C75" s="5">
        <v>5.8999999999999997E-2</v>
      </c>
      <c r="D75" s="1">
        <f t="shared" si="3"/>
        <v>0.36099999999999999</v>
      </c>
      <c r="E75" s="8">
        <f t="shared" si="4"/>
        <v>380.51832573999991</v>
      </c>
    </row>
    <row r="76" spans="1:5" x14ac:dyDescent="0.35">
      <c r="A76" s="9" t="s">
        <v>37</v>
      </c>
      <c r="B76" s="2">
        <v>0.128</v>
      </c>
      <c r="C76" s="5">
        <v>5.8999999999999997E-2</v>
      </c>
      <c r="D76" s="1">
        <f t="shared" si="3"/>
        <v>6.9000000000000006E-2</v>
      </c>
      <c r="E76" s="8">
        <f t="shared" si="4"/>
        <v>68.701979340000008</v>
      </c>
    </row>
    <row r="77" spans="1:5" x14ac:dyDescent="0.35">
      <c r="A77" s="9" t="s">
        <v>37</v>
      </c>
      <c r="B77" s="2">
        <v>0.10100000000000001</v>
      </c>
      <c r="C77" s="5">
        <v>5.8999999999999997E-2</v>
      </c>
      <c r="D77" s="1">
        <f t="shared" si="3"/>
        <v>4.200000000000001E-2</v>
      </c>
      <c r="E77" s="8">
        <f t="shared" si="4"/>
        <v>41.634794160000013</v>
      </c>
    </row>
    <row r="78" spans="1:5" x14ac:dyDescent="0.35">
      <c r="A78" s="9" t="s">
        <v>38</v>
      </c>
      <c r="B78" s="2">
        <v>0.223</v>
      </c>
      <c r="C78" s="5">
        <v>5.8999999999999997E-2</v>
      </c>
      <c r="D78" s="1">
        <f t="shared" si="3"/>
        <v>0.16400000000000001</v>
      </c>
      <c r="E78" s="8">
        <f t="shared" si="4"/>
        <v>166.31362624000002</v>
      </c>
    </row>
    <row r="79" spans="1:5" x14ac:dyDescent="0.35">
      <c r="A79" s="9" t="s">
        <v>38</v>
      </c>
      <c r="B79" s="2">
        <v>0.21299999999999999</v>
      </c>
      <c r="C79" s="5">
        <v>5.8999999999999997E-2</v>
      </c>
      <c r="D79" s="1">
        <f t="shared" si="3"/>
        <v>0.154</v>
      </c>
      <c r="E79" s="8">
        <f t="shared" si="4"/>
        <v>155.86451704000001</v>
      </c>
    </row>
    <row r="80" spans="1:5" x14ac:dyDescent="0.35">
      <c r="A80" s="9" t="s">
        <v>39</v>
      </c>
      <c r="B80" s="2">
        <v>0.32700000000000001</v>
      </c>
      <c r="C80" s="5">
        <v>5.8999999999999997E-2</v>
      </c>
      <c r="D80" s="1">
        <f t="shared" si="3"/>
        <v>0.26800000000000002</v>
      </c>
      <c r="E80" s="8">
        <f t="shared" si="4"/>
        <v>277.41413055999999</v>
      </c>
    </row>
    <row r="81" spans="1:5" x14ac:dyDescent="0.35">
      <c r="A81" s="9" t="s">
        <v>39</v>
      </c>
      <c r="B81" s="2">
        <v>0.36899999999999999</v>
      </c>
      <c r="C81" s="5">
        <v>5.8999999999999997E-2</v>
      </c>
      <c r="D81" s="1">
        <f t="shared" si="3"/>
        <v>0.31</v>
      </c>
      <c r="E81" s="8">
        <f t="shared" si="4"/>
        <v>323.53833399999996</v>
      </c>
    </row>
    <row r="82" spans="1:5" x14ac:dyDescent="0.35">
      <c r="A82" s="9" t="s">
        <v>41</v>
      </c>
      <c r="B82" s="2">
        <v>0.27</v>
      </c>
      <c r="C82" s="5">
        <v>5.8999999999999997E-2</v>
      </c>
      <c r="D82" s="1">
        <f t="shared" si="3"/>
        <v>0.21100000000000002</v>
      </c>
      <c r="E82" s="8">
        <f t="shared" si="4"/>
        <v>215.97347374</v>
      </c>
    </row>
    <row r="83" spans="1:5" x14ac:dyDescent="0.35">
      <c r="A83" s="9" t="s">
        <v>41</v>
      </c>
      <c r="B83" s="2">
        <v>0.25</v>
      </c>
      <c r="C83" s="5">
        <v>5.8999999999999997E-2</v>
      </c>
      <c r="D83" s="1">
        <f t="shared" si="3"/>
        <v>0.191</v>
      </c>
      <c r="E83" s="8">
        <f t="shared" si="4"/>
        <v>194.73095614000002</v>
      </c>
    </row>
    <row r="84" spans="1:5" x14ac:dyDescent="0.35">
      <c r="A84" s="9" t="s">
        <v>40</v>
      </c>
      <c r="B84" s="2">
        <v>0.39</v>
      </c>
      <c r="C84" s="5">
        <v>5.8999999999999997E-2</v>
      </c>
      <c r="D84" s="1">
        <f t="shared" si="3"/>
        <v>0.33100000000000002</v>
      </c>
      <c r="E84" s="8">
        <f t="shared" si="4"/>
        <v>346.87157134</v>
      </c>
    </row>
    <row r="85" spans="1:5" x14ac:dyDescent="0.35">
      <c r="A85" s="9" t="s">
        <v>40</v>
      </c>
      <c r="B85" s="2">
        <v>0.33700000000000002</v>
      </c>
      <c r="C85" s="5">
        <v>5.8999999999999997E-2</v>
      </c>
      <c r="D85" s="1">
        <f t="shared" si="3"/>
        <v>0.27800000000000002</v>
      </c>
      <c r="E85" s="8">
        <f t="shared" si="4"/>
        <v>288.33050295999999</v>
      </c>
    </row>
    <row r="86" spans="1:5" x14ac:dyDescent="0.35">
      <c r="A86" s="9" t="s">
        <v>42</v>
      </c>
      <c r="B86" s="2">
        <v>0.26600000000000001</v>
      </c>
      <c r="C86" s="5">
        <v>5.8999999999999997E-2</v>
      </c>
      <c r="D86" s="1">
        <f t="shared" si="3"/>
        <v>0.20700000000000002</v>
      </c>
      <c r="E86" s="8">
        <f t="shared" si="4"/>
        <v>211.71185406000001</v>
      </c>
    </row>
    <row r="87" spans="1:5" x14ac:dyDescent="0.35">
      <c r="A87" s="9" t="s">
        <v>42</v>
      </c>
      <c r="B87" s="2">
        <v>0.27800000000000002</v>
      </c>
      <c r="C87" s="5">
        <v>5.8999999999999997E-2</v>
      </c>
      <c r="D87" s="1">
        <f t="shared" si="3"/>
        <v>0.21900000000000003</v>
      </c>
      <c r="E87" s="8">
        <f t="shared" si="4"/>
        <v>224.51638734000005</v>
      </c>
    </row>
    <row r="88" spans="1:5" x14ac:dyDescent="0.35">
      <c r="A88" s="9" t="s">
        <v>43</v>
      </c>
      <c r="B88" s="2">
        <v>0.40900000000000003</v>
      </c>
      <c r="C88" s="5">
        <v>5.8999999999999997E-2</v>
      </c>
      <c r="D88" s="1">
        <f t="shared" si="3"/>
        <v>0.35000000000000003</v>
      </c>
      <c r="E88" s="8">
        <f t="shared" si="4"/>
        <v>368.13835</v>
      </c>
    </row>
    <row r="89" spans="1:5" x14ac:dyDescent="0.35">
      <c r="A89" s="9" t="s">
        <v>43</v>
      </c>
      <c r="B89" s="2">
        <v>0.40600000000000003</v>
      </c>
      <c r="C89" s="5">
        <v>5.8999999999999997E-2</v>
      </c>
      <c r="D89" s="1">
        <f t="shared" si="3"/>
        <v>0.34700000000000003</v>
      </c>
      <c r="E89" s="8">
        <f t="shared" si="4"/>
        <v>364.77060045999997</v>
      </c>
    </row>
    <row r="90" spans="1:5" x14ac:dyDescent="0.35">
      <c r="A90" s="9" t="s">
        <v>44</v>
      </c>
      <c r="B90" s="2">
        <v>0.28700000000000003</v>
      </c>
      <c r="C90" s="5">
        <v>5.8999999999999997E-2</v>
      </c>
      <c r="D90" s="1">
        <f t="shared" si="3"/>
        <v>0.22800000000000004</v>
      </c>
      <c r="E90" s="8">
        <f t="shared" si="4"/>
        <v>234.15852096000003</v>
      </c>
    </row>
    <row r="91" spans="1:5" x14ac:dyDescent="0.35">
      <c r="A91" s="9" t="s">
        <v>44</v>
      </c>
      <c r="B91" s="2">
        <v>0.30499999999999999</v>
      </c>
      <c r="C91" s="5">
        <v>5.8999999999999997E-2</v>
      </c>
      <c r="D91" s="1">
        <f t="shared" si="3"/>
        <v>0.246</v>
      </c>
      <c r="E91" s="8">
        <f t="shared" si="4"/>
        <v>253.54238904000002</v>
      </c>
    </row>
    <row r="92" spans="1:5" x14ac:dyDescent="0.35">
      <c r="A92" s="9" t="s">
        <v>45</v>
      </c>
      <c r="B92" s="2">
        <v>0.36399999999999999</v>
      </c>
      <c r="C92" s="5">
        <v>5.8999999999999997E-2</v>
      </c>
      <c r="D92" s="1">
        <f t="shared" si="3"/>
        <v>0.30499999999999999</v>
      </c>
      <c r="E92" s="8">
        <f t="shared" si="4"/>
        <v>318.00944349999997</v>
      </c>
    </row>
    <row r="93" spans="1:5" x14ac:dyDescent="0.35">
      <c r="A93" s="9" t="s">
        <v>45</v>
      </c>
      <c r="B93" s="2">
        <v>0.35000000000000003</v>
      </c>
      <c r="C93" s="5">
        <v>5.8999999999999997E-2</v>
      </c>
      <c r="D93" s="1">
        <f t="shared" si="3"/>
        <v>0.29100000000000004</v>
      </c>
      <c r="E93" s="8">
        <f t="shared" si="4"/>
        <v>302.58306414000003</v>
      </c>
    </row>
    <row r="94" spans="1:5" x14ac:dyDescent="0.35">
      <c r="A94" s="9" t="s">
        <v>46</v>
      </c>
      <c r="B94" s="2">
        <v>0.27</v>
      </c>
      <c r="C94" s="5">
        <v>5.8999999999999997E-2</v>
      </c>
      <c r="D94" s="1">
        <f t="shared" si="3"/>
        <v>0.21100000000000002</v>
      </c>
      <c r="E94" s="8">
        <f t="shared" si="4"/>
        <v>215.97347374</v>
      </c>
    </row>
    <row r="95" spans="1:5" x14ac:dyDescent="0.35">
      <c r="A95" s="9" t="s">
        <v>46</v>
      </c>
      <c r="B95" s="2">
        <v>0.27700000000000002</v>
      </c>
      <c r="C95" s="5">
        <v>5.8999999999999997E-2</v>
      </c>
      <c r="D95" s="1">
        <f t="shared" si="3"/>
        <v>0.21800000000000003</v>
      </c>
      <c r="E95" s="8">
        <f t="shared" si="4"/>
        <v>223.44708856000003</v>
      </c>
    </row>
    <row r="96" spans="1:5" x14ac:dyDescent="0.35">
      <c r="A96" s="9" t="s">
        <v>47</v>
      </c>
      <c r="B96" s="2">
        <v>0.35399999999999998</v>
      </c>
      <c r="C96" s="5">
        <v>5.8999999999999997E-2</v>
      </c>
      <c r="D96" s="1">
        <f t="shared" si="3"/>
        <v>0.29499999999999998</v>
      </c>
      <c r="E96" s="8">
        <f t="shared" si="4"/>
        <v>306.98240349999998</v>
      </c>
    </row>
    <row r="97" spans="1:5" x14ac:dyDescent="0.35">
      <c r="A97" s="9" t="s">
        <v>47</v>
      </c>
      <c r="B97" s="2">
        <v>0.36099999999999999</v>
      </c>
      <c r="C97" s="5">
        <v>5.8999999999999997E-2</v>
      </c>
      <c r="D97" s="1">
        <f t="shared" si="3"/>
        <v>0.30199999999999999</v>
      </c>
      <c r="E97" s="8">
        <f t="shared" si="4"/>
        <v>314.69702775999997</v>
      </c>
    </row>
    <row r="98" spans="1:5" x14ac:dyDescent="0.35">
      <c r="A98" s="9" t="s">
        <v>48</v>
      </c>
      <c r="B98" s="2">
        <v>0.26700000000000002</v>
      </c>
      <c r="C98" s="5">
        <v>5.8999999999999997E-2</v>
      </c>
      <c r="D98" s="1">
        <f t="shared" ref="D98:D121" si="5">(B98-C98)</f>
        <v>0.20800000000000002</v>
      </c>
      <c r="E98" s="8">
        <f t="shared" ref="E98:E121" si="6">(204.94*D98*D98)+(979.74*D98)+(0.1242)</f>
        <v>212.77664416000005</v>
      </c>
    </row>
    <row r="99" spans="1:5" x14ac:dyDescent="0.35">
      <c r="A99" s="9" t="s">
        <v>48</v>
      </c>
      <c r="B99" s="2">
        <v>0.28899999999999998</v>
      </c>
      <c r="C99" s="5">
        <v>5.8999999999999997E-2</v>
      </c>
      <c r="D99" s="1">
        <f t="shared" si="5"/>
        <v>0.22999999999999998</v>
      </c>
      <c r="E99" s="8">
        <f t="shared" si="6"/>
        <v>236.30572599999999</v>
      </c>
    </row>
    <row r="100" spans="1:5" x14ac:dyDescent="0.35">
      <c r="A100" s="9" t="s">
        <v>49</v>
      </c>
      <c r="B100" s="2">
        <v>0.32300000000000001</v>
      </c>
      <c r="C100" s="5">
        <v>5.8999999999999997E-2</v>
      </c>
      <c r="D100" s="1">
        <f t="shared" si="5"/>
        <v>0.26400000000000001</v>
      </c>
      <c r="E100" s="8">
        <f t="shared" si="6"/>
        <v>273.05905824000001</v>
      </c>
    </row>
    <row r="101" spans="1:5" x14ac:dyDescent="0.35">
      <c r="A101" s="9" t="s">
        <v>49</v>
      </c>
      <c r="B101" s="2">
        <v>0.30499999999999999</v>
      </c>
      <c r="C101" s="5">
        <v>5.8999999999999997E-2</v>
      </c>
      <c r="D101" s="1">
        <f t="shared" si="5"/>
        <v>0.246</v>
      </c>
      <c r="E101" s="8">
        <f t="shared" si="6"/>
        <v>253.54238904000002</v>
      </c>
    </row>
    <row r="102" spans="1:5" x14ac:dyDescent="0.35">
      <c r="A102" s="9" t="s">
        <v>50</v>
      </c>
      <c r="B102" s="2">
        <v>0.23800000000000002</v>
      </c>
      <c r="C102" s="5">
        <v>5.8999999999999997E-2</v>
      </c>
      <c r="D102" s="1">
        <f t="shared" si="5"/>
        <v>0.17900000000000002</v>
      </c>
      <c r="E102" s="8">
        <f t="shared" si="6"/>
        <v>182.06414254000003</v>
      </c>
    </row>
    <row r="103" spans="1:5" x14ac:dyDescent="0.35">
      <c r="A103" s="9" t="s">
        <v>50</v>
      </c>
      <c r="B103" s="2">
        <v>0.24399999999999999</v>
      </c>
      <c r="C103" s="5">
        <v>5.8999999999999997E-2</v>
      </c>
      <c r="D103" s="1">
        <f t="shared" si="5"/>
        <v>0.185</v>
      </c>
      <c r="E103" s="8">
        <f t="shared" si="6"/>
        <v>188.39017150000001</v>
      </c>
    </row>
    <row r="104" spans="1:5" x14ac:dyDescent="0.35">
      <c r="A104" s="9" t="s">
        <v>51</v>
      </c>
      <c r="B104" s="2">
        <v>0.39900000000000002</v>
      </c>
      <c r="C104" s="5">
        <v>5.8999999999999997E-2</v>
      </c>
      <c r="D104" s="1">
        <f t="shared" si="5"/>
        <v>0.34</v>
      </c>
      <c r="E104" s="8">
        <f t="shared" si="6"/>
        <v>356.92686399999997</v>
      </c>
    </row>
    <row r="105" spans="1:5" x14ac:dyDescent="0.35">
      <c r="A105" s="9" t="s">
        <v>51</v>
      </c>
      <c r="B105" s="2">
        <v>0.39800000000000002</v>
      </c>
      <c r="C105" s="5">
        <v>5.8999999999999997E-2</v>
      </c>
      <c r="D105" s="1">
        <f t="shared" si="5"/>
        <v>0.33900000000000002</v>
      </c>
      <c r="E105" s="8">
        <f t="shared" si="6"/>
        <v>355.80796973999998</v>
      </c>
    </row>
    <row r="106" spans="1:5" x14ac:dyDescent="0.35">
      <c r="A106" s="9" t="s">
        <v>52</v>
      </c>
      <c r="B106" s="2">
        <v>0.308</v>
      </c>
      <c r="C106" s="5">
        <v>5.8999999999999997E-2</v>
      </c>
      <c r="D106" s="1">
        <f t="shared" si="5"/>
        <v>0.249</v>
      </c>
      <c r="E106" s="8">
        <f t="shared" si="6"/>
        <v>256.78594493999998</v>
      </c>
    </row>
    <row r="107" spans="1:5" x14ac:dyDescent="0.35">
      <c r="A107" s="9" t="s">
        <v>52</v>
      </c>
      <c r="B107" s="2">
        <v>0.33700000000000002</v>
      </c>
      <c r="C107" s="5">
        <v>5.8999999999999997E-2</v>
      </c>
      <c r="D107" s="1">
        <f t="shared" si="5"/>
        <v>0.27800000000000002</v>
      </c>
      <c r="E107" s="8">
        <f t="shared" si="6"/>
        <v>288.33050295999999</v>
      </c>
    </row>
    <row r="108" spans="1:5" x14ac:dyDescent="0.35">
      <c r="A108" s="9" t="s">
        <v>53</v>
      </c>
      <c r="B108" s="2">
        <v>0.38200000000000001</v>
      </c>
      <c r="C108" s="5">
        <v>5.8999999999999997E-2</v>
      </c>
      <c r="D108" s="1">
        <f t="shared" si="5"/>
        <v>0.32300000000000001</v>
      </c>
      <c r="E108" s="8">
        <f t="shared" si="6"/>
        <v>337.96140525999999</v>
      </c>
    </row>
    <row r="109" spans="1:5" x14ac:dyDescent="0.35">
      <c r="A109" s="9" t="s">
        <v>53</v>
      </c>
      <c r="B109" s="2">
        <v>0.30599999999999999</v>
      </c>
      <c r="C109" s="5">
        <v>5.8999999999999997E-2</v>
      </c>
      <c r="D109" s="1">
        <f t="shared" si="5"/>
        <v>0.247</v>
      </c>
      <c r="E109" s="8">
        <f t="shared" si="6"/>
        <v>254.62316446</v>
      </c>
    </row>
    <row r="110" spans="1:5" x14ac:dyDescent="0.35">
      <c r="A110" s="9" t="s">
        <v>54</v>
      </c>
      <c r="B110" s="2">
        <v>0.22</v>
      </c>
      <c r="C110" s="5">
        <v>5.8999999999999997E-2</v>
      </c>
      <c r="D110" s="1">
        <f t="shared" si="5"/>
        <v>0.161</v>
      </c>
      <c r="E110" s="8">
        <f t="shared" si="6"/>
        <v>163.17458974000002</v>
      </c>
    </row>
    <row r="111" spans="1:5" x14ac:dyDescent="0.35">
      <c r="A111" s="9" t="s">
        <v>54</v>
      </c>
      <c r="B111" s="2">
        <v>0.23900000000000002</v>
      </c>
      <c r="C111" s="5">
        <v>5.8999999999999997E-2</v>
      </c>
      <c r="D111" s="1">
        <f t="shared" si="5"/>
        <v>0.18000000000000002</v>
      </c>
      <c r="E111" s="8">
        <f t="shared" si="6"/>
        <v>183.11745600000003</v>
      </c>
    </row>
    <row r="112" spans="1:5" x14ac:dyDescent="0.35">
      <c r="A112" s="9" t="s">
        <v>55</v>
      </c>
      <c r="B112" s="2">
        <v>0.30299999999999999</v>
      </c>
      <c r="C112" s="5">
        <v>5.8999999999999997E-2</v>
      </c>
      <c r="D112" s="1">
        <f t="shared" si="5"/>
        <v>0.24399999999999999</v>
      </c>
      <c r="E112" s="8">
        <f t="shared" si="6"/>
        <v>251.38206783999999</v>
      </c>
    </row>
    <row r="113" spans="1:5" x14ac:dyDescent="0.35">
      <c r="A113" s="9" t="s">
        <v>55</v>
      </c>
      <c r="B113" s="2">
        <v>0.316</v>
      </c>
      <c r="C113" s="5">
        <v>5.8999999999999997E-2</v>
      </c>
      <c r="D113" s="1">
        <f t="shared" si="5"/>
        <v>0.25700000000000001</v>
      </c>
      <c r="E113" s="8">
        <f t="shared" si="6"/>
        <v>265.45346205999999</v>
      </c>
    </row>
    <row r="114" spans="1:5" x14ac:dyDescent="0.35">
      <c r="A114" s="9" t="s">
        <v>56</v>
      </c>
      <c r="B114" s="2">
        <v>0.246</v>
      </c>
      <c r="C114" s="5">
        <v>5.8999999999999997E-2</v>
      </c>
      <c r="D114" s="1">
        <f t="shared" si="5"/>
        <v>0.187</v>
      </c>
      <c r="E114" s="8">
        <f t="shared" si="6"/>
        <v>190.50212686</v>
      </c>
    </row>
    <row r="115" spans="1:5" x14ac:dyDescent="0.35">
      <c r="A115" s="9" t="s">
        <v>56</v>
      </c>
      <c r="B115" s="2">
        <v>0.255</v>
      </c>
      <c r="C115" s="5">
        <v>5.8999999999999997E-2</v>
      </c>
      <c r="D115" s="1">
        <f t="shared" si="5"/>
        <v>0.19600000000000001</v>
      </c>
      <c r="E115" s="8">
        <f t="shared" si="6"/>
        <v>200.02621504000001</v>
      </c>
    </row>
    <row r="116" spans="1:5" x14ac:dyDescent="0.35">
      <c r="A116" s="9" t="s">
        <v>57</v>
      </c>
      <c r="B116" s="2">
        <v>0.436</v>
      </c>
      <c r="C116" s="5">
        <v>5.8999999999999997E-2</v>
      </c>
      <c r="D116" s="1">
        <f t="shared" si="5"/>
        <v>0.377</v>
      </c>
      <c r="E116" s="8">
        <f t="shared" si="6"/>
        <v>398.61409725999999</v>
      </c>
    </row>
    <row r="117" spans="1:5" x14ac:dyDescent="0.35">
      <c r="A117" s="9" t="s">
        <v>57</v>
      </c>
      <c r="B117" s="2">
        <v>0.4</v>
      </c>
      <c r="C117" s="5">
        <v>5.8999999999999997E-2</v>
      </c>
      <c r="D117" s="1">
        <f t="shared" si="5"/>
        <v>0.34100000000000003</v>
      </c>
      <c r="E117" s="8">
        <f t="shared" si="6"/>
        <v>358.04616813999996</v>
      </c>
    </row>
    <row r="118" spans="1:5" x14ac:dyDescent="0.35">
      <c r="A118" s="9" t="s">
        <v>58</v>
      </c>
      <c r="B118" s="2">
        <v>0.28999999999999998</v>
      </c>
      <c r="C118" s="5">
        <v>5.8999999999999997E-2</v>
      </c>
      <c r="D118" s="1">
        <f t="shared" si="5"/>
        <v>0.23099999999999998</v>
      </c>
      <c r="E118" s="8">
        <f t="shared" si="6"/>
        <v>237.37994333999998</v>
      </c>
    </row>
    <row r="119" spans="1:5" x14ac:dyDescent="0.35">
      <c r="A119" s="9" t="s">
        <v>58</v>
      </c>
      <c r="B119" s="2">
        <v>0.27500000000000002</v>
      </c>
      <c r="C119" s="5">
        <v>5.8999999999999997E-2</v>
      </c>
      <c r="D119" s="1">
        <f t="shared" si="5"/>
        <v>0.21600000000000003</v>
      </c>
      <c r="E119" s="8">
        <f t="shared" si="6"/>
        <v>221.30972064000002</v>
      </c>
    </row>
    <row r="120" spans="1:5" x14ac:dyDescent="0.35">
      <c r="A120" s="9" t="s">
        <v>59</v>
      </c>
      <c r="B120" s="2">
        <v>0.34500000000000003</v>
      </c>
      <c r="C120" s="5">
        <v>5.8999999999999997E-2</v>
      </c>
      <c r="D120" s="1">
        <f t="shared" si="5"/>
        <v>0.28600000000000003</v>
      </c>
      <c r="E120" s="8">
        <f t="shared" si="6"/>
        <v>297.09311223999998</v>
      </c>
    </row>
    <row r="121" spans="1:5" x14ac:dyDescent="0.35">
      <c r="A121" s="9" t="s">
        <v>59</v>
      </c>
      <c r="B121" s="2">
        <v>0.34500000000000003</v>
      </c>
      <c r="C121" s="5">
        <v>5.8999999999999997E-2</v>
      </c>
      <c r="D121" s="1">
        <f t="shared" si="5"/>
        <v>0.28600000000000003</v>
      </c>
      <c r="E121" s="8">
        <f t="shared" si="6"/>
        <v>297.09311223999998</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5"/>
  <sheetViews>
    <sheetView topLeftCell="A31" workbookViewId="0">
      <selection activeCell="H77" sqref="H77"/>
    </sheetView>
  </sheetViews>
  <sheetFormatPr defaultRowHeight="14.5" x14ac:dyDescent="0.35"/>
  <cols>
    <col min="1" max="1" width="17.36328125" customWidth="1"/>
    <col min="2" max="2" width="11" customWidth="1"/>
    <col min="3" max="3" width="10.453125" customWidth="1"/>
    <col min="4" max="4" width="10.90625" customWidth="1"/>
    <col min="5" max="5" width="14" customWidth="1"/>
  </cols>
  <sheetData>
    <row r="2" spans="1:11" x14ac:dyDescent="0.35">
      <c r="A2" s="4">
        <v>2.6520000000000001</v>
      </c>
      <c r="B2" s="2">
        <v>0.26800000000000002</v>
      </c>
      <c r="C2" s="2">
        <v>0.23500000000000001</v>
      </c>
      <c r="D2" s="2">
        <v>0.25600000000000001</v>
      </c>
      <c r="E2" s="2">
        <v>0.42199999999999999</v>
      </c>
      <c r="F2" s="2">
        <v>0.45</v>
      </c>
      <c r="G2" s="2">
        <v>0.45100000000000001</v>
      </c>
      <c r="H2" s="2">
        <v>0.34600000000000003</v>
      </c>
      <c r="I2" s="2">
        <v>0.36599999999999999</v>
      </c>
      <c r="J2" s="2">
        <v>0.499</v>
      </c>
      <c r="K2" s="2">
        <v>0.443</v>
      </c>
    </row>
    <row r="3" spans="1:11" x14ac:dyDescent="0.35">
      <c r="A3" s="4">
        <v>1.5760000000000001</v>
      </c>
      <c r="B3" s="2">
        <v>0.28800000000000003</v>
      </c>
      <c r="C3" s="2">
        <v>0.23200000000000001</v>
      </c>
      <c r="D3" s="2">
        <v>0.246</v>
      </c>
      <c r="E3" s="2">
        <v>0.44</v>
      </c>
      <c r="F3" s="2">
        <v>0.44600000000000001</v>
      </c>
      <c r="G3" s="2">
        <v>0.499</v>
      </c>
      <c r="H3" s="2">
        <v>0.45400000000000001</v>
      </c>
      <c r="I3" s="2">
        <v>0.38400000000000001</v>
      </c>
      <c r="J3" s="2">
        <v>0.56000000000000005</v>
      </c>
      <c r="K3" s="2">
        <v>0.51700000000000002</v>
      </c>
    </row>
    <row r="4" spans="1:11" x14ac:dyDescent="0.35">
      <c r="A4" s="4">
        <v>0.80700000000000005</v>
      </c>
      <c r="B4" s="2">
        <v>0.307</v>
      </c>
      <c r="C4" s="2">
        <v>0.29899999999999999</v>
      </c>
      <c r="D4" s="2">
        <v>0.33900000000000002</v>
      </c>
      <c r="E4" s="2">
        <v>0.54700000000000004</v>
      </c>
      <c r="F4" s="2">
        <v>0.53500000000000003</v>
      </c>
      <c r="G4" s="2">
        <v>0.499</v>
      </c>
      <c r="H4" s="2">
        <v>0.47900000000000004</v>
      </c>
      <c r="I4" s="2">
        <v>0.47000000000000003</v>
      </c>
      <c r="J4" s="2">
        <v>0.48399999999999999</v>
      </c>
      <c r="K4" s="2">
        <v>0.61599999999999999</v>
      </c>
    </row>
    <row r="5" spans="1:11" x14ac:dyDescent="0.35">
      <c r="A5" s="4">
        <v>0.46300000000000002</v>
      </c>
      <c r="B5" s="2">
        <v>0.29599999999999999</v>
      </c>
      <c r="C5" s="2">
        <v>0.28800000000000003</v>
      </c>
      <c r="D5" s="2">
        <v>0.30399999999999999</v>
      </c>
      <c r="E5" s="2">
        <v>0.46400000000000002</v>
      </c>
      <c r="F5" s="2">
        <v>0.51600000000000001</v>
      </c>
      <c r="G5" s="2">
        <v>0.436</v>
      </c>
      <c r="H5" s="2">
        <v>0.433</v>
      </c>
      <c r="I5" s="2">
        <v>0.441</v>
      </c>
      <c r="J5" s="2">
        <v>0.47400000000000003</v>
      </c>
      <c r="K5" s="2">
        <v>0.51</v>
      </c>
    </row>
    <row r="6" spans="1:11" x14ac:dyDescent="0.35">
      <c r="A6" s="4">
        <v>0.27900000000000003</v>
      </c>
      <c r="B6" s="2">
        <v>0.32</v>
      </c>
      <c r="C6" s="2">
        <v>0.23</v>
      </c>
      <c r="D6" s="2">
        <v>0.23200000000000001</v>
      </c>
      <c r="E6" s="2">
        <v>0.40600000000000003</v>
      </c>
      <c r="F6" s="2">
        <v>0.66900000000000004</v>
      </c>
      <c r="G6" s="2">
        <v>0.39200000000000002</v>
      </c>
      <c r="H6" s="2">
        <v>0.39</v>
      </c>
      <c r="I6" s="2">
        <v>0.41799999999999998</v>
      </c>
      <c r="J6" s="2">
        <v>0.44700000000000001</v>
      </c>
      <c r="K6" s="2">
        <v>0.46700000000000003</v>
      </c>
    </row>
    <row r="7" spans="1:11" x14ac:dyDescent="0.35">
      <c r="A7" s="4">
        <v>0.17500000000000002</v>
      </c>
      <c r="B7" s="2">
        <v>0.28000000000000003</v>
      </c>
      <c r="C7" s="2">
        <v>0.24299999999999999</v>
      </c>
      <c r="D7" s="2">
        <v>0.22</v>
      </c>
      <c r="E7" s="2">
        <v>0.45200000000000001</v>
      </c>
      <c r="F7" s="2">
        <v>0.68600000000000005</v>
      </c>
      <c r="G7" s="2">
        <v>0.44500000000000001</v>
      </c>
      <c r="H7" s="2">
        <v>0.47700000000000004</v>
      </c>
      <c r="I7" s="2">
        <v>0.44900000000000001</v>
      </c>
      <c r="J7" s="2">
        <v>0.49</v>
      </c>
      <c r="K7" s="2">
        <v>0.40800000000000003</v>
      </c>
    </row>
    <row r="8" spans="1:11" x14ac:dyDescent="0.35">
      <c r="A8" s="4">
        <v>0.13300000000000001</v>
      </c>
      <c r="B8" s="2">
        <v>0.32200000000000001</v>
      </c>
      <c r="C8" s="2">
        <v>0.26600000000000001</v>
      </c>
      <c r="D8" s="2">
        <v>0.27500000000000002</v>
      </c>
      <c r="E8" s="2">
        <v>0.44400000000000001</v>
      </c>
      <c r="F8" s="2">
        <v>0.61099999999999999</v>
      </c>
      <c r="G8" s="2">
        <v>0.38200000000000001</v>
      </c>
      <c r="H8" s="2">
        <v>0.45500000000000002</v>
      </c>
      <c r="I8" s="2">
        <v>0.46700000000000003</v>
      </c>
      <c r="J8" s="2">
        <v>0.51900000000000002</v>
      </c>
      <c r="K8" s="2">
        <v>0.495</v>
      </c>
    </row>
    <row r="9" spans="1:11" x14ac:dyDescent="0.35">
      <c r="A9" s="5">
        <v>5.5E-2</v>
      </c>
      <c r="B9" s="2">
        <v>0.46400000000000002</v>
      </c>
      <c r="C9" s="2">
        <v>0.26200000000000001</v>
      </c>
      <c r="D9" s="2">
        <v>0.24</v>
      </c>
      <c r="E9" s="2">
        <v>0.42499999999999999</v>
      </c>
      <c r="F9" s="2">
        <v>0.46700000000000003</v>
      </c>
      <c r="G9" s="2">
        <v>0.437</v>
      </c>
      <c r="H9" s="2">
        <v>0.44600000000000001</v>
      </c>
      <c r="I9" s="2">
        <v>0.46400000000000002</v>
      </c>
      <c r="J9" s="2">
        <v>0.46800000000000003</v>
      </c>
      <c r="K9" s="2">
        <v>0.48299999999999998</v>
      </c>
    </row>
    <row r="14" spans="1:11" x14ac:dyDescent="0.35">
      <c r="A14" s="11"/>
      <c r="B14" s="7" t="s">
        <v>9</v>
      </c>
      <c r="C14" s="7" t="s">
        <v>10</v>
      </c>
      <c r="D14" s="7" t="s">
        <v>11</v>
      </c>
      <c r="E14" s="7" t="s">
        <v>12</v>
      </c>
    </row>
    <row r="15" spans="1:11" x14ac:dyDescent="0.35">
      <c r="A15" s="11" t="s">
        <v>1</v>
      </c>
      <c r="B15" s="4">
        <v>2.6520000000000001</v>
      </c>
      <c r="C15" s="1">
        <f>B15-B22</f>
        <v>2.597</v>
      </c>
      <c r="D15" s="1">
        <v>4000</v>
      </c>
      <c r="E15" s="8">
        <f>(163.65*C15*C15)+(1108.9*C15)+(0.3558)</f>
        <v>3983.8916328500004</v>
      </c>
    </row>
    <row r="16" spans="1:11" x14ac:dyDescent="0.35">
      <c r="A16" s="11" t="s">
        <v>2</v>
      </c>
      <c r="B16" s="4">
        <v>1.5760000000000001</v>
      </c>
      <c r="C16" s="1">
        <f>B16-B22</f>
        <v>1.5210000000000001</v>
      </c>
      <c r="D16" s="1">
        <v>2000</v>
      </c>
      <c r="E16" s="8">
        <f t="shared" ref="E16:E22" si="0">(163.65*C16*C16)+(1108.9*C16)+(0.3558)</f>
        <v>2065.5873196500002</v>
      </c>
    </row>
    <row r="17" spans="1:12" x14ac:dyDescent="0.35">
      <c r="A17" s="11" t="s">
        <v>3</v>
      </c>
      <c r="B17" s="4">
        <v>0.80700000000000005</v>
      </c>
      <c r="C17" s="1">
        <f>B17-B22</f>
        <v>0.752</v>
      </c>
      <c r="D17" s="1">
        <v>1000</v>
      </c>
      <c r="E17" s="8">
        <f t="shared" si="0"/>
        <v>926.79332960000011</v>
      </c>
    </row>
    <row r="18" spans="1:12" x14ac:dyDescent="0.35">
      <c r="A18" s="11" t="s">
        <v>4</v>
      </c>
      <c r="B18" s="4">
        <v>0.46300000000000002</v>
      </c>
      <c r="C18" s="1">
        <f>B18-B22</f>
        <v>0.40800000000000003</v>
      </c>
      <c r="D18" s="1">
        <v>500</v>
      </c>
      <c r="E18" s="8">
        <f t="shared" si="0"/>
        <v>480.02883360000004</v>
      </c>
    </row>
    <row r="19" spans="1:12" x14ac:dyDescent="0.35">
      <c r="A19" s="11" t="s">
        <v>5</v>
      </c>
      <c r="B19" s="4">
        <v>0.27900000000000003</v>
      </c>
      <c r="C19" s="1">
        <f>B19-B22</f>
        <v>0.22400000000000003</v>
      </c>
      <c r="D19" s="1">
        <v>250</v>
      </c>
      <c r="E19" s="8">
        <f t="shared" si="0"/>
        <v>256.96070240000006</v>
      </c>
    </row>
    <row r="20" spans="1:12" x14ac:dyDescent="0.35">
      <c r="A20" s="11" t="s">
        <v>6</v>
      </c>
      <c r="B20" s="4">
        <v>0.17500000000000002</v>
      </c>
      <c r="C20" s="1">
        <f>B20-B22</f>
        <v>0.12000000000000002</v>
      </c>
      <c r="D20" s="1">
        <v>125</v>
      </c>
      <c r="E20" s="8">
        <f t="shared" si="0"/>
        <v>135.78036000000003</v>
      </c>
    </row>
    <row r="21" spans="1:12" x14ac:dyDescent="0.35">
      <c r="A21" s="11" t="s">
        <v>7</v>
      </c>
      <c r="B21" s="4">
        <v>0.13300000000000001</v>
      </c>
      <c r="C21" s="1">
        <f>B21-B22</f>
        <v>7.8000000000000014E-2</v>
      </c>
      <c r="D21" s="1">
        <v>62.5</v>
      </c>
      <c r="E21" s="8">
        <f t="shared" si="0"/>
        <v>87.845646600000023</v>
      </c>
    </row>
    <row r="22" spans="1:12" x14ac:dyDescent="0.35">
      <c r="A22" s="11" t="s">
        <v>8</v>
      </c>
      <c r="B22" s="5">
        <v>5.5E-2</v>
      </c>
      <c r="C22" s="1">
        <f>B22-B22</f>
        <v>0</v>
      </c>
      <c r="D22" s="1">
        <v>0</v>
      </c>
      <c r="E22" s="8">
        <f t="shared" si="0"/>
        <v>0.35580000000000001</v>
      </c>
    </row>
    <row r="28" spans="1:12" x14ac:dyDescent="0.35">
      <c r="J28" s="6" t="s">
        <v>13</v>
      </c>
      <c r="K28" s="6"/>
      <c r="L28" s="6"/>
    </row>
    <row r="33" spans="1:5" x14ac:dyDescent="0.35">
      <c r="A33" s="9" t="s">
        <v>14</v>
      </c>
      <c r="B33" s="2" t="s">
        <v>15</v>
      </c>
      <c r="C33" s="3" t="s">
        <v>8</v>
      </c>
      <c r="D33" s="1" t="s">
        <v>10</v>
      </c>
      <c r="E33" s="10" t="s">
        <v>60</v>
      </c>
    </row>
    <row r="34" spans="1:5" x14ac:dyDescent="0.35">
      <c r="A34" s="13" t="s">
        <v>103</v>
      </c>
      <c r="B34" s="13"/>
      <c r="C34" s="13"/>
      <c r="D34" s="13"/>
      <c r="E34" s="13"/>
    </row>
    <row r="35" spans="1:5" x14ac:dyDescent="0.35">
      <c r="A35" s="9" t="s">
        <v>61</v>
      </c>
      <c r="B35" s="2">
        <v>0.26800000000000002</v>
      </c>
      <c r="C35" s="5">
        <v>5.5E-2</v>
      </c>
      <c r="D35" s="1">
        <f t="shared" ref="D35:D58" si="1">(B35-C35)</f>
        <v>0.21300000000000002</v>
      </c>
      <c r="E35" s="8">
        <f t="shared" ref="E35:E58" si="2">(163.65*D35*D35)+(1108.9*D35)+(0.3558)</f>
        <v>243.97613685000005</v>
      </c>
    </row>
    <row r="36" spans="1:5" x14ac:dyDescent="0.35">
      <c r="A36" s="9" t="s">
        <v>61</v>
      </c>
      <c r="B36" s="2">
        <v>0.28800000000000003</v>
      </c>
      <c r="C36" s="5">
        <v>5.5E-2</v>
      </c>
      <c r="D36" s="1">
        <f t="shared" si="1"/>
        <v>0.23300000000000004</v>
      </c>
      <c r="E36" s="8">
        <f t="shared" si="2"/>
        <v>267.61389485000001</v>
      </c>
    </row>
    <row r="37" spans="1:5" x14ac:dyDescent="0.35">
      <c r="A37" s="9" t="s">
        <v>62</v>
      </c>
      <c r="B37" s="2">
        <v>0.307</v>
      </c>
      <c r="C37" s="5">
        <v>5.5E-2</v>
      </c>
      <c r="D37" s="1">
        <f t="shared" si="1"/>
        <v>0.252</v>
      </c>
      <c r="E37" s="8">
        <f t="shared" si="2"/>
        <v>290.19102960000004</v>
      </c>
    </row>
    <row r="38" spans="1:5" x14ac:dyDescent="0.35">
      <c r="A38" s="9" t="s">
        <v>62</v>
      </c>
      <c r="B38" s="2">
        <v>0.29599999999999999</v>
      </c>
      <c r="C38" s="5">
        <v>5.5E-2</v>
      </c>
      <c r="D38" s="1">
        <f t="shared" si="1"/>
        <v>0.24099999999999999</v>
      </c>
      <c r="E38" s="8">
        <f t="shared" si="2"/>
        <v>277.10565565000002</v>
      </c>
    </row>
    <row r="39" spans="1:5" x14ac:dyDescent="0.35">
      <c r="A39" s="9" t="s">
        <v>63</v>
      </c>
      <c r="B39" s="2">
        <v>0.32</v>
      </c>
      <c r="C39" s="5">
        <v>5.5E-2</v>
      </c>
      <c r="D39" s="1">
        <f t="shared" si="1"/>
        <v>0.26500000000000001</v>
      </c>
      <c r="E39" s="8">
        <f t="shared" si="2"/>
        <v>305.70662125000001</v>
      </c>
    </row>
    <row r="40" spans="1:5" x14ac:dyDescent="0.35">
      <c r="A40" s="9" t="s">
        <v>63</v>
      </c>
      <c r="B40" s="2">
        <v>0.28000000000000003</v>
      </c>
      <c r="C40" s="5">
        <v>5.5E-2</v>
      </c>
      <c r="D40" s="1">
        <f t="shared" si="1"/>
        <v>0.22500000000000003</v>
      </c>
      <c r="E40" s="8">
        <f t="shared" si="2"/>
        <v>258.14308125000002</v>
      </c>
    </row>
    <row r="41" spans="1:5" x14ac:dyDescent="0.35">
      <c r="A41" s="9" t="s">
        <v>64</v>
      </c>
      <c r="B41" s="2">
        <v>0.32200000000000001</v>
      </c>
      <c r="C41" s="5">
        <v>5.5E-2</v>
      </c>
      <c r="D41" s="1">
        <f t="shared" si="1"/>
        <v>0.26700000000000002</v>
      </c>
      <c r="E41" s="8">
        <f t="shared" si="2"/>
        <v>308.09854485000005</v>
      </c>
    </row>
    <row r="42" spans="1:5" x14ac:dyDescent="0.35">
      <c r="A42" s="9" t="s">
        <v>64</v>
      </c>
      <c r="B42" s="2">
        <v>0.46400000000000002</v>
      </c>
      <c r="C42" s="5">
        <v>5.5E-2</v>
      </c>
      <c r="D42" s="1">
        <f t="shared" si="1"/>
        <v>0.40900000000000003</v>
      </c>
      <c r="E42" s="8">
        <f t="shared" si="2"/>
        <v>481.27143565000006</v>
      </c>
    </row>
    <row r="43" spans="1:5" x14ac:dyDescent="0.35">
      <c r="A43" s="9" t="s">
        <v>65</v>
      </c>
      <c r="B43" s="2">
        <v>0.23500000000000001</v>
      </c>
      <c r="C43" s="5">
        <v>5.5E-2</v>
      </c>
      <c r="D43" s="1">
        <f t="shared" si="1"/>
        <v>0.18000000000000002</v>
      </c>
      <c r="E43" s="8">
        <f t="shared" si="2"/>
        <v>205.26006000000001</v>
      </c>
    </row>
    <row r="44" spans="1:5" x14ac:dyDescent="0.35">
      <c r="A44" s="9" t="s">
        <v>65</v>
      </c>
      <c r="B44" s="2">
        <v>0.23200000000000001</v>
      </c>
      <c r="C44" s="5">
        <v>5.5E-2</v>
      </c>
      <c r="D44" s="1">
        <f t="shared" si="1"/>
        <v>0.17700000000000002</v>
      </c>
      <c r="E44" s="8">
        <f t="shared" si="2"/>
        <v>201.75809085000003</v>
      </c>
    </row>
    <row r="45" spans="1:5" x14ac:dyDescent="0.35">
      <c r="A45" s="9" t="s">
        <v>66</v>
      </c>
      <c r="B45" s="2">
        <v>0.29899999999999999</v>
      </c>
      <c r="C45" s="5">
        <v>5.5E-2</v>
      </c>
      <c r="D45" s="1">
        <f t="shared" si="1"/>
        <v>0.24399999999999999</v>
      </c>
      <c r="E45" s="8">
        <f t="shared" si="2"/>
        <v>280.67046639999995</v>
      </c>
    </row>
    <row r="46" spans="1:5" x14ac:dyDescent="0.35">
      <c r="A46" s="9" t="s">
        <v>66</v>
      </c>
      <c r="B46" s="2">
        <v>0.28800000000000003</v>
      </c>
      <c r="C46" s="5">
        <v>5.5E-2</v>
      </c>
      <c r="D46" s="1">
        <f t="shared" si="1"/>
        <v>0.23300000000000004</v>
      </c>
      <c r="E46" s="8">
        <f t="shared" si="2"/>
        <v>267.61389485000001</v>
      </c>
    </row>
    <row r="47" spans="1:5" x14ac:dyDescent="0.35">
      <c r="A47" s="9" t="s">
        <v>67</v>
      </c>
      <c r="B47" s="2">
        <v>0.23</v>
      </c>
      <c r="C47" s="5">
        <v>5.5E-2</v>
      </c>
      <c r="D47" s="1">
        <f t="shared" si="1"/>
        <v>0.17500000000000002</v>
      </c>
      <c r="E47" s="8">
        <f t="shared" si="2"/>
        <v>199.42508125000003</v>
      </c>
    </row>
    <row r="48" spans="1:5" x14ac:dyDescent="0.35">
      <c r="A48" s="9" t="s">
        <v>67</v>
      </c>
      <c r="B48" s="2">
        <v>0.24299999999999999</v>
      </c>
      <c r="C48" s="5">
        <v>5.5E-2</v>
      </c>
      <c r="D48" s="1">
        <f t="shared" si="1"/>
        <v>0.188</v>
      </c>
      <c r="E48" s="8">
        <f t="shared" si="2"/>
        <v>214.61304560000002</v>
      </c>
    </row>
    <row r="49" spans="1:5" x14ac:dyDescent="0.35">
      <c r="A49" s="9" t="s">
        <v>69</v>
      </c>
      <c r="B49" s="2">
        <v>0.26600000000000001</v>
      </c>
      <c r="C49" s="5">
        <v>5.5E-2</v>
      </c>
      <c r="D49" s="1">
        <f t="shared" si="1"/>
        <v>0.21100000000000002</v>
      </c>
      <c r="E49" s="8">
        <f t="shared" si="2"/>
        <v>241.61956165000004</v>
      </c>
    </row>
    <row r="50" spans="1:5" x14ac:dyDescent="0.35">
      <c r="A50" s="9" t="s">
        <v>69</v>
      </c>
      <c r="B50" s="2">
        <v>0.26200000000000001</v>
      </c>
      <c r="C50" s="5">
        <v>5.5E-2</v>
      </c>
      <c r="D50" s="1">
        <f t="shared" si="1"/>
        <v>0.20700000000000002</v>
      </c>
      <c r="E50" s="8">
        <f t="shared" si="2"/>
        <v>236.91033885000002</v>
      </c>
    </row>
    <row r="51" spans="1:5" x14ac:dyDescent="0.35">
      <c r="A51" s="9" t="s">
        <v>68</v>
      </c>
      <c r="B51" s="2">
        <v>0.25600000000000001</v>
      </c>
      <c r="C51" s="5">
        <v>5.5E-2</v>
      </c>
      <c r="D51" s="1">
        <f t="shared" si="1"/>
        <v>0.20100000000000001</v>
      </c>
      <c r="E51" s="8">
        <f t="shared" si="2"/>
        <v>229.85632365000004</v>
      </c>
    </row>
    <row r="52" spans="1:5" x14ac:dyDescent="0.35">
      <c r="A52" s="9" t="s">
        <v>68</v>
      </c>
      <c r="B52" s="2">
        <v>0.246</v>
      </c>
      <c r="C52" s="5">
        <v>5.5E-2</v>
      </c>
      <c r="D52" s="1">
        <f t="shared" si="1"/>
        <v>0.191</v>
      </c>
      <c r="E52" s="8">
        <f t="shared" si="2"/>
        <v>218.12581564999999</v>
      </c>
    </row>
    <row r="53" spans="1:5" x14ac:dyDescent="0.35">
      <c r="A53" s="9" t="s">
        <v>71</v>
      </c>
      <c r="B53" s="2">
        <v>0.33900000000000002</v>
      </c>
      <c r="C53" s="5">
        <v>5.5E-2</v>
      </c>
      <c r="D53" s="1">
        <f t="shared" si="1"/>
        <v>0.28400000000000003</v>
      </c>
      <c r="E53" s="8">
        <f t="shared" si="2"/>
        <v>328.48275440000003</v>
      </c>
    </row>
    <row r="54" spans="1:5" x14ac:dyDescent="0.35">
      <c r="A54" s="9" t="s">
        <v>71</v>
      </c>
      <c r="B54" s="2">
        <v>0.30399999999999999</v>
      </c>
      <c r="C54" s="5">
        <v>5.5E-2</v>
      </c>
      <c r="D54" s="1">
        <f t="shared" si="1"/>
        <v>0.249</v>
      </c>
      <c r="E54" s="8">
        <f t="shared" si="2"/>
        <v>286.61836364999999</v>
      </c>
    </row>
    <row r="55" spans="1:5" x14ac:dyDescent="0.35">
      <c r="A55" s="9" t="s">
        <v>70</v>
      </c>
      <c r="B55" s="2">
        <v>0.23200000000000001</v>
      </c>
      <c r="C55" s="5">
        <v>5.5E-2</v>
      </c>
      <c r="D55" s="1">
        <f t="shared" si="1"/>
        <v>0.17700000000000002</v>
      </c>
      <c r="E55" s="8">
        <f t="shared" si="2"/>
        <v>201.75809085000003</v>
      </c>
    </row>
    <row r="56" spans="1:5" x14ac:dyDescent="0.35">
      <c r="A56" s="9" t="s">
        <v>70</v>
      </c>
      <c r="B56" s="2">
        <v>0.22</v>
      </c>
      <c r="C56" s="5">
        <v>5.5E-2</v>
      </c>
      <c r="D56" s="1">
        <f t="shared" si="1"/>
        <v>0.16500000000000001</v>
      </c>
      <c r="E56" s="8">
        <f t="shared" si="2"/>
        <v>187.77967125000004</v>
      </c>
    </row>
    <row r="57" spans="1:5" x14ac:dyDescent="0.35">
      <c r="A57" s="9" t="s">
        <v>72</v>
      </c>
      <c r="B57" s="2">
        <v>0.27500000000000002</v>
      </c>
      <c r="C57" s="5">
        <v>5.5E-2</v>
      </c>
      <c r="D57" s="1">
        <f t="shared" si="1"/>
        <v>0.22000000000000003</v>
      </c>
      <c r="E57" s="8">
        <f t="shared" si="2"/>
        <v>252.23446000000004</v>
      </c>
    </row>
    <row r="58" spans="1:5" x14ac:dyDescent="0.35">
      <c r="A58" s="9" t="s">
        <v>72</v>
      </c>
      <c r="B58" s="2">
        <v>0.24</v>
      </c>
      <c r="C58" s="5">
        <v>5.5E-2</v>
      </c>
      <c r="D58" s="1">
        <f t="shared" si="1"/>
        <v>0.185</v>
      </c>
      <c r="E58" s="8">
        <f t="shared" si="2"/>
        <v>211.10322124999999</v>
      </c>
    </row>
    <row r="59" spans="1:5" x14ac:dyDescent="0.35">
      <c r="A59" s="15" t="s">
        <v>104</v>
      </c>
      <c r="B59" s="18"/>
      <c r="C59" s="18"/>
      <c r="D59" s="18"/>
      <c r="E59" s="18"/>
    </row>
    <row r="60" spans="1:5" x14ac:dyDescent="0.35">
      <c r="A60" s="9" t="s">
        <v>73</v>
      </c>
      <c r="B60" s="2">
        <v>0.42199999999999999</v>
      </c>
      <c r="C60" s="5">
        <v>5.5E-2</v>
      </c>
      <c r="D60" s="1">
        <f t="shared" ref="D60:D91" si="3">(B60-C60)</f>
        <v>0.36699999999999999</v>
      </c>
      <c r="E60" s="8">
        <f t="shared" ref="E60:E91" si="4">(163.65*D60*D60)+(1108.9*D60)+(0.3558)</f>
        <v>429.36395485000003</v>
      </c>
    </row>
    <row r="61" spans="1:5" x14ac:dyDescent="0.35">
      <c r="A61" s="9" t="s">
        <v>73</v>
      </c>
      <c r="B61" s="2">
        <v>0.44</v>
      </c>
      <c r="C61" s="5">
        <v>5.5E-2</v>
      </c>
      <c r="D61" s="1">
        <f t="shared" si="3"/>
        <v>0.38500000000000001</v>
      </c>
      <c r="E61" s="8">
        <f t="shared" si="4"/>
        <v>451.53932125</v>
      </c>
    </row>
    <row r="62" spans="1:5" x14ac:dyDescent="0.35">
      <c r="A62" s="9" t="s">
        <v>74</v>
      </c>
      <c r="B62" s="2">
        <v>0.54700000000000004</v>
      </c>
      <c r="C62" s="5">
        <v>5.5E-2</v>
      </c>
      <c r="D62" s="1">
        <f t="shared" si="3"/>
        <v>0.49200000000000005</v>
      </c>
      <c r="E62" s="8">
        <f t="shared" si="4"/>
        <v>585.54837360000022</v>
      </c>
    </row>
    <row r="63" spans="1:5" x14ac:dyDescent="0.35">
      <c r="A63" s="9" t="s">
        <v>74</v>
      </c>
      <c r="B63" s="2">
        <v>0.46400000000000002</v>
      </c>
      <c r="C63" s="5">
        <v>5.5E-2</v>
      </c>
      <c r="D63" s="1">
        <f t="shared" si="3"/>
        <v>0.40900000000000003</v>
      </c>
      <c r="E63" s="8">
        <f t="shared" si="4"/>
        <v>481.27143565000006</v>
      </c>
    </row>
    <row r="64" spans="1:5" x14ac:dyDescent="0.35">
      <c r="A64" s="9" t="s">
        <v>75</v>
      </c>
      <c r="B64" s="2">
        <v>0.40600000000000003</v>
      </c>
      <c r="C64" s="5">
        <v>5.5E-2</v>
      </c>
      <c r="D64" s="1">
        <f t="shared" si="3"/>
        <v>0.35100000000000003</v>
      </c>
      <c r="E64" s="8">
        <f t="shared" si="4"/>
        <v>409.74154365000004</v>
      </c>
    </row>
    <row r="65" spans="1:5" x14ac:dyDescent="0.35">
      <c r="A65" s="9" t="s">
        <v>75</v>
      </c>
      <c r="B65" s="2">
        <v>0.45200000000000001</v>
      </c>
      <c r="C65" s="5">
        <v>5.5E-2</v>
      </c>
      <c r="D65" s="1">
        <f t="shared" si="3"/>
        <v>0.39700000000000002</v>
      </c>
      <c r="E65" s="8">
        <f t="shared" si="4"/>
        <v>466.38181285000002</v>
      </c>
    </row>
    <row r="66" spans="1:5" x14ac:dyDescent="0.35">
      <c r="A66" s="9" t="s">
        <v>76</v>
      </c>
      <c r="B66" s="2">
        <v>0.44400000000000001</v>
      </c>
      <c r="C66" s="5">
        <v>5.5E-2</v>
      </c>
      <c r="D66" s="1">
        <f t="shared" si="3"/>
        <v>0.38900000000000001</v>
      </c>
      <c r="E66" s="8">
        <f t="shared" si="4"/>
        <v>456.48158165000007</v>
      </c>
    </row>
    <row r="67" spans="1:5" x14ac:dyDescent="0.35">
      <c r="A67" s="9" t="s">
        <v>76</v>
      </c>
      <c r="B67" s="2">
        <v>0.42499999999999999</v>
      </c>
      <c r="C67" s="5">
        <v>5.5E-2</v>
      </c>
      <c r="D67" s="1">
        <f t="shared" si="3"/>
        <v>0.37</v>
      </c>
      <c r="E67" s="8">
        <f t="shared" si="4"/>
        <v>433.05248499999999</v>
      </c>
    </row>
    <row r="68" spans="1:5" x14ac:dyDescent="0.35">
      <c r="A68" s="9" t="s">
        <v>77</v>
      </c>
      <c r="B68" s="2">
        <v>0.45</v>
      </c>
      <c r="C68" s="5">
        <v>5.5E-2</v>
      </c>
      <c r="D68" s="1">
        <f t="shared" si="3"/>
        <v>0.39500000000000002</v>
      </c>
      <c r="E68" s="8">
        <f t="shared" si="4"/>
        <v>463.90479125000002</v>
      </c>
    </row>
    <row r="69" spans="1:5" x14ac:dyDescent="0.35">
      <c r="A69" s="9" t="s">
        <v>77</v>
      </c>
      <c r="B69" s="2">
        <v>0.44600000000000001</v>
      </c>
      <c r="C69" s="5">
        <v>5.5E-2</v>
      </c>
      <c r="D69" s="1">
        <f t="shared" si="3"/>
        <v>0.39100000000000001</v>
      </c>
      <c r="E69" s="8">
        <f t="shared" si="4"/>
        <v>458.95467565000007</v>
      </c>
    </row>
    <row r="70" spans="1:5" x14ac:dyDescent="0.35">
      <c r="A70" s="9" t="s">
        <v>78</v>
      </c>
      <c r="B70" s="2">
        <v>0.53500000000000003</v>
      </c>
      <c r="C70" s="5">
        <v>5.5E-2</v>
      </c>
      <c r="D70" s="1">
        <f t="shared" si="3"/>
        <v>0.48000000000000004</v>
      </c>
      <c r="E70" s="8">
        <f t="shared" si="4"/>
        <v>570.33276000000012</v>
      </c>
    </row>
    <row r="71" spans="1:5" x14ac:dyDescent="0.35">
      <c r="A71" s="9" t="s">
        <v>78</v>
      </c>
      <c r="B71" s="2">
        <v>0.51600000000000001</v>
      </c>
      <c r="C71" s="5">
        <v>5.5E-2</v>
      </c>
      <c r="D71" s="1">
        <f t="shared" si="3"/>
        <v>0.46100000000000002</v>
      </c>
      <c r="E71" s="8">
        <f t="shared" si="4"/>
        <v>546.33776165000006</v>
      </c>
    </row>
    <row r="72" spans="1:5" x14ac:dyDescent="0.35">
      <c r="A72" s="9" t="s">
        <v>79</v>
      </c>
      <c r="B72" s="2">
        <v>0.66900000000000004</v>
      </c>
      <c r="C72" s="5">
        <v>5.5E-2</v>
      </c>
      <c r="D72" s="1">
        <f t="shared" si="3"/>
        <v>0.61399999999999999</v>
      </c>
      <c r="E72" s="8">
        <f t="shared" si="4"/>
        <v>742.91579539999998</v>
      </c>
    </row>
    <row r="73" spans="1:5" x14ac:dyDescent="0.35">
      <c r="A73" s="9" t="s">
        <v>79</v>
      </c>
      <c r="B73" s="2">
        <v>0.68600000000000005</v>
      </c>
      <c r="C73" s="5">
        <v>5.5E-2</v>
      </c>
      <c r="D73" s="1">
        <f t="shared" si="3"/>
        <v>0.63100000000000001</v>
      </c>
      <c r="E73" s="8">
        <f t="shared" si="4"/>
        <v>765.23074765000013</v>
      </c>
    </row>
    <row r="74" spans="1:5" x14ac:dyDescent="0.35">
      <c r="A74" s="9" t="s">
        <v>80</v>
      </c>
      <c r="B74" s="2">
        <v>0.61099999999999999</v>
      </c>
      <c r="C74" s="5">
        <v>5.5E-2</v>
      </c>
      <c r="D74" s="1">
        <f t="shared" si="3"/>
        <v>0.55599999999999994</v>
      </c>
      <c r="E74" s="8">
        <f t="shared" si="4"/>
        <v>667.49430640000003</v>
      </c>
    </row>
    <row r="75" spans="1:5" x14ac:dyDescent="0.35">
      <c r="A75" s="9" t="s">
        <v>80</v>
      </c>
      <c r="B75" s="2">
        <v>0.46700000000000003</v>
      </c>
      <c r="C75" s="5">
        <v>5.5E-2</v>
      </c>
      <c r="D75" s="1">
        <f t="shared" si="3"/>
        <v>0.41200000000000003</v>
      </c>
      <c r="E75" s="8">
        <f t="shared" si="4"/>
        <v>485.00120560000005</v>
      </c>
    </row>
    <row r="76" spans="1:5" x14ac:dyDescent="0.35">
      <c r="A76" s="9" t="s">
        <v>81</v>
      </c>
      <c r="B76" s="2">
        <v>0.45100000000000001</v>
      </c>
      <c r="C76" s="5">
        <v>5.5E-2</v>
      </c>
      <c r="D76" s="1">
        <f t="shared" si="3"/>
        <v>0.39600000000000002</v>
      </c>
      <c r="E76" s="8">
        <f t="shared" si="4"/>
        <v>465.14313840000005</v>
      </c>
    </row>
    <row r="77" spans="1:5" x14ac:dyDescent="0.35">
      <c r="A77" s="9" t="s">
        <v>81</v>
      </c>
      <c r="B77" s="2">
        <v>0.499</v>
      </c>
      <c r="C77" s="5">
        <v>5.5E-2</v>
      </c>
      <c r="D77" s="1">
        <f t="shared" si="3"/>
        <v>0.44400000000000001</v>
      </c>
      <c r="E77" s="8">
        <f t="shared" si="4"/>
        <v>524.96870640000009</v>
      </c>
    </row>
    <row r="78" spans="1:5" x14ac:dyDescent="0.35">
      <c r="A78" s="9" t="s">
        <v>82</v>
      </c>
      <c r="B78" s="2">
        <v>0.499</v>
      </c>
      <c r="C78" s="5">
        <v>5.5E-2</v>
      </c>
      <c r="D78" s="1">
        <f t="shared" si="3"/>
        <v>0.44400000000000001</v>
      </c>
      <c r="E78" s="8">
        <f t="shared" si="4"/>
        <v>524.96870640000009</v>
      </c>
    </row>
    <row r="79" spans="1:5" x14ac:dyDescent="0.35">
      <c r="A79" s="9" t="s">
        <v>82</v>
      </c>
      <c r="B79" s="2">
        <v>0.436</v>
      </c>
      <c r="C79" s="5">
        <v>5.5E-2</v>
      </c>
      <c r="D79" s="1">
        <f t="shared" si="3"/>
        <v>0.38100000000000001</v>
      </c>
      <c r="E79" s="8">
        <f t="shared" si="4"/>
        <v>446.60229765000008</v>
      </c>
    </row>
    <row r="80" spans="1:5" x14ac:dyDescent="0.35">
      <c r="A80" s="9" t="s">
        <v>83</v>
      </c>
      <c r="B80" s="2">
        <v>0.39200000000000002</v>
      </c>
      <c r="C80" s="5">
        <v>5.5E-2</v>
      </c>
      <c r="D80" s="1">
        <f t="shared" si="3"/>
        <v>0.33700000000000002</v>
      </c>
      <c r="E80" s="8">
        <f t="shared" si="4"/>
        <v>392.64066685000006</v>
      </c>
    </row>
    <row r="81" spans="1:5" x14ac:dyDescent="0.35">
      <c r="A81" s="9" t="s">
        <v>83</v>
      </c>
      <c r="B81" s="2">
        <v>0.44500000000000001</v>
      </c>
      <c r="C81" s="5">
        <v>5.5E-2</v>
      </c>
      <c r="D81" s="1">
        <f t="shared" si="3"/>
        <v>0.39</v>
      </c>
      <c r="E81" s="8">
        <f t="shared" si="4"/>
        <v>457.71796500000005</v>
      </c>
    </row>
    <row r="82" spans="1:5" x14ac:dyDescent="0.35">
      <c r="A82" s="9" t="s">
        <v>84</v>
      </c>
      <c r="B82" s="2">
        <v>0.38200000000000001</v>
      </c>
      <c r="C82" s="5">
        <v>5.5E-2</v>
      </c>
      <c r="D82" s="1">
        <f t="shared" si="3"/>
        <v>0.32700000000000001</v>
      </c>
      <c r="E82" s="8">
        <f t="shared" si="4"/>
        <v>380.46503085000006</v>
      </c>
    </row>
    <row r="83" spans="1:5" x14ac:dyDescent="0.35">
      <c r="A83" s="9" t="s">
        <v>84</v>
      </c>
      <c r="B83" s="2">
        <v>0.437</v>
      </c>
      <c r="C83" s="5">
        <v>5.5E-2</v>
      </c>
      <c r="D83" s="1">
        <f t="shared" si="3"/>
        <v>0.38200000000000001</v>
      </c>
      <c r="E83" s="8">
        <f t="shared" si="4"/>
        <v>447.83606259999999</v>
      </c>
    </row>
    <row r="84" spans="1:5" x14ac:dyDescent="0.35">
      <c r="A84" s="9" t="s">
        <v>85</v>
      </c>
      <c r="B84" s="2">
        <v>0.34600000000000003</v>
      </c>
      <c r="C84" s="5">
        <v>5.5E-2</v>
      </c>
      <c r="D84" s="1">
        <f t="shared" si="3"/>
        <v>0.29100000000000004</v>
      </c>
      <c r="E84" s="8">
        <f t="shared" si="4"/>
        <v>336.90374565000008</v>
      </c>
    </row>
    <row r="85" spans="1:5" x14ac:dyDescent="0.35">
      <c r="A85" s="9" t="s">
        <v>85</v>
      </c>
      <c r="B85" s="2">
        <v>0.45400000000000001</v>
      </c>
      <c r="C85" s="5">
        <v>5.5E-2</v>
      </c>
      <c r="D85" s="1">
        <f t="shared" si="3"/>
        <v>0.39900000000000002</v>
      </c>
      <c r="E85" s="8">
        <f t="shared" si="4"/>
        <v>468.86014365000005</v>
      </c>
    </row>
    <row r="86" spans="1:5" x14ac:dyDescent="0.35">
      <c r="A86" s="9" t="s">
        <v>86</v>
      </c>
      <c r="B86" s="2">
        <v>0.47900000000000004</v>
      </c>
      <c r="C86" s="5">
        <v>5.5E-2</v>
      </c>
      <c r="D86" s="1">
        <f t="shared" si="3"/>
        <v>0.42400000000000004</v>
      </c>
      <c r="E86" s="8">
        <f t="shared" si="4"/>
        <v>499.94974240000005</v>
      </c>
    </row>
    <row r="87" spans="1:5" x14ac:dyDescent="0.35">
      <c r="A87" s="9" t="s">
        <v>86</v>
      </c>
      <c r="B87" s="2">
        <v>0.433</v>
      </c>
      <c r="C87" s="5">
        <v>5.5E-2</v>
      </c>
      <c r="D87" s="1">
        <f t="shared" si="3"/>
        <v>0.378</v>
      </c>
      <c r="E87" s="8">
        <f t="shared" si="4"/>
        <v>442.90296660000007</v>
      </c>
    </row>
    <row r="88" spans="1:5" x14ac:dyDescent="0.35">
      <c r="A88" s="9" t="s">
        <v>87</v>
      </c>
      <c r="B88" s="2">
        <v>0.39</v>
      </c>
      <c r="C88" s="5">
        <v>5.5E-2</v>
      </c>
      <c r="D88" s="1">
        <f t="shared" si="3"/>
        <v>0.33500000000000002</v>
      </c>
      <c r="E88" s="8">
        <f t="shared" si="4"/>
        <v>390.20292125000003</v>
      </c>
    </row>
    <row r="89" spans="1:5" x14ac:dyDescent="0.35">
      <c r="A89" s="9" t="s">
        <v>87</v>
      </c>
      <c r="B89" s="2">
        <v>0.47700000000000004</v>
      </c>
      <c r="C89" s="5">
        <v>5.5E-2</v>
      </c>
      <c r="D89" s="1">
        <f t="shared" si="3"/>
        <v>0.42200000000000004</v>
      </c>
      <c r="E89" s="8">
        <f t="shared" si="4"/>
        <v>497.45504660000006</v>
      </c>
    </row>
    <row r="90" spans="1:5" x14ac:dyDescent="0.35">
      <c r="A90" s="9" t="s">
        <v>88</v>
      </c>
      <c r="B90" s="2">
        <v>0.45500000000000002</v>
      </c>
      <c r="C90" s="5">
        <v>5.5E-2</v>
      </c>
      <c r="D90" s="1">
        <f t="shared" si="3"/>
        <v>0.4</v>
      </c>
      <c r="E90" s="8">
        <f t="shared" si="4"/>
        <v>470.09980000000007</v>
      </c>
    </row>
    <row r="91" spans="1:5" x14ac:dyDescent="0.35">
      <c r="A91" s="9" t="s">
        <v>88</v>
      </c>
      <c r="B91" s="2">
        <v>0.44600000000000001</v>
      </c>
      <c r="C91" s="5">
        <v>5.5E-2</v>
      </c>
      <c r="D91" s="1">
        <f t="shared" si="3"/>
        <v>0.39100000000000001</v>
      </c>
      <c r="E91" s="8">
        <f t="shared" si="4"/>
        <v>458.95467565000007</v>
      </c>
    </row>
    <row r="92" spans="1:5" x14ac:dyDescent="0.35">
      <c r="A92" s="9" t="s">
        <v>89</v>
      </c>
      <c r="B92" s="2">
        <v>0.36599999999999999</v>
      </c>
      <c r="C92" s="5">
        <v>5.5E-2</v>
      </c>
      <c r="D92" s="1">
        <f t="shared" ref="D92:D115" si="5">(B92-C92)</f>
        <v>0.311</v>
      </c>
      <c r="E92" s="8">
        <f t="shared" ref="E92:E115" si="6">(163.65*D92*D92)+(1108.9*D92)+(0.3558)</f>
        <v>361.05209165000002</v>
      </c>
    </row>
    <row r="93" spans="1:5" x14ac:dyDescent="0.35">
      <c r="A93" s="9" t="s">
        <v>89</v>
      </c>
      <c r="B93" s="2">
        <v>0.38400000000000001</v>
      </c>
      <c r="C93" s="5">
        <v>5.5E-2</v>
      </c>
      <c r="D93" s="1">
        <f t="shared" si="5"/>
        <v>0.32900000000000001</v>
      </c>
      <c r="E93" s="8">
        <f t="shared" si="6"/>
        <v>382.89753965000006</v>
      </c>
    </row>
    <row r="94" spans="1:5" x14ac:dyDescent="0.35">
      <c r="A94" s="9" t="s">
        <v>90</v>
      </c>
      <c r="B94" s="2">
        <v>0.47000000000000003</v>
      </c>
      <c r="C94" s="5">
        <v>5.5E-2</v>
      </c>
      <c r="D94" s="1">
        <f t="shared" si="5"/>
        <v>0.41500000000000004</v>
      </c>
      <c r="E94" s="8">
        <f t="shared" si="6"/>
        <v>488.73392125000009</v>
      </c>
    </row>
    <row r="95" spans="1:5" x14ac:dyDescent="0.35">
      <c r="A95" s="9" t="s">
        <v>90</v>
      </c>
      <c r="B95" s="2">
        <v>0.441</v>
      </c>
      <c r="C95" s="5">
        <v>5.5E-2</v>
      </c>
      <c r="D95" s="1">
        <f t="shared" si="5"/>
        <v>0.38600000000000001</v>
      </c>
      <c r="E95" s="8">
        <f t="shared" si="6"/>
        <v>452.7743954</v>
      </c>
    </row>
    <row r="96" spans="1:5" x14ac:dyDescent="0.35">
      <c r="A96" s="9" t="s">
        <v>91</v>
      </c>
      <c r="B96" s="2">
        <v>0.41799999999999998</v>
      </c>
      <c r="C96" s="5">
        <v>5.5E-2</v>
      </c>
      <c r="D96" s="1">
        <f t="shared" si="5"/>
        <v>0.36299999999999999</v>
      </c>
      <c r="E96" s="8">
        <f t="shared" si="6"/>
        <v>424.45049685000004</v>
      </c>
    </row>
    <row r="97" spans="1:5" x14ac:dyDescent="0.35">
      <c r="A97" s="9" t="s">
        <v>91</v>
      </c>
      <c r="B97" s="2">
        <v>0.44900000000000001</v>
      </c>
      <c r="C97" s="5">
        <v>5.5E-2</v>
      </c>
      <c r="D97" s="1">
        <f t="shared" si="5"/>
        <v>0.39400000000000002</v>
      </c>
      <c r="E97" s="8">
        <f t="shared" si="6"/>
        <v>462.66677140000007</v>
      </c>
    </row>
    <row r="98" spans="1:5" x14ac:dyDescent="0.35">
      <c r="A98" s="9" t="s">
        <v>92</v>
      </c>
      <c r="B98" s="2">
        <v>0.46700000000000003</v>
      </c>
      <c r="C98" s="5">
        <v>5.5E-2</v>
      </c>
      <c r="D98" s="1">
        <f t="shared" si="5"/>
        <v>0.41200000000000003</v>
      </c>
      <c r="E98" s="8">
        <f t="shared" si="6"/>
        <v>485.00120560000005</v>
      </c>
    </row>
    <row r="99" spans="1:5" x14ac:dyDescent="0.35">
      <c r="A99" s="9" t="s">
        <v>92</v>
      </c>
      <c r="B99" s="2">
        <v>0.46400000000000002</v>
      </c>
      <c r="C99" s="5">
        <v>5.5E-2</v>
      </c>
      <c r="D99" s="1">
        <f t="shared" si="5"/>
        <v>0.40900000000000003</v>
      </c>
      <c r="E99" s="8">
        <f t="shared" si="6"/>
        <v>481.27143565000006</v>
      </c>
    </row>
    <row r="100" spans="1:5" x14ac:dyDescent="0.35">
      <c r="A100" s="9" t="s">
        <v>93</v>
      </c>
      <c r="B100" s="2">
        <v>0.499</v>
      </c>
      <c r="C100" s="5">
        <v>5.5E-2</v>
      </c>
      <c r="D100" s="1">
        <f t="shared" si="5"/>
        <v>0.44400000000000001</v>
      </c>
      <c r="E100" s="8">
        <f t="shared" si="6"/>
        <v>524.96870640000009</v>
      </c>
    </row>
    <row r="101" spans="1:5" x14ac:dyDescent="0.35">
      <c r="A101" s="9" t="s">
        <v>93</v>
      </c>
      <c r="B101" s="2">
        <v>0.56000000000000005</v>
      </c>
      <c r="C101" s="5">
        <v>5.5E-2</v>
      </c>
      <c r="D101" s="1">
        <f t="shared" si="5"/>
        <v>0.505</v>
      </c>
      <c r="E101" s="8">
        <f t="shared" si="6"/>
        <v>602.08514125000011</v>
      </c>
    </row>
    <row r="102" spans="1:5" x14ac:dyDescent="0.35">
      <c r="A102" s="9" t="s">
        <v>94</v>
      </c>
      <c r="B102" s="2">
        <v>0.48399999999999999</v>
      </c>
      <c r="C102" s="5">
        <v>5.5E-2</v>
      </c>
      <c r="D102" s="1">
        <f t="shared" si="5"/>
        <v>0.42899999999999999</v>
      </c>
      <c r="E102" s="8">
        <f t="shared" si="6"/>
        <v>506.19220965000005</v>
      </c>
    </row>
    <row r="103" spans="1:5" x14ac:dyDescent="0.35">
      <c r="A103" s="9" t="s">
        <v>94</v>
      </c>
      <c r="B103" s="2">
        <v>0.47400000000000003</v>
      </c>
      <c r="C103" s="5">
        <v>5.5E-2</v>
      </c>
      <c r="D103" s="1">
        <f t="shared" si="5"/>
        <v>0.41900000000000004</v>
      </c>
      <c r="E103" s="8">
        <f t="shared" si="6"/>
        <v>493.71545765000013</v>
      </c>
    </row>
    <row r="104" spans="1:5" x14ac:dyDescent="0.35">
      <c r="A104" s="9" t="s">
        <v>95</v>
      </c>
      <c r="B104" s="2">
        <v>0.44700000000000001</v>
      </c>
      <c r="C104" s="5">
        <v>5.5E-2</v>
      </c>
      <c r="D104" s="1">
        <f t="shared" si="5"/>
        <v>0.39200000000000002</v>
      </c>
      <c r="E104" s="8">
        <f t="shared" si="6"/>
        <v>460.19171360000007</v>
      </c>
    </row>
    <row r="105" spans="1:5" x14ac:dyDescent="0.35">
      <c r="A105" s="9" t="s">
        <v>95</v>
      </c>
      <c r="B105" s="2">
        <v>0.49</v>
      </c>
      <c r="C105" s="5">
        <v>5.5E-2</v>
      </c>
      <c r="D105" s="1">
        <f t="shared" si="5"/>
        <v>0.435</v>
      </c>
      <c r="E105" s="8">
        <f t="shared" si="6"/>
        <v>513.69397125000012</v>
      </c>
    </row>
    <row r="106" spans="1:5" x14ac:dyDescent="0.35">
      <c r="A106" s="9" t="s">
        <v>96</v>
      </c>
      <c r="B106" s="2">
        <v>0.51900000000000002</v>
      </c>
      <c r="C106" s="5">
        <v>5.5E-2</v>
      </c>
      <c r="D106" s="1">
        <f t="shared" si="5"/>
        <v>0.46400000000000002</v>
      </c>
      <c r="E106" s="8">
        <f t="shared" si="6"/>
        <v>550.11859040000013</v>
      </c>
    </row>
    <row r="107" spans="1:5" x14ac:dyDescent="0.35">
      <c r="A107" s="9" t="s">
        <v>96</v>
      </c>
      <c r="B107" s="2">
        <v>0.46800000000000003</v>
      </c>
      <c r="C107" s="5">
        <v>5.5E-2</v>
      </c>
      <c r="D107" s="1">
        <f t="shared" si="5"/>
        <v>0.41300000000000003</v>
      </c>
      <c r="E107" s="8">
        <f t="shared" si="6"/>
        <v>486.24511685000004</v>
      </c>
    </row>
    <row r="108" spans="1:5" x14ac:dyDescent="0.35">
      <c r="A108" s="9" t="s">
        <v>97</v>
      </c>
      <c r="B108" s="2">
        <v>0.443</v>
      </c>
      <c r="C108" s="5">
        <v>5.5E-2</v>
      </c>
      <c r="D108" s="1">
        <f t="shared" si="5"/>
        <v>0.38800000000000001</v>
      </c>
      <c r="E108" s="8">
        <f t="shared" si="6"/>
        <v>455.24552560000006</v>
      </c>
    </row>
    <row r="109" spans="1:5" x14ac:dyDescent="0.35">
      <c r="A109" s="9" t="s">
        <v>97</v>
      </c>
      <c r="B109" s="2">
        <v>0.51700000000000002</v>
      </c>
      <c r="C109" s="5">
        <v>5.5E-2</v>
      </c>
      <c r="D109" s="1">
        <f t="shared" si="5"/>
        <v>0.46200000000000002</v>
      </c>
      <c r="E109" s="8">
        <f t="shared" si="6"/>
        <v>547.59771060000014</v>
      </c>
    </row>
    <row r="110" spans="1:5" x14ac:dyDescent="0.35">
      <c r="A110" s="9" t="s">
        <v>98</v>
      </c>
      <c r="B110" s="2">
        <v>0.61599999999999999</v>
      </c>
      <c r="C110" s="5">
        <v>5.5E-2</v>
      </c>
      <c r="D110" s="1">
        <f t="shared" si="5"/>
        <v>0.56099999999999994</v>
      </c>
      <c r="E110" s="8">
        <f t="shared" si="6"/>
        <v>673.95279164999999</v>
      </c>
    </row>
    <row r="111" spans="1:5" x14ac:dyDescent="0.35">
      <c r="A111" s="9" t="s">
        <v>98</v>
      </c>
      <c r="B111" s="2">
        <v>0.51</v>
      </c>
      <c r="C111" s="5">
        <v>5.5E-2</v>
      </c>
      <c r="D111" s="1">
        <f t="shared" si="5"/>
        <v>0.45500000000000002</v>
      </c>
      <c r="E111" s="8">
        <f t="shared" si="6"/>
        <v>538.78494125000009</v>
      </c>
    </row>
    <row r="112" spans="1:5" x14ac:dyDescent="0.35">
      <c r="A112" s="9" t="s">
        <v>99</v>
      </c>
      <c r="B112" s="2">
        <v>0.46700000000000003</v>
      </c>
      <c r="C112" s="5">
        <v>5.5E-2</v>
      </c>
      <c r="D112" s="1">
        <f t="shared" si="5"/>
        <v>0.41200000000000003</v>
      </c>
      <c r="E112" s="8">
        <f t="shared" si="6"/>
        <v>485.00120560000005</v>
      </c>
    </row>
    <row r="113" spans="1:5" x14ac:dyDescent="0.35">
      <c r="A113" s="9" t="s">
        <v>99</v>
      </c>
      <c r="B113" s="2">
        <v>0.40800000000000003</v>
      </c>
      <c r="C113" s="5">
        <v>5.5E-2</v>
      </c>
      <c r="D113" s="1">
        <f t="shared" si="5"/>
        <v>0.35300000000000004</v>
      </c>
      <c r="E113" s="8">
        <f t="shared" si="6"/>
        <v>412.18976285000008</v>
      </c>
    </row>
    <row r="114" spans="1:5" x14ac:dyDescent="0.35">
      <c r="A114" s="9" t="s">
        <v>100</v>
      </c>
      <c r="B114" s="2">
        <v>0.495</v>
      </c>
      <c r="C114" s="5">
        <v>5.5E-2</v>
      </c>
      <c r="D114" s="1">
        <f t="shared" si="5"/>
        <v>0.44</v>
      </c>
      <c r="E114" s="8">
        <f t="shared" si="6"/>
        <v>519.95444000000009</v>
      </c>
    </row>
    <row r="115" spans="1:5" x14ac:dyDescent="0.35">
      <c r="A115" s="9" t="s">
        <v>100</v>
      </c>
      <c r="B115" s="2">
        <v>0.48299999999999998</v>
      </c>
      <c r="C115" s="5">
        <v>5.5E-2</v>
      </c>
      <c r="D115" s="1">
        <f t="shared" si="5"/>
        <v>0.42799999999999999</v>
      </c>
      <c r="E115" s="8">
        <f t="shared" si="6"/>
        <v>504.94306160000002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2"/>
  <sheetViews>
    <sheetView workbookViewId="0">
      <selection activeCell="H119" sqref="H119"/>
    </sheetView>
  </sheetViews>
  <sheetFormatPr defaultRowHeight="14.5" x14ac:dyDescent="0.35"/>
  <cols>
    <col min="1" max="1" width="16.1796875" customWidth="1"/>
    <col min="2" max="2" width="13" customWidth="1"/>
    <col min="3" max="3" width="12.1796875" customWidth="1"/>
    <col min="4" max="4" width="10.90625" customWidth="1"/>
    <col min="5" max="5" width="13.6328125" customWidth="1"/>
  </cols>
  <sheetData>
    <row r="2" spans="1:12" x14ac:dyDescent="0.35">
      <c r="A2" s="4">
        <v>2.6349999999999998</v>
      </c>
      <c r="B2" s="2">
        <v>1.3900000000000001</v>
      </c>
      <c r="C2" s="2">
        <v>0.57200000000000006</v>
      </c>
      <c r="D2" s="2">
        <v>0.82700000000000007</v>
      </c>
      <c r="E2" s="2">
        <v>0.96199999999999997</v>
      </c>
      <c r="F2" s="2">
        <v>0.48299999999999998</v>
      </c>
      <c r="G2" s="2">
        <v>0.77200000000000002</v>
      </c>
      <c r="H2" s="2">
        <v>0.441</v>
      </c>
      <c r="I2" s="2">
        <v>0.69900000000000007</v>
      </c>
      <c r="J2" s="2">
        <v>0.51900000000000002</v>
      </c>
      <c r="K2" s="2">
        <v>0.439</v>
      </c>
      <c r="L2" s="2">
        <v>0.53200000000000003</v>
      </c>
    </row>
    <row r="3" spans="1:12" x14ac:dyDescent="0.35">
      <c r="A3" s="4">
        <v>1.7030000000000001</v>
      </c>
      <c r="B3" s="2">
        <v>1.292</v>
      </c>
      <c r="C3" s="2">
        <v>0.53400000000000003</v>
      </c>
      <c r="D3" s="2">
        <v>0.76600000000000001</v>
      </c>
      <c r="E3" s="2">
        <v>0.86799999999999999</v>
      </c>
      <c r="F3" s="2">
        <v>0.48799999999999999</v>
      </c>
      <c r="G3" s="2">
        <v>0.71899999999999997</v>
      </c>
      <c r="H3" s="2">
        <v>0.41000000000000003</v>
      </c>
      <c r="I3" s="2">
        <v>1.6619999999999999</v>
      </c>
      <c r="J3" s="2">
        <v>0.47500000000000003</v>
      </c>
      <c r="K3" s="2">
        <v>0.38100000000000001</v>
      </c>
      <c r="L3" s="2">
        <v>0.49099999999999999</v>
      </c>
    </row>
    <row r="4" spans="1:12" x14ac:dyDescent="0.35">
      <c r="A4" s="13">
        <v>1.1359999999999999</v>
      </c>
      <c r="B4" s="2">
        <v>1.782</v>
      </c>
      <c r="C4" s="2">
        <v>1.629</v>
      </c>
      <c r="D4" s="2">
        <v>1.6240000000000001</v>
      </c>
      <c r="E4" s="2">
        <v>1.494</v>
      </c>
      <c r="F4" s="2">
        <v>1.542</v>
      </c>
      <c r="G4" s="2">
        <v>1.71</v>
      </c>
      <c r="H4" s="2">
        <v>1.401</v>
      </c>
      <c r="I4" s="2">
        <v>1.3140000000000001</v>
      </c>
      <c r="J4" s="2">
        <v>1.7910000000000001</v>
      </c>
      <c r="K4" s="2">
        <v>1.512</v>
      </c>
      <c r="L4" s="2">
        <v>1.679</v>
      </c>
    </row>
    <row r="5" spans="1:12" x14ac:dyDescent="0.35">
      <c r="A5" s="4">
        <v>0.80600000000000005</v>
      </c>
      <c r="B5" s="2">
        <v>1.7770000000000001</v>
      </c>
      <c r="C5" s="2">
        <v>1.5649999999999999</v>
      </c>
      <c r="D5" s="2">
        <v>1.6540000000000001</v>
      </c>
      <c r="E5" s="2">
        <v>1.423</v>
      </c>
      <c r="F5" s="2">
        <v>1.776</v>
      </c>
      <c r="G5" s="2">
        <v>1.7130000000000001</v>
      </c>
      <c r="H5" s="2">
        <v>1.448</v>
      </c>
      <c r="I5" s="2">
        <v>1.2629999999999999</v>
      </c>
      <c r="J5" s="2">
        <v>1.9040000000000001</v>
      </c>
      <c r="K5" s="2">
        <v>1.5210000000000001</v>
      </c>
      <c r="L5" s="2">
        <v>1.6160000000000001</v>
      </c>
    </row>
    <row r="6" spans="1:12" x14ac:dyDescent="0.35">
      <c r="A6" s="4">
        <v>0.47400000000000003</v>
      </c>
      <c r="B6" s="2">
        <v>0.90900000000000003</v>
      </c>
      <c r="C6" s="2">
        <v>0.70799999999999996</v>
      </c>
      <c r="D6" s="2">
        <v>0.56200000000000006</v>
      </c>
      <c r="E6" s="2">
        <v>2.016</v>
      </c>
      <c r="F6" s="2">
        <v>0.59499999999999997</v>
      </c>
      <c r="G6" s="2">
        <v>0.27500000000000002</v>
      </c>
      <c r="H6" s="2">
        <v>0.27900000000000003</v>
      </c>
      <c r="I6" s="2">
        <v>0.746</v>
      </c>
      <c r="J6" s="2">
        <v>0.42299999999999999</v>
      </c>
      <c r="K6" s="2">
        <v>0.71499999999999997</v>
      </c>
      <c r="L6" s="2">
        <v>0.28400000000000003</v>
      </c>
    </row>
    <row r="7" spans="1:12" x14ac:dyDescent="0.35">
      <c r="A7" s="4">
        <v>0.25900000000000001</v>
      </c>
      <c r="B7" s="2">
        <v>0.89200000000000002</v>
      </c>
      <c r="C7" s="2">
        <v>0.66300000000000003</v>
      </c>
      <c r="D7" s="2">
        <v>0.52</v>
      </c>
      <c r="E7" s="2">
        <v>1.9330000000000001</v>
      </c>
      <c r="F7" s="2">
        <v>0.40200000000000002</v>
      </c>
      <c r="G7" s="2">
        <v>0.24399999999999999</v>
      </c>
      <c r="H7" s="2">
        <v>0.26900000000000002</v>
      </c>
      <c r="I7" s="2">
        <v>0.65600000000000003</v>
      </c>
      <c r="J7" s="2">
        <v>0.71099999999999997</v>
      </c>
      <c r="K7" s="2">
        <v>0.68700000000000006</v>
      </c>
      <c r="L7" s="2">
        <v>0.27400000000000002</v>
      </c>
    </row>
    <row r="8" spans="1:12" x14ac:dyDescent="0.35">
      <c r="A8" s="4">
        <v>0.16900000000000001</v>
      </c>
      <c r="B8" s="2">
        <v>1.4490000000000001</v>
      </c>
      <c r="C8" s="2">
        <v>1.1839999999999999</v>
      </c>
      <c r="D8" s="2">
        <v>1.458</v>
      </c>
      <c r="E8" s="2">
        <v>0.36099999999999999</v>
      </c>
      <c r="F8" s="2">
        <v>1.6500000000000001</v>
      </c>
      <c r="G8" s="2">
        <v>1.4770000000000001</v>
      </c>
      <c r="H8" s="2">
        <v>1.627</v>
      </c>
      <c r="I8" s="2">
        <v>1.177</v>
      </c>
      <c r="J8" s="2">
        <v>0.90900000000000003</v>
      </c>
      <c r="K8" s="2">
        <v>1.7810000000000001</v>
      </c>
      <c r="L8" s="2">
        <v>1.401</v>
      </c>
    </row>
    <row r="9" spans="1:12" x14ac:dyDescent="0.35">
      <c r="A9" s="5">
        <v>8.8999999999999996E-2</v>
      </c>
      <c r="B9" s="2">
        <v>1.3320000000000001</v>
      </c>
      <c r="C9" s="2">
        <v>1.1739999999999999</v>
      </c>
      <c r="D9" s="2">
        <v>1.5680000000000001</v>
      </c>
      <c r="E9" s="2">
        <v>0.32500000000000001</v>
      </c>
      <c r="F9" s="2">
        <v>1.5</v>
      </c>
      <c r="G9" s="2">
        <v>1.238</v>
      </c>
      <c r="H9" s="2">
        <v>1.7490000000000001</v>
      </c>
      <c r="I9" s="2">
        <v>1.175</v>
      </c>
      <c r="J9" s="2">
        <v>1.226</v>
      </c>
      <c r="K9" s="2">
        <v>1.506</v>
      </c>
      <c r="L9" s="2">
        <v>1.26</v>
      </c>
    </row>
    <row r="14" spans="1:12" x14ac:dyDescent="0.35">
      <c r="A14" s="12"/>
      <c r="B14" s="7" t="s">
        <v>9</v>
      </c>
      <c r="C14" s="7" t="s">
        <v>10</v>
      </c>
      <c r="D14" s="7" t="s">
        <v>11</v>
      </c>
      <c r="E14" s="7" t="s">
        <v>12</v>
      </c>
    </row>
    <row r="15" spans="1:12" x14ac:dyDescent="0.35">
      <c r="A15" s="12" t="s">
        <v>1</v>
      </c>
      <c r="B15" s="4">
        <v>2.6349999999999998</v>
      </c>
      <c r="C15" s="1">
        <f>B15-B22</f>
        <v>2.5459999999999998</v>
      </c>
      <c r="D15" s="1">
        <v>800</v>
      </c>
      <c r="E15" s="8">
        <f>(82.959*C15*C15)+(104.96*C15)+(0.4512)</f>
        <v>805.42922124399979</v>
      </c>
    </row>
    <row r="16" spans="1:12" x14ac:dyDescent="0.35">
      <c r="A16" s="12" t="s">
        <v>2</v>
      </c>
      <c r="B16" s="4">
        <v>1.7030000000000001</v>
      </c>
      <c r="C16" s="1">
        <f>B16-B22</f>
        <v>1.6140000000000001</v>
      </c>
      <c r="D16" s="1">
        <v>400</v>
      </c>
      <c r="E16" s="8">
        <f t="shared" ref="E16:E22" si="0">(82.959*C16*C16)+(104.96*C16)+(0.4512)</f>
        <v>385.96450316400001</v>
      </c>
    </row>
    <row r="17" spans="1:12" x14ac:dyDescent="0.35">
      <c r="A17" s="12" t="s">
        <v>3</v>
      </c>
      <c r="B17" s="15">
        <v>1.1359999999999999</v>
      </c>
      <c r="C17" s="1">
        <f>B17-B22</f>
        <v>1.0469999999999999</v>
      </c>
      <c r="D17" s="1">
        <v>200</v>
      </c>
      <c r="E17" s="8">
        <f t="shared" si="0"/>
        <v>201.28472243099998</v>
      </c>
    </row>
    <row r="18" spans="1:12" x14ac:dyDescent="0.35">
      <c r="A18" s="12" t="s">
        <v>4</v>
      </c>
      <c r="B18" s="4">
        <v>0.80600000000000005</v>
      </c>
      <c r="C18" s="1">
        <f>B18-B22</f>
        <v>0.71700000000000008</v>
      </c>
      <c r="D18" s="1">
        <v>100</v>
      </c>
      <c r="E18" s="8">
        <f t="shared" si="0"/>
        <v>118.35582935100001</v>
      </c>
    </row>
    <row r="19" spans="1:12" x14ac:dyDescent="0.35">
      <c r="A19" s="12" t="s">
        <v>5</v>
      </c>
      <c r="B19" s="4">
        <v>0.47400000000000003</v>
      </c>
      <c r="C19" s="1">
        <f>B19-B22</f>
        <v>0.38500000000000001</v>
      </c>
      <c r="D19" s="1">
        <v>50</v>
      </c>
      <c r="E19" s="8">
        <f t="shared" si="0"/>
        <v>53.157397775</v>
      </c>
    </row>
    <row r="20" spans="1:12" x14ac:dyDescent="0.35">
      <c r="A20" s="12" t="s">
        <v>6</v>
      </c>
      <c r="B20" s="4">
        <v>0.25900000000000001</v>
      </c>
      <c r="C20" s="1">
        <f>B20-B22</f>
        <v>0.17</v>
      </c>
      <c r="D20" s="1">
        <v>25</v>
      </c>
      <c r="E20" s="8">
        <f t="shared" si="0"/>
        <v>20.691915099999999</v>
      </c>
    </row>
    <row r="21" spans="1:12" x14ac:dyDescent="0.35">
      <c r="A21" s="12" t="s">
        <v>7</v>
      </c>
      <c r="B21" s="4">
        <v>0.16900000000000001</v>
      </c>
      <c r="C21" s="1">
        <f>B21-B22</f>
        <v>8.0000000000000016E-2</v>
      </c>
      <c r="D21" s="1">
        <v>12.5</v>
      </c>
      <c r="E21" s="8">
        <f t="shared" si="0"/>
        <v>9.3789376000000004</v>
      </c>
    </row>
    <row r="22" spans="1:12" x14ac:dyDescent="0.35">
      <c r="A22" s="12" t="s">
        <v>8</v>
      </c>
      <c r="B22" s="5">
        <v>8.8999999999999996E-2</v>
      </c>
      <c r="C22" s="1">
        <f>B22-B22</f>
        <v>0</v>
      </c>
      <c r="D22" s="1">
        <v>0</v>
      </c>
      <c r="E22" s="8">
        <f t="shared" si="0"/>
        <v>0.45119999999999999</v>
      </c>
    </row>
    <row r="28" spans="1:12" x14ac:dyDescent="0.35">
      <c r="H28" s="6"/>
      <c r="J28" s="6" t="s">
        <v>13</v>
      </c>
      <c r="K28" s="6"/>
      <c r="L28" s="6"/>
    </row>
    <row r="33" spans="1:5" x14ac:dyDescent="0.35">
      <c r="A33" s="9" t="s">
        <v>14</v>
      </c>
      <c r="B33" s="2" t="s">
        <v>15</v>
      </c>
      <c r="C33" s="3" t="s">
        <v>8</v>
      </c>
      <c r="D33" s="1" t="s">
        <v>10</v>
      </c>
      <c r="E33" s="10" t="s">
        <v>60</v>
      </c>
    </row>
    <row r="34" spans="1:5" x14ac:dyDescent="0.35">
      <c r="A34" s="13" t="s">
        <v>103</v>
      </c>
      <c r="B34" s="13"/>
      <c r="C34" s="13"/>
      <c r="D34" s="13"/>
      <c r="E34" s="13"/>
    </row>
    <row r="35" spans="1:5" x14ac:dyDescent="0.35">
      <c r="A35" s="9" t="s">
        <v>16</v>
      </c>
      <c r="B35" s="2">
        <v>1.3900000000000001</v>
      </c>
      <c r="C35" s="5">
        <v>8.8999999999999996E-2</v>
      </c>
      <c r="D35" s="1">
        <f t="shared" ref="D35:D66" si="1">(B35-C35)</f>
        <v>1.3010000000000002</v>
      </c>
      <c r="E35" s="8">
        <f t="shared" ref="E35:E66" si="2">(82.959*D35*D35)+(104.96*D35)+(0.4512)</f>
        <v>277.42064635899999</v>
      </c>
    </row>
    <row r="36" spans="1:5" x14ac:dyDescent="0.35">
      <c r="A36" s="9" t="s">
        <v>16</v>
      </c>
      <c r="B36" s="2">
        <v>1.292</v>
      </c>
      <c r="C36" s="5">
        <v>8.8999999999999996E-2</v>
      </c>
      <c r="D36" s="1">
        <f t="shared" si="1"/>
        <v>1.2030000000000001</v>
      </c>
      <c r="E36" s="8">
        <f t="shared" si="2"/>
        <v>246.777091431</v>
      </c>
    </row>
    <row r="37" spans="1:5" x14ac:dyDescent="0.35">
      <c r="A37" s="9" t="s">
        <v>18</v>
      </c>
      <c r="B37" s="2">
        <v>1.782</v>
      </c>
      <c r="C37" s="5">
        <v>8.8999999999999996E-2</v>
      </c>
      <c r="D37" s="1">
        <f t="shared" si="1"/>
        <v>1.6930000000000001</v>
      </c>
      <c r="E37" s="8">
        <f t="shared" si="2"/>
        <v>415.92963079100002</v>
      </c>
    </row>
    <row r="38" spans="1:5" x14ac:dyDescent="0.35">
      <c r="A38" s="9" t="s">
        <v>18</v>
      </c>
      <c r="B38" s="2">
        <v>1.7770000000000001</v>
      </c>
      <c r="C38" s="5">
        <v>8.8999999999999996E-2</v>
      </c>
      <c r="D38" s="1">
        <f t="shared" si="1"/>
        <v>1.6880000000000002</v>
      </c>
      <c r="E38" s="8">
        <f t="shared" si="2"/>
        <v>414.00240889600002</v>
      </c>
    </row>
    <row r="39" spans="1:5" x14ac:dyDescent="0.35">
      <c r="A39" s="9" t="s">
        <v>17</v>
      </c>
      <c r="B39" s="2">
        <v>0.90900000000000003</v>
      </c>
      <c r="C39" s="5">
        <v>8.8999999999999996E-2</v>
      </c>
      <c r="D39" s="1">
        <f t="shared" si="1"/>
        <v>0.82000000000000006</v>
      </c>
      <c r="E39" s="8">
        <f t="shared" si="2"/>
        <v>142.30003160000001</v>
      </c>
    </row>
    <row r="40" spans="1:5" x14ac:dyDescent="0.35">
      <c r="A40" s="9" t="s">
        <v>17</v>
      </c>
      <c r="B40" s="2">
        <v>0.89200000000000002</v>
      </c>
      <c r="C40" s="5">
        <v>8.8999999999999996E-2</v>
      </c>
      <c r="D40" s="1">
        <f t="shared" si="1"/>
        <v>0.80300000000000005</v>
      </c>
      <c r="E40" s="8">
        <f t="shared" si="2"/>
        <v>138.22678983100002</v>
      </c>
    </row>
    <row r="41" spans="1:5" x14ac:dyDescent="0.35">
      <c r="A41" s="9" t="s">
        <v>19</v>
      </c>
      <c r="B41" s="2">
        <v>1.4490000000000001</v>
      </c>
      <c r="C41" s="5">
        <v>8.8999999999999996E-2</v>
      </c>
      <c r="D41" s="1">
        <f t="shared" si="1"/>
        <v>1.36</v>
      </c>
      <c r="E41" s="8">
        <f t="shared" si="2"/>
        <v>296.63776640000003</v>
      </c>
    </row>
    <row r="42" spans="1:5" x14ac:dyDescent="0.35">
      <c r="A42" s="9" t="s">
        <v>19</v>
      </c>
      <c r="B42" s="2">
        <v>1.3320000000000001</v>
      </c>
      <c r="C42" s="5">
        <v>8.8999999999999996E-2</v>
      </c>
      <c r="D42" s="1">
        <f t="shared" si="1"/>
        <v>1.2430000000000001</v>
      </c>
      <c r="E42" s="8">
        <f t="shared" si="2"/>
        <v>259.09219999100003</v>
      </c>
    </row>
    <row r="43" spans="1:5" x14ac:dyDescent="0.35">
      <c r="A43" s="9" t="s">
        <v>20</v>
      </c>
      <c r="B43" s="2">
        <v>0.57200000000000006</v>
      </c>
      <c r="C43" s="5">
        <v>8.8999999999999996E-2</v>
      </c>
      <c r="D43" s="1">
        <f t="shared" si="1"/>
        <v>0.4830000000000001</v>
      </c>
      <c r="E43" s="8">
        <f t="shared" si="2"/>
        <v>70.500302151000014</v>
      </c>
    </row>
    <row r="44" spans="1:5" x14ac:dyDescent="0.35">
      <c r="A44" s="9" t="s">
        <v>20</v>
      </c>
      <c r="B44" s="2">
        <v>0.53400000000000003</v>
      </c>
      <c r="C44" s="5">
        <v>8.8999999999999996E-2</v>
      </c>
      <c r="D44" s="1">
        <f t="shared" si="1"/>
        <v>0.44500000000000006</v>
      </c>
      <c r="E44" s="8">
        <f t="shared" si="2"/>
        <v>63.586355975000004</v>
      </c>
    </row>
    <row r="45" spans="1:5" x14ac:dyDescent="0.35">
      <c r="A45" s="9" t="s">
        <v>22</v>
      </c>
      <c r="B45" s="2">
        <v>1.629</v>
      </c>
      <c r="C45" s="5">
        <v>8.8999999999999996E-2</v>
      </c>
      <c r="D45" s="1">
        <f t="shared" si="1"/>
        <v>1.54</v>
      </c>
      <c r="E45" s="8">
        <f t="shared" si="2"/>
        <v>358.83516439999994</v>
      </c>
    </row>
    <row r="46" spans="1:5" x14ac:dyDescent="0.35">
      <c r="A46" s="9" t="s">
        <v>22</v>
      </c>
      <c r="B46" s="2">
        <v>1.5649999999999999</v>
      </c>
      <c r="C46" s="5">
        <v>8.8999999999999996E-2</v>
      </c>
      <c r="D46" s="1">
        <f t="shared" si="1"/>
        <v>1.476</v>
      </c>
      <c r="E46" s="8">
        <f t="shared" si="2"/>
        <v>336.10464638399992</v>
      </c>
    </row>
    <row r="47" spans="1:5" x14ac:dyDescent="0.35">
      <c r="A47" s="9" t="s">
        <v>21</v>
      </c>
      <c r="B47" s="2">
        <v>0.70799999999999996</v>
      </c>
      <c r="C47" s="5">
        <v>8.8999999999999996E-2</v>
      </c>
      <c r="D47" s="1">
        <f t="shared" si="1"/>
        <v>0.61899999999999999</v>
      </c>
      <c r="E47" s="8">
        <f t="shared" si="2"/>
        <v>97.208093398999992</v>
      </c>
    </row>
    <row r="48" spans="1:5" x14ac:dyDescent="0.35">
      <c r="A48" s="9" t="s">
        <v>21</v>
      </c>
      <c r="B48" s="2">
        <v>0.66300000000000003</v>
      </c>
      <c r="C48" s="5">
        <v>8.8999999999999996E-2</v>
      </c>
      <c r="D48" s="1">
        <f t="shared" si="1"/>
        <v>0.57400000000000007</v>
      </c>
      <c r="E48" s="8">
        <f t="shared" si="2"/>
        <v>88.031239484000011</v>
      </c>
    </row>
    <row r="49" spans="1:5" x14ac:dyDescent="0.35">
      <c r="A49" s="9" t="s">
        <v>23</v>
      </c>
      <c r="B49" s="2">
        <v>1.1839999999999999</v>
      </c>
      <c r="C49" s="5">
        <v>8.8999999999999996E-2</v>
      </c>
      <c r="D49" s="1">
        <f t="shared" si="1"/>
        <v>1.095</v>
      </c>
      <c r="E49" s="8">
        <f t="shared" si="2"/>
        <v>214.85231497499998</v>
      </c>
    </row>
    <row r="50" spans="1:5" x14ac:dyDescent="0.35">
      <c r="A50" s="9" t="s">
        <v>23</v>
      </c>
      <c r="B50" s="2">
        <v>1.1739999999999999</v>
      </c>
      <c r="C50" s="5">
        <v>8.8999999999999996E-2</v>
      </c>
      <c r="D50" s="1">
        <f t="shared" si="1"/>
        <v>1.085</v>
      </c>
      <c r="E50" s="8">
        <f t="shared" si="2"/>
        <v>211.99420877499998</v>
      </c>
    </row>
    <row r="51" spans="1:5" x14ac:dyDescent="0.35">
      <c r="A51" s="9" t="s">
        <v>24</v>
      </c>
      <c r="B51" s="2">
        <v>0.82700000000000007</v>
      </c>
      <c r="C51" s="5">
        <v>8.8999999999999996E-2</v>
      </c>
      <c r="D51" s="1">
        <f t="shared" si="1"/>
        <v>0.7380000000000001</v>
      </c>
      <c r="E51" s="8">
        <f t="shared" si="2"/>
        <v>123.09480159600002</v>
      </c>
    </row>
    <row r="52" spans="1:5" x14ac:dyDescent="0.35">
      <c r="A52" s="9" t="s">
        <v>24</v>
      </c>
      <c r="B52" s="2">
        <v>0.76600000000000001</v>
      </c>
      <c r="C52" s="5">
        <v>8.8999999999999996E-2</v>
      </c>
      <c r="D52" s="1">
        <f t="shared" si="1"/>
        <v>0.67700000000000005</v>
      </c>
      <c r="E52" s="8">
        <f t="shared" si="2"/>
        <v>109.531635511</v>
      </c>
    </row>
    <row r="53" spans="1:5" x14ac:dyDescent="0.35">
      <c r="A53" s="9" t="s">
        <v>25</v>
      </c>
      <c r="B53" s="2">
        <v>1.6240000000000001</v>
      </c>
      <c r="C53" s="5">
        <v>8.8999999999999996E-2</v>
      </c>
      <c r="D53" s="1">
        <f t="shared" si="1"/>
        <v>1.5350000000000001</v>
      </c>
      <c r="E53" s="8">
        <f t="shared" si="2"/>
        <v>357.03486977500006</v>
      </c>
    </row>
    <row r="54" spans="1:5" x14ac:dyDescent="0.35">
      <c r="A54" s="9" t="s">
        <v>25</v>
      </c>
      <c r="B54" s="2">
        <v>1.6540000000000001</v>
      </c>
      <c r="C54" s="5">
        <v>8.8999999999999996E-2</v>
      </c>
      <c r="D54" s="1">
        <f t="shared" si="1"/>
        <v>1.5650000000000002</v>
      </c>
      <c r="E54" s="8">
        <f t="shared" si="2"/>
        <v>367.89885677500001</v>
      </c>
    </row>
    <row r="55" spans="1:5" x14ac:dyDescent="0.35">
      <c r="A55" s="9" t="s">
        <v>26</v>
      </c>
      <c r="B55" s="2">
        <v>0.56200000000000006</v>
      </c>
      <c r="C55" s="5">
        <v>8.8999999999999996E-2</v>
      </c>
      <c r="D55" s="1">
        <f t="shared" si="1"/>
        <v>0.47300000000000009</v>
      </c>
      <c r="E55" s="8">
        <f t="shared" si="2"/>
        <v>68.657614111000015</v>
      </c>
    </row>
    <row r="56" spans="1:5" x14ac:dyDescent="0.35">
      <c r="A56" s="9" t="s">
        <v>26</v>
      </c>
      <c r="B56" s="2">
        <v>0.52</v>
      </c>
      <c r="C56" s="5">
        <v>8.8999999999999996E-2</v>
      </c>
      <c r="D56" s="1">
        <f t="shared" si="1"/>
        <v>0.43100000000000005</v>
      </c>
      <c r="E56" s="8">
        <f t="shared" si="2"/>
        <v>61.099506799000004</v>
      </c>
    </row>
    <row r="57" spans="1:5" x14ac:dyDescent="0.35">
      <c r="A57" s="9" t="s">
        <v>27</v>
      </c>
      <c r="B57" s="2">
        <v>1.458</v>
      </c>
      <c r="C57" s="5">
        <v>8.8999999999999996E-2</v>
      </c>
      <c r="D57" s="1">
        <f t="shared" si="1"/>
        <v>1.369</v>
      </c>
      <c r="E57" s="8">
        <f t="shared" si="2"/>
        <v>299.61996239899997</v>
      </c>
    </row>
    <row r="58" spans="1:5" x14ac:dyDescent="0.35">
      <c r="A58" s="9" t="s">
        <v>27</v>
      </c>
      <c r="B58" s="2">
        <v>1.5680000000000001</v>
      </c>
      <c r="C58" s="5">
        <v>8.8999999999999996E-2</v>
      </c>
      <c r="D58" s="1">
        <f t="shared" si="1"/>
        <v>1.4790000000000001</v>
      </c>
      <c r="E58" s="8">
        <f t="shared" si="2"/>
        <v>337.15495791900003</v>
      </c>
    </row>
    <row r="59" spans="1:5" x14ac:dyDescent="0.35">
      <c r="A59" s="9" t="s">
        <v>29</v>
      </c>
      <c r="B59" s="2">
        <v>0.96199999999999997</v>
      </c>
      <c r="C59" s="5">
        <v>8.8999999999999996E-2</v>
      </c>
      <c r="D59" s="1">
        <f t="shared" si="1"/>
        <v>0.873</v>
      </c>
      <c r="E59" s="8">
        <f t="shared" si="2"/>
        <v>155.30673971100001</v>
      </c>
    </row>
    <row r="60" spans="1:5" x14ac:dyDescent="0.35">
      <c r="A60" s="9" t="s">
        <v>29</v>
      </c>
      <c r="B60" s="2">
        <v>0.86799999999999999</v>
      </c>
      <c r="C60" s="5">
        <v>8.8999999999999996E-2</v>
      </c>
      <c r="D60" s="1">
        <f t="shared" si="1"/>
        <v>0.77900000000000003</v>
      </c>
      <c r="E60" s="8">
        <f t="shared" si="2"/>
        <v>132.557962519</v>
      </c>
    </row>
    <row r="61" spans="1:5" x14ac:dyDescent="0.35">
      <c r="A61" s="9" t="s">
        <v>28</v>
      </c>
      <c r="B61" s="2">
        <v>1.494</v>
      </c>
      <c r="C61" s="5">
        <v>8.8999999999999996E-2</v>
      </c>
      <c r="D61" s="1">
        <f t="shared" si="1"/>
        <v>1.405</v>
      </c>
      <c r="E61" s="8">
        <f t="shared" si="2"/>
        <v>311.68313997499996</v>
      </c>
    </row>
    <row r="62" spans="1:5" x14ac:dyDescent="0.35">
      <c r="A62" s="9" t="s">
        <v>28</v>
      </c>
      <c r="B62" s="2">
        <v>1.423</v>
      </c>
      <c r="C62" s="5">
        <v>8.8999999999999996E-2</v>
      </c>
      <c r="D62" s="1">
        <f t="shared" si="1"/>
        <v>1.3340000000000001</v>
      </c>
      <c r="E62" s="8">
        <f t="shared" si="2"/>
        <v>288.09802620400001</v>
      </c>
    </row>
    <row r="63" spans="1:5" x14ac:dyDescent="0.35">
      <c r="A63" s="9" t="s">
        <v>30</v>
      </c>
      <c r="B63" s="2">
        <v>2.016</v>
      </c>
      <c r="C63" s="5">
        <v>8.8999999999999996E-2</v>
      </c>
      <c r="D63" s="1">
        <f t="shared" si="1"/>
        <v>1.927</v>
      </c>
      <c r="E63" s="8">
        <f t="shared" si="2"/>
        <v>510.76318051099997</v>
      </c>
    </row>
    <row r="64" spans="1:5" x14ac:dyDescent="0.35">
      <c r="A64" s="9" t="s">
        <v>30</v>
      </c>
      <c r="B64" s="2">
        <v>1.9330000000000001</v>
      </c>
      <c r="C64" s="5">
        <v>8.8999999999999996E-2</v>
      </c>
      <c r="D64" s="1">
        <f t="shared" si="1"/>
        <v>1.8440000000000001</v>
      </c>
      <c r="E64" s="8">
        <f t="shared" si="2"/>
        <v>476.08591422400002</v>
      </c>
    </row>
    <row r="65" spans="1:5" x14ac:dyDescent="0.35">
      <c r="A65" s="9" t="s">
        <v>31</v>
      </c>
      <c r="B65" s="2">
        <v>0.36099999999999999</v>
      </c>
      <c r="C65" s="5">
        <v>8.8999999999999996E-2</v>
      </c>
      <c r="D65" s="1">
        <f t="shared" si="1"/>
        <v>0.27200000000000002</v>
      </c>
      <c r="E65" s="8">
        <f t="shared" si="2"/>
        <v>35.137958656000002</v>
      </c>
    </row>
    <row r="66" spans="1:5" x14ac:dyDescent="0.35">
      <c r="A66" s="9" t="s">
        <v>31</v>
      </c>
      <c r="B66" s="2">
        <v>0.32500000000000001</v>
      </c>
      <c r="C66" s="5">
        <v>8.8999999999999996E-2</v>
      </c>
      <c r="D66" s="1">
        <f t="shared" si="1"/>
        <v>0.23600000000000002</v>
      </c>
      <c r="E66" s="8">
        <f t="shared" si="2"/>
        <v>29.842244464</v>
      </c>
    </row>
    <row r="67" spans="1:5" x14ac:dyDescent="0.35">
      <c r="A67" s="9" t="s">
        <v>32</v>
      </c>
      <c r="B67" s="2">
        <v>0.48299999999999998</v>
      </c>
      <c r="C67" s="5">
        <v>8.8999999999999996E-2</v>
      </c>
      <c r="D67" s="1">
        <f t="shared" ref="D67:D98" si="3">(B67-C67)</f>
        <v>0.39400000000000002</v>
      </c>
      <c r="E67" s="8">
        <f t="shared" ref="E67:E98" si="4">(82.959*D67*D67)+(104.96*D67)+(0.4512)</f>
        <v>54.683663324000001</v>
      </c>
    </row>
    <row r="68" spans="1:5" x14ac:dyDescent="0.35">
      <c r="A68" s="9" t="s">
        <v>32</v>
      </c>
      <c r="B68" s="2">
        <v>0.48799999999999999</v>
      </c>
      <c r="C68" s="5">
        <v>8.8999999999999996E-2</v>
      </c>
      <c r="D68" s="1">
        <f t="shared" si="3"/>
        <v>0.39900000000000002</v>
      </c>
      <c r="E68" s="8">
        <f t="shared" si="4"/>
        <v>55.537395758999999</v>
      </c>
    </row>
    <row r="69" spans="1:5" x14ac:dyDescent="0.35">
      <c r="A69" s="9" t="s">
        <v>34</v>
      </c>
      <c r="B69" s="2">
        <v>1.542</v>
      </c>
      <c r="C69" s="5">
        <v>8.8999999999999996E-2</v>
      </c>
      <c r="D69" s="1">
        <f t="shared" si="3"/>
        <v>1.4530000000000001</v>
      </c>
      <c r="E69" s="8">
        <f t="shared" si="4"/>
        <v>328.10186743099996</v>
      </c>
    </row>
    <row r="70" spans="1:5" x14ac:dyDescent="0.35">
      <c r="A70" s="9" t="s">
        <v>34</v>
      </c>
      <c r="B70" s="2">
        <v>1.776</v>
      </c>
      <c r="C70" s="5">
        <v>8.8999999999999996E-2</v>
      </c>
      <c r="D70" s="1">
        <f t="shared" si="3"/>
        <v>1.6870000000000001</v>
      </c>
      <c r="E70" s="8">
        <f t="shared" si="4"/>
        <v>413.61746227100002</v>
      </c>
    </row>
    <row r="71" spans="1:5" x14ac:dyDescent="0.35">
      <c r="A71" s="9" t="s">
        <v>35</v>
      </c>
      <c r="B71" s="2">
        <v>0.59499999999999997</v>
      </c>
      <c r="C71" s="5">
        <v>8.8999999999999996E-2</v>
      </c>
      <c r="D71" s="1">
        <f t="shared" si="3"/>
        <v>0.50600000000000001</v>
      </c>
      <c r="E71" s="8">
        <f t="shared" si="4"/>
        <v>74.801450523999989</v>
      </c>
    </row>
    <row r="72" spans="1:5" x14ac:dyDescent="0.35">
      <c r="A72" s="9" t="s">
        <v>35</v>
      </c>
      <c r="B72" s="2">
        <v>0.40200000000000002</v>
      </c>
      <c r="C72" s="5">
        <v>8.8999999999999996E-2</v>
      </c>
      <c r="D72" s="1">
        <f t="shared" si="3"/>
        <v>0.31300000000000006</v>
      </c>
      <c r="E72" s="8">
        <f t="shared" si="4"/>
        <v>41.431090271000009</v>
      </c>
    </row>
    <row r="73" spans="1:5" x14ac:dyDescent="0.35">
      <c r="A73" s="9" t="s">
        <v>36</v>
      </c>
      <c r="B73" s="2">
        <v>1.6500000000000001</v>
      </c>
      <c r="C73" s="5">
        <v>8.8999999999999996E-2</v>
      </c>
      <c r="D73" s="1">
        <f t="shared" si="3"/>
        <v>1.5610000000000002</v>
      </c>
      <c r="E73" s="8">
        <f t="shared" si="4"/>
        <v>366.44169743900005</v>
      </c>
    </row>
    <row r="74" spans="1:5" x14ac:dyDescent="0.35">
      <c r="A74" s="9" t="s">
        <v>36</v>
      </c>
      <c r="B74" s="2">
        <v>1.5</v>
      </c>
      <c r="C74" s="5">
        <v>8.8999999999999996E-2</v>
      </c>
      <c r="D74" s="1">
        <f t="shared" si="3"/>
        <v>1.411</v>
      </c>
      <c r="E74" s="8">
        <f t="shared" si="4"/>
        <v>313.71457523899994</v>
      </c>
    </row>
    <row r="75" spans="1:5" x14ac:dyDescent="0.35">
      <c r="A75" s="9" t="s">
        <v>33</v>
      </c>
      <c r="B75" s="2">
        <v>0.77200000000000002</v>
      </c>
      <c r="C75" s="5">
        <v>8.8999999999999996E-2</v>
      </c>
      <c r="D75" s="1">
        <f t="shared" si="3"/>
        <v>0.68300000000000005</v>
      </c>
      <c r="E75" s="8">
        <f t="shared" si="4"/>
        <v>110.83834095100001</v>
      </c>
    </row>
    <row r="76" spans="1:5" x14ac:dyDescent="0.35">
      <c r="A76" s="9" t="s">
        <v>33</v>
      </c>
      <c r="B76" s="2">
        <v>0.71899999999999997</v>
      </c>
      <c r="C76" s="5">
        <v>8.8999999999999996E-2</v>
      </c>
      <c r="D76" s="1">
        <f t="shared" si="3"/>
        <v>0.63</v>
      </c>
      <c r="E76" s="8">
        <f t="shared" si="4"/>
        <v>99.502427099999991</v>
      </c>
    </row>
    <row r="77" spans="1:5" x14ac:dyDescent="0.35">
      <c r="A77" s="9" t="s">
        <v>37</v>
      </c>
      <c r="B77" s="2">
        <v>1.71</v>
      </c>
      <c r="C77" s="5">
        <v>8.8999999999999996E-2</v>
      </c>
      <c r="D77" s="1">
        <f t="shared" si="3"/>
        <v>1.621</v>
      </c>
      <c r="E77" s="8">
        <f t="shared" si="4"/>
        <v>388.57782971899996</v>
      </c>
    </row>
    <row r="78" spans="1:5" x14ac:dyDescent="0.35">
      <c r="A78" s="9" t="s">
        <v>37</v>
      </c>
      <c r="B78" s="2">
        <v>1.7130000000000001</v>
      </c>
      <c r="C78" s="5">
        <v>8.8999999999999996E-2</v>
      </c>
      <c r="D78" s="1">
        <f t="shared" si="3"/>
        <v>1.6240000000000001</v>
      </c>
      <c r="E78" s="8">
        <f t="shared" si="4"/>
        <v>389.70031558400001</v>
      </c>
    </row>
    <row r="79" spans="1:5" x14ac:dyDescent="0.35">
      <c r="A79" s="9" t="s">
        <v>38</v>
      </c>
      <c r="B79" s="2">
        <v>0.27500000000000002</v>
      </c>
      <c r="C79" s="5">
        <v>8.8999999999999996E-2</v>
      </c>
      <c r="D79" s="1">
        <f t="shared" si="3"/>
        <v>0.18600000000000003</v>
      </c>
      <c r="E79" s="8">
        <f t="shared" si="4"/>
        <v>22.843809564000004</v>
      </c>
    </row>
    <row r="80" spans="1:5" x14ac:dyDescent="0.35">
      <c r="A80" s="9" t="s">
        <v>38</v>
      </c>
      <c r="B80" s="2">
        <v>0.24399999999999999</v>
      </c>
      <c r="C80" s="5">
        <v>8.8999999999999996E-2</v>
      </c>
      <c r="D80" s="1">
        <f t="shared" si="3"/>
        <v>0.155</v>
      </c>
      <c r="E80" s="8">
        <f t="shared" si="4"/>
        <v>18.713089974999999</v>
      </c>
    </row>
    <row r="81" spans="1:5" x14ac:dyDescent="0.35">
      <c r="A81" s="9" t="s">
        <v>39</v>
      </c>
      <c r="B81" s="2">
        <v>1.4770000000000001</v>
      </c>
      <c r="C81" s="5">
        <v>8.8999999999999996E-2</v>
      </c>
      <c r="D81" s="1">
        <f t="shared" si="3"/>
        <v>1.3880000000000001</v>
      </c>
      <c r="E81" s="8">
        <f t="shared" si="4"/>
        <v>305.95984369600001</v>
      </c>
    </row>
    <row r="82" spans="1:5" x14ac:dyDescent="0.35">
      <c r="A82" s="9" t="s">
        <v>39</v>
      </c>
      <c r="B82" s="2">
        <v>1.238</v>
      </c>
      <c r="C82" s="5">
        <v>8.8999999999999996E-2</v>
      </c>
      <c r="D82" s="1">
        <f t="shared" si="3"/>
        <v>1.149</v>
      </c>
      <c r="E82" s="8">
        <f t="shared" si="4"/>
        <v>230.572794759</v>
      </c>
    </row>
    <row r="83" spans="1:5" x14ac:dyDescent="0.35">
      <c r="A83" s="9" t="s">
        <v>41</v>
      </c>
      <c r="B83" s="2">
        <v>0.441</v>
      </c>
      <c r="C83" s="5">
        <v>8.8999999999999996E-2</v>
      </c>
      <c r="D83" s="1">
        <f t="shared" si="3"/>
        <v>0.35199999999999998</v>
      </c>
      <c r="E83" s="8">
        <f t="shared" si="4"/>
        <v>47.676071935999992</v>
      </c>
    </row>
    <row r="84" spans="1:5" x14ac:dyDescent="0.35">
      <c r="A84" s="9" t="s">
        <v>41</v>
      </c>
      <c r="B84" s="2">
        <v>0.41000000000000003</v>
      </c>
      <c r="C84" s="5">
        <v>8.8999999999999996E-2</v>
      </c>
      <c r="D84" s="1">
        <f t="shared" si="3"/>
        <v>0.32100000000000006</v>
      </c>
      <c r="E84" s="8">
        <f t="shared" si="4"/>
        <v>42.691538319000003</v>
      </c>
    </row>
    <row r="85" spans="1:5" x14ac:dyDescent="0.35">
      <c r="A85" s="9" t="s">
        <v>40</v>
      </c>
      <c r="B85" s="2">
        <v>1.401</v>
      </c>
      <c r="C85" s="5">
        <v>8.8999999999999996E-2</v>
      </c>
      <c r="D85" s="1">
        <f t="shared" si="3"/>
        <v>1.3120000000000001</v>
      </c>
      <c r="E85" s="8">
        <f t="shared" si="4"/>
        <v>280.95969689599997</v>
      </c>
    </row>
    <row r="86" spans="1:5" x14ac:dyDescent="0.35">
      <c r="A86" s="9" t="s">
        <v>40</v>
      </c>
      <c r="B86" s="2">
        <v>1.448</v>
      </c>
      <c r="C86" s="5">
        <v>8.8999999999999996E-2</v>
      </c>
      <c r="D86" s="1">
        <f t="shared" si="3"/>
        <v>1.359</v>
      </c>
      <c r="E86" s="8">
        <f t="shared" si="4"/>
        <v>296.30724087899995</v>
      </c>
    </row>
    <row r="87" spans="1:5" x14ac:dyDescent="0.35">
      <c r="A87" s="9" t="s">
        <v>42</v>
      </c>
      <c r="B87" s="2">
        <v>0.27900000000000003</v>
      </c>
      <c r="C87" s="5">
        <v>8.8999999999999996E-2</v>
      </c>
      <c r="D87" s="1">
        <f t="shared" si="3"/>
        <v>0.19000000000000003</v>
      </c>
      <c r="E87" s="8">
        <f t="shared" si="4"/>
        <v>23.388419900000002</v>
      </c>
    </row>
    <row r="88" spans="1:5" x14ac:dyDescent="0.35">
      <c r="A88" s="9" t="s">
        <v>42</v>
      </c>
      <c r="B88" s="2">
        <v>0.26900000000000002</v>
      </c>
      <c r="C88" s="5">
        <v>8.8999999999999996E-2</v>
      </c>
      <c r="D88" s="1">
        <f t="shared" si="3"/>
        <v>0.18000000000000002</v>
      </c>
      <c r="E88" s="8">
        <f t="shared" si="4"/>
        <v>22.031871600000002</v>
      </c>
    </row>
    <row r="89" spans="1:5" x14ac:dyDescent="0.35">
      <c r="A89" s="9" t="s">
        <v>43</v>
      </c>
      <c r="B89" s="2">
        <v>1.627</v>
      </c>
      <c r="C89" s="5">
        <v>8.8999999999999996E-2</v>
      </c>
      <c r="D89" s="1">
        <f t="shared" si="3"/>
        <v>1.538</v>
      </c>
      <c r="E89" s="8">
        <f t="shared" si="4"/>
        <v>358.11454879600001</v>
      </c>
    </row>
    <row r="90" spans="1:5" x14ac:dyDescent="0.35">
      <c r="A90" s="9" t="s">
        <v>43</v>
      </c>
      <c r="B90" s="2">
        <v>1.7490000000000001</v>
      </c>
      <c r="C90" s="5">
        <v>8.8999999999999996E-2</v>
      </c>
      <c r="D90" s="1">
        <f t="shared" si="3"/>
        <v>1.6600000000000001</v>
      </c>
      <c r="E90" s="8">
        <f t="shared" si="4"/>
        <v>403.28662040000006</v>
      </c>
    </row>
    <row r="91" spans="1:5" x14ac:dyDescent="0.35">
      <c r="A91" s="9" t="s">
        <v>44</v>
      </c>
      <c r="B91" s="2">
        <v>0.69900000000000007</v>
      </c>
      <c r="C91" s="5">
        <v>8.8999999999999996E-2</v>
      </c>
      <c r="D91" s="1">
        <f t="shared" si="3"/>
        <v>0.6100000000000001</v>
      </c>
      <c r="E91" s="8">
        <f t="shared" si="4"/>
        <v>95.34584390000002</v>
      </c>
    </row>
    <row r="92" spans="1:5" x14ac:dyDescent="0.35">
      <c r="A92" s="9" t="s">
        <v>44</v>
      </c>
      <c r="B92" s="2">
        <v>1.6619999999999999</v>
      </c>
      <c r="C92" s="5">
        <v>8.8999999999999996E-2</v>
      </c>
      <c r="D92" s="1">
        <f t="shared" si="3"/>
        <v>1.573</v>
      </c>
      <c r="E92" s="8">
        <f t="shared" si="4"/>
        <v>370.82113951099996</v>
      </c>
    </row>
    <row r="93" spans="1:5" x14ac:dyDescent="0.35">
      <c r="A93" s="9" t="s">
        <v>45</v>
      </c>
      <c r="B93" s="2">
        <v>1.3140000000000001</v>
      </c>
      <c r="C93" s="5">
        <v>8.8999999999999996E-2</v>
      </c>
      <c r="D93" s="1">
        <f t="shared" si="3"/>
        <v>1.2250000000000001</v>
      </c>
      <c r="E93" s="8">
        <f t="shared" si="4"/>
        <v>253.51754937500002</v>
      </c>
    </row>
    <row r="94" spans="1:5" x14ac:dyDescent="0.35">
      <c r="A94" s="9" t="s">
        <v>45</v>
      </c>
      <c r="B94" s="2">
        <v>1.2629999999999999</v>
      </c>
      <c r="C94" s="5">
        <v>8.8999999999999996E-2</v>
      </c>
      <c r="D94" s="1">
        <f t="shared" si="3"/>
        <v>1.1739999999999999</v>
      </c>
      <c r="E94" s="8">
        <f t="shared" si="4"/>
        <v>238.01463868399998</v>
      </c>
    </row>
    <row r="95" spans="1:5" x14ac:dyDescent="0.35">
      <c r="A95" s="9" t="s">
        <v>46</v>
      </c>
      <c r="B95" s="2">
        <v>0.746</v>
      </c>
      <c r="C95" s="5">
        <v>8.8999999999999996E-2</v>
      </c>
      <c r="D95" s="1">
        <f t="shared" si="3"/>
        <v>0.65700000000000003</v>
      </c>
      <c r="E95" s="8">
        <f t="shared" si="4"/>
        <v>105.21908939100001</v>
      </c>
    </row>
    <row r="96" spans="1:5" x14ac:dyDescent="0.35">
      <c r="A96" s="9" t="s">
        <v>46</v>
      </c>
      <c r="B96" s="2">
        <v>0.65600000000000003</v>
      </c>
      <c r="C96" s="5">
        <v>8.8999999999999996E-2</v>
      </c>
      <c r="D96" s="1">
        <f t="shared" si="3"/>
        <v>0.56700000000000006</v>
      </c>
      <c r="E96" s="8">
        <f t="shared" si="4"/>
        <v>86.633925951000009</v>
      </c>
    </row>
    <row r="97" spans="1:5" x14ac:dyDescent="0.35">
      <c r="A97" s="9" t="s">
        <v>47</v>
      </c>
      <c r="B97" s="2">
        <v>1.177</v>
      </c>
      <c r="C97" s="5">
        <v>8.8999999999999996E-2</v>
      </c>
      <c r="D97" s="1">
        <f t="shared" si="3"/>
        <v>1.0880000000000001</v>
      </c>
      <c r="E97" s="8">
        <f t="shared" si="4"/>
        <v>212.84989849600001</v>
      </c>
    </row>
    <row r="98" spans="1:5" x14ac:dyDescent="0.35">
      <c r="A98" s="9" t="s">
        <v>47</v>
      </c>
      <c r="B98" s="2">
        <v>1.175</v>
      </c>
      <c r="C98" s="5">
        <v>8.8999999999999996E-2</v>
      </c>
      <c r="D98" s="1">
        <f t="shared" si="3"/>
        <v>1.0860000000000001</v>
      </c>
      <c r="E98" s="8">
        <f t="shared" si="4"/>
        <v>212.27927276400001</v>
      </c>
    </row>
    <row r="99" spans="1:5" x14ac:dyDescent="0.35">
      <c r="A99" s="9" t="s">
        <v>48</v>
      </c>
      <c r="B99" s="2">
        <v>0.51900000000000002</v>
      </c>
      <c r="C99" s="5">
        <v>8.8999999999999996E-2</v>
      </c>
      <c r="D99" s="1">
        <f t="shared" ref="D99:D122" si="5">(B99-C99)</f>
        <v>0.43000000000000005</v>
      </c>
      <c r="E99" s="8">
        <f t="shared" ref="E99:E122" si="6">(82.959*D99*D99)+(104.96*D99)+(0.4512)</f>
        <v>60.923119100000008</v>
      </c>
    </row>
    <row r="100" spans="1:5" x14ac:dyDescent="0.35">
      <c r="A100" s="9" t="s">
        <v>48</v>
      </c>
      <c r="B100" s="2">
        <v>0.47500000000000003</v>
      </c>
      <c r="C100" s="5">
        <v>8.8999999999999996E-2</v>
      </c>
      <c r="D100" s="1">
        <f t="shared" si="5"/>
        <v>0.38600000000000001</v>
      </c>
      <c r="E100" s="8">
        <f t="shared" si="6"/>
        <v>53.326319163999997</v>
      </c>
    </row>
    <row r="101" spans="1:5" x14ac:dyDescent="0.35">
      <c r="A101" s="9" t="s">
        <v>49</v>
      </c>
      <c r="B101" s="2">
        <v>1.7910000000000001</v>
      </c>
      <c r="C101" s="5">
        <v>8.8999999999999996E-2</v>
      </c>
      <c r="D101" s="1">
        <f t="shared" si="5"/>
        <v>1.7020000000000002</v>
      </c>
      <c r="E101" s="8">
        <f t="shared" si="6"/>
        <v>419.40908303600003</v>
      </c>
    </row>
    <row r="102" spans="1:5" x14ac:dyDescent="0.35">
      <c r="A102" s="9" t="s">
        <v>49</v>
      </c>
      <c r="B102" s="2">
        <v>1.9040000000000001</v>
      </c>
      <c r="C102" s="5">
        <v>8.8999999999999996E-2</v>
      </c>
      <c r="D102" s="1">
        <f t="shared" si="5"/>
        <v>1.8150000000000002</v>
      </c>
      <c r="E102" s="8">
        <f t="shared" si="6"/>
        <v>464.23921177500006</v>
      </c>
    </row>
    <row r="103" spans="1:5" x14ac:dyDescent="0.35">
      <c r="A103" s="9" t="s">
        <v>50</v>
      </c>
      <c r="B103" s="2">
        <v>0.42299999999999999</v>
      </c>
      <c r="C103" s="5">
        <v>8.8999999999999996E-2</v>
      </c>
      <c r="D103" s="1">
        <f t="shared" si="5"/>
        <v>0.33399999999999996</v>
      </c>
      <c r="E103" s="8">
        <f t="shared" si="6"/>
        <v>44.762414203999995</v>
      </c>
    </row>
    <row r="104" spans="1:5" x14ac:dyDescent="0.35">
      <c r="A104" s="9" t="s">
        <v>50</v>
      </c>
      <c r="B104" s="2">
        <v>0.71099999999999997</v>
      </c>
      <c r="C104" s="5">
        <v>8.8999999999999996E-2</v>
      </c>
      <c r="D104" s="1">
        <f t="shared" si="5"/>
        <v>0.622</v>
      </c>
      <c r="E104" s="8">
        <f t="shared" si="6"/>
        <v>97.831829755999991</v>
      </c>
    </row>
    <row r="105" spans="1:5" x14ac:dyDescent="0.35">
      <c r="A105" s="9" t="s">
        <v>51</v>
      </c>
      <c r="B105" s="2">
        <v>0.90900000000000003</v>
      </c>
      <c r="C105" s="5">
        <v>8.8999999999999996E-2</v>
      </c>
      <c r="D105" s="1">
        <f t="shared" si="5"/>
        <v>0.82000000000000006</v>
      </c>
      <c r="E105" s="8">
        <f t="shared" si="6"/>
        <v>142.30003160000001</v>
      </c>
    </row>
    <row r="106" spans="1:5" x14ac:dyDescent="0.35">
      <c r="A106" s="9" t="s">
        <v>51</v>
      </c>
      <c r="B106" s="2">
        <v>1.226</v>
      </c>
      <c r="C106" s="5">
        <v>8.8999999999999996E-2</v>
      </c>
      <c r="D106" s="1">
        <f t="shared" si="5"/>
        <v>1.137</v>
      </c>
      <c r="E106" s="8">
        <f t="shared" si="6"/>
        <v>227.03754347099999</v>
      </c>
    </row>
    <row r="107" spans="1:5" x14ac:dyDescent="0.35">
      <c r="A107" s="9" t="s">
        <v>52</v>
      </c>
      <c r="B107" s="2">
        <v>0.439</v>
      </c>
      <c r="C107" s="5">
        <v>8.8999999999999996E-2</v>
      </c>
      <c r="D107" s="1">
        <f t="shared" si="5"/>
        <v>0.35</v>
      </c>
      <c r="E107" s="8">
        <f t="shared" si="6"/>
        <v>47.349677499999999</v>
      </c>
    </row>
    <row r="108" spans="1:5" x14ac:dyDescent="0.35">
      <c r="A108" s="9" t="s">
        <v>52</v>
      </c>
      <c r="B108" s="2">
        <v>0.38100000000000001</v>
      </c>
      <c r="C108" s="5">
        <v>8.8999999999999996E-2</v>
      </c>
      <c r="D108" s="1">
        <f t="shared" si="5"/>
        <v>0.29200000000000004</v>
      </c>
      <c r="E108" s="8">
        <f t="shared" si="6"/>
        <v>38.172936176000007</v>
      </c>
    </row>
    <row r="109" spans="1:5" x14ac:dyDescent="0.35">
      <c r="A109" s="9" t="s">
        <v>53</v>
      </c>
      <c r="B109" s="2">
        <v>1.512</v>
      </c>
      <c r="C109" s="5">
        <v>8.8999999999999996E-2</v>
      </c>
      <c r="D109" s="1">
        <f t="shared" si="5"/>
        <v>1.423</v>
      </c>
      <c r="E109" s="8">
        <f t="shared" si="6"/>
        <v>317.79536491099998</v>
      </c>
    </row>
    <row r="110" spans="1:5" x14ac:dyDescent="0.35">
      <c r="A110" s="9" t="s">
        <v>53</v>
      </c>
      <c r="B110" s="2">
        <v>1.5210000000000001</v>
      </c>
      <c r="C110" s="5">
        <v>8.8999999999999996E-2</v>
      </c>
      <c r="D110" s="1">
        <f t="shared" si="5"/>
        <v>1.4320000000000002</v>
      </c>
      <c r="E110" s="8">
        <f t="shared" si="6"/>
        <v>320.87163641600006</v>
      </c>
    </row>
    <row r="111" spans="1:5" x14ac:dyDescent="0.35">
      <c r="A111" s="9" t="s">
        <v>54</v>
      </c>
      <c r="B111" s="2">
        <v>0.71499999999999997</v>
      </c>
      <c r="C111" s="5">
        <v>8.8999999999999996E-2</v>
      </c>
      <c r="D111" s="1">
        <f t="shared" si="5"/>
        <v>0.626</v>
      </c>
      <c r="E111" s="8">
        <f t="shared" si="6"/>
        <v>98.665801084000009</v>
      </c>
    </row>
    <row r="112" spans="1:5" x14ac:dyDescent="0.35">
      <c r="A112" s="9" t="s">
        <v>54</v>
      </c>
      <c r="B112" s="2">
        <v>0.68700000000000006</v>
      </c>
      <c r="C112" s="5">
        <v>8.8999999999999996E-2</v>
      </c>
      <c r="D112" s="1">
        <f t="shared" si="5"/>
        <v>0.59800000000000009</v>
      </c>
      <c r="E112" s="8">
        <f t="shared" si="6"/>
        <v>92.883750236000012</v>
      </c>
    </row>
    <row r="113" spans="1:5" x14ac:dyDescent="0.35">
      <c r="A113" s="9" t="s">
        <v>55</v>
      </c>
      <c r="B113" s="2">
        <v>1.7810000000000001</v>
      </c>
      <c r="C113" s="5">
        <v>8.8999999999999996E-2</v>
      </c>
      <c r="D113" s="1">
        <f t="shared" si="5"/>
        <v>1.6920000000000002</v>
      </c>
      <c r="E113" s="8">
        <f t="shared" si="6"/>
        <v>415.54385457600006</v>
      </c>
    </row>
    <row r="114" spans="1:5" x14ac:dyDescent="0.35">
      <c r="A114" s="9" t="s">
        <v>55</v>
      </c>
      <c r="B114" s="2">
        <v>1.506</v>
      </c>
      <c r="C114" s="5">
        <v>8.8999999999999996E-2</v>
      </c>
      <c r="D114" s="1">
        <f t="shared" si="5"/>
        <v>1.417</v>
      </c>
      <c r="E114" s="8">
        <f t="shared" si="6"/>
        <v>315.75198355099997</v>
      </c>
    </row>
    <row r="115" spans="1:5" x14ac:dyDescent="0.35">
      <c r="A115" s="9" t="s">
        <v>56</v>
      </c>
      <c r="B115" s="2">
        <v>0.53200000000000003</v>
      </c>
      <c r="C115" s="5">
        <v>8.8999999999999996E-2</v>
      </c>
      <c r="D115" s="1">
        <f t="shared" si="5"/>
        <v>0.44300000000000006</v>
      </c>
      <c r="E115" s="8">
        <f t="shared" si="6"/>
        <v>63.229100791000008</v>
      </c>
    </row>
    <row r="116" spans="1:5" x14ac:dyDescent="0.35">
      <c r="A116" s="9" t="s">
        <v>56</v>
      </c>
      <c r="B116" s="2">
        <v>0.49099999999999999</v>
      </c>
      <c r="C116" s="5">
        <v>8.8999999999999996E-2</v>
      </c>
      <c r="D116" s="1">
        <f t="shared" si="5"/>
        <v>0.40200000000000002</v>
      </c>
      <c r="E116" s="8">
        <f t="shared" si="6"/>
        <v>56.051626236000004</v>
      </c>
    </row>
    <row r="117" spans="1:5" x14ac:dyDescent="0.35">
      <c r="A117" s="9" t="s">
        <v>57</v>
      </c>
      <c r="B117" s="2">
        <v>1.679</v>
      </c>
      <c r="C117" s="5">
        <v>8.8999999999999996E-2</v>
      </c>
      <c r="D117" s="1">
        <f t="shared" si="5"/>
        <v>1.59</v>
      </c>
      <c r="E117" s="8">
        <f t="shared" si="6"/>
        <v>377.06624790000001</v>
      </c>
    </row>
    <row r="118" spans="1:5" x14ac:dyDescent="0.35">
      <c r="A118" s="9" t="s">
        <v>57</v>
      </c>
      <c r="B118" s="2">
        <v>1.6160000000000001</v>
      </c>
      <c r="C118" s="5">
        <v>8.8999999999999996E-2</v>
      </c>
      <c r="D118" s="1">
        <f t="shared" si="5"/>
        <v>1.5270000000000001</v>
      </c>
      <c r="E118" s="8">
        <f t="shared" si="6"/>
        <v>354.16302611100002</v>
      </c>
    </row>
    <row r="119" spans="1:5" x14ac:dyDescent="0.35">
      <c r="A119" s="9" t="s">
        <v>58</v>
      </c>
      <c r="B119" s="2">
        <v>0.28400000000000003</v>
      </c>
      <c r="C119" s="5">
        <v>8.8999999999999996E-2</v>
      </c>
      <c r="D119" s="1">
        <f t="shared" si="5"/>
        <v>0.19500000000000003</v>
      </c>
      <c r="E119" s="8">
        <f t="shared" si="6"/>
        <v>24.072915975000004</v>
      </c>
    </row>
    <row r="120" spans="1:5" x14ac:dyDescent="0.35">
      <c r="A120" s="9" t="s">
        <v>58</v>
      </c>
      <c r="B120" s="2">
        <v>0.27400000000000002</v>
      </c>
      <c r="C120" s="5">
        <v>8.8999999999999996E-2</v>
      </c>
      <c r="D120" s="1">
        <f t="shared" si="5"/>
        <v>0.18500000000000003</v>
      </c>
      <c r="E120" s="8">
        <f t="shared" si="6"/>
        <v>22.708071775000001</v>
      </c>
    </row>
    <row r="121" spans="1:5" x14ac:dyDescent="0.35">
      <c r="A121" s="9" t="s">
        <v>59</v>
      </c>
      <c r="B121" s="2">
        <v>1.401</v>
      </c>
      <c r="C121" s="5">
        <v>8.8999999999999996E-2</v>
      </c>
      <c r="D121" s="1">
        <f t="shared" si="5"/>
        <v>1.3120000000000001</v>
      </c>
      <c r="E121" s="8">
        <f t="shared" si="6"/>
        <v>280.95969689599997</v>
      </c>
    </row>
    <row r="122" spans="1:5" x14ac:dyDescent="0.35">
      <c r="A122" s="9" t="s">
        <v>59</v>
      </c>
      <c r="B122" s="2">
        <v>1.26</v>
      </c>
      <c r="C122" s="5">
        <v>8.8999999999999996E-2</v>
      </c>
      <c r="D122" s="1">
        <f t="shared" si="5"/>
        <v>1.171</v>
      </c>
      <c r="E122" s="8">
        <f t="shared" si="6"/>
        <v>237.11614211900002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15"/>
  <sheetViews>
    <sheetView workbookViewId="0">
      <selection activeCell="H57" sqref="H56:H57"/>
    </sheetView>
  </sheetViews>
  <sheetFormatPr defaultRowHeight="14.5" x14ac:dyDescent="0.35"/>
  <cols>
    <col min="1" max="1" width="15.6328125" customWidth="1"/>
    <col min="2" max="2" width="11.36328125" customWidth="1"/>
    <col min="3" max="3" width="11.453125" customWidth="1"/>
    <col min="4" max="4" width="11.36328125" customWidth="1"/>
    <col min="5" max="5" width="15.1796875" customWidth="1"/>
  </cols>
  <sheetData>
    <row r="2" spans="1:11" x14ac:dyDescent="0.35">
      <c r="A2" s="4">
        <v>2.66</v>
      </c>
      <c r="B2" s="2">
        <v>0.5</v>
      </c>
      <c r="C2" s="2">
        <v>0.52400000000000002</v>
      </c>
      <c r="D2" s="2">
        <v>0.748</v>
      </c>
      <c r="E2" s="2">
        <v>0.107</v>
      </c>
      <c r="F2" s="2">
        <v>0.17100000000000001</v>
      </c>
      <c r="G2" s="2">
        <v>0.161</v>
      </c>
      <c r="H2" s="2">
        <v>0.158</v>
      </c>
      <c r="I2" s="2">
        <v>0.158</v>
      </c>
      <c r="J2" s="2">
        <v>0.158</v>
      </c>
      <c r="K2" s="2">
        <v>0.154</v>
      </c>
    </row>
    <row r="3" spans="1:11" x14ac:dyDescent="0.35">
      <c r="A3" s="4">
        <v>1.744</v>
      </c>
      <c r="B3" s="2">
        <v>0.46800000000000003</v>
      </c>
      <c r="C3" s="2">
        <v>0.47500000000000003</v>
      </c>
      <c r="D3" s="2">
        <v>0.65600000000000003</v>
      </c>
      <c r="E3" s="2">
        <v>0.106</v>
      </c>
      <c r="F3" s="2">
        <v>0.17699999999999999</v>
      </c>
      <c r="G3" s="2">
        <v>0.152</v>
      </c>
      <c r="H3" s="2">
        <v>0.153</v>
      </c>
      <c r="I3" s="2">
        <v>0.155</v>
      </c>
      <c r="J3" s="2">
        <v>0.151</v>
      </c>
      <c r="K3" s="2">
        <v>0.151</v>
      </c>
    </row>
    <row r="4" spans="1:11" x14ac:dyDescent="0.35">
      <c r="A4" s="4">
        <v>1.194</v>
      </c>
      <c r="B4" s="2">
        <v>1.6040000000000001</v>
      </c>
      <c r="C4" s="2">
        <v>1.925</v>
      </c>
      <c r="D4" s="2">
        <v>2.1070000000000002</v>
      </c>
      <c r="E4" s="2">
        <v>0.187</v>
      </c>
      <c r="F4" s="2">
        <v>0.156</v>
      </c>
      <c r="G4" s="2">
        <v>0.153</v>
      </c>
      <c r="H4" s="2">
        <v>0.154</v>
      </c>
      <c r="I4" s="2">
        <v>0.154</v>
      </c>
      <c r="J4" s="2">
        <v>0.153</v>
      </c>
      <c r="K4" s="2">
        <v>0.16700000000000001</v>
      </c>
    </row>
    <row r="5" spans="1:11" x14ac:dyDescent="0.35">
      <c r="A5" s="4">
        <v>0.84399999999999997</v>
      </c>
      <c r="B5" s="2">
        <v>1.7590000000000001</v>
      </c>
      <c r="C5" s="2">
        <v>1.8720000000000001</v>
      </c>
      <c r="D5" s="2">
        <v>2.11</v>
      </c>
      <c r="E5" s="2">
        <v>0.189</v>
      </c>
      <c r="F5" s="2">
        <v>0.16900000000000001</v>
      </c>
      <c r="G5" s="2">
        <v>0.152</v>
      </c>
      <c r="H5" s="2">
        <v>0.13900000000000001</v>
      </c>
      <c r="I5" s="2">
        <v>0.16500000000000001</v>
      </c>
      <c r="J5" s="2">
        <v>0.156</v>
      </c>
      <c r="K5" s="2">
        <v>0.16900000000000001</v>
      </c>
    </row>
    <row r="6" spans="1:11" x14ac:dyDescent="0.35">
      <c r="A6" s="4">
        <v>0.51800000000000002</v>
      </c>
      <c r="B6" s="2">
        <v>0.55800000000000005</v>
      </c>
      <c r="C6" s="2">
        <v>0.438</v>
      </c>
      <c r="D6" s="2">
        <v>0.64300000000000002</v>
      </c>
      <c r="E6" s="2">
        <v>0.17899999999999999</v>
      </c>
      <c r="F6" s="2">
        <v>0.20599999999999999</v>
      </c>
      <c r="G6" s="2">
        <v>0.156</v>
      </c>
      <c r="H6" s="2">
        <v>0.16700000000000001</v>
      </c>
      <c r="I6" s="2">
        <v>0.17699999999999999</v>
      </c>
      <c r="J6" s="2">
        <v>0.156</v>
      </c>
      <c r="K6" s="2">
        <v>0.161</v>
      </c>
    </row>
    <row r="7" spans="1:11" x14ac:dyDescent="0.35">
      <c r="A7" s="4">
        <v>0.29099999999999998</v>
      </c>
      <c r="B7" s="2">
        <v>0.57699999999999996</v>
      </c>
      <c r="C7" s="2">
        <v>0.44900000000000001</v>
      </c>
      <c r="D7" s="2">
        <v>0.63</v>
      </c>
      <c r="E7" s="2">
        <v>0.183</v>
      </c>
      <c r="F7" s="2">
        <v>0.254</v>
      </c>
      <c r="G7" s="2">
        <v>0.157</v>
      </c>
      <c r="H7" s="2">
        <v>0.16700000000000001</v>
      </c>
      <c r="I7" s="2">
        <v>0.17699999999999999</v>
      </c>
      <c r="J7" s="2">
        <v>0.151</v>
      </c>
      <c r="K7" s="2">
        <v>0.182</v>
      </c>
    </row>
    <row r="8" spans="1:11" x14ac:dyDescent="0.35">
      <c r="A8" s="4">
        <v>0.16800000000000001</v>
      </c>
      <c r="B8" s="2">
        <v>1.3049999999999999</v>
      </c>
      <c r="C8" s="2">
        <v>1.726</v>
      </c>
      <c r="D8" s="2">
        <v>1.6480000000000001</v>
      </c>
      <c r="E8" s="2">
        <v>0.26900000000000002</v>
      </c>
      <c r="F8" s="2">
        <v>0.16300000000000001</v>
      </c>
      <c r="G8" s="2">
        <v>0.16600000000000001</v>
      </c>
      <c r="H8" s="2">
        <v>0.17699999999999999</v>
      </c>
      <c r="I8" s="2">
        <v>0.186</v>
      </c>
      <c r="J8" s="2">
        <v>0.32600000000000001</v>
      </c>
      <c r="K8" s="2">
        <v>0.16800000000000001</v>
      </c>
    </row>
    <row r="9" spans="1:11" x14ac:dyDescent="0.35">
      <c r="A9" s="5">
        <v>7.8E-2</v>
      </c>
      <c r="B9" s="2">
        <v>1.232</v>
      </c>
      <c r="C9" s="2">
        <v>1.349</v>
      </c>
      <c r="D9" s="2">
        <v>1.7949999999999999</v>
      </c>
      <c r="E9" s="2">
        <v>0.22500000000000001</v>
      </c>
      <c r="F9" s="2">
        <v>0.158</v>
      </c>
      <c r="G9" s="2">
        <v>0.16200000000000001</v>
      </c>
      <c r="H9" s="2">
        <v>0.17599999999999999</v>
      </c>
      <c r="I9" s="2">
        <v>0.16700000000000001</v>
      </c>
      <c r="J9" s="2">
        <v>0.33100000000000002</v>
      </c>
      <c r="K9" s="2">
        <v>0.16600000000000001</v>
      </c>
    </row>
    <row r="14" spans="1:11" x14ac:dyDescent="0.35">
      <c r="A14" s="14"/>
      <c r="B14" s="7" t="s">
        <v>9</v>
      </c>
      <c r="C14" s="7" t="s">
        <v>10</v>
      </c>
      <c r="D14" s="7" t="s">
        <v>11</v>
      </c>
      <c r="E14" s="7" t="s">
        <v>12</v>
      </c>
    </row>
    <row r="15" spans="1:11" x14ac:dyDescent="0.35">
      <c r="A15" s="14" t="s">
        <v>1</v>
      </c>
      <c r="B15" s="4">
        <v>2.66</v>
      </c>
      <c r="C15" s="1">
        <f>B15-B22</f>
        <v>2.5820000000000003</v>
      </c>
      <c r="D15" s="1">
        <v>800</v>
      </c>
      <c r="E15" s="8">
        <f>(88.724*C15*C15)+(82.864*C15)-(0.5327)</f>
        <v>804.92056817600019</v>
      </c>
    </row>
    <row r="16" spans="1:11" x14ac:dyDescent="0.35">
      <c r="A16" s="14" t="s">
        <v>2</v>
      </c>
      <c r="B16" s="4">
        <v>1.744</v>
      </c>
      <c r="C16" s="1">
        <f>B16-B22</f>
        <v>1.6659999999999999</v>
      </c>
      <c r="D16" s="1">
        <v>400</v>
      </c>
      <c r="E16" s="8">
        <f t="shared" ref="E16:E22" si="0">(88.724*C16*C16)+(82.864*C16)-(0.5327)</f>
        <v>383.77715454400004</v>
      </c>
    </row>
    <row r="17" spans="1:11" x14ac:dyDescent="0.35">
      <c r="A17" s="14" t="s">
        <v>3</v>
      </c>
      <c r="B17" s="4">
        <v>1.194</v>
      </c>
      <c r="C17" s="1">
        <f>B17-B22</f>
        <v>1.1159999999999999</v>
      </c>
      <c r="D17" s="1">
        <v>200</v>
      </c>
      <c r="E17" s="8">
        <f t="shared" si="0"/>
        <v>202.44536214399997</v>
      </c>
    </row>
    <row r="18" spans="1:11" x14ac:dyDescent="0.35">
      <c r="A18" s="14" t="s">
        <v>4</v>
      </c>
      <c r="B18" s="4">
        <v>0.84399999999999997</v>
      </c>
      <c r="C18" s="1">
        <f>B18-B22</f>
        <v>0.76600000000000001</v>
      </c>
      <c r="D18" s="1">
        <v>100</v>
      </c>
      <c r="E18" s="8">
        <f t="shared" si="0"/>
        <v>115.00046334400001</v>
      </c>
    </row>
    <row r="19" spans="1:11" x14ac:dyDescent="0.35">
      <c r="A19" s="14" t="s">
        <v>5</v>
      </c>
      <c r="B19" s="4">
        <v>0.51800000000000002</v>
      </c>
      <c r="C19" s="1">
        <f>B19-B22</f>
        <v>0.44</v>
      </c>
      <c r="D19" s="1">
        <v>50</v>
      </c>
      <c r="E19" s="8">
        <f t="shared" si="0"/>
        <v>53.104426400000001</v>
      </c>
    </row>
    <row r="20" spans="1:11" x14ac:dyDescent="0.35">
      <c r="A20" s="14" t="s">
        <v>6</v>
      </c>
      <c r="B20" s="4">
        <v>0.29099999999999998</v>
      </c>
      <c r="C20" s="1">
        <f>B20-B22</f>
        <v>0.21299999999999997</v>
      </c>
      <c r="D20" s="1">
        <v>25</v>
      </c>
      <c r="E20" s="8">
        <f t="shared" si="0"/>
        <v>21.142651155999999</v>
      </c>
    </row>
    <row r="21" spans="1:11" x14ac:dyDescent="0.35">
      <c r="A21" s="14" t="s">
        <v>7</v>
      </c>
      <c r="B21" s="4">
        <v>0.16800000000000001</v>
      </c>
      <c r="C21" s="1">
        <f>B21-B22</f>
        <v>9.0000000000000011E-2</v>
      </c>
      <c r="D21" s="1">
        <v>12.5</v>
      </c>
      <c r="E21" s="8">
        <f t="shared" si="0"/>
        <v>7.6437244000000018</v>
      </c>
    </row>
    <row r="22" spans="1:11" x14ac:dyDescent="0.35">
      <c r="A22" s="14" t="s">
        <v>8</v>
      </c>
      <c r="B22" s="5">
        <v>7.8E-2</v>
      </c>
      <c r="C22" s="1">
        <f>B22-B22</f>
        <v>0</v>
      </c>
      <c r="D22" s="1">
        <v>0</v>
      </c>
      <c r="E22" s="8">
        <f t="shared" si="0"/>
        <v>-0.53269999999999995</v>
      </c>
    </row>
    <row r="28" spans="1:11" x14ac:dyDescent="0.35">
      <c r="I28" s="6" t="s">
        <v>13</v>
      </c>
      <c r="J28" s="6"/>
      <c r="K28" s="6"/>
    </row>
    <row r="33" spans="1:5" x14ac:dyDescent="0.35">
      <c r="A33" s="9" t="s">
        <v>14</v>
      </c>
      <c r="B33" s="2" t="s">
        <v>15</v>
      </c>
      <c r="C33" s="3" t="s">
        <v>8</v>
      </c>
      <c r="D33" s="1" t="s">
        <v>10</v>
      </c>
      <c r="E33" s="10" t="s">
        <v>60</v>
      </c>
    </row>
    <row r="34" spans="1:5" x14ac:dyDescent="0.35">
      <c r="A34" s="13" t="s">
        <v>103</v>
      </c>
      <c r="B34" s="13"/>
      <c r="C34" s="13"/>
      <c r="D34" s="13"/>
      <c r="E34" s="13"/>
    </row>
    <row r="35" spans="1:5" x14ac:dyDescent="0.35">
      <c r="A35" s="9" t="s">
        <v>61</v>
      </c>
      <c r="B35" s="2">
        <v>0.5</v>
      </c>
      <c r="C35" s="5">
        <v>7.8E-2</v>
      </c>
      <c r="D35" s="1">
        <f t="shared" ref="D35:D58" si="1">(B35-C35)</f>
        <v>0.42199999999999999</v>
      </c>
      <c r="E35" s="8">
        <f t="shared" ref="E35:E58" si="2">(88.724*D35*D35)+(82.864*D35)-(0.5327)</f>
        <v>50.236232816000005</v>
      </c>
    </row>
    <row r="36" spans="1:5" x14ac:dyDescent="0.35">
      <c r="A36" s="9" t="s">
        <v>61</v>
      </c>
      <c r="B36" s="2">
        <v>0.46800000000000003</v>
      </c>
      <c r="C36" s="5">
        <v>7.8E-2</v>
      </c>
      <c r="D36" s="1">
        <f t="shared" si="1"/>
        <v>0.39</v>
      </c>
      <c r="E36" s="8">
        <f t="shared" si="2"/>
        <v>45.279180400000008</v>
      </c>
    </row>
    <row r="37" spans="1:5" x14ac:dyDescent="0.35">
      <c r="A37" s="9" t="s">
        <v>62</v>
      </c>
      <c r="B37" s="2">
        <v>1.6040000000000001</v>
      </c>
      <c r="C37" s="5">
        <v>7.8E-2</v>
      </c>
      <c r="D37" s="1">
        <f t="shared" si="1"/>
        <v>1.526</v>
      </c>
      <c r="E37" s="8">
        <f t="shared" si="2"/>
        <v>332.52721342400002</v>
      </c>
    </row>
    <row r="38" spans="1:5" x14ac:dyDescent="0.35">
      <c r="A38" s="9" t="s">
        <v>62</v>
      </c>
      <c r="B38" s="2">
        <v>1.7590000000000001</v>
      </c>
      <c r="C38" s="5">
        <v>7.8E-2</v>
      </c>
      <c r="D38" s="1">
        <f t="shared" si="1"/>
        <v>1.681</v>
      </c>
      <c r="E38" s="8">
        <f t="shared" si="2"/>
        <v>389.47450296400007</v>
      </c>
    </row>
    <row r="39" spans="1:5" x14ac:dyDescent="0.35">
      <c r="A39" s="9" t="s">
        <v>63</v>
      </c>
      <c r="B39" s="2">
        <v>0.55800000000000005</v>
      </c>
      <c r="C39" s="5">
        <v>7.8E-2</v>
      </c>
      <c r="D39" s="1">
        <f t="shared" si="1"/>
        <v>0.48000000000000004</v>
      </c>
      <c r="E39" s="8">
        <f t="shared" si="2"/>
        <v>59.684029600000009</v>
      </c>
    </row>
    <row r="40" spans="1:5" x14ac:dyDescent="0.35">
      <c r="A40" s="9" t="s">
        <v>63</v>
      </c>
      <c r="B40" s="2">
        <v>0.57699999999999996</v>
      </c>
      <c r="C40" s="5">
        <v>7.8E-2</v>
      </c>
      <c r="D40" s="1">
        <f t="shared" si="1"/>
        <v>0.49899999999999994</v>
      </c>
      <c r="E40" s="8">
        <f t="shared" si="2"/>
        <v>62.908800723999995</v>
      </c>
    </row>
    <row r="41" spans="1:5" x14ac:dyDescent="0.35">
      <c r="A41" s="9" t="s">
        <v>64</v>
      </c>
      <c r="B41" s="2">
        <v>1.3049999999999999</v>
      </c>
      <c r="C41" s="5">
        <v>7.8E-2</v>
      </c>
      <c r="D41" s="1">
        <f t="shared" si="1"/>
        <v>1.2269999999999999</v>
      </c>
      <c r="E41" s="8">
        <f t="shared" si="2"/>
        <v>234.71798299599996</v>
      </c>
    </row>
    <row r="42" spans="1:5" x14ac:dyDescent="0.35">
      <c r="A42" s="9" t="s">
        <v>64</v>
      </c>
      <c r="B42" s="2">
        <v>1.232</v>
      </c>
      <c r="C42" s="5">
        <v>7.8E-2</v>
      </c>
      <c r="D42" s="1">
        <f t="shared" si="1"/>
        <v>1.1539999999999999</v>
      </c>
      <c r="E42" s="8">
        <f t="shared" si="2"/>
        <v>213.247526384</v>
      </c>
    </row>
    <row r="43" spans="1:5" x14ac:dyDescent="0.35">
      <c r="A43" s="9" t="s">
        <v>65</v>
      </c>
      <c r="B43" s="2">
        <v>0.52400000000000002</v>
      </c>
      <c r="C43" s="5">
        <v>7.8E-2</v>
      </c>
      <c r="D43" s="1">
        <f t="shared" si="1"/>
        <v>0.44600000000000001</v>
      </c>
      <c r="E43" s="8">
        <f t="shared" si="2"/>
        <v>54.073267184000002</v>
      </c>
    </row>
    <row r="44" spans="1:5" x14ac:dyDescent="0.35">
      <c r="A44" s="9" t="s">
        <v>65</v>
      </c>
      <c r="B44" s="2">
        <v>0.47500000000000003</v>
      </c>
      <c r="C44" s="5">
        <v>7.8E-2</v>
      </c>
      <c r="D44" s="1">
        <f t="shared" si="1"/>
        <v>0.39700000000000002</v>
      </c>
      <c r="E44" s="8">
        <f t="shared" si="2"/>
        <v>46.348008916000012</v>
      </c>
    </row>
    <row r="45" spans="1:5" x14ac:dyDescent="0.35">
      <c r="A45" s="9" t="s">
        <v>66</v>
      </c>
      <c r="B45" s="2">
        <v>1.925</v>
      </c>
      <c r="C45" s="5">
        <v>7.8E-2</v>
      </c>
      <c r="D45" s="1">
        <f t="shared" si="1"/>
        <v>1.847</v>
      </c>
      <c r="E45" s="8">
        <f t="shared" si="2"/>
        <v>455.19096011600004</v>
      </c>
    </row>
    <row r="46" spans="1:5" x14ac:dyDescent="0.35">
      <c r="A46" s="9" t="s">
        <v>66</v>
      </c>
      <c r="B46" s="2">
        <v>1.8720000000000001</v>
      </c>
      <c r="C46" s="5">
        <v>7.8E-2</v>
      </c>
      <c r="D46" s="1">
        <f t="shared" si="1"/>
        <v>1.794</v>
      </c>
      <c r="E46" s="8">
        <f t="shared" si="2"/>
        <v>433.67783166400011</v>
      </c>
    </row>
    <row r="47" spans="1:5" x14ac:dyDescent="0.35">
      <c r="A47" s="9" t="s">
        <v>67</v>
      </c>
      <c r="B47" s="2">
        <v>0.438</v>
      </c>
      <c r="C47" s="5">
        <v>7.8E-2</v>
      </c>
      <c r="D47" s="1">
        <f t="shared" si="1"/>
        <v>0.36</v>
      </c>
      <c r="E47" s="8">
        <f t="shared" si="2"/>
        <v>40.796970399999999</v>
      </c>
    </row>
    <row r="48" spans="1:5" x14ac:dyDescent="0.35">
      <c r="A48" s="9" t="s">
        <v>67</v>
      </c>
      <c r="B48" s="2">
        <v>0.44900000000000001</v>
      </c>
      <c r="C48" s="5">
        <v>7.8E-2</v>
      </c>
      <c r="D48" s="1">
        <f t="shared" si="1"/>
        <v>0.371</v>
      </c>
      <c r="E48" s="8">
        <f t="shared" si="2"/>
        <v>42.421904084000005</v>
      </c>
    </row>
    <row r="49" spans="1:5" x14ac:dyDescent="0.35">
      <c r="A49" s="9" t="s">
        <v>69</v>
      </c>
      <c r="B49" s="2">
        <v>1.726</v>
      </c>
      <c r="C49" s="5">
        <v>7.8E-2</v>
      </c>
      <c r="D49" s="1">
        <f t="shared" si="1"/>
        <v>1.6479999999999999</v>
      </c>
      <c r="E49" s="8">
        <f t="shared" si="2"/>
        <v>376.99303849600005</v>
      </c>
    </row>
    <row r="50" spans="1:5" x14ac:dyDescent="0.35">
      <c r="A50" s="9" t="s">
        <v>69</v>
      </c>
      <c r="B50" s="2">
        <v>1.349</v>
      </c>
      <c r="C50" s="5">
        <v>7.8E-2</v>
      </c>
      <c r="D50" s="1">
        <f t="shared" si="1"/>
        <v>1.2709999999999999</v>
      </c>
      <c r="E50" s="8">
        <f t="shared" si="2"/>
        <v>248.11583128399997</v>
      </c>
    </row>
    <row r="51" spans="1:5" x14ac:dyDescent="0.35">
      <c r="A51" s="9" t="s">
        <v>68</v>
      </c>
      <c r="B51" s="2">
        <v>0.748</v>
      </c>
      <c r="C51" s="5">
        <v>7.8E-2</v>
      </c>
      <c r="D51" s="1">
        <f t="shared" si="1"/>
        <v>0.67</v>
      </c>
      <c r="E51" s="8">
        <f t="shared" si="2"/>
        <v>94.814383599999999</v>
      </c>
    </row>
    <row r="52" spans="1:5" x14ac:dyDescent="0.35">
      <c r="A52" s="9" t="s">
        <v>68</v>
      </c>
      <c r="B52" s="2">
        <v>0.65600000000000003</v>
      </c>
      <c r="C52" s="5">
        <v>7.8E-2</v>
      </c>
      <c r="D52" s="1">
        <f t="shared" si="1"/>
        <v>0.57800000000000007</v>
      </c>
      <c r="E52" s="8">
        <f t="shared" si="2"/>
        <v>77.003960816000017</v>
      </c>
    </row>
    <row r="53" spans="1:5" x14ac:dyDescent="0.35">
      <c r="A53" s="9" t="s">
        <v>71</v>
      </c>
      <c r="B53" s="2">
        <v>2.1070000000000002</v>
      </c>
      <c r="C53" s="5">
        <v>7.8E-2</v>
      </c>
      <c r="D53" s="1">
        <f t="shared" si="1"/>
        <v>2.0290000000000004</v>
      </c>
      <c r="E53" s="8">
        <f t="shared" si="2"/>
        <v>532.86095688400019</v>
      </c>
    </row>
    <row r="54" spans="1:5" x14ac:dyDescent="0.35">
      <c r="A54" s="9" t="s">
        <v>71</v>
      </c>
      <c r="B54" s="2">
        <v>2.11</v>
      </c>
      <c r="C54" s="5">
        <v>7.8E-2</v>
      </c>
      <c r="D54" s="1">
        <f t="shared" si="1"/>
        <v>2.032</v>
      </c>
      <c r="E54" s="8">
        <f t="shared" si="2"/>
        <v>534.190473376</v>
      </c>
    </row>
    <row r="55" spans="1:5" x14ac:dyDescent="0.35">
      <c r="A55" s="9" t="s">
        <v>70</v>
      </c>
      <c r="B55" s="2">
        <v>0.64300000000000002</v>
      </c>
      <c r="C55" s="5">
        <v>7.8E-2</v>
      </c>
      <c r="D55" s="1">
        <f t="shared" si="1"/>
        <v>0.56500000000000006</v>
      </c>
      <c r="E55" s="8">
        <f t="shared" si="2"/>
        <v>74.608378900000005</v>
      </c>
    </row>
    <row r="56" spans="1:5" x14ac:dyDescent="0.35">
      <c r="A56" s="9" t="s">
        <v>70</v>
      </c>
      <c r="B56" s="2">
        <v>0.63</v>
      </c>
      <c r="C56" s="5">
        <v>7.8E-2</v>
      </c>
      <c r="D56" s="1">
        <f t="shared" si="1"/>
        <v>0.55200000000000005</v>
      </c>
      <c r="E56" s="8">
        <f t="shared" si="2"/>
        <v>72.242785695999999</v>
      </c>
    </row>
    <row r="57" spans="1:5" x14ac:dyDescent="0.35">
      <c r="A57" s="9" t="s">
        <v>72</v>
      </c>
      <c r="B57" s="2">
        <v>1.6480000000000001</v>
      </c>
      <c r="C57" s="5">
        <v>7.8E-2</v>
      </c>
      <c r="D57" s="1">
        <f t="shared" si="1"/>
        <v>1.57</v>
      </c>
      <c r="E57" s="8">
        <f t="shared" si="2"/>
        <v>348.25956760000008</v>
      </c>
    </row>
    <row r="58" spans="1:5" x14ac:dyDescent="0.35">
      <c r="A58" s="9" t="s">
        <v>72</v>
      </c>
      <c r="B58" s="2">
        <v>1.7949999999999999</v>
      </c>
      <c r="C58" s="5">
        <v>7.8E-2</v>
      </c>
      <c r="D58" s="1">
        <f t="shared" si="1"/>
        <v>1.7169999999999999</v>
      </c>
      <c r="E58" s="8">
        <f t="shared" si="2"/>
        <v>403.31103643599999</v>
      </c>
    </row>
    <row r="59" spans="1:5" x14ac:dyDescent="0.35">
      <c r="A59" s="15" t="s">
        <v>104</v>
      </c>
      <c r="B59" s="18"/>
      <c r="C59" s="18"/>
      <c r="D59" s="18"/>
      <c r="E59" s="18"/>
    </row>
    <row r="60" spans="1:5" x14ac:dyDescent="0.35">
      <c r="A60" s="9" t="s">
        <v>73</v>
      </c>
      <c r="B60" s="2">
        <v>0.107</v>
      </c>
      <c r="C60" s="5">
        <v>7.8E-2</v>
      </c>
      <c r="D60" s="1">
        <f t="shared" ref="D60:D91" si="3">(B60-C60)</f>
        <v>2.8999999999999998E-2</v>
      </c>
      <c r="E60" s="8">
        <f t="shared" ref="E60:E91" si="4">(88.724*D60*D60)+(82.864*D60)-(0.5327)</f>
        <v>1.944972884</v>
      </c>
    </row>
    <row r="61" spans="1:5" x14ac:dyDescent="0.35">
      <c r="A61" s="9" t="s">
        <v>73</v>
      </c>
      <c r="B61" s="2">
        <v>0.106</v>
      </c>
      <c r="C61" s="5">
        <v>7.8E-2</v>
      </c>
      <c r="D61" s="1">
        <f t="shared" si="3"/>
        <v>2.7999999999999997E-2</v>
      </c>
      <c r="E61" s="8">
        <f t="shared" si="4"/>
        <v>1.8570516159999999</v>
      </c>
    </row>
    <row r="62" spans="1:5" x14ac:dyDescent="0.35">
      <c r="A62" s="9" t="s">
        <v>74</v>
      </c>
      <c r="B62" s="2">
        <v>0.187</v>
      </c>
      <c r="C62" s="5">
        <v>7.8E-2</v>
      </c>
      <c r="D62" s="1">
        <f t="shared" si="3"/>
        <v>0.109</v>
      </c>
      <c r="E62" s="8">
        <f t="shared" si="4"/>
        <v>9.5536058439999998</v>
      </c>
    </row>
    <row r="63" spans="1:5" x14ac:dyDescent="0.35">
      <c r="A63" s="9" t="s">
        <v>74</v>
      </c>
      <c r="B63" s="2">
        <v>0.189</v>
      </c>
      <c r="C63" s="5">
        <v>7.8E-2</v>
      </c>
      <c r="D63" s="1">
        <f t="shared" si="3"/>
        <v>0.111</v>
      </c>
      <c r="E63" s="8">
        <f t="shared" si="4"/>
        <v>9.7583724040000011</v>
      </c>
    </row>
    <row r="64" spans="1:5" x14ac:dyDescent="0.35">
      <c r="A64" s="9" t="s">
        <v>75</v>
      </c>
      <c r="B64" s="2">
        <v>0.17899999999999999</v>
      </c>
      <c r="C64" s="5">
        <v>7.8E-2</v>
      </c>
      <c r="D64" s="1">
        <f t="shared" si="3"/>
        <v>0.10099999999999999</v>
      </c>
      <c r="E64" s="8">
        <f t="shared" si="4"/>
        <v>8.7416375239999997</v>
      </c>
    </row>
    <row r="65" spans="1:5" x14ac:dyDescent="0.35">
      <c r="A65" s="9" t="s">
        <v>75</v>
      </c>
      <c r="B65" s="2">
        <v>0.183</v>
      </c>
      <c r="C65" s="5">
        <v>7.8E-2</v>
      </c>
      <c r="D65" s="1">
        <f t="shared" si="3"/>
        <v>0.105</v>
      </c>
      <c r="E65" s="8">
        <f t="shared" si="4"/>
        <v>9.1462021</v>
      </c>
    </row>
    <row r="66" spans="1:5" x14ac:dyDescent="0.35">
      <c r="A66" s="9" t="s">
        <v>76</v>
      </c>
      <c r="B66" s="2">
        <v>0.26900000000000002</v>
      </c>
      <c r="C66" s="5">
        <v>7.8E-2</v>
      </c>
      <c r="D66" s="1">
        <f t="shared" si="3"/>
        <v>0.191</v>
      </c>
      <c r="E66" s="8">
        <f t="shared" si="4"/>
        <v>18.531064244000003</v>
      </c>
    </row>
    <row r="67" spans="1:5" x14ac:dyDescent="0.35">
      <c r="A67" s="9" t="s">
        <v>76</v>
      </c>
      <c r="B67" s="2">
        <v>0.22500000000000001</v>
      </c>
      <c r="C67" s="5">
        <v>7.8E-2</v>
      </c>
      <c r="D67" s="1">
        <f t="shared" si="3"/>
        <v>0.14700000000000002</v>
      </c>
      <c r="E67" s="8">
        <f t="shared" si="4"/>
        <v>13.565544916000002</v>
      </c>
    </row>
    <row r="68" spans="1:5" x14ac:dyDescent="0.35">
      <c r="A68" s="9" t="s">
        <v>77</v>
      </c>
      <c r="B68" s="2">
        <v>0.17100000000000001</v>
      </c>
      <c r="C68" s="5">
        <v>7.8E-2</v>
      </c>
      <c r="D68" s="1">
        <f t="shared" si="3"/>
        <v>9.3000000000000013E-2</v>
      </c>
      <c r="E68" s="8">
        <f t="shared" si="4"/>
        <v>7.9410258760000012</v>
      </c>
    </row>
    <row r="69" spans="1:5" x14ac:dyDescent="0.35">
      <c r="A69" s="9" t="s">
        <v>77</v>
      </c>
      <c r="B69" s="2">
        <v>0.17699999999999999</v>
      </c>
      <c r="C69" s="5">
        <v>7.8E-2</v>
      </c>
      <c r="D69" s="1">
        <f t="shared" si="3"/>
        <v>9.8999999999999991E-2</v>
      </c>
      <c r="E69" s="8">
        <f t="shared" si="4"/>
        <v>8.5404199240000001</v>
      </c>
    </row>
    <row r="70" spans="1:5" x14ac:dyDescent="0.35">
      <c r="A70" s="9" t="s">
        <v>78</v>
      </c>
      <c r="B70" s="2">
        <v>0.156</v>
      </c>
      <c r="C70" s="5">
        <v>7.8E-2</v>
      </c>
      <c r="D70" s="1">
        <f t="shared" si="3"/>
        <v>7.8E-2</v>
      </c>
      <c r="E70" s="8">
        <f t="shared" si="4"/>
        <v>6.4704888160000005</v>
      </c>
    </row>
    <row r="71" spans="1:5" x14ac:dyDescent="0.35">
      <c r="A71" s="9" t="s">
        <v>78</v>
      </c>
      <c r="B71" s="2">
        <v>0.16900000000000001</v>
      </c>
      <c r="C71" s="5">
        <v>7.8E-2</v>
      </c>
      <c r="D71" s="1">
        <f t="shared" si="3"/>
        <v>9.1000000000000011E-2</v>
      </c>
      <c r="E71" s="8">
        <f t="shared" si="4"/>
        <v>7.742647444000001</v>
      </c>
    </row>
    <row r="72" spans="1:5" x14ac:dyDescent="0.35">
      <c r="A72" s="9" t="s">
        <v>79</v>
      </c>
      <c r="B72" s="2">
        <v>0.20599999999999999</v>
      </c>
      <c r="C72" s="5">
        <v>7.8E-2</v>
      </c>
      <c r="D72" s="1">
        <f t="shared" si="3"/>
        <v>0.128</v>
      </c>
      <c r="E72" s="8">
        <f t="shared" si="4"/>
        <v>11.527546016000001</v>
      </c>
    </row>
    <row r="73" spans="1:5" x14ac:dyDescent="0.35">
      <c r="A73" s="9" t="s">
        <v>79</v>
      </c>
      <c r="B73" s="2">
        <v>0.254</v>
      </c>
      <c r="C73" s="5">
        <v>7.8E-2</v>
      </c>
      <c r="D73" s="1">
        <f t="shared" si="3"/>
        <v>0.17599999999999999</v>
      </c>
      <c r="E73" s="8">
        <f t="shared" si="4"/>
        <v>16.799678624000002</v>
      </c>
    </row>
    <row r="74" spans="1:5" x14ac:dyDescent="0.35">
      <c r="A74" s="9" t="s">
        <v>80</v>
      </c>
      <c r="B74" s="2">
        <v>0.16300000000000001</v>
      </c>
      <c r="C74" s="5">
        <v>7.8E-2</v>
      </c>
      <c r="D74" s="1">
        <f t="shared" si="3"/>
        <v>8.5000000000000006E-2</v>
      </c>
      <c r="E74" s="8">
        <f t="shared" si="4"/>
        <v>7.1517709000000016</v>
      </c>
    </row>
    <row r="75" spans="1:5" x14ac:dyDescent="0.35">
      <c r="A75" s="9" t="s">
        <v>80</v>
      </c>
      <c r="B75" s="2">
        <v>0.158</v>
      </c>
      <c r="C75" s="5">
        <v>7.8E-2</v>
      </c>
      <c r="D75" s="1">
        <f t="shared" si="3"/>
        <v>0.08</v>
      </c>
      <c r="E75" s="8">
        <f t="shared" si="4"/>
        <v>6.6642536000000003</v>
      </c>
    </row>
    <row r="76" spans="1:5" x14ac:dyDescent="0.35">
      <c r="A76" s="9" t="s">
        <v>81</v>
      </c>
      <c r="B76" s="2">
        <v>0.161</v>
      </c>
      <c r="C76" s="5">
        <v>7.8E-2</v>
      </c>
      <c r="D76" s="1">
        <f t="shared" si="3"/>
        <v>8.3000000000000004E-2</v>
      </c>
      <c r="E76" s="8">
        <f t="shared" si="4"/>
        <v>6.9562316360000009</v>
      </c>
    </row>
    <row r="77" spans="1:5" x14ac:dyDescent="0.35">
      <c r="A77" s="9" t="s">
        <v>81</v>
      </c>
      <c r="B77" s="2">
        <v>0.152</v>
      </c>
      <c r="C77" s="5">
        <v>7.8E-2</v>
      </c>
      <c r="D77" s="1">
        <f t="shared" si="3"/>
        <v>7.3999999999999996E-2</v>
      </c>
      <c r="E77" s="8">
        <f t="shared" si="4"/>
        <v>6.0850886239999991</v>
      </c>
    </row>
    <row r="78" spans="1:5" x14ac:dyDescent="0.35">
      <c r="A78" s="9" t="s">
        <v>82</v>
      </c>
      <c r="B78" s="2">
        <v>0.153</v>
      </c>
      <c r="C78" s="5">
        <v>7.8E-2</v>
      </c>
      <c r="D78" s="1">
        <f t="shared" si="3"/>
        <v>7.4999999999999997E-2</v>
      </c>
      <c r="E78" s="8">
        <f t="shared" si="4"/>
        <v>6.1811724999999997</v>
      </c>
    </row>
    <row r="79" spans="1:5" x14ac:dyDescent="0.35">
      <c r="A79" s="9" t="s">
        <v>82</v>
      </c>
      <c r="B79" s="2">
        <v>0.152</v>
      </c>
      <c r="C79" s="5">
        <v>7.8E-2</v>
      </c>
      <c r="D79" s="1">
        <f t="shared" si="3"/>
        <v>7.3999999999999996E-2</v>
      </c>
      <c r="E79" s="8">
        <f t="shared" si="4"/>
        <v>6.0850886239999991</v>
      </c>
    </row>
    <row r="80" spans="1:5" x14ac:dyDescent="0.35">
      <c r="A80" s="9" t="s">
        <v>83</v>
      </c>
      <c r="B80" s="2">
        <v>0.156</v>
      </c>
      <c r="C80" s="5">
        <v>7.8E-2</v>
      </c>
      <c r="D80" s="1">
        <f t="shared" si="3"/>
        <v>7.8E-2</v>
      </c>
      <c r="E80" s="8">
        <f t="shared" si="4"/>
        <v>6.4704888160000005</v>
      </c>
    </row>
    <row r="81" spans="1:5" x14ac:dyDescent="0.35">
      <c r="A81" s="9" t="s">
        <v>83</v>
      </c>
      <c r="B81" s="2">
        <v>0.157</v>
      </c>
      <c r="C81" s="5">
        <v>7.8E-2</v>
      </c>
      <c r="D81" s="1">
        <f t="shared" si="3"/>
        <v>7.9000000000000001E-2</v>
      </c>
      <c r="E81" s="8">
        <f t="shared" si="4"/>
        <v>6.5672824840000006</v>
      </c>
    </row>
    <row r="82" spans="1:5" x14ac:dyDescent="0.35">
      <c r="A82" s="9" t="s">
        <v>84</v>
      </c>
      <c r="B82" s="2">
        <v>0.16600000000000001</v>
      </c>
      <c r="C82" s="5">
        <v>7.8E-2</v>
      </c>
      <c r="D82" s="1">
        <f t="shared" si="3"/>
        <v>8.8000000000000009E-2</v>
      </c>
      <c r="E82" s="8">
        <f t="shared" si="4"/>
        <v>7.4464106560000012</v>
      </c>
    </row>
    <row r="83" spans="1:5" x14ac:dyDescent="0.35">
      <c r="A83" s="9" t="s">
        <v>84</v>
      </c>
      <c r="B83" s="2">
        <v>0.16200000000000001</v>
      </c>
      <c r="C83" s="5">
        <v>7.8E-2</v>
      </c>
      <c r="D83" s="1">
        <f t="shared" si="3"/>
        <v>8.4000000000000005E-2</v>
      </c>
      <c r="E83" s="8">
        <f t="shared" si="4"/>
        <v>7.053912544000001</v>
      </c>
    </row>
    <row r="84" spans="1:5" x14ac:dyDescent="0.35">
      <c r="A84" s="9" t="s">
        <v>85</v>
      </c>
      <c r="B84" s="2">
        <v>0.158</v>
      </c>
      <c r="C84" s="5">
        <v>7.8E-2</v>
      </c>
      <c r="D84" s="1">
        <f t="shared" si="3"/>
        <v>0.08</v>
      </c>
      <c r="E84" s="8">
        <f t="shared" si="4"/>
        <v>6.6642536000000003</v>
      </c>
    </row>
    <row r="85" spans="1:5" x14ac:dyDescent="0.35">
      <c r="A85" s="9" t="s">
        <v>85</v>
      </c>
      <c r="B85" s="2">
        <v>0.153</v>
      </c>
      <c r="C85" s="5">
        <v>7.8E-2</v>
      </c>
      <c r="D85" s="1">
        <f t="shared" si="3"/>
        <v>7.4999999999999997E-2</v>
      </c>
      <c r="E85" s="8">
        <f t="shared" si="4"/>
        <v>6.1811724999999997</v>
      </c>
    </row>
    <row r="86" spans="1:5" x14ac:dyDescent="0.35">
      <c r="A86" s="9" t="s">
        <v>86</v>
      </c>
      <c r="B86" s="2">
        <v>0.154</v>
      </c>
      <c r="C86" s="5">
        <v>7.8E-2</v>
      </c>
      <c r="D86" s="1">
        <f t="shared" si="3"/>
        <v>7.5999999999999998E-2</v>
      </c>
      <c r="E86" s="8">
        <f t="shared" si="4"/>
        <v>6.2774338240000001</v>
      </c>
    </row>
    <row r="87" spans="1:5" x14ac:dyDescent="0.35">
      <c r="A87" s="9" t="s">
        <v>86</v>
      </c>
      <c r="B87" s="2">
        <v>0.13900000000000001</v>
      </c>
      <c r="C87" s="5">
        <v>7.8E-2</v>
      </c>
      <c r="D87" s="1">
        <f t="shared" si="3"/>
        <v>6.1000000000000013E-2</v>
      </c>
      <c r="E87" s="8">
        <f t="shared" si="4"/>
        <v>4.8521460040000006</v>
      </c>
    </row>
    <row r="88" spans="1:5" x14ac:dyDescent="0.35">
      <c r="A88" s="9" t="s">
        <v>87</v>
      </c>
      <c r="B88" s="2">
        <v>0.16700000000000001</v>
      </c>
      <c r="C88" s="5">
        <v>7.8E-2</v>
      </c>
      <c r="D88" s="1">
        <f t="shared" si="3"/>
        <v>8.900000000000001E-2</v>
      </c>
      <c r="E88" s="8">
        <f t="shared" si="4"/>
        <v>7.5449788040000012</v>
      </c>
    </row>
    <row r="89" spans="1:5" x14ac:dyDescent="0.35">
      <c r="A89" s="9" t="s">
        <v>87</v>
      </c>
      <c r="B89" s="2">
        <v>0.16700000000000001</v>
      </c>
      <c r="C89" s="5">
        <v>7.8E-2</v>
      </c>
      <c r="D89" s="1">
        <f t="shared" si="3"/>
        <v>8.900000000000001E-2</v>
      </c>
      <c r="E89" s="8">
        <f t="shared" si="4"/>
        <v>7.5449788040000012</v>
      </c>
    </row>
    <row r="90" spans="1:5" x14ac:dyDescent="0.35">
      <c r="A90" s="9" t="s">
        <v>88</v>
      </c>
      <c r="B90" s="2">
        <v>0.17699999999999999</v>
      </c>
      <c r="C90" s="5">
        <v>7.8E-2</v>
      </c>
      <c r="D90" s="1">
        <f t="shared" si="3"/>
        <v>9.8999999999999991E-2</v>
      </c>
      <c r="E90" s="8">
        <f t="shared" si="4"/>
        <v>8.5404199240000001</v>
      </c>
    </row>
    <row r="91" spans="1:5" x14ac:dyDescent="0.35">
      <c r="A91" s="9" t="s">
        <v>88</v>
      </c>
      <c r="B91" s="2">
        <v>0.17599999999999999</v>
      </c>
      <c r="C91" s="5">
        <v>7.8E-2</v>
      </c>
      <c r="D91" s="1">
        <f t="shared" si="3"/>
        <v>9.799999999999999E-2</v>
      </c>
      <c r="E91" s="8">
        <f t="shared" si="4"/>
        <v>8.4400772959999983</v>
      </c>
    </row>
    <row r="92" spans="1:5" x14ac:dyDescent="0.35">
      <c r="A92" s="9" t="s">
        <v>89</v>
      </c>
      <c r="B92" s="2">
        <v>0.158</v>
      </c>
      <c r="C92" s="5">
        <v>7.8E-2</v>
      </c>
      <c r="D92" s="1">
        <f t="shared" ref="D92:D115" si="5">(B92-C92)</f>
        <v>0.08</v>
      </c>
      <c r="E92" s="8">
        <f t="shared" ref="E92:E115" si="6">(88.724*D92*D92)+(82.864*D92)-(0.5327)</f>
        <v>6.6642536000000003</v>
      </c>
    </row>
    <row r="93" spans="1:5" x14ac:dyDescent="0.35">
      <c r="A93" s="9" t="s">
        <v>89</v>
      </c>
      <c r="B93" s="2">
        <v>0.155</v>
      </c>
      <c r="C93" s="5">
        <v>7.8E-2</v>
      </c>
      <c r="D93" s="1">
        <f t="shared" si="5"/>
        <v>7.6999999999999999E-2</v>
      </c>
      <c r="E93" s="8">
        <f t="shared" si="6"/>
        <v>6.373872596</v>
      </c>
    </row>
    <row r="94" spans="1:5" x14ac:dyDescent="0.35">
      <c r="A94" s="9" t="s">
        <v>90</v>
      </c>
      <c r="B94" s="2">
        <v>0.154</v>
      </c>
      <c r="C94" s="5">
        <v>7.8E-2</v>
      </c>
      <c r="D94" s="1">
        <f t="shared" si="5"/>
        <v>7.5999999999999998E-2</v>
      </c>
      <c r="E94" s="8">
        <f t="shared" si="6"/>
        <v>6.2774338240000001</v>
      </c>
    </row>
    <row r="95" spans="1:5" x14ac:dyDescent="0.35">
      <c r="A95" s="9" t="s">
        <v>90</v>
      </c>
      <c r="B95" s="2">
        <v>0.16500000000000001</v>
      </c>
      <c r="C95" s="5">
        <v>7.8E-2</v>
      </c>
      <c r="D95" s="1">
        <f t="shared" si="5"/>
        <v>8.7000000000000008E-2</v>
      </c>
      <c r="E95" s="8">
        <f t="shared" si="6"/>
        <v>7.3480199560000008</v>
      </c>
    </row>
    <row r="96" spans="1:5" x14ac:dyDescent="0.35">
      <c r="A96" s="9" t="s">
        <v>91</v>
      </c>
      <c r="B96" s="2">
        <v>0.17699999999999999</v>
      </c>
      <c r="C96" s="5">
        <v>7.8E-2</v>
      </c>
      <c r="D96" s="1">
        <f t="shared" si="5"/>
        <v>9.8999999999999991E-2</v>
      </c>
      <c r="E96" s="8">
        <f t="shared" si="6"/>
        <v>8.5404199240000001</v>
      </c>
    </row>
    <row r="97" spans="1:5" x14ac:dyDescent="0.35">
      <c r="A97" s="9" t="s">
        <v>91</v>
      </c>
      <c r="B97" s="2">
        <v>0.17699999999999999</v>
      </c>
      <c r="C97" s="5">
        <v>7.8E-2</v>
      </c>
      <c r="D97" s="1">
        <f t="shared" si="5"/>
        <v>9.8999999999999991E-2</v>
      </c>
      <c r="E97" s="8">
        <f t="shared" si="6"/>
        <v>8.5404199240000001</v>
      </c>
    </row>
    <row r="98" spans="1:5" x14ac:dyDescent="0.35">
      <c r="A98" s="9" t="s">
        <v>92</v>
      </c>
      <c r="B98" s="2">
        <v>0.186</v>
      </c>
      <c r="C98" s="5">
        <v>7.8E-2</v>
      </c>
      <c r="D98" s="1">
        <f t="shared" si="5"/>
        <v>0.108</v>
      </c>
      <c r="E98" s="8">
        <f t="shared" si="6"/>
        <v>9.4514887359999999</v>
      </c>
    </row>
    <row r="99" spans="1:5" x14ac:dyDescent="0.35">
      <c r="A99" s="9" t="s">
        <v>92</v>
      </c>
      <c r="B99" s="2">
        <v>0.16700000000000001</v>
      </c>
      <c r="C99" s="5">
        <v>7.8E-2</v>
      </c>
      <c r="D99" s="1">
        <f t="shared" si="5"/>
        <v>8.900000000000001E-2</v>
      </c>
      <c r="E99" s="8">
        <f t="shared" si="6"/>
        <v>7.5449788040000012</v>
      </c>
    </row>
    <row r="100" spans="1:5" x14ac:dyDescent="0.35">
      <c r="A100" s="9" t="s">
        <v>93</v>
      </c>
      <c r="B100" s="2">
        <v>0.158</v>
      </c>
      <c r="C100" s="5">
        <v>7.8E-2</v>
      </c>
      <c r="D100" s="1">
        <f t="shared" si="5"/>
        <v>0.08</v>
      </c>
      <c r="E100" s="8">
        <f t="shared" si="6"/>
        <v>6.6642536000000003</v>
      </c>
    </row>
    <row r="101" spans="1:5" x14ac:dyDescent="0.35">
      <c r="A101" s="9" t="s">
        <v>93</v>
      </c>
      <c r="B101" s="2">
        <v>0.151</v>
      </c>
      <c r="C101" s="5">
        <v>7.8E-2</v>
      </c>
      <c r="D101" s="1">
        <f t="shared" si="5"/>
        <v>7.2999999999999995E-2</v>
      </c>
      <c r="E101" s="8">
        <f t="shared" si="6"/>
        <v>5.9891821959999998</v>
      </c>
    </row>
    <row r="102" spans="1:5" x14ac:dyDescent="0.35">
      <c r="A102" s="9" t="s">
        <v>94</v>
      </c>
      <c r="B102" s="2">
        <v>0.153</v>
      </c>
      <c r="C102" s="5">
        <v>7.8E-2</v>
      </c>
      <c r="D102" s="1">
        <f t="shared" si="5"/>
        <v>7.4999999999999997E-2</v>
      </c>
      <c r="E102" s="8">
        <f t="shared" si="6"/>
        <v>6.1811724999999997</v>
      </c>
    </row>
    <row r="103" spans="1:5" x14ac:dyDescent="0.35">
      <c r="A103" s="9" t="s">
        <v>94</v>
      </c>
      <c r="B103" s="2">
        <v>0.156</v>
      </c>
      <c r="C103" s="5">
        <v>7.8E-2</v>
      </c>
      <c r="D103" s="1">
        <f t="shared" si="5"/>
        <v>7.8E-2</v>
      </c>
      <c r="E103" s="8">
        <f t="shared" si="6"/>
        <v>6.4704888160000005</v>
      </c>
    </row>
    <row r="104" spans="1:5" x14ac:dyDescent="0.35">
      <c r="A104" s="9" t="s">
        <v>95</v>
      </c>
      <c r="B104" s="2">
        <v>0.156</v>
      </c>
      <c r="C104" s="5">
        <v>7.8E-2</v>
      </c>
      <c r="D104" s="1">
        <f t="shared" si="5"/>
        <v>7.8E-2</v>
      </c>
      <c r="E104" s="8">
        <f t="shared" si="6"/>
        <v>6.4704888160000005</v>
      </c>
    </row>
    <row r="105" spans="1:5" x14ac:dyDescent="0.35">
      <c r="A105" s="9" t="s">
        <v>95</v>
      </c>
      <c r="B105" s="2">
        <v>0.151</v>
      </c>
      <c r="C105" s="5">
        <v>7.8E-2</v>
      </c>
      <c r="D105" s="1">
        <f t="shared" si="5"/>
        <v>7.2999999999999995E-2</v>
      </c>
      <c r="E105" s="8">
        <f t="shared" si="6"/>
        <v>5.9891821959999998</v>
      </c>
    </row>
    <row r="106" spans="1:5" x14ac:dyDescent="0.35">
      <c r="A106" s="9" t="s">
        <v>96</v>
      </c>
      <c r="B106" s="2">
        <v>0.32600000000000001</v>
      </c>
      <c r="C106" s="5">
        <v>7.8E-2</v>
      </c>
      <c r="D106" s="1">
        <f t="shared" si="5"/>
        <v>0.248</v>
      </c>
      <c r="E106" s="8">
        <f t="shared" si="6"/>
        <v>25.474452896000003</v>
      </c>
    </row>
    <row r="107" spans="1:5" x14ac:dyDescent="0.35">
      <c r="A107" s="9" t="s">
        <v>96</v>
      </c>
      <c r="B107" s="2">
        <v>0.33100000000000002</v>
      </c>
      <c r="C107" s="5">
        <v>7.8E-2</v>
      </c>
      <c r="D107" s="1">
        <f t="shared" si="5"/>
        <v>0.253</v>
      </c>
      <c r="E107" s="8">
        <f t="shared" si="6"/>
        <v>26.111026516000003</v>
      </c>
    </row>
    <row r="108" spans="1:5" x14ac:dyDescent="0.35">
      <c r="A108" s="9" t="s">
        <v>97</v>
      </c>
      <c r="B108" s="2">
        <v>0.154</v>
      </c>
      <c r="C108" s="5">
        <v>7.8E-2</v>
      </c>
      <c r="D108" s="1">
        <f t="shared" si="5"/>
        <v>7.5999999999999998E-2</v>
      </c>
      <c r="E108" s="8">
        <f t="shared" si="6"/>
        <v>6.2774338240000001</v>
      </c>
    </row>
    <row r="109" spans="1:5" x14ac:dyDescent="0.35">
      <c r="A109" s="9" t="s">
        <v>97</v>
      </c>
      <c r="B109" s="2">
        <v>0.151</v>
      </c>
      <c r="C109" s="5">
        <v>7.8E-2</v>
      </c>
      <c r="D109" s="1">
        <f t="shared" si="5"/>
        <v>7.2999999999999995E-2</v>
      </c>
      <c r="E109" s="8">
        <f t="shared" si="6"/>
        <v>5.9891821959999998</v>
      </c>
    </row>
    <row r="110" spans="1:5" x14ac:dyDescent="0.35">
      <c r="A110" s="9" t="s">
        <v>98</v>
      </c>
      <c r="B110" s="2">
        <v>0.16700000000000001</v>
      </c>
      <c r="C110" s="5">
        <v>7.8E-2</v>
      </c>
      <c r="D110" s="1">
        <f t="shared" si="5"/>
        <v>8.900000000000001E-2</v>
      </c>
      <c r="E110" s="8">
        <f t="shared" si="6"/>
        <v>7.5449788040000012</v>
      </c>
    </row>
    <row r="111" spans="1:5" x14ac:dyDescent="0.35">
      <c r="A111" s="9" t="s">
        <v>98</v>
      </c>
      <c r="B111" s="2">
        <v>0.16900000000000001</v>
      </c>
      <c r="C111" s="5">
        <v>7.8E-2</v>
      </c>
      <c r="D111" s="1">
        <f t="shared" si="5"/>
        <v>9.1000000000000011E-2</v>
      </c>
      <c r="E111" s="8">
        <f t="shared" si="6"/>
        <v>7.742647444000001</v>
      </c>
    </row>
    <row r="112" spans="1:5" x14ac:dyDescent="0.35">
      <c r="A112" s="9" t="s">
        <v>99</v>
      </c>
      <c r="B112" s="2">
        <v>0.161</v>
      </c>
      <c r="C112" s="5">
        <v>7.8E-2</v>
      </c>
      <c r="D112" s="1">
        <f t="shared" si="5"/>
        <v>8.3000000000000004E-2</v>
      </c>
      <c r="E112" s="8">
        <f t="shared" si="6"/>
        <v>6.9562316360000009</v>
      </c>
    </row>
    <row r="113" spans="1:5" x14ac:dyDescent="0.35">
      <c r="A113" s="9" t="s">
        <v>99</v>
      </c>
      <c r="B113" s="2">
        <v>0.182</v>
      </c>
      <c r="C113" s="5">
        <v>7.8E-2</v>
      </c>
      <c r="D113" s="1">
        <f t="shared" si="5"/>
        <v>0.104</v>
      </c>
      <c r="E113" s="8">
        <f t="shared" si="6"/>
        <v>9.0447947839999987</v>
      </c>
    </row>
    <row r="114" spans="1:5" x14ac:dyDescent="0.35">
      <c r="A114" s="9" t="s">
        <v>100</v>
      </c>
      <c r="B114" s="2">
        <v>0.16800000000000001</v>
      </c>
      <c r="C114" s="5">
        <v>7.8E-2</v>
      </c>
      <c r="D114" s="1">
        <f t="shared" si="5"/>
        <v>9.0000000000000011E-2</v>
      </c>
      <c r="E114" s="8">
        <f t="shared" si="6"/>
        <v>7.6437244000000018</v>
      </c>
    </row>
    <row r="115" spans="1:5" x14ac:dyDescent="0.35">
      <c r="A115" s="9" t="s">
        <v>100</v>
      </c>
      <c r="B115" s="2">
        <v>0.16600000000000001</v>
      </c>
      <c r="C115" s="5">
        <v>7.8E-2</v>
      </c>
      <c r="D115" s="1">
        <f t="shared" si="5"/>
        <v>8.8000000000000009E-2</v>
      </c>
      <c r="E115" s="8">
        <f t="shared" si="6"/>
        <v>7.4464106560000012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21"/>
  <sheetViews>
    <sheetView topLeftCell="A26" workbookViewId="0">
      <selection activeCell="E24" sqref="E24"/>
    </sheetView>
  </sheetViews>
  <sheetFormatPr defaultRowHeight="14.5" x14ac:dyDescent="0.35"/>
  <cols>
    <col min="1" max="1" width="19.81640625" customWidth="1"/>
    <col min="2" max="3" width="12.6328125" customWidth="1"/>
    <col min="4" max="4" width="11.1796875" customWidth="1"/>
    <col min="5" max="5" width="17.81640625" customWidth="1"/>
  </cols>
  <sheetData>
    <row r="2" spans="1:12" x14ac:dyDescent="0.35">
      <c r="A2" s="4">
        <v>2.7490000000000001</v>
      </c>
      <c r="B2" s="2">
        <v>0.98299999999999998</v>
      </c>
      <c r="C2" s="2">
        <v>1.337</v>
      </c>
      <c r="D2" s="2">
        <v>1.282</v>
      </c>
      <c r="E2" s="2">
        <v>1.23</v>
      </c>
      <c r="F2" s="2">
        <v>1.121</v>
      </c>
      <c r="G2" s="2">
        <v>1.22</v>
      </c>
      <c r="H2" s="2">
        <v>1.109</v>
      </c>
      <c r="I2" s="2">
        <v>1.232</v>
      </c>
      <c r="J2" s="2">
        <v>1.3820000000000001</v>
      </c>
      <c r="K2" s="2">
        <v>1.365</v>
      </c>
      <c r="L2" s="2">
        <v>1.2490000000000001</v>
      </c>
    </row>
    <row r="3" spans="1:12" x14ac:dyDescent="0.35">
      <c r="A3" s="4">
        <v>1.8149999999999999</v>
      </c>
      <c r="B3" s="2">
        <v>1.0010000000000001</v>
      </c>
      <c r="C3" s="2">
        <v>1.012</v>
      </c>
      <c r="D3" s="2">
        <v>1.028</v>
      </c>
      <c r="E3" s="2">
        <v>1.0640000000000001</v>
      </c>
      <c r="F3" s="2">
        <v>1.034</v>
      </c>
      <c r="G3" s="2">
        <v>1.07</v>
      </c>
      <c r="H3" s="2">
        <v>1.028</v>
      </c>
      <c r="I3" s="2">
        <v>1.085</v>
      </c>
      <c r="J3" s="2">
        <v>1.22</v>
      </c>
      <c r="K3" s="2">
        <v>1.0230000000000001</v>
      </c>
      <c r="L3" s="2">
        <v>1.147</v>
      </c>
    </row>
    <row r="4" spans="1:12" x14ac:dyDescent="0.35">
      <c r="A4" s="4">
        <v>1.1160000000000001</v>
      </c>
      <c r="B4" s="2">
        <v>0.90800000000000003</v>
      </c>
      <c r="C4" s="2">
        <v>0.93100000000000005</v>
      </c>
      <c r="D4" s="2">
        <v>0.98799999999999999</v>
      </c>
      <c r="E4" s="2">
        <v>1.131</v>
      </c>
      <c r="F4" s="2">
        <v>1.0269999999999999</v>
      </c>
      <c r="G4" s="2">
        <v>0.98199999999999998</v>
      </c>
      <c r="H4" s="2">
        <v>0.98799999999999999</v>
      </c>
      <c r="I4" s="2">
        <v>1.167</v>
      </c>
      <c r="J4" s="2">
        <v>1.171</v>
      </c>
      <c r="K4" s="2">
        <v>1.0130000000000001</v>
      </c>
      <c r="L4" s="2">
        <v>1.07</v>
      </c>
    </row>
    <row r="5" spans="1:12" x14ac:dyDescent="0.35">
      <c r="A5" s="4">
        <v>0.65200000000000002</v>
      </c>
      <c r="B5" s="2">
        <v>0.92700000000000005</v>
      </c>
      <c r="C5" s="2">
        <v>0.94400000000000006</v>
      </c>
      <c r="D5" s="2">
        <v>0.86899999999999999</v>
      </c>
      <c r="E5" s="2">
        <v>0.98399999999999999</v>
      </c>
      <c r="F5" s="2">
        <v>1.0640000000000001</v>
      </c>
      <c r="G5" s="2">
        <v>1.1120000000000001</v>
      </c>
      <c r="H5" s="2">
        <v>0.97699999999999998</v>
      </c>
      <c r="I5" s="2">
        <v>1.097</v>
      </c>
      <c r="J5" s="2">
        <v>1.0740000000000001</v>
      </c>
      <c r="K5" s="2">
        <v>0.93900000000000006</v>
      </c>
      <c r="L5" s="2">
        <v>1.087</v>
      </c>
    </row>
    <row r="6" spans="1:12" x14ac:dyDescent="0.35">
      <c r="A6" s="4">
        <v>0.33</v>
      </c>
      <c r="B6" s="2">
        <v>0.79100000000000004</v>
      </c>
      <c r="C6" s="2">
        <v>0.94000000000000006</v>
      </c>
      <c r="D6" s="2">
        <v>0.996</v>
      </c>
      <c r="E6" s="2">
        <v>0.88400000000000001</v>
      </c>
      <c r="F6" s="2">
        <v>1.7370000000000001</v>
      </c>
      <c r="G6" s="2">
        <v>1.1440000000000001</v>
      </c>
      <c r="H6" s="2">
        <v>1.0369999999999999</v>
      </c>
      <c r="I6" s="2">
        <v>1.0580000000000001</v>
      </c>
      <c r="J6" s="2">
        <v>0.95700000000000007</v>
      </c>
      <c r="K6" s="2">
        <v>0.95300000000000007</v>
      </c>
      <c r="L6" s="2">
        <v>1.1340000000000001</v>
      </c>
    </row>
    <row r="7" spans="1:12" x14ac:dyDescent="0.35">
      <c r="A7" s="5">
        <v>8.1000000000000003E-2</v>
      </c>
      <c r="B7" s="2">
        <v>0.749</v>
      </c>
      <c r="C7" s="2">
        <v>0.67500000000000004</v>
      </c>
      <c r="D7" s="2">
        <v>0.93400000000000005</v>
      </c>
      <c r="E7" s="2">
        <v>1.0249999999999999</v>
      </c>
      <c r="F7" s="2">
        <v>0.98699999999999999</v>
      </c>
      <c r="G7" s="2">
        <v>0.95900000000000007</v>
      </c>
      <c r="H7" s="2">
        <v>1.0349999999999999</v>
      </c>
      <c r="I7" s="2">
        <v>1.1420000000000001</v>
      </c>
      <c r="J7" s="2">
        <v>0.92900000000000005</v>
      </c>
      <c r="K7" s="2">
        <v>0.96799999999999997</v>
      </c>
      <c r="L7" s="2">
        <v>1.0649999999999999</v>
      </c>
    </row>
    <row r="8" spans="1:12" x14ac:dyDescent="0.35">
      <c r="B8" s="2">
        <v>0.93400000000000005</v>
      </c>
      <c r="C8" s="2">
        <v>0.74299999999999999</v>
      </c>
      <c r="D8" s="2">
        <v>0.67500000000000004</v>
      </c>
      <c r="E8" s="2">
        <v>0.96099999999999997</v>
      </c>
      <c r="F8" s="2">
        <v>0.69100000000000006</v>
      </c>
      <c r="G8" s="2">
        <v>0.80500000000000005</v>
      </c>
      <c r="H8" s="2">
        <v>0.82100000000000006</v>
      </c>
      <c r="I8" s="2">
        <v>0.86699999999999999</v>
      </c>
      <c r="J8" s="2">
        <v>0.81300000000000006</v>
      </c>
      <c r="K8" s="2">
        <v>1.056</v>
      </c>
      <c r="L8" s="2">
        <v>0.94100000000000006</v>
      </c>
    </row>
    <row r="9" spans="1:12" x14ac:dyDescent="0.35">
      <c r="B9" s="2">
        <v>0.68500000000000005</v>
      </c>
      <c r="C9" s="2">
        <v>0.73</v>
      </c>
      <c r="D9" s="2">
        <v>0.64</v>
      </c>
      <c r="E9" s="2">
        <v>0.79800000000000004</v>
      </c>
      <c r="F9" s="2">
        <v>0.95100000000000007</v>
      </c>
      <c r="G9" s="2">
        <v>0.96499999999999997</v>
      </c>
      <c r="H9" s="2">
        <v>0.81500000000000006</v>
      </c>
      <c r="I9" s="2">
        <v>0.877</v>
      </c>
      <c r="J9" s="2">
        <v>0.77700000000000002</v>
      </c>
      <c r="K9" s="2">
        <v>0.90300000000000002</v>
      </c>
      <c r="L9" s="2">
        <v>0.96799999999999997</v>
      </c>
    </row>
    <row r="14" spans="1:12" x14ac:dyDescent="0.35">
      <c r="A14" s="16"/>
      <c r="B14" s="7" t="s">
        <v>9</v>
      </c>
      <c r="C14" s="7" t="s">
        <v>10</v>
      </c>
      <c r="D14" s="7" t="s">
        <v>11</v>
      </c>
      <c r="E14" s="7" t="s">
        <v>12</v>
      </c>
    </row>
    <row r="15" spans="1:12" x14ac:dyDescent="0.35">
      <c r="A15" s="16" t="s">
        <v>1</v>
      </c>
      <c r="B15" s="4">
        <v>2.7490000000000001</v>
      </c>
      <c r="C15" s="1">
        <f>B15-B20</f>
        <v>2.6680000000000001</v>
      </c>
      <c r="D15" s="1">
        <v>8</v>
      </c>
      <c r="E15" s="8">
        <f>(0.6934*C15*C15)+(1.1002*C15)+(0.0973)</f>
        <v>7.9684101216000007</v>
      </c>
    </row>
    <row r="16" spans="1:12" x14ac:dyDescent="0.35">
      <c r="A16" s="16" t="s">
        <v>2</v>
      </c>
      <c r="B16" s="4">
        <v>1.8149999999999999</v>
      </c>
      <c r="C16" s="1">
        <f>B16-B20</f>
        <v>1.734</v>
      </c>
      <c r="D16" s="1">
        <v>4</v>
      </c>
      <c r="E16" s="8">
        <f t="shared" ref="E16:E20" si="0">(0.6934*C16*C16)+(1.1002*C16)+(0.0973)</f>
        <v>4.0899314104000002</v>
      </c>
    </row>
    <row r="17" spans="1:11" x14ac:dyDescent="0.35">
      <c r="A17" s="16" t="s">
        <v>3</v>
      </c>
      <c r="B17" s="4">
        <v>1.1160000000000001</v>
      </c>
      <c r="C17" s="1">
        <f>B17-B20</f>
        <v>1.0350000000000001</v>
      </c>
      <c r="D17" s="1">
        <v>2</v>
      </c>
      <c r="E17" s="8">
        <f t="shared" si="0"/>
        <v>1.9787944150000003</v>
      </c>
    </row>
    <row r="18" spans="1:11" x14ac:dyDescent="0.35">
      <c r="A18" s="16" t="s">
        <v>4</v>
      </c>
      <c r="B18" s="4">
        <v>0.65200000000000002</v>
      </c>
      <c r="C18" s="1">
        <f>B18-B20</f>
        <v>0.57100000000000006</v>
      </c>
      <c r="D18" s="1">
        <v>1</v>
      </c>
      <c r="E18" s="8">
        <f t="shared" si="0"/>
        <v>0.95159102940000007</v>
      </c>
    </row>
    <row r="19" spans="1:11" x14ac:dyDescent="0.35">
      <c r="A19" s="16" t="s">
        <v>5</v>
      </c>
      <c r="B19" s="4">
        <v>0.33</v>
      </c>
      <c r="C19" s="1">
        <f>B19-B20</f>
        <v>0.249</v>
      </c>
      <c r="D19" s="1">
        <v>0.5</v>
      </c>
      <c r="E19" s="8">
        <f t="shared" si="0"/>
        <v>0.41424129339999999</v>
      </c>
    </row>
    <row r="20" spans="1:11" x14ac:dyDescent="0.35">
      <c r="A20" s="16" t="s">
        <v>8</v>
      </c>
      <c r="B20" s="5">
        <v>8.1000000000000003E-2</v>
      </c>
      <c r="C20" s="1">
        <f>B20-B20</f>
        <v>0</v>
      </c>
      <c r="D20" s="1">
        <v>0</v>
      </c>
      <c r="E20" s="8">
        <f t="shared" si="0"/>
        <v>9.7299999999999998E-2</v>
      </c>
    </row>
    <row r="27" spans="1:11" x14ac:dyDescent="0.35">
      <c r="I27" s="6" t="s">
        <v>101</v>
      </c>
      <c r="J27" s="6"/>
      <c r="K27" s="6"/>
    </row>
    <row r="32" spans="1:11" x14ac:dyDescent="0.35">
      <c r="A32" s="9" t="s">
        <v>14</v>
      </c>
      <c r="B32" s="2" t="s">
        <v>15</v>
      </c>
      <c r="C32" s="3" t="s">
        <v>8</v>
      </c>
      <c r="D32" s="1" t="s">
        <v>10</v>
      </c>
      <c r="E32" s="10" t="s">
        <v>102</v>
      </c>
    </row>
    <row r="33" spans="1:5" x14ac:dyDescent="0.35">
      <c r="A33" s="13" t="s">
        <v>103</v>
      </c>
      <c r="B33" s="13"/>
      <c r="C33" s="13"/>
      <c r="D33" s="13"/>
      <c r="E33" s="13"/>
    </row>
    <row r="34" spans="1:5" x14ac:dyDescent="0.35">
      <c r="A34" s="9" t="s">
        <v>16</v>
      </c>
      <c r="B34" s="2">
        <v>0.98299999999999998</v>
      </c>
      <c r="C34" s="5">
        <v>8.1000000000000003E-2</v>
      </c>
      <c r="D34" s="1">
        <f t="shared" ref="D34:D65" si="1">(B34-C34)</f>
        <v>0.90200000000000002</v>
      </c>
      <c r="E34" s="8">
        <f t="shared" ref="E34:E65" si="2">(0.6934*D34*D34)+(1.1002*D34)+(0.0973)</f>
        <v>1.6538334136000001</v>
      </c>
    </row>
    <row r="35" spans="1:5" x14ac:dyDescent="0.35">
      <c r="A35" s="9" t="s">
        <v>16</v>
      </c>
      <c r="B35" s="2">
        <v>1.0010000000000001</v>
      </c>
      <c r="C35" s="5">
        <v>8.1000000000000003E-2</v>
      </c>
      <c r="D35" s="1">
        <f t="shared" si="1"/>
        <v>0.92000000000000015</v>
      </c>
      <c r="E35" s="8">
        <f t="shared" si="2"/>
        <v>1.6963777600000005</v>
      </c>
    </row>
    <row r="36" spans="1:5" x14ac:dyDescent="0.35">
      <c r="A36" s="9" t="s">
        <v>18</v>
      </c>
      <c r="B36" s="2">
        <v>0.90800000000000003</v>
      </c>
      <c r="C36" s="5">
        <v>8.1000000000000003E-2</v>
      </c>
      <c r="D36" s="1">
        <f t="shared" si="1"/>
        <v>0.82700000000000007</v>
      </c>
      <c r="E36" s="8">
        <f t="shared" si="2"/>
        <v>1.4814017686000003</v>
      </c>
    </row>
    <row r="37" spans="1:5" x14ac:dyDescent="0.35">
      <c r="A37" s="9" t="s">
        <v>18</v>
      </c>
      <c r="B37" s="2">
        <v>0.92700000000000005</v>
      </c>
      <c r="C37" s="5">
        <v>8.1000000000000003E-2</v>
      </c>
      <c r="D37" s="1">
        <f t="shared" si="1"/>
        <v>0.84600000000000009</v>
      </c>
      <c r="E37" s="8">
        <f t="shared" si="2"/>
        <v>1.5243466744000003</v>
      </c>
    </row>
    <row r="38" spans="1:5" x14ac:dyDescent="0.35">
      <c r="A38" s="9" t="s">
        <v>17</v>
      </c>
      <c r="B38" s="2">
        <v>0.79100000000000004</v>
      </c>
      <c r="C38" s="5">
        <v>8.1000000000000003E-2</v>
      </c>
      <c r="D38" s="1">
        <f t="shared" si="1"/>
        <v>0.71000000000000008</v>
      </c>
      <c r="E38" s="8">
        <f t="shared" si="2"/>
        <v>1.22798494</v>
      </c>
    </row>
    <row r="39" spans="1:5" x14ac:dyDescent="0.35">
      <c r="A39" s="9" t="s">
        <v>17</v>
      </c>
      <c r="B39" s="2">
        <v>0.749</v>
      </c>
      <c r="C39" s="5">
        <v>8.1000000000000003E-2</v>
      </c>
      <c r="D39" s="1">
        <f t="shared" si="1"/>
        <v>0.66800000000000004</v>
      </c>
      <c r="E39" s="8">
        <f t="shared" si="2"/>
        <v>1.1416453216</v>
      </c>
    </row>
    <row r="40" spans="1:5" x14ac:dyDescent="0.35">
      <c r="A40" s="9" t="s">
        <v>19</v>
      </c>
      <c r="B40" s="2">
        <v>0.93400000000000005</v>
      </c>
      <c r="C40" s="5">
        <v>8.1000000000000003E-2</v>
      </c>
      <c r="D40" s="1">
        <f t="shared" si="1"/>
        <v>0.85300000000000009</v>
      </c>
      <c r="E40" s="8">
        <f t="shared" si="2"/>
        <v>1.5402946806000002</v>
      </c>
    </row>
    <row r="41" spans="1:5" x14ac:dyDescent="0.35">
      <c r="A41" s="9" t="s">
        <v>19</v>
      </c>
      <c r="B41" s="2">
        <v>0.68500000000000005</v>
      </c>
      <c r="C41" s="5">
        <v>8.1000000000000003E-2</v>
      </c>
      <c r="D41" s="1">
        <f t="shared" si="1"/>
        <v>0.60400000000000009</v>
      </c>
      <c r="E41" s="8">
        <f t="shared" si="2"/>
        <v>1.0147842144000001</v>
      </c>
    </row>
    <row r="42" spans="1:5" x14ac:dyDescent="0.35">
      <c r="A42" s="9" t="s">
        <v>20</v>
      </c>
      <c r="B42" s="2">
        <v>1.337</v>
      </c>
      <c r="C42" s="5">
        <v>8.1000000000000003E-2</v>
      </c>
      <c r="D42" s="1">
        <f t="shared" si="1"/>
        <v>1.256</v>
      </c>
      <c r="E42" s="8">
        <f t="shared" si="2"/>
        <v>2.5730146623999999</v>
      </c>
    </row>
    <row r="43" spans="1:5" x14ac:dyDescent="0.35">
      <c r="A43" s="9" t="s">
        <v>20</v>
      </c>
      <c r="B43" s="2">
        <v>1.012</v>
      </c>
      <c r="C43" s="5">
        <v>8.1000000000000003E-2</v>
      </c>
      <c r="D43" s="1">
        <f t="shared" si="1"/>
        <v>0.93100000000000005</v>
      </c>
      <c r="E43" s="8">
        <f t="shared" si="2"/>
        <v>1.7225982774000002</v>
      </c>
    </row>
    <row r="44" spans="1:5" x14ac:dyDescent="0.35">
      <c r="A44" s="9" t="s">
        <v>22</v>
      </c>
      <c r="B44" s="2">
        <v>0.93100000000000005</v>
      </c>
      <c r="C44" s="5">
        <v>8.1000000000000003E-2</v>
      </c>
      <c r="D44" s="1">
        <f t="shared" si="1"/>
        <v>0.85000000000000009</v>
      </c>
      <c r="E44" s="8">
        <f t="shared" si="2"/>
        <v>1.5334515000000002</v>
      </c>
    </row>
    <row r="45" spans="1:5" x14ac:dyDescent="0.35">
      <c r="A45" s="9" t="s">
        <v>22</v>
      </c>
      <c r="B45" s="2">
        <v>0.94400000000000006</v>
      </c>
      <c r="C45" s="5">
        <v>8.1000000000000003E-2</v>
      </c>
      <c r="D45" s="1">
        <f t="shared" si="1"/>
        <v>0.8630000000000001</v>
      </c>
      <c r="E45" s="8">
        <f t="shared" si="2"/>
        <v>1.5631954246000002</v>
      </c>
    </row>
    <row r="46" spans="1:5" x14ac:dyDescent="0.35">
      <c r="A46" s="9" t="s">
        <v>21</v>
      </c>
      <c r="B46" s="2">
        <v>0.94000000000000006</v>
      </c>
      <c r="C46" s="5">
        <v>8.1000000000000003E-2</v>
      </c>
      <c r="D46" s="1">
        <f t="shared" si="1"/>
        <v>0.8590000000000001</v>
      </c>
      <c r="E46" s="8">
        <f t="shared" si="2"/>
        <v>1.5540184854000001</v>
      </c>
    </row>
    <row r="47" spans="1:5" x14ac:dyDescent="0.35">
      <c r="A47" s="9" t="s">
        <v>21</v>
      </c>
      <c r="B47" s="2">
        <v>0.67500000000000004</v>
      </c>
      <c r="C47" s="5">
        <v>8.1000000000000003E-2</v>
      </c>
      <c r="D47" s="1">
        <f t="shared" si="1"/>
        <v>0.59400000000000008</v>
      </c>
      <c r="E47" s="8">
        <f t="shared" si="2"/>
        <v>0.99547528240000016</v>
      </c>
    </row>
    <row r="48" spans="1:5" x14ac:dyDescent="0.35">
      <c r="A48" s="9" t="s">
        <v>23</v>
      </c>
      <c r="B48" s="2">
        <v>0.74299999999999999</v>
      </c>
      <c r="C48" s="5">
        <v>8.1000000000000003E-2</v>
      </c>
      <c r="D48" s="1">
        <f t="shared" si="1"/>
        <v>0.66200000000000003</v>
      </c>
      <c r="E48" s="8">
        <f t="shared" si="2"/>
        <v>1.1295107896000001</v>
      </c>
    </row>
    <row r="49" spans="1:5" x14ac:dyDescent="0.35">
      <c r="A49" s="9" t="s">
        <v>23</v>
      </c>
      <c r="B49" s="2">
        <v>0.73</v>
      </c>
      <c r="C49" s="5">
        <v>8.1000000000000003E-2</v>
      </c>
      <c r="D49" s="1">
        <f t="shared" si="1"/>
        <v>0.64900000000000002</v>
      </c>
      <c r="E49" s="8">
        <f t="shared" si="2"/>
        <v>1.1033905734</v>
      </c>
    </row>
    <row r="50" spans="1:5" x14ac:dyDescent="0.35">
      <c r="A50" s="9" t="s">
        <v>24</v>
      </c>
      <c r="B50" s="2">
        <v>1.282</v>
      </c>
      <c r="C50" s="5">
        <v>8.1000000000000003E-2</v>
      </c>
      <c r="D50" s="1">
        <f t="shared" si="1"/>
        <v>1.2010000000000001</v>
      </c>
      <c r="E50" s="8">
        <f t="shared" si="2"/>
        <v>2.4188010534000006</v>
      </c>
    </row>
    <row r="51" spans="1:5" x14ac:dyDescent="0.35">
      <c r="A51" s="9" t="s">
        <v>24</v>
      </c>
      <c r="B51" s="2">
        <v>1.028</v>
      </c>
      <c r="C51" s="5">
        <v>8.1000000000000003E-2</v>
      </c>
      <c r="D51" s="1">
        <f t="shared" si="1"/>
        <v>0.94700000000000006</v>
      </c>
      <c r="E51" s="8">
        <f t="shared" si="2"/>
        <v>1.7610367606000001</v>
      </c>
    </row>
    <row r="52" spans="1:5" x14ac:dyDescent="0.35">
      <c r="A52" s="9" t="s">
        <v>25</v>
      </c>
      <c r="B52" s="2">
        <v>0.98799999999999999</v>
      </c>
      <c r="C52" s="5">
        <v>8.1000000000000003E-2</v>
      </c>
      <c r="D52" s="1">
        <f t="shared" si="1"/>
        <v>0.90700000000000003</v>
      </c>
      <c r="E52" s="8">
        <f t="shared" si="2"/>
        <v>1.6656062166000003</v>
      </c>
    </row>
    <row r="53" spans="1:5" x14ac:dyDescent="0.35">
      <c r="A53" s="9" t="s">
        <v>25</v>
      </c>
      <c r="B53" s="2">
        <v>0.86899999999999999</v>
      </c>
      <c r="C53" s="5">
        <v>8.1000000000000003E-2</v>
      </c>
      <c r="D53" s="1">
        <f t="shared" si="1"/>
        <v>0.78800000000000003</v>
      </c>
      <c r="E53" s="8">
        <f t="shared" si="2"/>
        <v>1.3948201696000002</v>
      </c>
    </row>
    <row r="54" spans="1:5" x14ac:dyDescent="0.35">
      <c r="A54" s="9" t="s">
        <v>26</v>
      </c>
      <c r="B54" s="2">
        <v>0.996</v>
      </c>
      <c r="C54" s="5">
        <v>8.1000000000000003E-2</v>
      </c>
      <c r="D54" s="1">
        <f t="shared" si="1"/>
        <v>0.91500000000000004</v>
      </c>
      <c r="E54" s="8">
        <f t="shared" si="2"/>
        <v>1.684514815</v>
      </c>
    </row>
    <row r="55" spans="1:5" x14ac:dyDescent="0.35">
      <c r="A55" s="9" t="s">
        <v>26</v>
      </c>
      <c r="B55" s="2">
        <v>0.93400000000000005</v>
      </c>
      <c r="C55" s="5">
        <v>8.1000000000000003E-2</v>
      </c>
      <c r="D55" s="1">
        <f t="shared" si="1"/>
        <v>0.85300000000000009</v>
      </c>
      <c r="E55" s="8">
        <f t="shared" si="2"/>
        <v>1.5402946806000002</v>
      </c>
    </row>
    <row r="56" spans="1:5" x14ac:dyDescent="0.35">
      <c r="A56" s="9" t="s">
        <v>27</v>
      </c>
      <c r="B56" s="2">
        <v>0.67500000000000004</v>
      </c>
      <c r="C56" s="5">
        <v>8.1000000000000003E-2</v>
      </c>
      <c r="D56" s="1">
        <f t="shared" si="1"/>
        <v>0.59400000000000008</v>
      </c>
      <c r="E56" s="8">
        <f t="shared" si="2"/>
        <v>0.99547528240000016</v>
      </c>
    </row>
    <row r="57" spans="1:5" x14ac:dyDescent="0.35">
      <c r="A57" s="9" t="s">
        <v>27</v>
      </c>
      <c r="B57" s="2">
        <v>0.64</v>
      </c>
      <c r="C57" s="5">
        <v>8.1000000000000003E-2</v>
      </c>
      <c r="D57" s="1">
        <f t="shared" si="1"/>
        <v>0.55900000000000005</v>
      </c>
      <c r="E57" s="8">
        <f t="shared" si="2"/>
        <v>0.92898612540000003</v>
      </c>
    </row>
    <row r="58" spans="1:5" x14ac:dyDescent="0.35">
      <c r="A58" s="9" t="s">
        <v>29</v>
      </c>
      <c r="B58" s="2">
        <v>1.23</v>
      </c>
      <c r="C58" s="5">
        <v>8.1000000000000003E-2</v>
      </c>
      <c r="D58" s="1">
        <f t="shared" si="1"/>
        <v>1.149</v>
      </c>
      <c r="E58" s="8">
        <f t="shared" si="2"/>
        <v>2.2768571734000003</v>
      </c>
    </row>
    <row r="59" spans="1:5" x14ac:dyDescent="0.35">
      <c r="A59" s="9" t="s">
        <v>29</v>
      </c>
      <c r="B59" s="2">
        <v>1.0640000000000001</v>
      </c>
      <c r="C59" s="5">
        <v>8.1000000000000003E-2</v>
      </c>
      <c r="D59" s="1">
        <f t="shared" si="1"/>
        <v>0.9830000000000001</v>
      </c>
      <c r="E59" s="8">
        <f t="shared" si="2"/>
        <v>1.8488213926000003</v>
      </c>
    </row>
    <row r="60" spans="1:5" x14ac:dyDescent="0.35">
      <c r="A60" s="9" t="s">
        <v>28</v>
      </c>
      <c r="B60" s="2">
        <v>1.131</v>
      </c>
      <c r="C60" s="5">
        <v>8.1000000000000003E-2</v>
      </c>
      <c r="D60" s="1">
        <f t="shared" si="1"/>
        <v>1.05</v>
      </c>
      <c r="E60" s="8">
        <f t="shared" si="2"/>
        <v>2.0169835000000003</v>
      </c>
    </row>
    <row r="61" spans="1:5" x14ac:dyDescent="0.35">
      <c r="A61" s="9" t="s">
        <v>28</v>
      </c>
      <c r="B61" s="2">
        <v>0.98399999999999999</v>
      </c>
      <c r="C61" s="5">
        <v>8.1000000000000003E-2</v>
      </c>
      <c r="D61" s="1">
        <f t="shared" si="1"/>
        <v>0.90300000000000002</v>
      </c>
      <c r="E61" s="8">
        <f t="shared" si="2"/>
        <v>1.6561852006000002</v>
      </c>
    </row>
    <row r="62" spans="1:5" x14ac:dyDescent="0.35">
      <c r="A62" s="9" t="s">
        <v>30</v>
      </c>
      <c r="B62" s="2">
        <v>0.88400000000000001</v>
      </c>
      <c r="C62" s="5">
        <v>8.1000000000000003E-2</v>
      </c>
      <c r="D62" s="1">
        <f t="shared" si="1"/>
        <v>0.80300000000000005</v>
      </c>
      <c r="E62" s="8">
        <f t="shared" si="2"/>
        <v>1.4278711606000003</v>
      </c>
    </row>
    <row r="63" spans="1:5" x14ac:dyDescent="0.35">
      <c r="A63" s="9" t="s">
        <v>30</v>
      </c>
      <c r="B63" s="2">
        <v>1.0249999999999999</v>
      </c>
      <c r="C63" s="5">
        <v>8.1000000000000003E-2</v>
      </c>
      <c r="D63" s="1">
        <f t="shared" si="1"/>
        <v>0.94399999999999995</v>
      </c>
      <c r="E63" s="8">
        <f t="shared" si="2"/>
        <v>1.7538025023999999</v>
      </c>
    </row>
    <row r="64" spans="1:5" x14ac:dyDescent="0.35">
      <c r="A64" s="9" t="s">
        <v>31</v>
      </c>
      <c r="B64" s="2">
        <v>0.96099999999999997</v>
      </c>
      <c r="C64" s="5">
        <v>8.1000000000000003E-2</v>
      </c>
      <c r="D64" s="1">
        <f t="shared" si="1"/>
        <v>0.88</v>
      </c>
      <c r="E64" s="8">
        <f t="shared" si="2"/>
        <v>1.6024449599999999</v>
      </c>
    </row>
    <row r="65" spans="1:5" x14ac:dyDescent="0.35">
      <c r="A65" s="9" t="s">
        <v>31</v>
      </c>
      <c r="B65" s="2">
        <v>0.79800000000000004</v>
      </c>
      <c r="C65" s="5">
        <v>8.1000000000000003E-2</v>
      </c>
      <c r="D65" s="1">
        <f t="shared" si="1"/>
        <v>0.71700000000000008</v>
      </c>
      <c r="E65" s="8">
        <f t="shared" si="2"/>
        <v>1.2426127126000002</v>
      </c>
    </row>
    <row r="66" spans="1:5" x14ac:dyDescent="0.35">
      <c r="A66" s="9" t="s">
        <v>32</v>
      </c>
      <c r="B66" s="2">
        <v>1.121</v>
      </c>
      <c r="C66" s="5">
        <v>8.1000000000000003E-2</v>
      </c>
      <c r="D66" s="1">
        <f t="shared" ref="D66:D97" si="3">(B66-C66)</f>
        <v>1.04</v>
      </c>
      <c r="E66" s="8">
        <f t="shared" ref="E66:E97" si="4">(0.6934*D66*D66)+(1.1002*D66)+(0.0973)</f>
        <v>1.9914894400000001</v>
      </c>
    </row>
    <row r="67" spans="1:5" x14ac:dyDescent="0.35">
      <c r="A67" s="9" t="s">
        <v>32</v>
      </c>
      <c r="B67" s="2">
        <v>1.034</v>
      </c>
      <c r="C67" s="5">
        <v>8.1000000000000003E-2</v>
      </c>
      <c r="D67" s="1">
        <f t="shared" si="3"/>
        <v>0.95300000000000007</v>
      </c>
      <c r="E67" s="8">
        <f t="shared" si="4"/>
        <v>1.7755427206000001</v>
      </c>
    </row>
    <row r="68" spans="1:5" x14ac:dyDescent="0.35">
      <c r="A68" s="9" t="s">
        <v>34</v>
      </c>
      <c r="B68" s="2">
        <v>1.0269999999999999</v>
      </c>
      <c r="C68" s="5">
        <v>8.1000000000000003E-2</v>
      </c>
      <c r="D68" s="1">
        <f t="shared" si="3"/>
        <v>0.94599999999999995</v>
      </c>
      <c r="E68" s="8">
        <f t="shared" si="4"/>
        <v>1.7586239544</v>
      </c>
    </row>
    <row r="69" spans="1:5" x14ac:dyDescent="0.35">
      <c r="A69" s="9" t="s">
        <v>34</v>
      </c>
      <c r="B69" s="2">
        <v>1.0640000000000001</v>
      </c>
      <c r="C69" s="5">
        <v>8.1000000000000003E-2</v>
      </c>
      <c r="D69" s="1">
        <f t="shared" si="3"/>
        <v>0.9830000000000001</v>
      </c>
      <c r="E69" s="8">
        <f t="shared" si="4"/>
        <v>1.8488213926000003</v>
      </c>
    </row>
    <row r="70" spans="1:5" x14ac:dyDescent="0.35">
      <c r="A70" s="9" t="s">
        <v>35</v>
      </c>
      <c r="B70" s="2">
        <v>1.0369999999999999</v>
      </c>
      <c r="C70" s="5">
        <v>8.1000000000000003E-2</v>
      </c>
      <c r="D70" s="1">
        <f t="shared" si="3"/>
        <v>0.95599999999999996</v>
      </c>
      <c r="E70" s="8">
        <f t="shared" si="4"/>
        <v>1.7828144224</v>
      </c>
    </row>
    <row r="71" spans="1:5" x14ac:dyDescent="0.35">
      <c r="A71" s="9" t="s">
        <v>35</v>
      </c>
      <c r="B71" s="2">
        <v>0.98699999999999999</v>
      </c>
      <c r="C71" s="5">
        <v>8.1000000000000003E-2</v>
      </c>
      <c r="D71" s="1">
        <f t="shared" si="3"/>
        <v>0.90600000000000003</v>
      </c>
      <c r="E71" s="8">
        <f t="shared" si="4"/>
        <v>1.6632488824000002</v>
      </c>
    </row>
    <row r="72" spans="1:5" x14ac:dyDescent="0.35">
      <c r="A72" s="9" t="s">
        <v>36</v>
      </c>
      <c r="B72" s="2">
        <v>0.69100000000000006</v>
      </c>
      <c r="C72" s="5">
        <v>8.1000000000000003E-2</v>
      </c>
      <c r="D72" s="1">
        <f t="shared" si="3"/>
        <v>0.6100000000000001</v>
      </c>
      <c r="E72" s="8">
        <f t="shared" si="4"/>
        <v>1.0264361400000002</v>
      </c>
    </row>
    <row r="73" spans="1:5" x14ac:dyDescent="0.35">
      <c r="A73" s="9" t="s">
        <v>36</v>
      </c>
      <c r="B73" s="2">
        <v>0.95100000000000007</v>
      </c>
      <c r="C73" s="5">
        <v>8.1000000000000003E-2</v>
      </c>
      <c r="D73" s="1">
        <f t="shared" si="3"/>
        <v>0.87000000000000011</v>
      </c>
      <c r="E73" s="8">
        <f t="shared" si="4"/>
        <v>1.5793084600000002</v>
      </c>
    </row>
    <row r="74" spans="1:5" x14ac:dyDescent="0.35">
      <c r="A74" s="9" t="s">
        <v>33</v>
      </c>
      <c r="B74" s="2">
        <v>1.22</v>
      </c>
      <c r="C74" s="5">
        <v>8.1000000000000003E-2</v>
      </c>
      <c r="D74" s="1">
        <f t="shared" si="3"/>
        <v>1.139</v>
      </c>
      <c r="E74" s="8">
        <f t="shared" si="4"/>
        <v>2.2499901814000003</v>
      </c>
    </row>
    <row r="75" spans="1:5" x14ac:dyDescent="0.35">
      <c r="A75" s="9" t="s">
        <v>33</v>
      </c>
      <c r="B75" s="2">
        <v>1.07</v>
      </c>
      <c r="C75" s="5">
        <v>8.1000000000000003E-2</v>
      </c>
      <c r="D75" s="1">
        <f t="shared" si="3"/>
        <v>0.9890000000000001</v>
      </c>
      <c r="E75" s="8">
        <f t="shared" si="4"/>
        <v>1.8636269014000002</v>
      </c>
    </row>
    <row r="76" spans="1:5" x14ac:dyDescent="0.35">
      <c r="A76" s="9" t="s">
        <v>37</v>
      </c>
      <c r="B76" s="2">
        <v>0.98199999999999998</v>
      </c>
      <c r="C76" s="5">
        <v>8.1000000000000003E-2</v>
      </c>
      <c r="D76" s="1">
        <f t="shared" si="3"/>
        <v>0.90100000000000002</v>
      </c>
      <c r="E76" s="8">
        <f t="shared" si="4"/>
        <v>1.6514830134</v>
      </c>
    </row>
    <row r="77" spans="1:5" x14ac:dyDescent="0.35">
      <c r="A77" s="9" t="s">
        <v>37</v>
      </c>
      <c r="B77" s="2">
        <v>1.1120000000000001</v>
      </c>
      <c r="C77" s="5">
        <v>8.1000000000000003E-2</v>
      </c>
      <c r="D77" s="1">
        <f t="shared" si="3"/>
        <v>1.0310000000000001</v>
      </c>
      <c r="E77" s="8">
        <f t="shared" si="4"/>
        <v>1.9686633574000003</v>
      </c>
    </row>
    <row r="78" spans="1:5" x14ac:dyDescent="0.35">
      <c r="A78" s="9" t="s">
        <v>38</v>
      </c>
      <c r="B78" s="2">
        <v>1.1440000000000001</v>
      </c>
      <c r="C78" s="5">
        <v>8.1000000000000003E-2</v>
      </c>
      <c r="D78" s="1">
        <f t="shared" si="3"/>
        <v>1.0630000000000002</v>
      </c>
      <c r="E78" s="8">
        <f t="shared" si="4"/>
        <v>2.0503331046000004</v>
      </c>
    </row>
    <row r="79" spans="1:5" x14ac:dyDescent="0.35">
      <c r="A79" s="9" t="s">
        <v>38</v>
      </c>
      <c r="B79" s="2">
        <v>0.95900000000000007</v>
      </c>
      <c r="C79" s="5">
        <v>8.1000000000000003E-2</v>
      </c>
      <c r="D79" s="1">
        <f t="shared" si="3"/>
        <v>0.87800000000000011</v>
      </c>
      <c r="E79" s="8">
        <f t="shared" si="4"/>
        <v>1.5978065656000002</v>
      </c>
    </row>
    <row r="80" spans="1:5" x14ac:dyDescent="0.35">
      <c r="A80" s="9" t="s">
        <v>39</v>
      </c>
      <c r="B80" s="2">
        <v>0.80500000000000005</v>
      </c>
      <c r="C80" s="5">
        <v>8.1000000000000003E-2</v>
      </c>
      <c r="D80" s="1">
        <f t="shared" si="3"/>
        <v>0.72400000000000009</v>
      </c>
      <c r="E80" s="8">
        <f t="shared" si="4"/>
        <v>1.2573084384000002</v>
      </c>
    </row>
    <row r="81" spans="1:5" x14ac:dyDescent="0.35">
      <c r="A81" s="9" t="s">
        <v>39</v>
      </c>
      <c r="B81" s="2">
        <v>0.96499999999999997</v>
      </c>
      <c r="C81" s="5">
        <v>8.1000000000000003E-2</v>
      </c>
      <c r="D81" s="1">
        <f t="shared" si="3"/>
        <v>0.88400000000000001</v>
      </c>
      <c r="E81" s="8">
        <f t="shared" si="4"/>
        <v>1.6117383904</v>
      </c>
    </row>
    <row r="82" spans="1:5" x14ac:dyDescent="0.35">
      <c r="A82" s="9" t="s">
        <v>41</v>
      </c>
      <c r="B82" s="2">
        <v>1.109</v>
      </c>
      <c r="C82" s="5">
        <v>8.1000000000000003E-2</v>
      </c>
      <c r="D82" s="1">
        <f t="shared" si="3"/>
        <v>1.028</v>
      </c>
      <c r="E82" s="8">
        <f t="shared" si="4"/>
        <v>1.9610796256000003</v>
      </c>
    </row>
    <row r="83" spans="1:5" x14ac:dyDescent="0.35">
      <c r="A83" s="9" t="s">
        <v>41</v>
      </c>
      <c r="B83" s="2">
        <v>1.028</v>
      </c>
      <c r="C83" s="5">
        <v>8.1000000000000003E-2</v>
      </c>
      <c r="D83" s="1">
        <f t="shared" si="3"/>
        <v>0.94700000000000006</v>
      </c>
      <c r="E83" s="8">
        <f t="shared" si="4"/>
        <v>1.7610367606000001</v>
      </c>
    </row>
    <row r="84" spans="1:5" x14ac:dyDescent="0.35">
      <c r="A84" s="9" t="s">
        <v>40</v>
      </c>
      <c r="B84" s="2">
        <v>0.98799999999999999</v>
      </c>
      <c r="C84" s="5">
        <v>8.1000000000000003E-2</v>
      </c>
      <c r="D84" s="1">
        <f t="shared" si="3"/>
        <v>0.90700000000000003</v>
      </c>
      <c r="E84" s="8">
        <f t="shared" si="4"/>
        <v>1.6656062166000003</v>
      </c>
    </row>
    <row r="85" spans="1:5" x14ac:dyDescent="0.35">
      <c r="A85" s="9" t="s">
        <v>40</v>
      </c>
      <c r="B85" s="2">
        <v>0.97699999999999998</v>
      </c>
      <c r="C85" s="5">
        <v>8.1000000000000003E-2</v>
      </c>
      <c r="D85" s="1">
        <f t="shared" si="3"/>
        <v>0.89600000000000002</v>
      </c>
      <c r="E85" s="8">
        <f t="shared" si="4"/>
        <v>1.6397518144000001</v>
      </c>
    </row>
    <row r="86" spans="1:5" x14ac:dyDescent="0.35">
      <c r="A86" s="9" t="s">
        <v>42</v>
      </c>
      <c r="B86" s="2">
        <v>1.0369999999999999</v>
      </c>
      <c r="C86" s="5">
        <v>8.1000000000000003E-2</v>
      </c>
      <c r="D86" s="1">
        <f t="shared" si="3"/>
        <v>0.95599999999999996</v>
      </c>
      <c r="E86" s="8">
        <f t="shared" si="4"/>
        <v>1.7828144224</v>
      </c>
    </row>
    <row r="87" spans="1:5" x14ac:dyDescent="0.35">
      <c r="A87" s="9" t="s">
        <v>42</v>
      </c>
      <c r="B87" s="2">
        <v>1.0349999999999999</v>
      </c>
      <c r="C87" s="5">
        <v>8.1000000000000003E-2</v>
      </c>
      <c r="D87" s="1">
        <f t="shared" si="3"/>
        <v>0.95399999999999996</v>
      </c>
      <c r="E87" s="8">
        <f t="shared" si="4"/>
        <v>1.7779652344000001</v>
      </c>
    </row>
    <row r="88" spans="1:5" x14ac:dyDescent="0.35">
      <c r="A88" s="9" t="s">
        <v>43</v>
      </c>
      <c r="B88" s="2">
        <v>0.82100000000000006</v>
      </c>
      <c r="C88" s="5">
        <v>8.1000000000000003E-2</v>
      </c>
      <c r="D88" s="1">
        <f t="shared" si="3"/>
        <v>0.7400000000000001</v>
      </c>
      <c r="E88" s="8">
        <f t="shared" si="4"/>
        <v>1.2911538400000002</v>
      </c>
    </row>
    <row r="89" spans="1:5" x14ac:dyDescent="0.35">
      <c r="A89" s="9" t="s">
        <v>43</v>
      </c>
      <c r="B89" s="2">
        <v>0.81500000000000006</v>
      </c>
      <c r="C89" s="5">
        <v>8.1000000000000003E-2</v>
      </c>
      <c r="D89" s="1">
        <f t="shared" si="3"/>
        <v>0.7340000000000001</v>
      </c>
      <c r="E89" s="8">
        <f t="shared" si="4"/>
        <v>1.2784202104000002</v>
      </c>
    </row>
    <row r="90" spans="1:5" x14ac:dyDescent="0.35">
      <c r="A90" s="9" t="s">
        <v>44</v>
      </c>
      <c r="B90" s="2">
        <v>1.232</v>
      </c>
      <c r="C90" s="5">
        <v>8.1000000000000003E-2</v>
      </c>
      <c r="D90" s="1">
        <f t="shared" si="3"/>
        <v>1.151</v>
      </c>
      <c r="E90" s="8">
        <f t="shared" si="4"/>
        <v>2.2822472134000003</v>
      </c>
    </row>
    <row r="91" spans="1:5" x14ac:dyDescent="0.35">
      <c r="A91" s="9" t="s">
        <v>44</v>
      </c>
      <c r="B91" s="2">
        <v>1.085</v>
      </c>
      <c r="C91" s="5">
        <v>8.1000000000000003E-2</v>
      </c>
      <c r="D91" s="1">
        <f t="shared" si="3"/>
        <v>1.004</v>
      </c>
      <c r="E91" s="8">
        <f t="shared" si="4"/>
        <v>1.9008590944000001</v>
      </c>
    </row>
    <row r="92" spans="1:5" x14ac:dyDescent="0.35">
      <c r="A92" s="9" t="s">
        <v>45</v>
      </c>
      <c r="B92" s="2">
        <v>1.167</v>
      </c>
      <c r="C92" s="5">
        <v>8.1000000000000003E-2</v>
      </c>
      <c r="D92" s="1">
        <f t="shared" si="3"/>
        <v>1.0860000000000001</v>
      </c>
      <c r="E92" s="8">
        <f t="shared" si="4"/>
        <v>2.1099103864000006</v>
      </c>
    </row>
    <row r="93" spans="1:5" x14ac:dyDescent="0.35">
      <c r="A93" s="9" t="s">
        <v>45</v>
      </c>
      <c r="B93" s="2">
        <v>1.097</v>
      </c>
      <c r="C93" s="5">
        <v>8.1000000000000003E-2</v>
      </c>
      <c r="D93" s="1">
        <f t="shared" si="3"/>
        <v>1.016</v>
      </c>
      <c r="E93" s="8">
        <f t="shared" si="4"/>
        <v>1.9308695104</v>
      </c>
    </row>
    <row r="94" spans="1:5" x14ac:dyDescent="0.35">
      <c r="A94" s="9" t="s">
        <v>46</v>
      </c>
      <c r="B94" s="2">
        <v>1.0580000000000001</v>
      </c>
      <c r="C94" s="5">
        <v>8.1000000000000003E-2</v>
      </c>
      <c r="D94" s="1">
        <f t="shared" si="3"/>
        <v>0.97700000000000009</v>
      </c>
      <c r="E94" s="8">
        <f t="shared" si="4"/>
        <v>1.8340658086000003</v>
      </c>
    </row>
    <row r="95" spans="1:5" x14ac:dyDescent="0.35">
      <c r="A95" s="9" t="s">
        <v>46</v>
      </c>
      <c r="B95" s="2">
        <v>1.1420000000000001</v>
      </c>
      <c r="C95" s="5">
        <v>8.1000000000000003E-2</v>
      </c>
      <c r="D95" s="1">
        <f t="shared" si="3"/>
        <v>1.0610000000000002</v>
      </c>
      <c r="E95" s="8">
        <f t="shared" si="4"/>
        <v>2.0451871414000005</v>
      </c>
    </row>
    <row r="96" spans="1:5" x14ac:dyDescent="0.35">
      <c r="A96" s="9" t="s">
        <v>47</v>
      </c>
      <c r="B96" s="2">
        <v>0.86699999999999999</v>
      </c>
      <c r="C96" s="5">
        <v>8.1000000000000003E-2</v>
      </c>
      <c r="D96" s="1">
        <f t="shared" si="3"/>
        <v>0.78600000000000003</v>
      </c>
      <c r="E96" s="8">
        <f t="shared" si="4"/>
        <v>1.3904369464000002</v>
      </c>
    </row>
    <row r="97" spans="1:5" x14ac:dyDescent="0.35">
      <c r="A97" s="9" t="s">
        <v>47</v>
      </c>
      <c r="B97" s="2">
        <v>0.877</v>
      </c>
      <c r="C97" s="5">
        <v>8.1000000000000003E-2</v>
      </c>
      <c r="D97" s="1">
        <f t="shared" si="3"/>
        <v>0.79600000000000004</v>
      </c>
      <c r="E97" s="8">
        <f t="shared" si="4"/>
        <v>1.4124085344000001</v>
      </c>
    </row>
    <row r="98" spans="1:5" x14ac:dyDescent="0.35">
      <c r="A98" s="9" t="s">
        <v>48</v>
      </c>
      <c r="B98" s="2">
        <v>1.3820000000000001</v>
      </c>
      <c r="C98" s="5">
        <v>8.1000000000000003E-2</v>
      </c>
      <c r="D98" s="1">
        <f t="shared" ref="D98:D121" si="5">(B98-C98)</f>
        <v>1.3010000000000002</v>
      </c>
      <c r="E98" s="8">
        <f t="shared" ref="E98:E121" si="6">(0.6934*D98*D98)+(1.1002*D98)+(0.0973)</f>
        <v>2.7023097334000008</v>
      </c>
    </row>
    <row r="99" spans="1:5" x14ac:dyDescent="0.35">
      <c r="A99" s="9" t="s">
        <v>48</v>
      </c>
      <c r="B99" s="2">
        <v>1.22</v>
      </c>
      <c r="C99" s="5">
        <v>8.1000000000000003E-2</v>
      </c>
      <c r="D99" s="1">
        <f t="shared" si="5"/>
        <v>1.139</v>
      </c>
      <c r="E99" s="8">
        <f t="shared" si="6"/>
        <v>2.2499901814000003</v>
      </c>
    </row>
    <row r="100" spans="1:5" x14ac:dyDescent="0.35">
      <c r="A100" s="9" t="s">
        <v>49</v>
      </c>
      <c r="B100" s="2">
        <v>1.171</v>
      </c>
      <c r="C100" s="5">
        <v>8.1000000000000003E-2</v>
      </c>
      <c r="D100" s="1">
        <f t="shared" si="5"/>
        <v>1.0900000000000001</v>
      </c>
      <c r="E100" s="8">
        <f t="shared" si="6"/>
        <v>2.1203465400000003</v>
      </c>
    </row>
    <row r="101" spans="1:5" x14ac:dyDescent="0.35">
      <c r="A101" s="9" t="s">
        <v>49</v>
      </c>
      <c r="B101" s="2">
        <v>1.0740000000000001</v>
      </c>
      <c r="C101" s="5">
        <v>8.1000000000000003E-2</v>
      </c>
      <c r="D101" s="1">
        <f t="shared" si="5"/>
        <v>0.9930000000000001</v>
      </c>
      <c r="E101" s="8">
        <f t="shared" si="6"/>
        <v>1.8735249766000002</v>
      </c>
    </row>
    <row r="102" spans="1:5" x14ac:dyDescent="0.35">
      <c r="A102" s="9" t="s">
        <v>50</v>
      </c>
      <c r="B102" s="2">
        <v>0.95700000000000007</v>
      </c>
      <c r="C102" s="5">
        <v>8.1000000000000003E-2</v>
      </c>
      <c r="D102" s="1">
        <f t="shared" si="5"/>
        <v>0.87600000000000011</v>
      </c>
      <c r="E102" s="8">
        <f t="shared" si="6"/>
        <v>1.5931737184000003</v>
      </c>
    </row>
    <row r="103" spans="1:5" x14ac:dyDescent="0.35">
      <c r="A103" s="9" t="s">
        <v>50</v>
      </c>
      <c r="B103" s="2">
        <v>0.92900000000000005</v>
      </c>
      <c r="C103" s="5">
        <v>8.1000000000000003E-2</v>
      </c>
      <c r="D103" s="1">
        <f t="shared" si="5"/>
        <v>0.84800000000000009</v>
      </c>
      <c r="E103" s="8">
        <f t="shared" si="6"/>
        <v>1.5288963136000002</v>
      </c>
    </row>
    <row r="104" spans="1:5" x14ac:dyDescent="0.35">
      <c r="A104" s="9" t="s">
        <v>51</v>
      </c>
      <c r="B104" s="2">
        <v>0.81300000000000006</v>
      </c>
      <c r="C104" s="5">
        <v>8.1000000000000003E-2</v>
      </c>
      <c r="D104" s="1">
        <f t="shared" si="5"/>
        <v>0.7320000000000001</v>
      </c>
      <c r="E104" s="8">
        <f t="shared" si="6"/>
        <v>1.2741867616000002</v>
      </c>
    </row>
    <row r="105" spans="1:5" x14ac:dyDescent="0.35">
      <c r="A105" s="9" t="s">
        <v>51</v>
      </c>
      <c r="B105" s="2">
        <v>0.77700000000000002</v>
      </c>
      <c r="C105" s="5">
        <v>8.1000000000000003E-2</v>
      </c>
      <c r="D105" s="1">
        <f t="shared" si="5"/>
        <v>0.69600000000000006</v>
      </c>
      <c r="E105" s="8">
        <f t="shared" si="6"/>
        <v>1.1989332544000002</v>
      </c>
    </row>
    <row r="106" spans="1:5" x14ac:dyDescent="0.35">
      <c r="A106" s="9" t="s">
        <v>52</v>
      </c>
      <c r="B106" s="2">
        <v>1.365</v>
      </c>
      <c r="C106" s="5">
        <v>8.1000000000000003E-2</v>
      </c>
      <c r="D106" s="1">
        <f t="shared" si="5"/>
        <v>1.284</v>
      </c>
      <c r="E106" s="8">
        <f t="shared" si="6"/>
        <v>2.6531348704000002</v>
      </c>
    </row>
    <row r="107" spans="1:5" x14ac:dyDescent="0.35">
      <c r="A107" s="9" t="s">
        <v>52</v>
      </c>
      <c r="B107" s="2">
        <v>1.0230000000000001</v>
      </c>
      <c r="C107" s="5">
        <v>8.1000000000000003E-2</v>
      </c>
      <c r="D107" s="1">
        <f t="shared" si="5"/>
        <v>0.94200000000000017</v>
      </c>
      <c r="E107" s="8">
        <f t="shared" si="6"/>
        <v>1.7489865976000005</v>
      </c>
    </row>
    <row r="108" spans="1:5" x14ac:dyDescent="0.35">
      <c r="A108" s="9" t="s">
        <v>53</v>
      </c>
      <c r="B108" s="2">
        <v>1.0130000000000001</v>
      </c>
      <c r="C108" s="5">
        <v>8.1000000000000003E-2</v>
      </c>
      <c r="D108" s="1">
        <f t="shared" si="5"/>
        <v>0.93200000000000016</v>
      </c>
      <c r="E108" s="8">
        <f t="shared" si="6"/>
        <v>1.7249902816000005</v>
      </c>
    </row>
    <row r="109" spans="1:5" x14ac:dyDescent="0.35">
      <c r="A109" s="9" t="s">
        <v>53</v>
      </c>
      <c r="B109" s="2">
        <v>0.93900000000000006</v>
      </c>
      <c r="C109" s="5">
        <v>8.1000000000000003E-2</v>
      </c>
      <c r="D109" s="1">
        <f t="shared" si="5"/>
        <v>0.8580000000000001</v>
      </c>
      <c r="E109" s="8">
        <f t="shared" si="6"/>
        <v>1.5517277176000002</v>
      </c>
    </row>
    <row r="110" spans="1:5" x14ac:dyDescent="0.35">
      <c r="A110" s="9" t="s">
        <v>54</v>
      </c>
      <c r="B110" s="2">
        <v>0.95300000000000007</v>
      </c>
      <c r="C110" s="5">
        <v>8.1000000000000003E-2</v>
      </c>
      <c r="D110" s="1">
        <f t="shared" si="5"/>
        <v>0.87200000000000011</v>
      </c>
      <c r="E110" s="8">
        <f t="shared" si="6"/>
        <v>1.5839246656000003</v>
      </c>
    </row>
    <row r="111" spans="1:5" x14ac:dyDescent="0.35">
      <c r="A111" s="9" t="s">
        <v>54</v>
      </c>
      <c r="B111" s="2">
        <v>0.96799999999999997</v>
      </c>
      <c r="C111" s="5">
        <v>8.1000000000000003E-2</v>
      </c>
      <c r="D111" s="1">
        <f t="shared" si="5"/>
        <v>0.88700000000000001</v>
      </c>
      <c r="E111" s="8">
        <f t="shared" si="6"/>
        <v>1.6187230246000002</v>
      </c>
    </row>
    <row r="112" spans="1:5" x14ac:dyDescent="0.35">
      <c r="A112" s="9" t="s">
        <v>55</v>
      </c>
      <c r="B112" s="2">
        <v>1.056</v>
      </c>
      <c r="C112" s="5">
        <v>8.1000000000000003E-2</v>
      </c>
      <c r="D112" s="1">
        <f t="shared" si="5"/>
        <v>0.97500000000000009</v>
      </c>
      <c r="E112" s="8">
        <f t="shared" si="6"/>
        <v>1.8291583750000002</v>
      </c>
    </row>
    <row r="113" spans="1:5" x14ac:dyDescent="0.35">
      <c r="A113" s="9" t="s">
        <v>55</v>
      </c>
      <c r="B113" s="2">
        <v>0.90300000000000002</v>
      </c>
      <c r="C113" s="5">
        <v>8.1000000000000003E-2</v>
      </c>
      <c r="D113" s="1">
        <f t="shared" si="5"/>
        <v>0.82200000000000006</v>
      </c>
      <c r="E113" s="8">
        <f t="shared" si="6"/>
        <v>1.4701836856000001</v>
      </c>
    </row>
    <row r="114" spans="1:5" x14ac:dyDescent="0.35">
      <c r="A114" s="9" t="s">
        <v>56</v>
      </c>
      <c r="B114" s="2">
        <v>1.2490000000000001</v>
      </c>
      <c r="C114" s="5">
        <v>8.1000000000000003E-2</v>
      </c>
      <c r="D114" s="1">
        <f t="shared" si="5"/>
        <v>1.1680000000000001</v>
      </c>
      <c r="E114" s="8">
        <f t="shared" si="6"/>
        <v>2.3282865216000008</v>
      </c>
    </row>
    <row r="115" spans="1:5" x14ac:dyDescent="0.35">
      <c r="A115" s="9" t="s">
        <v>56</v>
      </c>
      <c r="B115" s="2">
        <v>1.147</v>
      </c>
      <c r="C115" s="5">
        <v>8.1000000000000003E-2</v>
      </c>
      <c r="D115" s="1">
        <f t="shared" si="5"/>
        <v>1.0660000000000001</v>
      </c>
      <c r="E115" s="8">
        <f t="shared" si="6"/>
        <v>2.0580624504000005</v>
      </c>
    </row>
    <row r="116" spans="1:5" x14ac:dyDescent="0.35">
      <c r="A116" s="9" t="s">
        <v>57</v>
      </c>
      <c r="B116" s="2">
        <v>1.07</v>
      </c>
      <c r="C116" s="5">
        <v>8.1000000000000003E-2</v>
      </c>
      <c r="D116" s="1">
        <f t="shared" si="5"/>
        <v>0.9890000000000001</v>
      </c>
      <c r="E116" s="8">
        <f t="shared" si="6"/>
        <v>1.8636269014000002</v>
      </c>
    </row>
    <row r="117" spans="1:5" x14ac:dyDescent="0.35">
      <c r="A117" s="9" t="s">
        <v>57</v>
      </c>
      <c r="B117" s="2">
        <v>1.087</v>
      </c>
      <c r="C117" s="5">
        <v>8.1000000000000003E-2</v>
      </c>
      <c r="D117" s="1">
        <f t="shared" si="5"/>
        <v>1.006</v>
      </c>
      <c r="E117" s="8">
        <f t="shared" si="6"/>
        <v>1.9058469623999998</v>
      </c>
    </row>
    <row r="118" spans="1:5" x14ac:dyDescent="0.35">
      <c r="A118" s="9" t="s">
        <v>58</v>
      </c>
      <c r="B118" s="2">
        <v>1.1340000000000001</v>
      </c>
      <c r="C118" s="5">
        <v>8.1000000000000003E-2</v>
      </c>
      <c r="D118" s="1">
        <f t="shared" si="5"/>
        <v>1.0530000000000002</v>
      </c>
      <c r="E118" s="8">
        <f t="shared" si="6"/>
        <v>2.0246587606000004</v>
      </c>
    </row>
    <row r="119" spans="1:5" x14ac:dyDescent="0.35">
      <c r="A119" s="9" t="s">
        <v>58</v>
      </c>
      <c r="B119" s="2">
        <v>1.0649999999999999</v>
      </c>
      <c r="C119" s="5">
        <v>8.1000000000000003E-2</v>
      </c>
      <c r="D119" s="1">
        <f t="shared" si="5"/>
        <v>0.98399999999999999</v>
      </c>
      <c r="E119" s="8">
        <f t="shared" si="6"/>
        <v>1.8512855104000001</v>
      </c>
    </row>
    <row r="120" spans="1:5" x14ac:dyDescent="0.35">
      <c r="A120" s="9" t="s">
        <v>59</v>
      </c>
      <c r="B120" s="2">
        <v>0.94100000000000006</v>
      </c>
      <c r="C120" s="5">
        <v>8.1000000000000003E-2</v>
      </c>
      <c r="D120" s="1">
        <f t="shared" si="5"/>
        <v>0.8600000000000001</v>
      </c>
      <c r="E120" s="8">
        <f t="shared" si="6"/>
        <v>1.5563106400000002</v>
      </c>
    </row>
    <row r="121" spans="1:5" x14ac:dyDescent="0.35">
      <c r="A121" s="9" t="s">
        <v>59</v>
      </c>
      <c r="B121" s="2">
        <v>0.96799999999999997</v>
      </c>
      <c r="C121" s="5">
        <v>8.1000000000000003E-2</v>
      </c>
      <c r="D121" s="1">
        <f t="shared" si="5"/>
        <v>0.88700000000000001</v>
      </c>
      <c r="E121" s="8">
        <f t="shared" si="6"/>
        <v>1.6187230246000002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114"/>
  <sheetViews>
    <sheetView workbookViewId="0">
      <selection activeCell="F21" sqref="F21"/>
    </sheetView>
  </sheetViews>
  <sheetFormatPr defaultRowHeight="14.5" x14ac:dyDescent="0.35"/>
  <cols>
    <col min="1" max="1" width="17.453125" customWidth="1"/>
    <col min="2" max="2" width="12.90625" customWidth="1"/>
    <col min="3" max="3" width="11.90625" customWidth="1"/>
    <col min="4" max="4" width="11.6328125" customWidth="1"/>
    <col min="5" max="5" width="14.81640625" customWidth="1"/>
  </cols>
  <sheetData>
    <row r="2" spans="1:11" x14ac:dyDescent="0.35">
      <c r="A2" s="4">
        <v>2.4409999999999998</v>
      </c>
      <c r="B2" s="2">
        <v>1.0110000000000001</v>
      </c>
      <c r="C2" s="2">
        <v>0.73</v>
      </c>
      <c r="D2" s="2">
        <v>0.80200000000000005</v>
      </c>
      <c r="E2" s="2">
        <v>0.69600000000000006</v>
      </c>
      <c r="F2" s="2">
        <v>0.66400000000000003</v>
      </c>
      <c r="G2" s="2">
        <v>0.67500000000000004</v>
      </c>
      <c r="H2" s="2">
        <v>0.60499999999999998</v>
      </c>
      <c r="I2" s="2">
        <v>0.83399999999999996</v>
      </c>
      <c r="J2" s="2">
        <v>0.70499999999999996</v>
      </c>
      <c r="K2" s="2">
        <v>0.72499999999999998</v>
      </c>
    </row>
    <row r="3" spans="1:11" x14ac:dyDescent="0.35">
      <c r="A3" s="4">
        <v>1.6080000000000001</v>
      </c>
      <c r="B3" s="2">
        <v>0.99199999999999999</v>
      </c>
      <c r="C3" s="2">
        <v>0.94800000000000006</v>
      </c>
      <c r="D3" s="2">
        <v>0.91500000000000004</v>
      </c>
      <c r="E3" s="2">
        <v>0.65700000000000003</v>
      </c>
      <c r="F3" s="2">
        <v>0.68</v>
      </c>
      <c r="G3" s="2">
        <v>0.58099999999999996</v>
      </c>
      <c r="H3" s="2">
        <v>0.52200000000000002</v>
      </c>
      <c r="I3" s="2">
        <v>0.51400000000000001</v>
      </c>
      <c r="J3" s="2">
        <v>0.54200000000000004</v>
      </c>
      <c r="K3" s="2">
        <v>0.60199999999999998</v>
      </c>
    </row>
    <row r="4" spans="1:11" x14ac:dyDescent="0.35">
      <c r="A4" s="4">
        <v>0.92300000000000004</v>
      </c>
      <c r="B4" s="2">
        <v>0.83499999999999996</v>
      </c>
      <c r="C4" s="2">
        <v>0.79100000000000004</v>
      </c>
      <c r="D4" s="2">
        <v>0.86199999999999999</v>
      </c>
      <c r="E4" s="2">
        <v>0.69000000000000006</v>
      </c>
      <c r="F4" s="2">
        <v>0.61899999999999999</v>
      </c>
      <c r="G4" s="2">
        <v>0.59</v>
      </c>
      <c r="H4" s="2">
        <v>0.6</v>
      </c>
      <c r="I4" s="2">
        <v>0.61799999999999999</v>
      </c>
      <c r="J4" s="2">
        <v>0.5</v>
      </c>
      <c r="K4" s="2">
        <v>0.67500000000000004</v>
      </c>
    </row>
    <row r="5" spans="1:11" x14ac:dyDescent="0.35">
      <c r="A5" s="4">
        <v>0.55100000000000005</v>
      </c>
      <c r="B5" s="2">
        <v>0.69800000000000006</v>
      </c>
      <c r="C5" s="2">
        <v>0.71799999999999997</v>
      </c>
      <c r="D5" s="2">
        <v>0.63800000000000001</v>
      </c>
      <c r="E5" s="2">
        <v>1.1400000000000001</v>
      </c>
      <c r="F5" s="2">
        <v>0.52100000000000002</v>
      </c>
      <c r="G5" s="2">
        <v>0.54100000000000004</v>
      </c>
      <c r="H5" s="2">
        <v>0.55000000000000004</v>
      </c>
      <c r="I5" s="2">
        <v>0.59399999999999997</v>
      </c>
      <c r="J5" s="2">
        <v>0.59</v>
      </c>
      <c r="K5" s="2">
        <v>0.67</v>
      </c>
    </row>
    <row r="6" spans="1:11" x14ac:dyDescent="0.35">
      <c r="A6" s="4">
        <v>0.36899999999999999</v>
      </c>
      <c r="B6" s="2">
        <v>1.3109999999999999</v>
      </c>
      <c r="C6" s="2">
        <v>0.76600000000000001</v>
      </c>
      <c r="D6" s="2">
        <v>1.018</v>
      </c>
      <c r="E6" s="2">
        <v>0.997</v>
      </c>
      <c r="F6" s="2">
        <v>0.60599999999999998</v>
      </c>
      <c r="G6" s="2">
        <v>0.61599999999999999</v>
      </c>
      <c r="H6" s="2">
        <v>0.64700000000000002</v>
      </c>
      <c r="I6" s="2">
        <v>0.69400000000000006</v>
      </c>
      <c r="J6" s="2">
        <v>0.61099999999999999</v>
      </c>
      <c r="K6" s="2">
        <v>0.68700000000000006</v>
      </c>
    </row>
    <row r="7" spans="1:11" x14ac:dyDescent="0.35">
      <c r="A7" s="5">
        <v>6.3E-2</v>
      </c>
      <c r="B7" s="2">
        <v>1</v>
      </c>
      <c r="C7" s="2">
        <v>0.90700000000000003</v>
      </c>
      <c r="D7" s="2">
        <v>0.99099999999999999</v>
      </c>
      <c r="E7" s="2">
        <v>0.59099999999999997</v>
      </c>
      <c r="F7" s="2">
        <v>0.60699999999999998</v>
      </c>
      <c r="G7" s="2">
        <v>0.53800000000000003</v>
      </c>
      <c r="H7" s="2">
        <v>0.54800000000000004</v>
      </c>
      <c r="I7" s="2">
        <v>0.67800000000000005</v>
      </c>
      <c r="J7" s="2">
        <v>0.61099999999999999</v>
      </c>
      <c r="K7" s="2">
        <v>0.69900000000000007</v>
      </c>
    </row>
    <row r="8" spans="1:11" x14ac:dyDescent="0.35">
      <c r="B8" s="2">
        <v>0.72</v>
      </c>
      <c r="C8" s="2">
        <v>0.70499999999999996</v>
      </c>
      <c r="D8" s="2">
        <v>0.751</v>
      </c>
      <c r="E8" s="2">
        <v>0.64200000000000002</v>
      </c>
      <c r="F8" s="2">
        <v>0.6</v>
      </c>
      <c r="G8" s="2">
        <v>0.63</v>
      </c>
      <c r="H8" s="2">
        <v>0.60799999999999998</v>
      </c>
      <c r="I8" s="2">
        <v>0.64300000000000002</v>
      </c>
      <c r="J8" s="2">
        <v>0.64300000000000002</v>
      </c>
      <c r="K8" s="2">
        <v>0.80300000000000005</v>
      </c>
    </row>
    <row r="9" spans="1:11" x14ac:dyDescent="0.35">
      <c r="B9" s="2">
        <v>0.58799999999999997</v>
      </c>
      <c r="C9" s="2">
        <v>0.65300000000000002</v>
      </c>
      <c r="D9" s="2">
        <v>0.74</v>
      </c>
      <c r="E9" s="2">
        <v>0.63600000000000001</v>
      </c>
      <c r="F9" s="2">
        <v>0.56500000000000006</v>
      </c>
      <c r="G9" s="2">
        <v>0.63200000000000001</v>
      </c>
      <c r="H9" s="2">
        <v>0.63300000000000001</v>
      </c>
      <c r="I9" s="2">
        <v>0.66500000000000004</v>
      </c>
      <c r="J9" s="2">
        <v>0.60799999999999998</v>
      </c>
      <c r="K9" s="2">
        <v>0.70899999999999996</v>
      </c>
    </row>
    <row r="15" spans="1:11" x14ac:dyDescent="0.35">
      <c r="A15" s="17"/>
      <c r="B15" s="7" t="s">
        <v>9</v>
      </c>
      <c r="C15" s="7" t="s">
        <v>10</v>
      </c>
      <c r="D15" s="7" t="s">
        <v>11</v>
      </c>
      <c r="E15" s="7" t="s">
        <v>12</v>
      </c>
    </row>
    <row r="16" spans="1:11" x14ac:dyDescent="0.35">
      <c r="A16" s="17" t="s">
        <v>1</v>
      </c>
      <c r="B16" s="4">
        <v>2.4409999999999998</v>
      </c>
      <c r="C16" s="1">
        <f>B16-B21</f>
        <v>2.3779999999999997</v>
      </c>
      <c r="D16" s="1">
        <v>8</v>
      </c>
      <c r="E16" s="8">
        <f>(0.7928*C16*C16)+(1.4428*C16)+(0.0381)</f>
        <v>7.9522704351999982</v>
      </c>
    </row>
    <row r="17" spans="1:13" x14ac:dyDescent="0.35">
      <c r="A17" s="17" t="s">
        <v>2</v>
      </c>
      <c r="B17" s="4">
        <v>1.6080000000000001</v>
      </c>
      <c r="C17" s="1">
        <f>B17-B21</f>
        <v>1.5450000000000002</v>
      </c>
      <c r="D17" s="1">
        <v>4</v>
      </c>
      <c r="E17" s="8">
        <f t="shared" ref="E17:E21" si="0">(0.7928*C17*C17)+(1.4428*C17)+(0.0381)</f>
        <v>4.1596594200000006</v>
      </c>
    </row>
    <row r="18" spans="1:13" x14ac:dyDescent="0.35">
      <c r="A18" s="17" t="s">
        <v>3</v>
      </c>
      <c r="B18" s="4">
        <v>0.92300000000000004</v>
      </c>
      <c r="C18" s="1">
        <f>B18-B21</f>
        <v>0.8600000000000001</v>
      </c>
      <c r="D18" s="1">
        <v>2</v>
      </c>
      <c r="E18" s="8">
        <f t="shared" si="0"/>
        <v>1.8652628800000004</v>
      </c>
    </row>
    <row r="19" spans="1:13" x14ac:dyDescent="0.35">
      <c r="A19" s="17" t="s">
        <v>4</v>
      </c>
      <c r="B19" s="4">
        <v>0.55100000000000005</v>
      </c>
      <c r="C19" s="1">
        <f>B19-B21</f>
        <v>0.48800000000000004</v>
      </c>
      <c r="D19" s="1">
        <v>1</v>
      </c>
      <c r="E19" s="8">
        <f t="shared" si="0"/>
        <v>0.93098696320000018</v>
      </c>
    </row>
    <row r="20" spans="1:13" x14ac:dyDescent="0.35">
      <c r="A20" s="17" t="s">
        <v>5</v>
      </c>
      <c r="B20" s="4">
        <v>0.36899999999999999</v>
      </c>
      <c r="C20" s="1">
        <f>B20-B21</f>
        <v>0.30599999999999999</v>
      </c>
      <c r="D20" s="1">
        <v>0.5</v>
      </c>
      <c r="E20" s="8">
        <f t="shared" si="0"/>
        <v>0.55383142080000003</v>
      </c>
    </row>
    <row r="21" spans="1:13" x14ac:dyDescent="0.35">
      <c r="A21" s="17" t="s">
        <v>8</v>
      </c>
      <c r="B21" s="5">
        <v>6.3E-2</v>
      </c>
      <c r="C21" s="1">
        <f>B21-B21</f>
        <v>0</v>
      </c>
      <c r="D21" s="1">
        <v>0</v>
      </c>
      <c r="E21" s="8">
        <f t="shared" si="0"/>
        <v>3.8100000000000002E-2</v>
      </c>
    </row>
    <row r="27" spans="1:13" x14ac:dyDescent="0.35">
      <c r="I27" s="17"/>
      <c r="K27" s="6" t="s">
        <v>101</v>
      </c>
      <c r="L27" s="6"/>
      <c r="M27" s="6"/>
    </row>
    <row r="32" spans="1:13" x14ac:dyDescent="0.35">
      <c r="A32" s="9" t="s">
        <v>14</v>
      </c>
      <c r="B32" s="2" t="s">
        <v>15</v>
      </c>
      <c r="C32" s="3" t="s">
        <v>8</v>
      </c>
      <c r="D32" s="1" t="s">
        <v>10</v>
      </c>
      <c r="E32" s="10" t="s">
        <v>102</v>
      </c>
    </row>
    <row r="33" spans="1:5" x14ac:dyDescent="0.35">
      <c r="A33" s="13" t="s">
        <v>103</v>
      </c>
      <c r="B33" s="13"/>
      <c r="C33" s="13"/>
      <c r="D33" s="13"/>
      <c r="E33" s="13"/>
    </row>
    <row r="34" spans="1:5" x14ac:dyDescent="0.35">
      <c r="A34" s="9" t="s">
        <v>61</v>
      </c>
      <c r="B34" s="2">
        <v>1.0110000000000001</v>
      </c>
      <c r="C34" s="5">
        <v>6.3E-2</v>
      </c>
      <c r="D34" s="1">
        <f t="shared" ref="D34:D57" si="1">(B34-C34)</f>
        <v>0.94800000000000018</v>
      </c>
      <c r="E34" s="8">
        <f t="shared" ref="E34:E57" si="2">(0.7928*D34*D34)+(1.4428*D34)+(0.0381)</f>
        <v>2.1183669312000006</v>
      </c>
    </row>
    <row r="35" spans="1:5" x14ac:dyDescent="0.35">
      <c r="A35" s="9" t="s">
        <v>61</v>
      </c>
      <c r="B35" s="2">
        <v>0.99199999999999999</v>
      </c>
      <c r="C35" s="5">
        <v>6.3E-2</v>
      </c>
      <c r="D35" s="1">
        <f t="shared" si="1"/>
        <v>0.92900000000000005</v>
      </c>
      <c r="E35" s="8">
        <f t="shared" si="2"/>
        <v>2.0626801048000001</v>
      </c>
    </row>
    <row r="36" spans="1:5" x14ac:dyDescent="0.35">
      <c r="A36" s="9" t="s">
        <v>62</v>
      </c>
      <c r="B36" s="2">
        <v>0.83499999999999996</v>
      </c>
      <c r="C36" s="5">
        <v>6.3E-2</v>
      </c>
      <c r="D36" s="1">
        <f t="shared" si="1"/>
        <v>0.77200000000000002</v>
      </c>
      <c r="E36" s="8">
        <f t="shared" si="2"/>
        <v>1.6244377152</v>
      </c>
    </row>
    <row r="37" spans="1:5" x14ac:dyDescent="0.35">
      <c r="A37" s="9" t="s">
        <v>62</v>
      </c>
      <c r="B37" s="2">
        <v>0.69800000000000006</v>
      </c>
      <c r="C37" s="5">
        <v>6.3E-2</v>
      </c>
      <c r="D37" s="1">
        <f t="shared" si="1"/>
        <v>0.63500000000000001</v>
      </c>
      <c r="E37" s="8">
        <f t="shared" si="2"/>
        <v>1.27395478</v>
      </c>
    </row>
    <row r="38" spans="1:5" x14ac:dyDescent="0.35">
      <c r="A38" s="9" t="s">
        <v>63</v>
      </c>
      <c r="B38" s="2">
        <v>1.3109999999999999</v>
      </c>
      <c r="C38" s="5">
        <v>6.3E-2</v>
      </c>
      <c r="D38" s="1">
        <f t="shared" si="1"/>
        <v>1.248</v>
      </c>
      <c r="E38" s="8">
        <f t="shared" si="2"/>
        <v>3.0735035711999998</v>
      </c>
    </row>
    <row r="39" spans="1:5" x14ac:dyDescent="0.35">
      <c r="A39" s="9" t="s">
        <v>63</v>
      </c>
      <c r="B39" s="2">
        <v>1</v>
      </c>
      <c r="C39" s="5">
        <v>6.3E-2</v>
      </c>
      <c r="D39" s="1">
        <f t="shared" si="1"/>
        <v>0.93700000000000006</v>
      </c>
      <c r="E39" s="8">
        <f t="shared" si="2"/>
        <v>2.0860574232000002</v>
      </c>
    </row>
    <row r="40" spans="1:5" x14ac:dyDescent="0.35">
      <c r="A40" s="9" t="s">
        <v>64</v>
      </c>
      <c r="B40" s="2">
        <v>0.72</v>
      </c>
      <c r="C40" s="5">
        <v>6.3E-2</v>
      </c>
      <c r="D40" s="1">
        <f t="shared" si="1"/>
        <v>0.65700000000000003</v>
      </c>
      <c r="E40" s="8">
        <f t="shared" si="2"/>
        <v>1.3282309272000001</v>
      </c>
    </row>
    <row r="41" spans="1:5" x14ac:dyDescent="0.35">
      <c r="A41" s="9" t="s">
        <v>64</v>
      </c>
      <c r="B41" s="2">
        <v>0.58799999999999997</v>
      </c>
      <c r="C41" s="5">
        <v>6.3E-2</v>
      </c>
      <c r="D41" s="1">
        <f t="shared" si="1"/>
        <v>0.52499999999999991</v>
      </c>
      <c r="E41" s="8">
        <f t="shared" si="2"/>
        <v>1.0140854999999998</v>
      </c>
    </row>
    <row r="42" spans="1:5" x14ac:dyDescent="0.35">
      <c r="A42" s="9" t="s">
        <v>65</v>
      </c>
      <c r="B42" s="2">
        <v>0.73</v>
      </c>
      <c r="C42" s="5">
        <v>6.3E-2</v>
      </c>
      <c r="D42" s="1">
        <f t="shared" si="1"/>
        <v>0.66700000000000004</v>
      </c>
      <c r="E42" s="8">
        <f t="shared" si="2"/>
        <v>1.3531555992000002</v>
      </c>
    </row>
    <row r="43" spans="1:5" x14ac:dyDescent="0.35">
      <c r="A43" s="9" t="s">
        <v>65</v>
      </c>
      <c r="B43" s="2">
        <v>0.94800000000000006</v>
      </c>
      <c r="C43" s="5">
        <v>6.3E-2</v>
      </c>
      <c r="D43" s="1">
        <f t="shared" si="1"/>
        <v>0.88500000000000001</v>
      </c>
      <c r="E43" s="8">
        <f t="shared" si="2"/>
        <v>1.9359187800000002</v>
      </c>
    </row>
    <row r="44" spans="1:5" x14ac:dyDescent="0.35">
      <c r="A44" s="9" t="s">
        <v>66</v>
      </c>
      <c r="B44" s="2">
        <v>0.79100000000000004</v>
      </c>
      <c r="C44" s="5">
        <v>6.3E-2</v>
      </c>
      <c r="D44" s="1">
        <f t="shared" si="1"/>
        <v>0.72799999999999998</v>
      </c>
      <c r="E44" s="8">
        <f t="shared" si="2"/>
        <v>1.5086297152000001</v>
      </c>
    </row>
    <row r="45" spans="1:5" x14ac:dyDescent="0.35">
      <c r="A45" s="9" t="s">
        <v>66</v>
      </c>
      <c r="B45" s="2">
        <v>0.71799999999999997</v>
      </c>
      <c r="C45" s="5">
        <v>6.3E-2</v>
      </c>
      <c r="D45" s="1">
        <f t="shared" si="1"/>
        <v>0.65500000000000003</v>
      </c>
      <c r="E45" s="8">
        <f t="shared" si="2"/>
        <v>1.32326502</v>
      </c>
    </row>
    <row r="46" spans="1:5" x14ac:dyDescent="0.35">
      <c r="A46" s="9" t="s">
        <v>67</v>
      </c>
      <c r="B46" s="2">
        <v>0.76600000000000001</v>
      </c>
      <c r="C46" s="5">
        <v>6.3E-2</v>
      </c>
      <c r="D46" s="1">
        <f t="shared" si="1"/>
        <v>0.70300000000000007</v>
      </c>
      <c r="E46" s="8">
        <f t="shared" si="2"/>
        <v>1.4441972952000002</v>
      </c>
    </row>
    <row r="47" spans="1:5" x14ac:dyDescent="0.35">
      <c r="A47" s="9" t="s">
        <v>67</v>
      </c>
      <c r="B47" s="2">
        <v>0.90700000000000003</v>
      </c>
      <c r="C47" s="5">
        <v>6.3E-2</v>
      </c>
      <c r="D47" s="1">
        <f t="shared" si="1"/>
        <v>0.84400000000000008</v>
      </c>
      <c r="E47" s="8">
        <f t="shared" si="2"/>
        <v>1.8205631808000002</v>
      </c>
    </row>
    <row r="48" spans="1:5" x14ac:dyDescent="0.35">
      <c r="A48" s="9" t="s">
        <v>69</v>
      </c>
      <c r="B48" s="2">
        <v>0.70499999999999996</v>
      </c>
      <c r="C48" s="5">
        <v>6.3E-2</v>
      </c>
      <c r="D48" s="1">
        <f t="shared" si="1"/>
        <v>0.6419999999999999</v>
      </c>
      <c r="E48" s="8">
        <f t="shared" si="2"/>
        <v>1.2911412191999998</v>
      </c>
    </row>
    <row r="49" spans="1:5" x14ac:dyDescent="0.35">
      <c r="A49" s="9" t="s">
        <v>69</v>
      </c>
      <c r="B49" s="2">
        <v>0.65300000000000002</v>
      </c>
      <c r="C49" s="5">
        <v>6.3E-2</v>
      </c>
      <c r="D49" s="1">
        <f t="shared" si="1"/>
        <v>0.59000000000000008</v>
      </c>
      <c r="E49" s="8">
        <f t="shared" si="2"/>
        <v>1.1653256800000003</v>
      </c>
    </row>
    <row r="50" spans="1:5" x14ac:dyDescent="0.35">
      <c r="A50" s="9" t="s">
        <v>68</v>
      </c>
      <c r="B50" s="2">
        <v>0.80200000000000005</v>
      </c>
      <c r="C50" s="5">
        <v>6.3E-2</v>
      </c>
      <c r="D50" s="1">
        <f t="shared" si="1"/>
        <v>0.7390000000000001</v>
      </c>
      <c r="E50" s="8">
        <f t="shared" si="2"/>
        <v>1.5372939288000003</v>
      </c>
    </row>
    <row r="51" spans="1:5" x14ac:dyDescent="0.35">
      <c r="A51" s="9" t="s">
        <v>68</v>
      </c>
      <c r="B51" s="2">
        <v>0.91500000000000004</v>
      </c>
      <c r="C51" s="5">
        <v>6.3E-2</v>
      </c>
      <c r="D51" s="1">
        <f t="shared" si="1"/>
        <v>0.85200000000000009</v>
      </c>
      <c r="E51" s="8">
        <f t="shared" si="2"/>
        <v>1.8428622912000003</v>
      </c>
    </row>
    <row r="52" spans="1:5" x14ac:dyDescent="0.35">
      <c r="A52" s="9" t="s">
        <v>71</v>
      </c>
      <c r="B52" s="2">
        <v>0.86199999999999999</v>
      </c>
      <c r="C52" s="5">
        <v>6.3E-2</v>
      </c>
      <c r="D52" s="1">
        <f t="shared" si="1"/>
        <v>0.79899999999999993</v>
      </c>
      <c r="E52" s="8">
        <f t="shared" si="2"/>
        <v>1.6970215127999997</v>
      </c>
    </row>
    <row r="53" spans="1:5" x14ac:dyDescent="0.35">
      <c r="A53" s="9" t="s">
        <v>71</v>
      </c>
      <c r="B53" s="2">
        <v>0.63800000000000001</v>
      </c>
      <c r="C53" s="5">
        <v>6.3E-2</v>
      </c>
      <c r="D53" s="1">
        <f t="shared" si="1"/>
        <v>0.57499999999999996</v>
      </c>
      <c r="E53" s="8">
        <f t="shared" si="2"/>
        <v>1.1298295</v>
      </c>
    </row>
    <row r="54" spans="1:5" x14ac:dyDescent="0.35">
      <c r="A54" s="9" t="s">
        <v>70</v>
      </c>
      <c r="B54" s="2">
        <v>1.018</v>
      </c>
      <c r="C54" s="5">
        <v>6.3E-2</v>
      </c>
      <c r="D54" s="1">
        <f t="shared" si="1"/>
        <v>0.95500000000000007</v>
      </c>
      <c r="E54" s="8">
        <f t="shared" si="2"/>
        <v>2.1390274200000006</v>
      </c>
    </row>
    <row r="55" spans="1:5" x14ac:dyDescent="0.35">
      <c r="A55" s="9" t="s">
        <v>70</v>
      </c>
      <c r="B55" s="2">
        <v>0.99099999999999999</v>
      </c>
      <c r="C55" s="5">
        <v>6.3E-2</v>
      </c>
      <c r="D55" s="1">
        <f t="shared" si="1"/>
        <v>0.92799999999999994</v>
      </c>
      <c r="E55" s="8">
        <f t="shared" si="2"/>
        <v>2.0597650752000001</v>
      </c>
    </row>
    <row r="56" spans="1:5" x14ac:dyDescent="0.35">
      <c r="A56" s="9" t="s">
        <v>72</v>
      </c>
      <c r="B56" s="2">
        <v>0.751</v>
      </c>
      <c r="C56" s="5">
        <v>6.3E-2</v>
      </c>
      <c r="D56" s="1">
        <f t="shared" si="1"/>
        <v>0.68799999999999994</v>
      </c>
      <c r="E56" s="8">
        <f t="shared" si="2"/>
        <v>1.4060135231999999</v>
      </c>
    </row>
    <row r="57" spans="1:5" x14ac:dyDescent="0.35">
      <c r="A57" s="9" t="s">
        <v>72</v>
      </c>
      <c r="B57" s="2">
        <v>0.74</v>
      </c>
      <c r="C57" s="5">
        <v>6.3E-2</v>
      </c>
      <c r="D57" s="1">
        <f t="shared" si="1"/>
        <v>0.67700000000000005</v>
      </c>
      <c r="E57" s="8">
        <f t="shared" si="2"/>
        <v>1.3782388312</v>
      </c>
    </row>
    <row r="58" spans="1:5" x14ac:dyDescent="0.35">
      <c r="A58" s="15" t="s">
        <v>104</v>
      </c>
      <c r="B58" s="18"/>
      <c r="C58" s="18"/>
      <c r="D58" s="18"/>
      <c r="E58" s="18"/>
    </row>
    <row r="59" spans="1:5" x14ac:dyDescent="0.35">
      <c r="A59" s="9" t="s">
        <v>73</v>
      </c>
      <c r="B59" s="2">
        <v>0.69600000000000006</v>
      </c>
      <c r="C59" s="5">
        <v>6.3E-2</v>
      </c>
      <c r="D59" s="1">
        <f t="shared" ref="D59:D90" si="3">(B59-C59)</f>
        <v>0.63300000000000001</v>
      </c>
      <c r="E59" s="8">
        <f t="shared" ref="E59:E90" si="4">(0.7928*D59*D59)+(1.4428*D59)+(0.0381)</f>
        <v>1.2690586392000003</v>
      </c>
    </row>
    <row r="60" spans="1:5" x14ac:dyDescent="0.35">
      <c r="A60" s="9" t="s">
        <v>73</v>
      </c>
      <c r="B60" s="2">
        <v>0.65700000000000003</v>
      </c>
      <c r="C60" s="5">
        <v>6.3E-2</v>
      </c>
      <c r="D60" s="1">
        <f t="shared" si="3"/>
        <v>0.59400000000000008</v>
      </c>
      <c r="E60" s="8">
        <f t="shared" si="4"/>
        <v>1.1748515808000004</v>
      </c>
    </row>
    <row r="61" spans="1:5" x14ac:dyDescent="0.35">
      <c r="A61" s="9" t="s">
        <v>74</v>
      </c>
      <c r="B61" s="2">
        <v>0.69000000000000006</v>
      </c>
      <c r="C61" s="5">
        <v>6.3E-2</v>
      </c>
      <c r="D61" s="1">
        <f t="shared" si="3"/>
        <v>0.627</v>
      </c>
      <c r="E61" s="8">
        <f t="shared" si="4"/>
        <v>1.2544082712</v>
      </c>
    </row>
    <row r="62" spans="1:5" x14ac:dyDescent="0.35">
      <c r="A62" s="9" t="s">
        <v>74</v>
      </c>
      <c r="B62" s="2">
        <v>1.1400000000000001</v>
      </c>
      <c r="C62" s="5">
        <v>6.3E-2</v>
      </c>
      <c r="D62" s="1">
        <f t="shared" si="3"/>
        <v>1.0770000000000002</v>
      </c>
      <c r="E62" s="8">
        <f t="shared" si="4"/>
        <v>2.5115873112000004</v>
      </c>
    </row>
    <row r="63" spans="1:5" x14ac:dyDescent="0.35">
      <c r="A63" s="9" t="s">
        <v>75</v>
      </c>
      <c r="B63" s="2">
        <v>0.997</v>
      </c>
      <c r="C63" s="5">
        <v>6.3E-2</v>
      </c>
      <c r="D63" s="1">
        <f t="shared" si="3"/>
        <v>0.93399999999999994</v>
      </c>
      <c r="E63" s="8">
        <f t="shared" si="4"/>
        <v>2.0772790367999998</v>
      </c>
    </row>
    <row r="64" spans="1:5" x14ac:dyDescent="0.35">
      <c r="A64" s="9" t="s">
        <v>75</v>
      </c>
      <c r="B64" s="2">
        <v>0.59099999999999997</v>
      </c>
      <c r="C64" s="5">
        <v>6.3E-2</v>
      </c>
      <c r="D64" s="1">
        <f t="shared" si="3"/>
        <v>0.52800000000000002</v>
      </c>
      <c r="E64" s="8">
        <f t="shared" si="4"/>
        <v>1.0209183552000001</v>
      </c>
    </row>
    <row r="65" spans="1:5" x14ac:dyDescent="0.35">
      <c r="A65" s="9" t="s">
        <v>76</v>
      </c>
      <c r="B65" s="2">
        <v>0.64200000000000002</v>
      </c>
      <c r="C65" s="5">
        <v>6.3E-2</v>
      </c>
      <c r="D65" s="1">
        <f t="shared" si="3"/>
        <v>0.57899999999999996</v>
      </c>
      <c r="E65" s="8">
        <f t="shared" si="4"/>
        <v>1.1392602647999999</v>
      </c>
    </row>
    <row r="66" spans="1:5" x14ac:dyDescent="0.35">
      <c r="A66" s="9" t="s">
        <v>76</v>
      </c>
      <c r="B66" s="2">
        <v>0.63600000000000001</v>
      </c>
      <c r="C66" s="5">
        <v>6.3E-2</v>
      </c>
      <c r="D66" s="1">
        <f t="shared" si="3"/>
        <v>0.57299999999999995</v>
      </c>
      <c r="E66" s="8">
        <f t="shared" si="4"/>
        <v>1.1251236311999999</v>
      </c>
    </row>
    <row r="67" spans="1:5" x14ac:dyDescent="0.35">
      <c r="A67" s="9" t="s">
        <v>77</v>
      </c>
      <c r="B67" s="2">
        <v>0.66400000000000003</v>
      </c>
      <c r="C67" s="5">
        <v>6.3E-2</v>
      </c>
      <c r="D67" s="1">
        <f t="shared" si="3"/>
        <v>0.60099999999999998</v>
      </c>
      <c r="E67" s="8">
        <f t="shared" si="4"/>
        <v>1.1915829527999999</v>
      </c>
    </row>
    <row r="68" spans="1:5" x14ac:dyDescent="0.35">
      <c r="A68" s="9" t="s">
        <v>77</v>
      </c>
      <c r="B68" s="2">
        <v>0.68</v>
      </c>
      <c r="C68" s="5">
        <v>6.3E-2</v>
      </c>
      <c r="D68" s="1">
        <f t="shared" si="3"/>
        <v>0.61699999999999999</v>
      </c>
      <c r="E68" s="8">
        <f t="shared" si="4"/>
        <v>1.2301178392000001</v>
      </c>
    </row>
    <row r="69" spans="1:5" x14ac:dyDescent="0.35">
      <c r="A69" s="9" t="s">
        <v>78</v>
      </c>
      <c r="B69" s="2">
        <v>0.61899999999999999</v>
      </c>
      <c r="C69" s="5">
        <v>6.3E-2</v>
      </c>
      <c r="D69" s="1">
        <f t="shared" si="3"/>
        <v>0.55600000000000005</v>
      </c>
      <c r="E69" s="8">
        <f t="shared" si="4"/>
        <v>1.0853798208000003</v>
      </c>
    </row>
    <row r="70" spans="1:5" x14ac:dyDescent="0.35">
      <c r="A70" s="9" t="s">
        <v>78</v>
      </c>
      <c r="B70" s="2">
        <v>0.52100000000000002</v>
      </c>
      <c r="C70" s="5">
        <v>6.3E-2</v>
      </c>
      <c r="D70" s="1">
        <f t="shared" si="3"/>
        <v>0.45800000000000002</v>
      </c>
      <c r="E70" s="8">
        <f t="shared" si="4"/>
        <v>0.86520329920000005</v>
      </c>
    </row>
    <row r="71" spans="1:5" x14ac:dyDescent="0.35">
      <c r="A71" s="9" t="s">
        <v>79</v>
      </c>
      <c r="B71" s="2">
        <v>0.60599999999999998</v>
      </c>
      <c r="C71" s="5">
        <v>6.3E-2</v>
      </c>
      <c r="D71" s="1">
        <f t="shared" si="3"/>
        <v>0.54299999999999993</v>
      </c>
      <c r="E71" s="8">
        <f t="shared" si="4"/>
        <v>1.0552966871999998</v>
      </c>
    </row>
    <row r="72" spans="1:5" x14ac:dyDescent="0.35">
      <c r="A72" s="9" t="s">
        <v>79</v>
      </c>
      <c r="B72" s="2">
        <v>0.60699999999999998</v>
      </c>
      <c r="C72" s="5">
        <v>6.3E-2</v>
      </c>
      <c r="D72" s="1">
        <f t="shared" si="3"/>
        <v>0.54400000000000004</v>
      </c>
      <c r="E72" s="8">
        <f t="shared" si="4"/>
        <v>1.0576012608000001</v>
      </c>
    </row>
    <row r="73" spans="1:5" x14ac:dyDescent="0.35">
      <c r="A73" s="9" t="s">
        <v>80</v>
      </c>
      <c r="B73" s="2">
        <v>0.6</v>
      </c>
      <c r="C73" s="5">
        <v>6.3E-2</v>
      </c>
      <c r="D73" s="1">
        <f t="shared" si="3"/>
        <v>0.53699999999999992</v>
      </c>
      <c r="E73" s="8">
        <f t="shared" si="4"/>
        <v>1.0415025431999998</v>
      </c>
    </row>
    <row r="74" spans="1:5" x14ac:dyDescent="0.35">
      <c r="A74" s="9" t="s">
        <v>80</v>
      </c>
      <c r="B74" s="2">
        <v>0.56500000000000006</v>
      </c>
      <c r="C74" s="5">
        <v>6.3E-2</v>
      </c>
      <c r="D74" s="1">
        <f t="shared" si="3"/>
        <v>0.502</v>
      </c>
      <c r="E74" s="8">
        <f t="shared" si="4"/>
        <v>0.96217437120000016</v>
      </c>
    </row>
    <row r="75" spans="1:5" x14ac:dyDescent="0.35">
      <c r="A75" s="9" t="s">
        <v>81</v>
      </c>
      <c r="B75" s="2">
        <v>0.67500000000000004</v>
      </c>
      <c r="C75" s="5">
        <v>6.3E-2</v>
      </c>
      <c r="D75" s="1">
        <f t="shared" si="3"/>
        <v>0.6120000000000001</v>
      </c>
      <c r="E75" s="8">
        <f t="shared" si="4"/>
        <v>1.2180320832000002</v>
      </c>
    </row>
    <row r="76" spans="1:5" x14ac:dyDescent="0.35">
      <c r="A76" s="9" t="s">
        <v>81</v>
      </c>
      <c r="B76" s="2">
        <v>0.58099999999999996</v>
      </c>
      <c r="C76" s="5">
        <v>6.3E-2</v>
      </c>
      <c r="D76" s="1">
        <f t="shared" si="3"/>
        <v>0.51800000000000002</v>
      </c>
      <c r="E76" s="8">
        <f t="shared" si="4"/>
        <v>0.99819766720000014</v>
      </c>
    </row>
    <row r="77" spans="1:5" x14ac:dyDescent="0.35">
      <c r="A77" s="9" t="s">
        <v>82</v>
      </c>
      <c r="B77" s="2">
        <v>0.59</v>
      </c>
      <c r="C77" s="5">
        <v>6.3E-2</v>
      </c>
      <c r="D77" s="1">
        <f t="shared" si="3"/>
        <v>0.52699999999999991</v>
      </c>
      <c r="E77" s="8">
        <f t="shared" si="4"/>
        <v>1.0186391511999997</v>
      </c>
    </row>
    <row r="78" spans="1:5" x14ac:dyDescent="0.35">
      <c r="A78" s="9" t="s">
        <v>82</v>
      </c>
      <c r="B78" s="2">
        <v>0.54100000000000004</v>
      </c>
      <c r="C78" s="5">
        <v>6.3E-2</v>
      </c>
      <c r="D78" s="1">
        <f t="shared" si="3"/>
        <v>0.47800000000000004</v>
      </c>
      <c r="E78" s="8">
        <f t="shared" si="4"/>
        <v>0.90890051520000015</v>
      </c>
    </row>
    <row r="79" spans="1:5" x14ac:dyDescent="0.35">
      <c r="A79" s="9" t="s">
        <v>83</v>
      </c>
      <c r="B79" s="2">
        <v>0.61599999999999999</v>
      </c>
      <c r="C79" s="5">
        <v>6.3E-2</v>
      </c>
      <c r="D79" s="1">
        <f t="shared" si="3"/>
        <v>0.55299999999999994</v>
      </c>
      <c r="E79" s="8">
        <f t="shared" si="4"/>
        <v>1.0784137751999998</v>
      </c>
    </row>
    <row r="80" spans="1:5" x14ac:dyDescent="0.35">
      <c r="A80" s="9" t="s">
        <v>83</v>
      </c>
      <c r="B80" s="2">
        <v>0.53800000000000003</v>
      </c>
      <c r="C80" s="5">
        <v>6.3E-2</v>
      </c>
      <c r="D80" s="1">
        <f t="shared" si="3"/>
        <v>0.47500000000000003</v>
      </c>
      <c r="E80" s="8">
        <f t="shared" si="4"/>
        <v>0.9023055000000002</v>
      </c>
    </row>
    <row r="81" spans="1:5" x14ac:dyDescent="0.35">
      <c r="A81" s="9" t="s">
        <v>84</v>
      </c>
      <c r="B81" s="2">
        <v>0.63</v>
      </c>
      <c r="C81" s="5">
        <v>6.3E-2</v>
      </c>
      <c r="D81" s="1">
        <f t="shared" si="3"/>
        <v>0.56699999999999995</v>
      </c>
      <c r="E81" s="8">
        <f t="shared" si="4"/>
        <v>1.1110440792</v>
      </c>
    </row>
    <row r="82" spans="1:5" x14ac:dyDescent="0.35">
      <c r="A82" s="9" t="s">
        <v>84</v>
      </c>
      <c r="B82" s="2">
        <v>0.63200000000000001</v>
      </c>
      <c r="C82" s="5">
        <v>6.3E-2</v>
      </c>
      <c r="D82" s="1">
        <f t="shared" si="3"/>
        <v>0.56899999999999995</v>
      </c>
      <c r="E82" s="8">
        <f t="shared" si="4"/>
        <v>1.1157309207999999</v>
      </c>
    </row>
    <row r="83" spans="1:5" x14ac:dyDescent="0.35">
      <c r="A83" s="9" t="s">
        <v>85</v>
      </c>
      <c r="B83" s="2">
        <v>0.60499999999999998</v>
      </c>
      <c r="C83" s="5">
        <v>6.3E-2</v>
      </c>
      <c r="D83" s="1">
        <f t="shared" si="3"/>
        <v>0.54200000000000004</v>
      </c>
      <c r="E83" s="8">
        <f t="shared" si="4"/>
        <v>1.0529936992000002</v>
      </c>
    </row>
    <row r="84" spans="1:5" x14ac:dyDescent="0.35">
      <c r="A84" s="9" t="s">
        <v>85</v>
      </c>
      <c r="B84" s="2">
        <v>0.52200000000000002</v>
      </c>
      <c r="C84" s="5">
        <v>6.3E-2</v>
      </c>
      <c r="D84" s="1">
        <f t="shared" si="3"/>
        <v>0.45900000000000002</v>
      </c>
      <c r="E84" s="8">
        <f t="shared" si="4"/>
        <v>0.86737309680000008</v>
      </c>
    </row>
    <row r="85" spans="1:5" x14ac:dyDescent="0.35">
      <c r="A85" s="9" t="s">
        <v>86</v>
      </c>
      <c r="B85" s="2">
        <v>0.6</v>
      </c>
      <c r="C85" s="5">
        <v>6.3E-2</v>
      </c>
      <c r="D85" s="1">
        <f t="shared" si="3"/>
        <v>0.53699999999999992</v>
      </c>
      <c r="E85" s="8">
        <f t="shared" si="4"/>
        <v>1.0415025431999998</v>
      </c>
    </row>
    <row r="86" spans="1:5" x14ac:dyDescent="0.35">
      <c r="A86" s="9" t="s">
        <v>86</v>
      </c>
      <c r="B86" s="2">
        <v>0.55000000000000004</v>
      </c>
      <c r="C86" s="5">
        <v>6.3E-2</v>
      </c>
      <c r="D86" s="1">
        <f t="shared" si="3"/>
        <v>0.48700000000000004</v>
      </c>
      <c r="E86" s="8">
        <f t="shared" si="4"/>
        <v>0.92877118320000018</v>
      </c>
    </row>
    <row r="87" spans="1:5" x14ac:dyDescent="0.35">
      <c r="A87" s="9" t="s">
        <v>87</v>
      </c>
      <c r="B87" s="2">
        <v>0.64700000000000002</v>
      </c>
      <c r="C87" s="5">
        <v>6.3E-2</v>
      </c>
      <c r="D87" s="1">
        <f t="shared" si="3"/>
        <v>0.58400000000000007</v>
      </c>
      <c r="E87" s="8">
        <f t="shared" si="4"/>
        <v>1.1510843968000004</v>
      </c>
    </row>
    <row r="88" spans="1:5" x14ac:dyDescent="0.35">
      <c r="A88" s="9" t="s">
        <v>87</v>
      </c>
      <c r="B88" s="2">
        <v>0.54800000000000004</v>
      </c>
      <c r="C88" s="5">
        <v>6.3E-2</v>
      </c>
      <c r="D88" s="1">
        <f t="shared" si="3"/>
        <v>0.48500000000000004</v>
      </c>
      <c r="E88" s="8">
        <f t="shared" si="4"/>
        <v>0.92434438000000019</v>
      </c>
    </row>
    <row r="89" spans="1:5" x14ac:dyDescent="0.35">
      <c r="A89" s="9" t="s">
        <v>88</v>
      </c>
      <c r="B89" s="2">
        <v>0.60799999999999998</v>
      </c>
      <c r="C89" s="5">
        <v>6.3E-2</v>
      </c>
      <c r="D89" s="1">
        <f t="shared" si="3"/>
        <v>0.54499999999999993</v>
      </c>
      <c r="E89" s="8">
        <f t="shared" si="4"/>
        <v>1.0599074199999998</v>
      </c>
    </row>
    <row r="90" spans="1:5" x14ac:dyDescent="0.35">
      <c r="A90" s="9" t="s">
        <v>88</v>
      </c>
      <c r="B90" s="2">
        <v>0.63300000000000001</v>
      </c>
      <c r="C90" s="5">
        <v>6.3E-2</v>
      </c>
      <c r="D90" s="1">
        <f t="shared" si="3"/>
        <v>0.57000000000000006</v>
      </c>
      <c r="E90" s="8">
        <f t="shared" si="4"/>
        <v>1.1180767200000001</v>
      </c>
    </row>
    <row r="91" spans="1:5" x14ac:dyDescent="0.35">
      <c r="A91" s="9" t="s">
        <v>89</v>
      </c>
      <c r="B91" s="2">
        <v>0.83399999999999996</v>
      </c>
      <c r="C91" s="5">
        <v>6.3E-2</v>
      </c>
      <c r="D91" s="1">
        <f t="shared" ref="D91:D114" si="5">(B91-C91)</f>
        <v>0.77099999999999991</v>
      </c>
      <c r="E91" s="8">
        <f t="shared" ref="E91:E114" si="6">(0.7928*D91*D91)+(1.4428*D91)+(0.0381)</f>
        <v>1.6217716248</v>
      </c>
    </row>
    <row r="92" spans="1:5" x14ac:dyDescent="0.35">
      <c r="A92" s="9" t="s">
        <v>89</v>
      </c>
      <c r="B92" s="2">
        <v>0.51400000000000001</v>
      </c>
      <c r="C92" s="5">
        <v>6.3E-2</v>
      </c>
      <c r="D92" s="1">
        <f t="shared" si="5"/>
        <v>0.45100000000000001</v>
      </c>
      <c r="E92" s="8">
        <f t="shared" si="6"/>
        <v>0.85005911280000002</v>
      </c>
    </row>
    <row r="93" spans="1:5" x14ac:dyDescent="0.35">
      <c r="A93" s="9" t="s">
        <v>90</v>
      </c>
      <c r="B93" s="2">
        <v>0.61799999999999999</v>
      </c>
      <c r="C93" s="5">
        <v>6.3E-2</v>
      </c>
      <c r="D93" s="1">
        <f t="shared" si="5"/>
        <v>0.55499999999999994</v>
      </c>
      <c r="E93" s="8">
        <f t="shared" si="6"/>
        <v>1.08305622</v>
      </c>
    </row>
    <row r="94" spans="1:5" x14ac:dyDescent="0.35">
      <c r="A94" s="9" t="s">
        <v>90</v>
      </c>
      <c r="B94" s="2">
        <v>0.59399999999999997</v>
      </c>
      <c r="C94" s="5">
        <v>6.3E-2</v>
      </c>
      <c r="D94" s="1">
        <f t="shared" si="5"/>
        <v>0.53099999999999992</v>
      </c>
      <c r="E94" s="8">
        <f t="shared" si="6"/>
        <v>1.0277654807999999</v>
      </c>
    </row>
    <row r="95" spans="1:5" x14ac:dyDescent="0.35">
      <c r="A95" s="9" t="s">
        <v>91</v>
      </c>
      <c r="B95" s="2">
        <v>0.69400000000000006</v>
      </c>
      <c r="C95" s="5">
        <v>6.3E-2</v>
      </c>
      <c r="D95" s="1">
        <f t="shared" si="5"/>
        <v>0.63100000000000001</v>
      </c>
      <c r="E95" s="8">
        <f t="shared" si="6"/>
        <v>1.2641688408</v>
      </c>
    </row>
    <row r="96" spans="1:5" x14ac:dyDescent="0.35">
      <c r="A96" s="9" t="s">
        <v>91</v>
      </c>
      <c r="B96" s="2">
        <v>0.67800000000000005</v>
      </c>
      <c r="C96" s="5">
        <v>6.3E-2</v>
      </c>
      <c r="D96" s="1">
        <f t="shared" si="5"/>
        <v>0.61499999999999999</v>
      </c>
      <c r="E96" s="8">
        <f t="shared" si="6"/>
        <v>1.22527878</v>
      </c>
    </row>
    <row r="97" spans="1:5" x14ac:dyDescent="0.35">
      <c r="A97" s="9" t="s">
        <v>92</v>
      </c>
      <c r="B97" s="2">
        <v>0.64300000000000002</v>
      </c>
      <c r="C97" s="5">
        <v>6.3E-2</v>
      </c>
      <c r="D97" s="1">
        <f t="shared" si="5"/>
        <v>0.58000000000000007</v>
      </c>
      <c r="E97" s="8">
        <f t="shared" si="6"/>
        <v>1.1416219200000002</v>
      </c>
    </row>
    <row r="98" spans="1:5" x14ac:dyDescent="0.35">
      <c r="A98" s="9" t="s">
        <v>92</v>
      </c>
      <c r="B98" s="2">
        <v>0.66500000000000004</v>
      </c>
      <c r="C98" s="5">
        <v>6.3E-2</v>
      </c>
      <c r="D98" s="1">
        <f t="shared" si="5"/>
        <v>0.60200000000000009</v>
      </c>
      <c r="E98" s="8">
        <f t="shared" si="6"/>
        <v>1.1939794912000004</v>
      </c>
    </row>
    <row r="99" spans="1:5" x14ac:dyDescent="0.35">
      <c r="A99" s="9" t="s">
        <v>93</v>
      </c>
      <c r="B99" s="2">
        <v>0.70499999999999996</v>
      </c>
      <c r="C99" s="5">
        <v>6.3E-2</v>
      </c>
      <c r="D99" s="1">
        <f t="shared" si="5"/>
        <v>0.6419999999999999</v>
      </c>
      <c r="E99" s="8">
        <f t="shared" si="6"/>
        <v>1.2911412191999998</v>
      </c>
    </row>
    <row r="100" spans="1:5" x14ac:dyDescent="0.35">
      <c r="A100" s="9" t="s">
        <v>93</v>
      </c>
      <c r="B100" s="2">
        <v>0.54200000000000004</v>
      </c>
      <c r="C100" s="5">
        <v>6.3E-2</v>
      </c>
      <c r="D100" s="1">
        <f t="shared" si="5"/>
        <v>0.47900000000000004</v>
      </c>
      <c r="E100" s="8">
        <f t="shared" si="6"/>
        <v>0.91110202480000013</v>
      </c>
    </row>
    <row r="101" spans="1:5" x14ac:dyDescent="0.35">
      <c r="A101" s="9" t="s">
        <v>94</v>
      </c>
      <c r="B101" s="2">
        <v>0.5</v>
      </c>
      <c r="C101" s="5">
        <v>6.3E-2</v>
      </c>
      <c r="D101" s="1">
        <f t="shared" si="5"/>
        <v>0.437</v>
      </c>
      <c r="E101" s="8">
        <f t="shared" si="6"/>
        <v>0.82000382320000009</v>
      </c>
    </row>
    <row r="102" spans="1:5" x14ac:dyDescent="0.35">
      <c r="A102" s="9" t="s">
        <v>94</v>
      </c>
      <c r="B102" s="2">
        <v>0.59</v>
      </c>
      <c r="C102" s="5">
        <v>6.3E-2</v>
      </c>
      <c r="D102" s="1">
        <f t="shared" si="5"/>
        <v>0.52699999999999991</v>
      </c>
      <c r="E102" s="8">
        <f t="shared" si="6"/>
        <v>1.0186391511999997</v>
      </c>
    </row>
    <row r="103" spans="1:5" x14ac:dyDescent="0.35">
      <c r="A103" s="9" t="s">
        <v>95</v>
      </c>
      <c r="B103" s="2">
        <v>0.61099999999999999</v>
      </c>
      <c r="C103" s="5">
        <v>6.3E-2</v>
      </c>
      <c r="D103" s="1">
        <f t="shared" si="5"/>
        <v>0.54800000000000004</v>
      </c>
      <c r="E103" s="8">
        <f t="shared" si="6"/>
        <v>1.0668354112</v>
      </c>
    </row>
    <row r="104" spans="1:5" x14ac:dyDescent="0.35">
      <c r="A104" s="9" t="s">
        <v>95</v>
      </c>
      <c r="B104" s="2">
        <v>0.61099999999999999</v>
      </c>
      <c r="C104" s="5">
        <v>6.3E-2</v>
      </c>
      <c r="D104" s="1">
        <f t="shared" si="5"/>
        <v>0.54800000000000004</v>
      </c>
      <c r="E104" s="8">
        <f t="shared" si="6"/>
        <v>1.0668354112</v>
      </c>
    </row>
    <row r="105" spans="1:5" x14ac:dyDescent="0.35">
      <c r="A105" s="9" t="s">
        <v>96</v>
      </c>
      <c r="B105" s="2">
        <v>0.64300000000000002</v>
      </c>
      <c r="C105" s="5">
        <v>6.3E-2</v>
      </c>
      <c r="D105" s="1">
        <f t="shared" si="5"/>
        <v>0.58000000000000007</v>
      </c>
      <c r="E105" s="8">
        <f t="shared" si="6"/>
        <v>1.1416219200000002</v>
      </c>
    </row>
    <row r="106" spans="1:5" x14ac:dyDescent="0.35">
      <c r="A106" s="9" t="s">
        <v>96</v>
      </c>
      <c r="B106" s="2">
        <v>0.60799999999999998</v>
      </c>
      <c r="C106" s="5">
        <v>6.3E-2</v>
      </c>
      <c r="D106" s="1">
        <f t="shared" si="5"/>
        <v>0.54499999999999993</v>
      </c>
      <c r="E106" s="8">
        <f t="shared" si="6"/>
        <v>1.0599074199999998</v>
      </c>
    </row>
    <row r="107" spans="1:5" x14ac:dyDescent="0.35">
      <c r="A107" s="9" t="s">
        <v>97</v>
      </c>
      <c r="B107" s="2">
        <v>0.72499999999999998</v>
      </c>
      <c r="C107" s="5">
        <v>6.3E-2</v>
      </c>
      <c r="D107" s="1">
        <f t="shared" si="5"/>
        <v>0.66199999999999992</v>
      </c>
      <c r="E107" s="8">
        <f t="shared" si="6"/>
        <v>1.3406734431999998</v>
      </c>
    </row>
    <row r="108" spans="1:5" x14ac:dyDescent="0.35">
      <c r="A108" s="9" t="s">
        <v>97</v>
      </c>
      <c r="B108" s="2">
        <v>0.60199999999999998</v>
      </c>
      <c r="C108" s="5">
        <v>6.3E-2</v>
      </c>
      <c r="D108" s="1">
        <f t="shared" si="5"/>
        <v>0.53899999999999992</v>
      </c>
      <c r="E108" s="8">
        <f t="shared" si="6"/>
        <v>1.0460942487999998</v>
      </c>
    </row>
    <row r="109" spans="1:5" x14ac:dyDescent="0.35">
      <c r="A109" s="9" t="s">
        <v>98</v>
      </c>
      <c r="B109" s="2">
        <v>0.67500000000000004</v>
      </c>
      <c r="C109" s="5">
        <v>6.3E-2</v>
      </c>
      <c r="D109" s="1">
        <f t="shared" si="5"/>
        <v>0.6120000000000001</v>
      </c>
      <c r="E109" s="8">
        <f t="shared" si="6"/>
        <v>1.2180320832000002</v>
      </c>
    </row>
    <row r="110" spans="1:5" x14ac:dyDescent="0.35">
      <c r="A110" s="9" t="s">
        <v>98</v>
      </c>
      <c r="B110" s="2">
        <v>0.67</v>
      </c>
      <c r="C110" s="5">
        <v>6.3E-2</v>
      </c>
      <c r="D110" s="1">
        <f t="shared" si="5"/>
        <v>0.60699999999999998</v>
      </c>
      <c r="E110" s="8">
        <f t="shared" si="6"/>
        <v>1.2059859672</v>
      </c>
    </row>
    <row r="111" spans="1:5" x14ac:dyDescent="0.35">
      <c r="A111" s="9" t="s">
        <v>99</v>
      </c>
      <c r="B111" s="2">
        <v>0.68700000000000006</v>
      </c>
      <c r="C111" s="5">
        <v>6.3E-2</v>
      </c>
      <c r="D111" s="1">
        <f t="shared" si="5"/>
        <v>0.62400000000000011</v>
      </c>
      <c r="E111" s="8">
        <f t="shared" si="6"/>
        <v>1.2471044928000004</v>
      </c>
    </row>
    <row r="112" spans="1:5" x14ac:dyDescent="0.35">
      <c r="A112" s="9" t="s">
        <v>99</v>
      </c>
      <c r="B112" s="2">
        <v>0.69900000000000007</v>
      </c>
      <c r="C112" s="5">
        <v>6.3E-2</v>
      </c>
      <c r="D112" s="1">
        <f t="shared" si="5"/>
        <v>0.63600000000000012</v>
      </c>
      <c r="E112" s="8">
        <f t="shared" si="6"/>
        <v>1.2764052288000003</v>
      </c>
    </row>
    <row r="113" spans="1:5" x14ac:dyDescent="0.35">
      <c r="A113" s="9" t="s">
        <v>100</v>
      </c>
      <c r="B113" s="2">
        <v>0.80300000000000005</v>
      </c>
      <c r="C113" s="5">
        <v>6.3E-2</v>
      </c>
      <c r="D113" s="1">
        <f t="shared" si="5"/>
        <v>0.74</v>
      </c>
      <c r="E113" s="8">
        <f t="shared" si="6"/>
        <v>1.5399092799999998</v>
      </c>
    </row>
    <row r="114" spans="1:5" x14ac:dyDescent="0.35">
      <c r="A114" s="9" t="s">
        <v>100</v>
      </c>
      <c r="B114" s="2">
        <v>0.70899999999999996</v>
      </c>
      <c r="C114" s="5">
        <v>6.3E-2</v>
      </c>
      <c r="D114" s="1">
        <f t="shared" si="5"/>
        <v>0.64599999999999991</v>
      </c>
      <c r="E114" s="8">
        <f t="shared" si="6"/>
        <v>1.3009969247999997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7"/>
  <sheetViews>
    <sheetView workbookViewId="0">
      <selection activeCell="I20" sqref="I20"/>
    </sheetView>
  </sheetViews>
  <sheetFormatPr defaultRowHeight="14.5" x14ac:dyDescent="0.35"/>
  <cols>
    <col min="1" max="1" width="20.08984375" customWidth="1"/>
    <col min="2" max="2" width="15.453125" customWidth="1"/>
  </cols>
  <sheetData>
    <row r="1" spans="1:2" x14ac:dyDescent="0.35">
      <c r="A1" s="7" t="s">
        <v>105</v>
      </c>
      <c r="B1" s="7" t="s">
        <v>106</v>
      </c>
    </row>
    <row r="2" spans="1:2" x14ac:dyDescent="0.35">
      <c r="A2" s="19" t="s">
        <v>16</v>
      </c>
      <c r="B2" s="20">
        <v>76.09</v>
      </c>
    </row>
    <row r="3" spans="1:2" x14ac:dyDescent="0.35">
      <c r="A3" s="19" t="s">
        <v>18</v>
      </c>
      <c r="B3" s="20">
        <v>69.73</v>
      </c>
    </row>
    <row r="4" spans="1:2" x14ac:dyDescent="0.35">
      <c r="A4" s="19" t="s">
        <v>17</v>
      </c>
      <c r="B4" s="20">
        <v>73.72</v>
      </c>
    </row>
    <row r="5" spans="1:2" x14ac:dyDescent="0.35">
      <c r="A5" s="19" t="s">
        <v>19</v>
      </c>
      <c r="B5" s="20">
        <v>64.47</v>
      </c>
    </row>
    <row r="6" spans="1:2" x14ac:dyDescent="0.35">
      <c r="A6" s="19" t="s">
        <v>20</v>
      </c>
      <c r="B6" s="20">
        <v>71.11</v>
      </c>
    </row>
    <row r="7" spans="1:2" x14ac:dyDescent="0.35">
      <c r="A7" s="19" t="s">
        <v>22</v>
      </c>
      <c r="B7" s="20">
        <v>69.489999999999995</v>
      </c>
    </row>
    <row r="8" spans="1:2" x14ac:dyDescent="0.35">
      <c r="A8" s="19" t="s">
        <v>21</v>
      </c>
      <c r="B8" s="20">
        <v>70.66</v>
      </c>
    </row>
    <row r="9" spans="1:2" x14ac:dyDescent="0.35">
      <c r="A9" s="19" t="s">
        <v>23</v>
      </c>
      <c r="B9" s="20">
        <v>63.82</v>
      </c>
    </row>
    <row r="10" spans="1:2" x14ac:dyDescent="0.35">
      <c r="A10" s="19" t="s">
        <v>24</v>
      </c>
      <c r="B10" s="20">
        <v>74.510000000000005</v>
      </c>
    </row>
    <row r="11" spans="1:2" x14ac:dyDescent="0.35">
      <c r="A11" s="19" t="s">
        <v>25</v>
      </c>
      <c r="B11" s="20">
        <v>66.66</v>
      </c>
    </row>
    <row r="12" spans="1:2" x14ac:dyDescent="0.35">
      <c r="A12" s="19" t="s">
        <v>26</v>
      </c>
      <c r="B12" s="20">
        <v>74.989999999999995</v>
      </c>
    </row>
    <row r="13" spans="1:2" x14ac:dyDescent="0.35">
      <c r="A13" s="19" t="s">
        <v>27</v>
      </c>
      <c r="B13" s="20">
        <v>73.290000000000006</v>
      </c>
    </row>
    <row r="14" spans="1:2" x14ac:dyDescent="0.35">
      <c r="A14" s="19" t="s">
        <v>29</v>
      </c>
      <c r="B14" s="20">
        <v>68.739999999999995</v>
      </c>
    </row>
    <row r="15" spans="1:2" x14ac:dyDescent="0.35">
      <c r="A15" s="19" t="s">
        <v>28</v>
      </c>
      <c r="B15" s="20">
        <v>66.75</v>
      </c>
    </row>
    <row r="16" spans="1:2" x14ac:dyDescent="0.35">
      <c r="A16" s="19" t="s">
        <v>30</v>
      </c>
      <c r="B16" s="20">
        <v>72.7</v>
      </c>
    </row>
    <row r="17" spans="1:2" x14ac:dyDescent="0.35">
      <c r="A17" s="19" t="s">
        <v>31</v>
      </c>
      <c r="B17" s="20">
        <v>79.25</v>
      </c>
    </row>
    <row r="18" spans="1:2" x14ac:dyDescent="0.35">
      <c r="A18" s="19" t="s">
        <v>32</v>
      </c>
      <c r="B18" s="20">
        <v>74.75</v>
      </c>
    </row>
    <row r="19" spans="1:2" x14ac:dyDescent="0.35">
      <c r="A19" s="19" t="s">
        <v>34</v>
      </c>
      <c r="B19" s="20">
        <v>68.89</v>
      </c>
    </row>
    <row r="20" spans="1:2" x14ac:dyDescent="0.35">
      <c r="A20" s="19" t="s">
        <v>35</v>
      </c>
      <c r="B20" s="20">
        <v>79.400000000000006</v>
      </c>
    </row>
    <row r="21" spans="1:2" x14ac:dyDescent="0.35">
      <c r="A21" s="19" t="s">
        <v>36</v>
      </c>
      <c r="B21" s="20">
        <v>70.23</v>
      </c>
    </row>
    <row r="22" spans="1:2" x14ac:dyDescent="0.35">
      <c r="A22" s="19" t="s">
        <v>33</v>
      </c>
      <c r="B22" s="20">
        <v>78.37</v>
      </c>
    </row>
    <row r="23" spans="1:2" x14ac:dyDescent="0.35">
      <c r="A23" s="19" t="s">
        <v>37</v>
      </c>
      <c r="B23" s="20">
        <v>99.32</v>
      </c>
    </row>
    <row r="24" spans="1:2" x14ac:dyDescent="0.35">
      <c r="A24" s="19" t="s">
        <v>38</v>
      </c>
      <c r="B24" s="20">
        <v>76.3</v>
      </c>
    </row>
    <row r="25" spans="1:2" x14ac:dyDescent="0.35">
      <c r="A25" s="19" t="s">
        <v>39</v>
      </c>
      <c r="B25" s="20">
        <v>71.48</v>
      </c>
    </row>
    <row r="26" spans="1:2" x14ac:dyDescent="0.35">
      <c r="A26" s="19" t="s">
        <v>41</v>
      </c>
      <c r="B26" s="20">
        <v>78.099999999999994</v>
      </c>
    </row>
    <row r="27" spans="1:2" x14ac:dyDescent="0.35">
      <c r="A27" s="19" t="s">
        <v>40</v>
      </c>
      <c r="B27" s="20">
        <v>74.83</v>
      </c>
    </row>
    <row r="28" spans="1:2" x14ac:dyDescent="0.35">
      <c r="A28" s="19" t="s">
        <v>42</v>
      </c>
      <c r="B28" s="20">
        <v>77.709999999999994</v>
      </c>
    </row>
    <row r="29" spans="1:2" x14ac:dyDescent="0.35">
      <c r="A29" s="19" t="s">
        <v>43</v>
      </c>
      <c r="B29" s="20">
        <v>71.94</v>
      </c>
    </row>
    <row r="30" spans="1:2" x14ac:dyDescent="0.35">
      <c r="A30" s="19" t="s">
        <v>44</v>
      </c>
      <c r="B30" s="20">
        <v>67.5</v>
      </c>
    </row>
    <row r="31" spans="1:2" x14ac:dyDescent="0.35">
      <c r="A31" s="19" t="s">
        <v>45</v>
      </c>
      <c r="B31" s="20">
        <v>69.72</v>
      </c>
    </row>
    <row r="32" spans="1:2" x14ac:dyDescent="0.35">
      <c r="A32" s="19" t="s">
        <v>46</v>
      </c>
      <c r="B32" s="20">
        <v>74.77</v>
      </c>
    </row>
    <row r="33" spans="1:2" x14ac:dyDescent="0.35">
      <c r="A33" s="19" t="s">
        <v>47</v>
      </c>
      <c r="B33" s="20">
        <v>71.03</v>
      </c>
    </row>
    <row r="34" spans="1:2" x14ac:dyDescent="0.35">
      <c r="A34" s="19" t="s">
        <v>48</v>
      </c>
      <c r="B34" s="20">
        <v>66.08</v>
      </c>
    </row>
    <row r="35" spans="1:2" x14ac:dyDescent="0.35">
      <c r="A35" s="19" t="s">
        <v>49</v>
      </c>
      <c r="B35" s="20">
        <v>66.52</v>
      </c>
    </row>
    <row r="36" spans="1:2" x14ac:dyDescent="0.35">
      <c r="A36" s="19" t="s">
        <v>50</v>
      </c>
      <c r="B36" s="20">
        <v>84.39</v>
      </c>
    </row>
    <row r="37" spans="1:2" x14ac:dyDescent="0.35">
      <c r="A37" s="19" t="s">
        <v>51</v>
      </c>
      <c r="B37" s="20">
        <v>71.52</v>
      </c>
    </row>
    <row r="38" spans="1:2" x14ac:dyDescent="0.35">
      <c r="A38" s="19" t="s">
        <v>52</v>
      </c>
      <c r="B38" s="20">
        <v>89.36</v>
      </c>
    </row>
    <row r="39" spans="1:2" x14ac:dyDescent="0.35">
      <c r="A39" s="19" t="s">
        <v>53</v>
      </c>
      <c r="B39" s="20">
        <v>65.92</v>
      </c>
    </row>
    <row r="40" spans="1:2" x14ac:dyDescent="0.35">
      <c r="A40" s="19" t="s">
        <v>54</v>
      </c>
      <c r="B40" s="20">
        <v>81.86</v>
      </c>
    </row>
    <row r="41" spans="1:2" x14ac:dyDescent="0.35">
      <c r="A41" s="19" t="s">
        <v>55</v>
      </c>
      <c r="B41" s="20">
        <v>64.64</v>
      </c>
    </row>
    <row r="42" spans="1:2" x14ac:dyDescent="0.35">
      <c r="A42" s="19" t="s">
        <v>56</v>
      </c>
      <c r="B42" s="20">
        <v>69.010000000000005</v>
      </c>
    </row>
    <row r="43" spans="1:2" x14ac:dyDescent="0.35">
      <c r="A43" s="19" t="s">
        <v>57</v>
      </c>
      <c r="B43" s="20">
        <v>69.95</v>
      </c>
    </row>
    <row r="44" spans="1:2" x14ac:dyDescent="0.35">
      <c r="A44" s="19" t="s">
        <v>58</v>
      </c>
      <c r="B44" s="20">
        <v>73.290000000000006</v>
      </c>
    </row>
    <row r="45" spans="1:2" x14ac:dyDescent="0.35">
      <c r="A45" s="19" t="s">
        <v>59</v>
      </c>
      <c r="B45" s="20">
        <v>72.349999999999994</v>
      </c>
    </row>
    <row r="46" spans="1:2" x14ac:dyDescent="0.35">
      <c r="A46" s="19" t="s">
        <v>61</v>
      </c>
      <c r="B46" s="20">
        <v>84.58</v>
      </c>
    </row>
    <row r="47" spans="1:2" x14ac:dyDescent="0.35">
      <c r="A47" s="19" t="s">
        <v>62</v>
      </c>
      <c r="B47" s="20">
        <v>74.400000000000006</v>
      </c>
    </row>
    <row r="48" spans="1:2" x14ac:dyDescent="0.35">
      <c r="A48" s="19" t="s">
        <v>63</v>
      </c>
      <c r="B48" s="20">
        <v>81.069999999999993</v>
      </c>
    </row>
    <row r="49" spans="1:2" x14ac:dyDescent="0.35">
      <c r="A49" s="19" t="s">
        <v>64</v>
      </c>
      <c r="B49" s="20">
        <v>76.349999999999994</v>
      </c>
    </row>
    <row r="50" spans="1:2" x14ac:dyDescent="0.35">
      <c r="A50" s="19" t="s">
        <v>65</v>
      </c>
      <c r="B50" s="20">
        <v>78.11</v>
      </c>
    </row>
    <row r="51" spans="1:2" x14ac:dyDescent="0.35">
      <c r="A51" s="19" t="s">
        <v>66</v>
      </c>
      <c r="B51" s="20">
        <v>73.11</v>
      </c>
    </row>
    <row r="52" spans="1:2" x14ac:dyDescent="0.35">
      <c r="A52" s="19" t="s">
        <v>67</v>
      </c>
      <c r="B52" s="20">
        <v>79.14</v>
      </c>
    </row>
    <row r="53" spans="1:2" x14ac:dyDescent="0.35">
      <c r="A53" s="19" t="s">
        <v>69</v>
      </c>
      <c r="B53" s="20">
        <v>69.17</v>
      </c>
    </row>
    <row r="54" spans="1:2" x14ac:dyDescent="0.35">
      <c r="A54" s="19" t="s">
        <v>68</v>
      </c>
      <c r="B54" s="20">
        <v>75.290000000000006</v>
      </c>
    </row>
    <row r="55" spans="1:2" x14ac:dyDescent="0.35">
      <c r="A55" s="19" t="s">
        <v>71</v>
      </c>
      <c r="B55" s="20">
        <v>73.12</v>
      </c>
    </row>
    <row r="56" spans="1:2" x14ac:dyDescent="0.35">
      <c r="A56" s="19" t="s">
        <v>70</v>
      </c>
      <c r="B56" s="20">
        <v>72.42</v>
      </c>
    </row>
    <row r="57" spans="1:2" x14ac:dyDescent="0.35">
      <c r="A57" s="19" t="s">
        <v>72</v>
      </c>
      <c r="B57" s="20">
        <v>70.22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52"/>
  <sheetViews>
    <sheetView tabSelected="1" workbookViewId="0">
      <selection activeCell="A5" sqref="A5"/>
    </sheetView>
  </sheetViews>
  <sheetFormatPr defaultRowHeight="14.5" x14ac:dyDescent="0.35"/>
  <cols>
    <col min="1" max="1" width="50.54296875" customWidth="1"/>
    <col min="2" max="2" width="15" customWidth="1"/>
    <col min="3" max="3" width="16.08984375" customWidth="1"/>
    <col min="4" max="4" width="18.1796875" customWidth="1"/>
    <col min="5" max="5" width="16.08984375" customWidth="1"/>
    <col min="6" max="6" width="17.90625" customWidth="1"/>
    <col min="7" max="7" width="68.08984375" customWidth="1"/>
  </cols>
  <sheetData>
    <row r="1" spans="1:10" ht="15.5" thickTop="1" thickBot="1" x14ac:dyDescent="0.4">
      <c r="A1" s="21" t="s">
        <v>107</v>
      </c>
      <c r="B1" s="21" t="s">
        <v>108</v>
      </c>
      <c r="C1" s="21" t="s">
        <v>109</v>
      </c>
      <c r="D1" s="21" t="s">
        <v>110</v>
      </c>
      <c r="E1" s="21" t="s">
        <v>111</v>
      </c>
      <c r="F1" s="21" t="s">
        <v>112</v>
      </c>
      <c r="G1" s="21" t="s">
        <v>113</v>
      </c>
    </row>
    <row r="2" spans="1:10" ht="15.5" thickTop="1" thickBot="1" x14ac:dyDescent="0.4">
      <c r="A2" s="22" t="s">
        <v>150</v>
      </c>
      <c r="B2" s="22" t="s">
        <v>114</v>
      </c>
      <c r="C2" s="23" t="s">
        <v>115</v>
      </c>
      <c r="D2" s="23"/>
      <c r="E2" s="23"/>
      <c r="F2" s="23" t="s">
        <v>116</v>
      </c>
      <c r="G2" s="23" t="s">
        <v>117</v>
      </c>
    </row>
    <row r="3" spans="1:10" ht="15.5" thickTop="1" thickBot="1" x14ac:dyDescent="0.4">
      <c r="A3" s="25" t="s">
        <v>123</v>
      </c>
      <c r="B3" s="22" t="s">
        <v>118</v>
      </c>
      <c r="C3" s="23" t="s">
        <v>122</v>
      </c>
      <c r="D3" s="23" t="s">
        <v>126</v>
      </c>
      <c r="E3" s="23" t="s">
        <v>127</v>
      </c>
      <c r="F3" s="23" t="s">
        <v>119</v>
      </c>
      <c r="G3" s="23" t="s">
        <v>120</v>
      </c>
    </row>
    <row r="4" spans="1:10" ht="15.5" thickTop="1" thickBot="1" x14ac:dyDescent="0.4">
      <c r="A4" s="24" t="s">
        <v>121</v>
      </c>
      <c r="B4" s="22" t="s">
        <v>118</v>
      </c>
      <c r="C4" s="23" t="s">
        <v>122</v>
      </c>
      <c r="D4" s="23" t="s">
        <v>128</v>
      </c>
      <c r="E4" s="23" t="s">
        <v>129</v>
      </c>
      <c r="F4" s="23" t="s">
        <v>119</v>
      </c>
      <c r="G4" s="23" t="s">
        <v>120</v>
      </c>
    </row>
    <row r="5" spans="1:10" ht="15.5" thickTop="1" thickBot="1" x14ac:dyDescent="0.4">
      <c r="A5" s="24" t="s">
        <v>125</v>
      </c>
      <c r="B5" s="22" t="s">
        <v>118</v>
      </c>
      <c r="C5" s="23" t="s">
        <v>124</v>
      </c>
      <c r="D5" s="23">
        <v>202111009</v>
      </c>
      <c r="E5" s="23" t="s">
        <v>130</v>
      </c>
      <c r="F5" s="23" t="s">
        <v>119</v>
      </c>
      <c r="G5" s="23" t="s">
        <v>120</v>
      </c>
    </row>
    <row r="6" spans="1:10" ht="15" thickTop="1" x14ac:dyDescent="0.35"/>
    <row r="7" spans="1:10" x14ac:dyDescent="0.35">
      <c r="A7" s="26" t="s">
        <v>131</v>
      </c>
      <c r="B7" s="27"/>
      <c r="C7" s="27"/>
      <c r="D7" s="28"/>
      <c r="E7" s="27"/>
      <c r="F7" s="27"/>
      <c r="G7" s="29"/>
      <c r="H7" s="29"/>
      <c r="I7" s="29"/>
      <c r="J7" s="29"/>
    </row>
    <row r="8" spans="1:10" x14ac:dyDescent="0.35">
      <c r="A8" s="26" t="s">
        <v>132</v>
      </c>
      <c r="B8" s="26"/>
      <c r="C8" s="29"/>
    </row>
    <row r="130" spans="1:1" x14ac:dyDescent="0.35">
      <c r="A130" s="6" t="s">
        <v>138</v>
      </c>
    </row>
    <row r="131" spans="1:1" x14ac:dyDescent="0.35">
      <c r="A131" t="s">
        <v>133</v>
      </c>
    </row>
    <row r="132" spans="1:1" x14ac:dyDescent="0.35">
      <c r="A132" t="s">
        <v>134</v>
      </c>
    </row>
    <row r="133" spans="1:1" x14ac:dyDescent="0.35">
      <c r="A133" t="s">
        <v>135</v>
      </c>
    </row>
    <row r="134" spans="1:1" x14ac:dyDescent="0.35">
      <c r="A134" t="s">
        <v>136</v>
      </c>
    </row>
    <row r="135" spans="1:1" x14ac:dyDescent="0.35">
      <c r="A135" t="s">
        <v>137</v>
      </c>
    </row>
    <row r="139" spans="1:1" x14ac:dyDescent="0.35">
      <c r="A139" s="6" t="s">
        <v>144</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8" spans="1:1" x14ac:dyDescent="0.35">
      <c r="A148" s="30" t="s">
        <v>146</v>
      </c>
    </row>
    <row r="149" spans="1:1" x14ac:dyDescent="0.35">
      <c r="A149" t="s">
        <v>147</v>
      </c>
    </row>
    <row r="150" spans="1:1" x14ac:dyDescent="0.35">
      <c r="A150" t="s">
        <v>148</v>
      </c>
    </row>
    <row r="151" spans="1:1" x14ac:dyDescent="0.35">
      <c r="A151" t="s">
        <v>149</v>
      </c>
    </row>
    <row r="152" spans="1:1" x14ac:dyDescent="0.35">
      <c r="A152" t="s">
        <v>145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FNDC5-1.PLATE</vt:lpstr>
      <vt:lpstr>FNDC5-2.PLATE</vt:lpstr>
      <vt:lpstr>IL-6-1.PLATE</vt:lpstr>
      <vt:lpstr>IL-6-2.PLATE</vt:lpstr>
      <vt:lpstr>MYONECTİN-1.PLATE</vt:lpstr>
      <vt:lpstr>MYONECTİN-2.PLATE</vt:lpstr>
      <vt:lpstr>Microprotein</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2021-12-08T15:49:51Z</dcterms:created>
  <dcterms:modified xsi:type="dcterms:W3CDTF">2021-12-09T14:43:10Z</dcterms:modified>
</cp:coreProperties>
</file>