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maine Google Sync\Masters Working Folder\Turbine Test\Blade Information\"/>
    </mc:Choice>
  </mc:AlternateContent>
  <xr:revisionPtr revIDLastSave="0" documentId="13_ncr:1_{5C03FDFF-5B35-4D67-B3CE-A1A43F261D7D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  <sheet name="1 Layer - No Web - PreComp" sheetId="2" r:id="rId2"/>
    <sheet name="1 Layer - No Web - Bladed" sheetId="3" r:id="rId3"/>
  </sheets>
  <definedNames>
    <definedName name="GE_6MW_Proxy_012818.out_gen_1" localSheetId="1">'1 Layer - No Web - PreComp'!$A$3:$W$34</definedName>
    <definedName name="GE_6MW_Proxy_012818.out_gen_2" localSheetId="1">'1 Layer - No Web - PreComp'!$C$36:$Y$67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7" i="1"/>
  <c r="D20" i="3" l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C20" i="3"/>
  <c r="C21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C19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C18" i="3"/>
  <c r="D6" i="3"/>
  <c r="D8" i="3" s="1"/>
  <c r="E6" i="3"/>
  <c r="E8" i="3" s="1"/>
  <c r="F6" i="3"/>
  <c r="F9" i="3" s="1"/>
  <c r="F11" i="3" s="1"/>
  <c r="G6" i="3"/>
  <c r="G9" i="3" s="1"/>
  <c r="H6" i="3"/>
  <c r="H9" i="3" s="1"/>
  <c r="I6" i="3"/>
  <c r="I9" i="3" s="1"/>
  <c r="J6" i="3"/>
  <c r="J9" i="3" s="1"/>
  <c r="K6" i="3"/>
  <c r="K9" i="3" s="1"/>
  <c r="L6" i="3"/>
  <c r="L9" i="3" s="1"/>
  <c r="M6" i="3"/>
  <c r="M9" i="3" s="1"/>
  <c r="N6" i="3"/>
  <c r="N9" i="3" s="1"/>
  <c r="O6" i="3"/>
  <c r="O9" i="3" s="1"/>
  <c r="P6" i="3"/>
  <c r="P9" i="3" s="1"/>
  <c r="Q6" i="3"/>
  <c r="Q9" i="3" s="1"/>
  <c r="R6" i="3"/>
  <c r="R9" i="3" s="1"/>
  <c r="S6" i="3"/>
  <c r="S9" i="3" s="1"/>
  <c r="T6" i="3"/>
  <c r="T8" i="3" s="1"/>
  <c r="U6" i="3"/>
  <c r="U9" i="3" s="1"/>
  <c r="V6" i="3"/>
  <c r="V9" i="3" s="1"/>
  <c r="V11" i="3" s="1"/>
  <c r="W6" i="3"/>
  <c r="W9" i="3" s="1"/>
  <c r="X6" i="3"/>
  <c r="X9" i="3" s="1"/>
  <c r="Y6" i="3"/>
  <c r="Y9" i="3" s="1"/>
  <c r="Z6" i="3"/>
  <c r="Z9" i="3" s="1"/>
  <c r="AA6" i="3"/>
  <c r="AA9" i="3" s="1"/>
  <c r="AB6" i="3"/>
  <c r="AB9" i="3" s="1"/>
  <c r="AC6" i="3"/>
  <c r="AC9" i="3" s="1"/>
  <c r="AD6" i="3"/>
  <c r="AD9" i="3" s="1"/>
  <c r="AE6" i="3"/>
  <c r="AE9" i="3" s="1"/>
  <c r="AF6" i="3"/>
  <c r="AF9" i="3" s="1"/>
  <c r="AG6" i="3"/>
  <c r="AG9" i="3" s="1"/>
  <c r="AH6" i="3"/>
  <c r="AH9" i="3" s="1"/>
  <c r="C6" i="3"/>
  <c r="C9" i="3" s="1"/>
  <c r="AG45" i="1"/>
  <c r="AH5" i="3" s="1"/>
  <c r="AH17" i="3" s="1"/>
  <c r="AF45" i="1"/>
  <c r="AG5" i="3" s="1"/>
  <c r="AE45" i="1"/>
  <c r="AF5" i="3" s="1"/>
  <c r="AD45" i="1"/>
  <c r="AE5" i="3" s="1"/>
  <c r="AC45" i="1"/>
  <c r="AD5" i="3" s="1"/>
  <c r="AB45" i="1"/>
  <c r="AC5" i="3" s="1"/>
  <c r="AA45" i="1"/>
  <c r="AB5" i="3" s="1"/>
  <c r="Z45" i="1"/>
  <c r="AA5" i="3" s="1"/>
  <c r="Y45" i="1"/>
  <c r="Z5" i="3" s="1"/>
  <c r="X45" i="1"/>
  <c r="Y5" i="3" s="1"/>
  <c r="W45" i="1"/>
  <c r="X5" i="3" s="1"/>
  <c r="V45" i="1"/>
  <c r="W5" i="3" s="1"/>
  <c r="U45" i="1"/>
  <c r="V5" i="3" s="1"/>
  <c r="T45" i="1"/>
  <c r="U5" i="3" s="1"/>
  <c r="S45" i="1"/>
  <c r="T5" i="3" s="1"/>
  <c r="R45" i="1"/>
  <c r="S5" i="3" s="1"/>
  <c r="Q45" i="1"/>
  <c r="R5" i="3" s="1"/>
  <c r="P45" i="1"/>
  <c r="Q5" i="3" s="1"/>
  <c r="O45" i="1"/>
  <c r="P5" i="3" s="1"/>
  <c r="N45" i="1"/>
  <c r="O5" i="3" s="1"/>
  <c r="M45" i="1"/>
  <c r="N5" i="3" s="1"/>
  <c r="L45" i="1"/>
  <c r="M5" i="3" s="1"/>
  <c r="K45" i="1"/>
  <c r="L5" i="3" s="1"/>
  <c r="J45" i="1"/>
  <c r="K5" i="3" s="1"/>
  <c r="I45" i="1"/>
  <c r="J5" i="3" s="1"/>
  <c r="H45" i="1"/>
  <c r="I5" i="3" s="1"/>
  <c r="G45" i="1"/>
  <c r="H5" i="3" s="1"/>
  <c r="F45" i="1"/>
  <c r="G5" i="3" s="1"/>
  <c r="E45" i="1"/>
  <c r="F5" i="3" s="1"/>
  <c r="D45" i="1"/>
  <c r="E5" i="3" s="1"/>
  <c r="C45" i="1"/>
  <c r="D5" i="3" s="1"/>
  <c r="B45" i="1"/>
  <c r="C5" i="3" s="1"/>
  <c r="AG42" i="1"/>
  <c r="AF42" i="1"/>
  <c r="AE42" i="1"/>
  <c r="AD42" i="1"/>
  <c r="AC42" i="1"/>
  <c r="AB42" i="1"/>
  <c r="AA42" i="1"/>
  <c r="AA44" i="1" s="1"/>
  <c r="AB4" i="3" s="1"/>
  <c r="AB15" i="3" s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J44" i="1" s="1"/>
  <c r="K4" i="3" s="1"/>
  <c r="K15" i="3" s="1"/>
  <c r="I42" i="1"/>
  <c r="H42" i="1"/>
  <c r="G42" i="1"/>
  <c r="F42" i="1"/>
  <c r="E42" i="1"/>
  <c r="D42" i="1"/>
  <c r="C42" i="1"/>
  <c r="C44" i="1" s="1"/>
  <c r="D4" i="3" s="1"/>
  <c r="D15" i="3" s="1"/>
  <c r="B42" i="1"/>
  <c r="B44" i="1" s="1"/>
  <c r="C4" i="3" s="1"/>
  <c r="C15" i="3" s="1"/>
  <c r="AG11" i="3" l="1"/>
  <c r="AD11" i="3"/>
  <c r="I44" i="1"/>
  <c r="J4" i="3" s="1"/>
  <c r="J15" i="3" s="1"/>
  <c r="Y44" i="1"/>
  <c r="Z4" i="3" s="1"/>
  <c r="Z15" i="3" s="1"/>
  <c r="K44" i="1"/>
  <c r="L4" i="3" s="1"/>
  <c r="L15" i="3" s="1"/>
  <c r="T10" i="3"/>
  <c r="AH11" i="3"/>
  <c r="S44" i="1"/>
  <c r="T4" i="3" s="1"/>
  <c r="T15" i="3" s="1"/>
  <c r="Q11" i="3"/>
  <c r="Z11" i="3"/>
  <c r="N11" i="3"/>
  <c r="AC11" i="3"/>
  <c r="L11" i="3"/>
  <c r="Z44" i="1"/>
  <c r="AA4" i="3" s="1"/>
  <c r="AA15" i="3" s="1"/>
  <c r="J11" i="3"/>
  <c r="I11" i="3"/>
  <c r="L44" i="1"/>
  <c r="M4" i="3" s="1"/>
  <c r="M15" i="3" s="1"/>
  <c r="G11" i="3"/>
  <c r="W11" i="3"/>
  <c r="AB44" i="1"/>
  <c r="AC4" i="3" s="1"/>
  <c r="AC15" i="3" s="1"/>
  <c r="D10" i="3"/>
  <c r="X16" i="3"/>
  <c r="X17" i="3"/>
  <c r="O17" i="3"/>
  <c r="O16" i="3"/>
  <c r="D16" i="3"/>
  <c r="D17" i="3"/>
  <c r="R11" i="3"/>
  <c r="AB17" i="3"/>
  <c r="AB16" i="3"/>
  <c r="R17" i="3"/>
  <c r="R16" i="3"/>
  <c r="T16" i="3"/>
  <c r="T17" i="3"/>
  <c r="E16" i="3"/>
  <c r="E17" i="3"/>
  <c r="U16" i="3"/>
  <c r="U17" i="3"/>
  <c r="AF11" i="3"/>
  <c r="P11" i="3"/>
  <c r="AE17" i="3"/>
  <c r="AE16" i="3"/>
  <c r="F16" i="3"/>
  <c r="F17" i="3"/>
  <c r="V16" i="3"/>
  <c r="V17" i="3"/>
  <c r="G16" i="3"/>
  <c r="G17" i="3"/>
  <c r="W16" i="3"/>
  <c r="W17" i="3"/>
  <c r="AE11" i="3"/>
  <c r="O11" i="3"/>
  <c r="I16" i="3"/>
  <c r="I17" i="3"/>
  <c r="Y16" i="3"/>
  <c r="Y17" i="3"/>
  <c r="M11" i="3"/>
  <c r="J16" i="3"/>
  <c r="J17" i="3"/>
  <c r="Z16" i="3"/>
  <c r="Z17" i="3"/>
  <c r="AB11" i="3"/>
  <c r="K16" i="3"/>
  <c r="K17" i="3"/>
  <c r="AA16" i="3"/>
  <c r="AA17" i="3"/>
  <c r="AA11" i="3"/>
  <c r="K11" i="3"/>
  <c r="M17" i="3"/>
  <c r="M16" i="3"/>
  <c r="AC17" i="3"/>
  <c r="AC16" i="3"/>
  <c r="Y11" i="3"/>
  <c r="N17" i="3"/>
  <c r="N16" i="3"/>
  <c r="AD17" i="3"/>
  <c r="AD16" i="3"/>
  <c r="X11" i="3"/>
  <c r="H11" i="3"/>
  <c r="L17" i="3"/>
  <c r="L16" i="3"/>
  <c r="H16" i="3"/>
  <c r="H17" i="3"/>
  <c r="P17" i="3"/>
  <c r="P16" i="3"/>
  <c r="AF17" i="3"/>
  <c r="AF16" i="3"/>
  <c r="Q17" i="3"/>
  <c r="Q16" i="3"/>
  <c r="AG17" i="3"/>
  <c r="AG16" i="3"/>
  <c r="U11" i="3"/>
  <c r="E10" i="3"/>
  <c r="C16" i="3"/>
  <c r="C17" i="3"/>
  <c r="S16" i="3"/>
  <c r="S17" i="3"/>
  <c r="C11" i="3"/>
  <c r="S11" i="3"/>
  <c r="C8" i="3"/>
  <c r="C10" i="3" s="1"/>
  <c r="T9" i="3"/>
  <c r="T11" i="3" s="1"/>
  <c r="D9" i="3"/>
  <c r="D11" i="3" s="1"/>
  <c r="S8" i="3"/>
  <c r="S10" i="3" s="1"/>
  <c r="AH8" i="3"/>
  <c r="AH10" i="3" s="1"/>
  <c r="R8" i="3"/>
  <c r="R10" i="3" s="1"/>
  <c r="AH16" i="3"/>
  <c r="AG8" i="3"/>
  <c r="AG10" i="3" s="1"/>
  <c r="Q8" i="3"/>
  <c r="Q10" i="3" s="1"/>
  <c r="AF8" i="3"/>
  <c r="AF10" i="3" s="1"/>
  <c r="P8" i="3"/>
  <c r="P10" i="3" s="1"/>
  <c r="M44" i="1"/>
  <c r="N4" i="3" s="1"/>
  <c r="N15" i="3" s="1"/>
  <c r="AC44" i="1"/>
  <c r="AD4" i="3" s="1"/>
  <c r="AD15" i="3" s="1"/>
  <c r="N44" i="1"/>
  <c r="O4" i="3" s="1"/>
  <c r="O15" i="3" s="1"/>
  <c r="AD44" i="1"/>
  <c r="AE4" i="3" s="1"/>
  <c r="AE15" i="3" s="1"/>
  <c r="O44" i="1"/>
  <c r="P4" i="3" s="1"/>
  <c r="P15" i="3" s="1"/>
  <c r="AE44" i="1"/>
  <c r="AF4" i="3" s="1"/>
  <c r="AF15" i="3" s="1"/>
  <c r="P44" i="1"/>
  <c r="Q4" i="3" s="1"/>
  <c r="Q15" i="3" s="1"/>
  <c r="AF44" i="1"/>
  <c r="AG4" i="3" s="1"/>
  <c r="AG15" i="3" s="1"/>
  <c r="AE8" i="3"/>
  <c r="AE10" i="3" s="1"/>
  <c r="O8" i="3"/>
  <c r="O10" i="3" s="1"/>
  <c r="AD8" i="3"/>
  <c r="AD10" i="3" s="1"/>
  <c r="N8" i="3"/>
  <c r="N10" i="3" s="1"/>
  <c r="Q44" i="1"/>
  <c r="R4" i="3" s="1"/>
  <c r="R15" i="3" s="1"/>
  <c r="AG44" i="1"/>
  <c r="AH4" i="3" s="1"/>
  <c r="AH15" i="3" s="1"/>
  <c r="R44" i="1"/>
  <c r="S4" i="3" s="1"/>
  <c r="S15" i="3" s="1"/>
  <c r="AC8" i="3"/>
  <c r="AC10" i="3" s="1"/>
  <c r="M8" i="3"/>
  <c r="M10" i="3" s="1"/>
  <c r="AB8" i="3"/>
  <c r="AB10" i="3" s="1"/>
  <c r="L8" i="3"/>
  <c r="L10" i="3" s="1"/>
  <c r="AA8" i="3"/>
  <c r="AA10" i="3" s="1"/>
  <c r="K8" i="3"/>
  <c r="K10" i="3" s="1"/>
  <c r="Z8" i="3"/>
  <c r="Z10" i="3" s="1"/>
  <c r="J8" i="3"/>
  <c r="J10" i="3" s="1"/>
  <c r="Y8" i="3"/>
  <c r="Y10" i="3" s="1"/>
  <c r="I8" i="3"/>
  <c r="I10" i="3" s="1"/>
  <c r="T44" i="1"/>
  <c r="U4" i="3" s="1"/>
  <c r="U15" i="3" s="1"/>
  <c r="E44" i="1"/>
  <c r="F4" i="3" s="1"/>
  <c r="F15" i="3" s="1"/>
  <c r="U44" i="1"/>
  <c r="V4" i="3" s="1"/>
  <c r="V15" i="3" s="1"/>
  <c r="F44" i="1"/>
  <c r="G4" i="3" s="1"/>
  <c r="G15" i="3" s="1"/>
  <c r="V44" i="1"/>
  <c r="W4" i="3" s="1"/>
  <c r="W15" i="3" s="1"/>
  <c r="G44" i="1"/>
  <c r="H4" i="3" s="1"/>
  <c r="H15" i="3" s="1"/>
  <c r="W44" i="1"/>
  <c r="X4" i="3" s="1"/>
  <c r="X15" i="3" s="1"/>
  <c r="X8" i="3"/>
  <c r="X10" i="3" s="1"/>
  <c r="H8" i="3"/>
  <c r="H10" i="3" s="1"/>
  <c r="D44" i="1"/>
  <c r="E4" i="3" s="1"/>
  <c r="E15" i="3" s="1"/>
  <c r="H44" i="1"/>
  <c r="I4" i="3" s="1"/>
  <c r="I15" i="3" s="1"/>
  <c r="X44" i="1"/>
  <c r="Y4" i="3" s="1"/>
  <c r="Y15" i="3" s="1"/>
  <c r="W8" i="3"/>
  <c r="W10" i="3" s="1"/>
  <c r="G8" i="3"/>
  <c r="G10" i="3" s="1"/>
  <c r="V8" i="3"/>
  <c r="V10" i="3" s="1"/>
  <c r="F8" i="3"/>
  <c r="F10" i="3" s="1"/>
  <c r="U8" i="3"/>
  <c r="U10" i="3" s="1"/>
  <c r="E9" i="3"/>
  <c r="E11" i="3" s="1"/>
  <c r="F38" i="1"/>
  <c r="M38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7" i="1"/>
  <c r="M15" i="1"/>
  <c r="M16" i="1"/>
  <c r="M17" i="1"/>
  <c r="M21" i="1"/>
  <c r="M32" i="1"/>
  <c r="M3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7" i="1"/>
  <c r="E18" i="1"/>
  <c r="E19" i="1"/>
  <c r="E34" i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F16" i="1"/>
  <c r="F17" i="1"/>
  <c r="F18" i="1"/>
  <c r="M18" i="1" s="1"/>
  <c r="F19" i="1"/>
  <c r="M19" i="1" s="1"/>
  <c r="F20" i="1"/>
  <c r="M20" i="1" s="1"/>
  <c r="F21" i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F33" i="1"/>
  <c r="F34" i="1"/>
  <c r="M34" i="1" s="1"/>
  <c r="F35" i="1"/>
  <c r="M35" i="1" s="1"/>
  <c r="F36" i="1"/>
  <c r="M36" i="1" s="1"/>
  <c r="F37" i="1"/>
  <c r="M37" i="1" s="1"/>
  <c r="F7" i="1"/>
  <c r="M7" i="1" s="1"/>
  <c r="B8" i="1"/>
  <c r="E8" i="1" s="1"/>
  <c r="B9" i="1"/>
  <c r="B10" i="1"/>
  <c r="B11" i="1"/>
  <c r="B12" i="1"/>
  <c r="B13" i="1"/>
  <c r="E13" i="1" s="1"/>
  <c r="B14" i="1"/>
  <c r="E14" i="1" s="1"/>
  <c r="B15" i="1"/>
  <c r="E15" i="1" s="1"/>
  <c r="B16" i="1"/>
  <c r="B17" i="1"/>
  <c r="B18" i="1"/>
  <c r="B19" i="1"/>
  <c r="B20" i="1"/>
  <c r="B21" i="1"/>
  <c r="B22" i="1"/>
  <c r="B23" i="1"/>
  <c r="B24" i="1"/>
  <c r="E24" i="1" s="1"/>
  <c r="B25" i="1"/>
  <c r="B26" i="1"/>
  <c r="B27" i="1"/>
  <c r="B28" i="1"/>
  <c r="E28" i="1" s="1"/>
  <c r="B29" i="1"/>
  <c r="E29" i="1" s="1"/>
  <c r="B30" i="1"/>
  <c r="E30" i="1" s="1"/>
  <c r="B31" i="1"/>
  <c r="E31" i="1" s="1"/>
  <c r="B32" i="1"/>
  <c r="B33" i="1"/>
  <c r="B34" i="1"/>
  <c r="B35" i="1"/>
  <c r="E35" i="1" s="1"/>
  <c r="B36" i="1"/>
  <c r="B37" i="1"/>
  <c r="B38" i="1"/>
  <c r="B7" i="1"/>
  <c r="E7" i="1" s="1"/>
  <c r="B3" i="1"/>
  <c r="E36" i="1" l="1"/>
  <c r="E20" i="1"/>
  <c r="E33" i="1"/>
  <c r="E17" i="1"/>
  <c r="K33" i="1"/>
  <c r="K28" i="1"/>
  <c r="E21" i="1"/>
  <c r="K21" i="1" s="1"/>
  <c r="E16" i="1"/>
  <c r="K16" i="1" s="1"/>
  <c r="K19" i="1"/>
  <c r="E32" i="1"/>
  <c r="K32" i="1" s="1"/>
  <c r="E11" i="1"/>
  <c r="E26" i="1"/>
  <c r="E10" i="1"/>
  <c r="E9" i="1"/>
  <c r="E12" i="1"/>
  <c r="E27" i="1"/>
  <c r="E25" i="1"/>
  <c r="E23" i="1"/>
  <c r="E22" i="1"/>
  <c r="K22" i="1" s="1"/>
  <c r="E38" i="1"/>
  <c r="K38" i="1" s="1"/>
  <c r="E37" i="1"/>
  <c r="K37" i="1" s="1"/>
  <c r="K15" i="1" l="1"/>
  <c r="K20" i="1"/>
  <c r="K36" i="1"/>
  <c r="K29" i="1"/>
  <c r="K30" i="1"/>
  <c r="K8" i="1"/>
  <c r="K34" i="1"/>
  <c r="K25" i="1"/>
  <c r="K12" i="1"/>
  <c r="K18" i="1"/>
  <c r="K24" i="1"/>
  <c r="K10" i="1"/>
  <c r="K26" i="1"/>
  <c r="K7" i="1"/>
  <c r="K14" i="1"/>
  <c r="K23" i="1"/>
  <c r="K27" i="1"/>
  <c r="K31" i="1"/>
  <c r="K9" i="1"/>
  <c r="K17" i="1"/>
  <c r="K11" i="1"/>
  <c r="K35" i="1"/>
  <c r="K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_6MW_Proxy_012818" type="6" refreshedVersion="6" background="1" saveData="1">
    <textPr codePage="437" sourceFile="G:\My Drive\Project X\Turbine\Blade\PreComp\GE_6MW_Proxy_012818.out_gen" tab="0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GE_6MW_Proxy_0128181" type="6" refreshedVersion="6" background="1" saveData="1">
    <textPr codePage="437" sourceFile="G:\My Drive\Project X\Turbine\Blade\PreComp\GE_6MW_Proxy_012818.out_gen" tab="0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<sst xmlns="http://schemas.openxmlformats.org/spreadsheetml/2006/main" count="306" uniqueCount="73">
  <si>
    <t>Scale Factor</t>
  </si>
  <si>
    <t>Full Scale Hub Radius</t>
  </si>
  <si>
    <t>Scale Hub Radius</t>
  </si>
  <si>
    <t>Radial Position (Full)</t>
  </si>
  <si>
    <t>Spanwise Position (Full)</t>
  </si>
  <si>
    <t>Spanwise Position (Scale)</t>
  </si>
  <si>
    <t>Chord Length (Full)</t>
  </si>
  <si>
    <t>Chord Length (Scale)</t>
  </si>
  <si>
    <t>Center of Pressure (x/c)</t>
  </si>
  <si>
    <t>Geometry</t>
  </si>
  <si>
    <t>Angle of Twist (deg)</t>
  </si>
  <si>
    <t>Cylinder</t>
  </si>
  <si>
    <t>AG04 Mod</t>
  </si>
  <si>
    <t>Mounting Extension</t>
  </si>
  <si>
    <t>'cylinder.inp'</t>
  </si>
  <si>
    <t>'AG04Mod.inp'</t>
  </si>
  <si>
    <t>'AG04MOD_Internal.inp'</t>
  </si>
  <si>
    <t>Chord</t>
  </si>
  <si>
    <t>Thickness</t>
  </si>
  <si>
    <t>Station Number</t>
  </si>
  <si>
    <t>Distance along blade root Z-axis</t>
  </si>
  <si>
    <t>[m]</t>
  </si>
  <si>
    <t>Twist</t>
  </si>
  <si>
    <t>[deg]</t>
  </si>
  <si>
    <t>[% chord]</t>
  </si>
  <si>
    <t xml:space="preserve">Neutral axis (x) </t>
  </si>
  <si>
    <t>Neutral axis (y)</t>
  </si>
  <si>
    <t>Neutral axis, local (x')</t>
  </si>
  <si>
    <t>Neutral axis, local (y')</t>
  </si>
  <si>
    <t>Aero-dynamic control</t>
  </si>
  <si>
    <t>Aerofoil section reference</t>
  </si>
  <si>
    <t>Centre of mass (x')</t>
  </si>
  <si>
    <t>Centre of mass (y')</t>
  </si>
  <si>
    <t>Mass/unit length</t>
  </si>
  <si>
    <t>[kg/m]</t>
  </si>
  <si>
    <t>Mass moment of inertia/unit length</t>
  </si>
  <si>
    <t>[kgm]</t>
  </si>
  <si>
    <t>Edgewise stiffness</t>
  </si>
  <si>
    <t>Flapwise stiffness</t>
  </si>
  <si>
    <r>
      <t>[Nm</t>
    </r>
    <r>
      <rPr>
        <vertAlign val="superscript"/>
        <sz val="11"/>
        <rFont val="Times New Roman"/>
        <family val="2"/>
      </rPr>
      <t>2</t>
    </r>
    <r>
      <rPr>
        <sz val="11"/>
        <rFont val="Times New Roman"/>
        <family val="2"/>
      </rPr>
      <t>]</t>
    </r>
  </si>
  <si>
    <t>span_loc</t>
  </si>
  <si>
    <t>(-)</t>
  </si>
  <si>
    <t>chord</t>
  </si>
  <si>
    <t>(m)</t>
  </si>
  <si>
    <t>tw_aero</t>
  </si>
  <si>
    <t>ei_flap</t>
  </si>
  <si>
    <t>ei_lag</t>
  </si>
  <si>
    <t>gj</t>
  </si>
  <si>
    <t>ea</t>
  </si>
  <si>
    <t>s_fl</t>
  </si>
  <si>
    <t>s_af</t>
  </si>
  <si>
    <t>s_al</t>
  </si>
  <si>
    <t>s_ft</t>
  </si>
  <si>
    <t>s_lt</t>
  </si>
  <si>
    <t>s_at</t>
  </si>
  <si>
    <t>x_sc</t>
  </si>
  <si>
    <t>y_sc</t>
  </si>
  <si>
    <t>x_tc</t>
  </si>
  <si>
    <t>y_tc</t>
  </si>
  <si>
    <t>mass</t>
  </si>
  <si>
    <t>flap_iner</t>
  </si>
  <si>
    <t>lag_iner</t>
  </si>
  <si>
    <t>tw_iner</t>
  </si>
  <si>
    <t>x_cm</t>
  </si>
  <si>
    <t>y_cm</t>
  </si>
  <si>
    <t>(deg)</t>
  </si>
  <si>
    <t>(Nm^2)</t>
  </si>
  <si>
    <t>(N)</t>
  </si>
  <si>
    <t>(Nm)</t>
  </si>
  <si>
    <t>(Kg/m)</t>
  </si>
  <si>
    <t>(Kg-m)</t>
  </si>
  <si>
    <t>Moving</t>
  </si>
  <si>
    <t>Radial Position (Scale)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</si>
</sst>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Times New Roman"/>
      <family val="2"/>
    </font>
    <font>
      <b/>
      <sz val="11"/>
      <name val="Times New Roman"/>
      <family val="2"/>
    </font>
    <font>
      <sz val="11"/>
      <name val="Times New Roman"/>
      <family val="2"/>
    </font>
    <font>
      <vertAlign val="superscript"/>
      <sz val="11"/>
      <name val="Times New Roman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indent="1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4" fillId="0" borderId="0" xfId="0" applyNumberFormat="1" applyFont="1"/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_6MW_Proxy_012818.out_gen_1" connectionId="1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_6MW_Proxy_012818.out_gen_2" connectionId="2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"/>
  <sheetViews>
    <sheetView tabSelected="1" workbookViewId="0">
      <selection activeCell="D4" sqref="D4"/>
    </sheetView>
  </sheetViews>
  <sheetFormatPr defaultRowHeight="13.8" x14ac:dyDescent="0.25"/>
  <cols>
    <col min="1" max="1" width="26.88671875" customWidth="1"/>
    <col min="2" max="5" width="23.6640625" customWidth="1"/>
    <col min="6" max="6" width="18.88671875" customWidth="1"/>
    <col min="7" max="7" width="21" customWidth="1"/>
    <col min="8" max="8" width="27" customWidth="1"/>
    <col min="9" max="9" width="19.33203125" customWidth="1"/>
    <col min="15" max="15" width="16.88671875" customWidth="1"/>
    <col min="16" max="16" width="24.88671875" customWidth="1"/>
  </cols>
  <sheetData>
    <row r="1" spans="1:16" x14ac:dyDescent="0.25">
      <c r="A1" t="s">
        <v>0</v>
      </c>
      <c r="B1">
        <v>52.7</v>
      </c>
    </row>
    <row r="2" spans="1:16" x14ac:dyDescent="0.25">
      <c r="A2" t="s">
        <v>1</v>
      </c>
      <c r="B2">
        <v>1.5</v>
      </c>
    </row>
    <row r="3" spans="1:16" x14ac:dyDescent="0.25">
      <c r="A3" t="s">
        <v>2</v>
      </c>
      <c r="B3">
        <f>B2/B1</f>
        <v>2.8462998102466792E-2</v>
      </c>
    </row>
    <row r="4" spans="1:16" x14ac:dyDescent="0.25">
      <c r="A4" t="s">
        <v>13</v>
      </c>
      <c r="B4">
        <v>2.835E-2</v>
      </c>
    </row>
    <row r="6" spans="1:16" s="1" customFormat="1" x14ac:dyDescent="0.25">
      <c r="A6" s="1" t="s">
        <v>3</v>
      </c>
      <c r="B6" s="1" t="s">
        <v>4</v>
      </c>
      <c r="C6" s="1" t="s">
        <v>6</v>
      </c>
      <c r="D6" s="1" t="s">
        <v>72</v>
      </c>
      <c r="E6" s="1" t="s">
        <v>5</v>
      </c>
      <c r="F6" s="1" t="s">
        <v>7</v>
      </c>
      <c r="G6" s="1" t="s">
        <v>10</v>
      </c>
      <c r="H6" s="1" t="s">
        <v>8</v>
      </c>
      <c r="I6" s="1" t="s">
        <v>9</v>
      </c>
    </row>
    <row r="7" spans="1:16" x14ac:dyDescent="0.25">
      <c r="A7" s="3">
        <v>1.5</v>
      </c>
      <c r="B7" s="3">
        <f>A7-$B$2</f>
        <v>0</v>
      </c>
      <c r="C7" s="3">
        <v>3.5</v>
      </c>
      <c r="D7" s="3">
        <f>A7/$B$1</f>
        <v>2.8462998102466792E-2</v>
      </c>
      <c r="E7" s="3">
        <f>B7/$B$1</f>
        <v>0</v>
      </c>
      <c r="F7" s="3">
        <f>C7/$B$1</f>
        <v>6.6413662239089177E-2</v>
      </c>
      <c r="G7" s="3">
        <v>33.463999999999999</v>
      </c>
      <c r="H7" s="3">
        <v>0.5</v>
      </c>
      <c r="I7" t="s">
        <v>11</v>
      </c>
      <c r="K7" s="3">
        <f>E7/$E$38</f>
        <v>0</v>
      </c>
      <c r="L7" s="3">
        <f>H7</f>
        <v>0.5</v>
      </c>
      <c r="M7" s="3">
        <f>F7</f>
        <v>6.6413662239089177E-2</v>
      </c>
      <c r="N7" s="3">
        <f>G7</f>
        <v>33.463999999999999</v>
      </c>
      <c r="O7" s="4" t="s">
        <v>14</v>
      </c>
      <c r="P7" s="4" t="s">
        <v>16</v>
      </c>
    </row>
    <row r="8" spans="1:16" x14ac:dyDescent="0.25">
      <c r="A8" s="3">
        <v>2.1</v>
      </c>
      <c r="B8" s="3">
        <f t="shared" ref="B8:B38" si="0">A8-$B$2</f>
        <v>0.60000000000000009</v>
      </c>
      <c r="C8" s="3">
        <v>3.5</v>
      </c>
      <c r="D8" s="3">
        <f t="shared" ref="D8:D38" si="1">A8/$B$1</f>
        <v>3.9848197343453511E-2</v>
      </c>
      <c r="E8" s="3">
        <f>(B8/$B$1)-($B$8/$B$1)+$B$4</f>
        <v>2.835E-2</v>
      </c>
      <c r="F8" s="3">
        <f t="shared" ref="F8:F37" si="2">C8/$B$1</f>
        <v>6.6413662239089177E-2</v>
      </c>
      <c r="G8" s="3">
        <v>33.463999999999999</v>
      </c>
      <c r="H8" s="3">
        <v>0.5</v>
      </c>
      <c r="I8" t="s">
        <v>11</v>
      </c>
      <c r="K8" s="3">
        <f>E8/$E$38</f>
        <v>1.995677631364963E-2</v>
      </c>
      <c r="L8" s="3">
        <f t="shared" ref="L8:L38" si="3">H8</f>
        <v>0.5</v>
      </c>
      <c r="M8" s="3">
        <f t="shared" ref="M8:M38" si="4">F8</f>
        <v>6.6413662239089177E-2</v>
      </c>
      <c r="N8" s="3">
        <f t="shared" ref="N8:N38" si="5">G8</f>
        <v>33.463999999999999</v>
      </c>
      <c r="O8" s="4" t="s">
        <v>14</v>
      </c>
      <c r="P8" s="4" t="s">
        <v>16</v>
      </c>
    </row>
    <row r="9" spans="1:16" x14ac:dyDescent="0.25">
      <c r="A9" s="3">
        <v>2.97</v>
      </c>
      <c r="B9" s="3">
        <f t="shared" si="0"/>
        <v>1.4700000000000002</v>
      </c>
      <c r="C9" s="3">
        <v>3.55</v>
      </c>
      <c r="D9" s="3">
        <f t="shared" si="1"/>
        <v>5.6356736242884252E-2</v>
      </c>
      <c r="E9" s="3">
        <f t="shared" ref="E9:E38" si="6">(B9/$B$1)-($B$8/$B$1)+$B$4</f>
        <v>4.4858538899430742E-2</v>
      </c>
      <c r="F9" s="3">
        <f t="shared" si="2"/>
        <v>6.7362428842504735E-2</v>
      </c>
      <c r="G9" s="3">
        <v>30.068999999999999</v>
      </c>
      <c r="H9" s="3">
        <v>0.25600000000000001</v>
      </c>
      <c r="I9" t="s">
        <v>12</v>
      </c>
      <c r="K9" s="3">
        <f t="shared" ref="K9:K38" si="7">E9/$E$38</f>
        <v>3.157784220716367E-2</v>
      </c>
      <c r="L9" s="3">
        <f t="shared" si="3"/>
        <v>0.25600000000000001</v>
      </c>
      <c r="M9" s="3">
        <f t="shared" si="4"/>
        <v>6.7362428842504735E-2</v>
      </c>
      <c r="N9" s="3">
        <f t="shared" si="5"/>
        <v>30.068999999999999</v>
      </c>
      <c r="O9" s="4" t="s">
        <v>15</v>
      </c>
      <c r="P9" s="4" t="s">
        <v>16</v>
      </c>
    </row>
    <row r="10" spans="1:16" x14ac:dyDescent="0.25">
      <c r="A10" s="3">
        <v>6.37</v>
      </c>
      <c r="B10" s="3">
        <f t="shared" si="0"/>
        <v>4.87</v>
      </c>
      <c r="C10" s="3">
        <v>4.4000000000000004</v>
      </c>
      <c r="D10" s="3">
        <f t="shared" si="1"/>
        <v>0.12087286527514231</v>
      </c>
      <c r="E10" s="3">
        <f t="shared" si="6"/>
        <v>0.1093746679316888</v>
      </c>
      <c r="F10" s="3">
        <f t="shared" si="2"/>
        <v>8.3491461100569264E-2</v>
      </c>
      <c r="G10" s="3">
        <v>20.071000000000002</v>
      </c>
      <c r="H10" s="3">
        <v>0.25600000000000001</v>
      </c>
      <c r="I10" t="s">
        <v>12</v>
      </c>
      <c r="K10" s="3">
        <f t="shared" si="7"/>
        <v>7.6993502020896679E-2</v>
      </c>
      <c r="L10" s="3">
        <f t="shared" si="3"/>
        <v>0.25600000000000001</v>
      </c>
      <c r="M10" s="3">
        <f t="shared" si="4"/>
        <v>8.3491461100569264E-2</v>
      </c>
      <c r="N10" s="3">
        <f t="shared" si="5"/>
        <v>20.071000000000002</v>
      </c>
      <c r="O10" s="4" t="s">
        <v>15</v>
      </c>
      <c r="P10" s="4" t="s">
        <v>16</v>
      </c>
    </row>
    <row r="11" spans="1:16" x14ac:dyDescent="0.25">
      <c r="A11" s="3">
        <v>10.87</v>
      </c>
      <c r="B11" s="3">
        <f t="shared" si="0"/>
        <v>9.3699999999999992</v>
      </c>
      <c r="C11" s="3">
        <v>5.7</v>
      </c>
      <c r="D11" s="3">
        <f t="shared" si="1"/>
        <v>0.20626185958254267</v>
      </c>
      <c r="E11" s="3">
        <f t="shared" si="6"/>
        <v>0.19476366223908914</v>
      </c>
      <c r="F11" s="3">
        <f t="shared" si="2"/>
        <v>0.10815939278937381</v>
      </c>
      <c r="G11" s="3">
        <v>12.76</v>
      </c>
      <c r="H11" s="3">
        <v>0.25600000000000001</v>
      </c>
      <c r="I11" t="s">
        <v>12</v>
      </c>
      <c r="K11" s="3">
        <f t="shared" si="7"/>
        <v>0.13710246353907271</v>
      </c>
      <c r="L11" s="3">
        <f t="shared" si="3"/>
        <v>0.25600000000000001</v>
      </c>
      <c r="M11" s="3">
        <f t="shared" si="4"/>
        <v>0.10815939278937381</v>
      </c>
      <c r="N11" s="3">
        <f t="shared" si="5"/>
        <v>12.76</v>
      </c>
      <c r="O11" s="4" t="s">
        <v>15</v>
      </c>
      <c r="P11" s="4" t="s">
        <v>16</v>
      </c>
    </row>
    <row r="12" spans="1:16" x14ac:dyDescent="0.25">
      <c r="A12" s="3">
        <v>13.82</v>
      </c>
      <c r="B12" s="3">
        <f t="shared" si="0"/>
        <v>12.32</v>
      </c>
      <c r="C12" s="3">
        <v>6.4</v>
      </c>
      <c r="D12" s="3">
        <f t="shared" si="1"/>
        <v>0.26223908918406069</v>
      </c>
      <c r="E12" s="3">
        <f t="shared" si="6"/>
        <v>0.25074089184060722</v>
      </c>
      <c r="F12" s="3">
        <f t="shared" si="2"/>
        <v>0.12144212523719165</v>
      </c>
      <c r="G12" s="3">
        <v>9.9489999999999998</v>
      </c>
      <c r="H12" s="3">
        <v>0.25600000000000001</v>
      </c>
      <c r="I12" t="s">
        <v>12</v>
      </c>
      <c r="K12" s="3">
        <f t="shared" si="7"/>
        <v>0.17650722720098813</v>
      </c>
      <c r="L12" s="3">
        <f t="shared" si="3"/>
        <v>0.25600000000000001</v>
      </c>
      <c r="M12" s="3">
        <f t="shared" si="4"/>
        <v>0.12144212523719165</v>
      </c>
      <c r="N12" s="3">
        <f t="shared" si="5"/>
        <v>9.9489999999999998</v>
      </c>
      <c r="O12" s="4" t="s">
        <v>15</v>
      </c>
      <c r="P12" s="4" t="s">
        <v>16</v>
      </c>
    </row>
    <row r="13" spans="1:16" x14ac:dyDescent="0.25">
      <c r="A13" s="3">
        <v>16.670000000000002</v>
      </c>
      <c r="B13" s="3">
        <f t="shared" si="0"/>
        <v>15.170000000000002</v>
      </c>
      <c r="C13" s="3">
        <v>6.7</v>
      </c>
      <c r="D13" s="3">
        <f t="shared" si="1"/>
        <v>0.31631878557874765</v>
      </c>
      <c r="E13" s="3">
        <f t="shared" si="6"/>
        <v>0.30482058823529412</v>
      </c>
      <c r="F13" s="3">
        <f t="shared" si="2"/>
        <v>0.12713472485768501</v>
      </c>
      <c r="G13" s="3">
        <v>8.0329999999999995</v>
      </c>
      <c r="H13" s="3">
        <v>0.25600000000000001</v>
      </c>
      <c r="I13" t="s">
        <v>12</v>
      </c>
      <c r="K13" s="3">
        <f t="shared" si="7"/>
        <v>0.21457623616249963</v>
      </c>
      <c r="L13" s="3">
        <f t="shared" si="3"/>
        <v>0.25600000000000001</v>
      </c>
      <c r="M13" s="3">
        <f t="shared" si="4"/>
        <v>0.12713472485768501</v>
      </c>
      <c r="N13" s="3">
        <f t="shared" si="5"/>
        <v>8.0329999999999995</v>
      </c>
      <c r="O13" s="4" t="s">
        <v>15</v>
      </c>
      <c r="P13" s="4" t="s">
        <v>16</v>
      </c>
    </row>
    <row r="14" spans="1:16" x14ac:dyDescent="0.25">
      <c r="A14" s="3">
        <v>19.77</v>
      </c>
      <c r="B14" s="3">
        <f t="shared" si="0"/>
        <v>18.27</v>
      </c>
      <c r="C14" s="3">
        <v>6.8</v>
      </c>
      <c r="D14" s="3">
        <f t="shared" si="1"/>
        <v>0.37514231499051232</v>
      </c>
      <c r="E14" s="3">
        <f t="shared" si="6"/>
        <v>0.36364411764705878</v>
      </c>
      <c r="F14" s="3">
        <f t="shared" si="2"/>
        <v>0.12903225806451613</v>
      </c>
      <c r="G14" s="3">
        <v>6.5069999999999997</v>
      </c>
      <c r="H14" s="3">
        <v>0.25600000000000001</v>
      </c>
      <c r="I14" t="s">
        <v>12</v>
      </c>
      <c r="K14" s="3">
        <f t="shared" si="7"/>
        <v>0.25598463187502091</v>
      </c>
      <c r="L14" s="3">
        <f t="shared" si="3"/>
        <v>0.25600000000000001</v>
      </c>
      <c r="M14" s="3">
        <f t="shared" si="4"/>
        <v>0.12903225806451613</v>
      </c>
      <c r="N14" s="3">
        <f t="shared" si="5"/>
        <v>6.5069999999999997</v>
      </c>
      <c r="O14" s="4" t="s">
        <v>15</v>
      </c>
      <c r="P14" s="4" t="s">
        <v>16</v>
      </c>
    </row>
    <row r="15" spans="1:16" x14ac:dyDescent="0.25">
      <c r="A15" s="3">
        <v>22.59</v>
      </c>
      <c r="B15" s="3">
        <f t="shared" si="0"/>
        <v>21.09</v>
      </c>
      <c r="C15" s="3">
        <v>6.7</v>
      </c>
      <c r="D15" s="3">
        <f t="shared" si="1"/>
        <v>0.4286527514231499</v>
      </c>
      <c r="E15" s="3">
        <f t="shared" si="6"/>
        <v>0.41715455407969632</v>
      </c>
      <c r="F15" s="3">
        <f t="shared" si="2"/>
        <v>0.12713472485768501</v>
      </c>
      <c r="G15" s="3">
        <v>5.452</v>
      </c>
      <c r="H15" s="3">
        <v>0.25600000000000001</v>
      </c>
      <c r="I15" t="s">
        <v>12</v>
      </c>
      <c r="K15" s="3">
        <f t="shared" si="7"/>
        <v>0.29365291442641117</v>
      </c>
      <c r="L15" s="3">
        <f t="shared" si="3"/>
        <v>0.25600000000000001</v>
      </c>
      <c r="M15" s="3">
        <f t="shared" si="4"/>
        <v>0.12713472485768501</v>
      </c>
      <c r="N15" s="3">
        <f t="shared" si="5"/>
        <v>5.452</v>
      </c>
      <c r="O15" s="4" t="s">
        <v>15</v>
      </c>
      <c r="P15" s="4" t="s">
        <v>16</v>
      </c>
    </row>
    <row r="16" spans="1:16" x14ac:dyDescent="0.25">
      <c r="A16" s="3">
        <v>25.53</v>
      </c>
      <c r="B16" s="3">
        <f t="shared" si="0"/>
        <v>24.03</v>
      </c>
      <c r="C16" s="3">
        <v>6.5</v>
      </c>
      <c r="D16" s="3">
        <f t="shared" si="1"/>
        <v>0.48444022770398482</v>
      </c>
      <c r="E16" s="3">
        <f t="shared" si="6"/>
        <v>0.47294203036053128</v>
      </c>
      <c r="F16" s="3">
        <f t="shared" si="2"/>
        <v>0.12333965844402277</v>
      </c>
      <c r="G16" s="3">
        <v>4.5830000000000002</v>
      </c>
      <c r="H16" s="3">
        <v>0.25600000000000001</v>
      </c>
      <c r="I16" t="s">
        <v>12</v>
      </c>
      <c r="K16" s="3">
        <f t="shared" si="7"/>
        <v>0.33292410261828626</v>
      </c>
      <c r="L16" s="3">
        <f t="shared" si="3"/>
        <v>0.25600000000000001</v>
      </c>
      <c r="M16" s="3">
        <f t="shared" si="4"/>
        <v>0.12333965844402277</v>
      </c>
      <c r="N16" s="3">
        <f t="shared" si="5"/>
        <v>4.5830000000000002</v>
      </c>
      <c r="O16" s="4" t="s">
        <v>15</v>
      </c>
      <c r="P16" s="4" t="s">
        <v>16</v>
      </c>
    </row>
    <row r="17" spans="1:16" x14ac:dyDescent="0.25">
      <c r="A17" s="3">
        <v>28.47</v>
      </c>
      <c r="B17" s="3">
        <f t="shared" si="0"/>
        <v>26.97</v>
      </c>
      <c r="C17" s="3">
        <v>6.2</v>
      </c>
      <c r="D17" s="3">
        <f t="shared" si="1"/>
        <v>0.54022770398481967</v>
      </c>
      <c r="E17" s="3">
        <f t="shared" si="6"/>
        <v>0.5287295066413662</v>
      </c>
      <c r="F17" s="3">
        <f t="shared" si="2"/>
        <v>0.11764705882352941</v>
      </c>
      <c r="G17" s="3">
        <v>3.8839999999999999</v>
      </c>
      <c r="H17" s="3">
        <v>0.25600000000000001</v>
      </c>
      <c r="I17" t="s">
        <v>12</v>
      </c>
      <c r="K17" s="3">
        <f t="shared" si="7"/>
        <v>0.37219529081016128</v>
      </c>
      <c r="L17" s="3">
        <f t="shared" si="3"/>
        <v>0.25600000000000001</v>
      </c>
      <c r="M17" s="3">
        <f t="shared" si="4"/>
        <v>0.11764705882352941</v>
      </c>
      <c r="N17" s="3">
        <f t="shared" si="5"/>
        <v>3.8839999999999999</v>
      </c>
      <c r="O17" s="4" t="s">
        <v>15</v>
      </c>
      <c r="P17" s="4" t="s">
        <v>16</v>
      </c>
    </row>
    <row r="18" spans="1:16" x14ac:dyDescent="0.25">
      <c r="A18" s="3">
        <v>31.42</v>
      </c>
      <c r="B18" s="3">
        <f t="shared" si="0"/>
        <v>29.92</v>
      </c>
      <c r="C18" s="3">
        <v>5.8</v>
      </c>
      <c r="D18" s="3">
        <f t="shared" si="1"/>
        <v>0.59620493358633775</v>
      </c>
      <c r="E18" s="3">
        <f t="shared" si="6"/>
        <v>0.58470673624288427</v>
      </c>
      <c r="F18" s="3">
        <f t="shared" si="2"/>
        <v>0.11005692599620492</v>
      </c>
      <c r="G18" s="3">
        <v>3.31</v>
      </c>
      <c r="H18" s="3">
        <v>0.25600000000000001</v>
      </c>
      <c r="I18" t="s">
        <v>12</v>
      </c>
      <c r="K18" s="3">
        <f t="shared" si="7"/>
        <v>0.4116000544720767</v>
      </c>
      <c r="L18" s="3">
        <f t="shared" si="3"/>
        <v>0.25600000000000001</v>
      </c>
      <c r="M18" s="3">
        <f t="shared" si="4"/>
        <v>0.11005692599620492</v>
      </c>
      <c r="N18" s="3">
        <f t="shared" si="5"/>
        <v>3.31</v>
      </c>
      <c r="O18" s="4" t="s">
        <v>15</v>
      </c>
      <c r="P18" s="4" t="s">
        <v>16</v>
      </c>
    </row>
    <row r="19" spans="1:16" x14ac:dyDescent="0.25">
      <c r="A19" s="3">
        <v>34.36</v>
      </c>
      <c r="B19" s="3">
        <f t="shared" si="0"/>
        <v>32.86</v>
      </c>
      <c r="C19" s="3">
        <v>5.4029999999999996</v>
      </c>
      <c r="D19" s="3">
        <f t="shared" si="1"/>
        <v>0.65199240986717266</v>
      </c>
      <c r="E19" s="3">
        <f t="shared" si="6"/>
        <v>0.64049421252371919</v>
      </c>
      <c r="F19" s="3">
        <f t="shared" si="2"/>
        <v>0.10252371916508538</v>
      </c>
      <c r="G19" s="3">
        <v>2.831</v>
      </c>
      <c r="H19" s="3">
        <v>0.25600000000000001</v>
      </c>
      <c r="I19" t="s">
        <v>12</v>
      </c>
      <c r="K19" s="3">
        <f t="shared" si="7"/>
        <v>0.45087124266395173</v>
      </c>
      <c r="L19" s="3">
        <f t="shared" si="3"/>
        <v>0.25600000000000001</v>
      </c>
      <c r="M19" s="3">
        <f t="shared" si="4"/>
        <v>0.10252371916508538</v>
      </c>
      <c r="N19" s="3">
        <f t="shared" si="5"/>
        <v>2.831</v>
      </c>
      <c r="O19" s="4" t="s">
        <v>15</v>
      </c>
      <c r="P19" s="4" t="s">
        <v>16</v>
      </c>
    </row>
    <row r="20" spans="1:16" x14ac:dyDescent="0.25">
      <c r="A20" s="3">
        <v>37.299999999999997</v>
      </c>
      <c r="B20" s="3">
        <f t="shared" si="0"/>
        <v>35.799999999999997</v>
      </c>
      <c r="C20" s="3">
        <v>4.99</v>
      </c>
      <c r="D20" s="3">
        <f t="shared" si="1"/>
        <v>0.70777988614800746</v>
      </c>
      <c r="E20" s="3">
        <f t="shared" si="6"/>
        <v>0.69628168880455399</v>
      </c>
      <c r="F20" s="3">
        <f t="shared" si="2"/>
        <v>9.468690702087286E-2</v>
      </c>
      <c r="G20" s="3">
        <v>2.4249999999999998</v>
      </c>
      <c r="H20" s="3">
        <v>0.25600000000000001</v>
      </c>
      <c r="I20" t="s">
        <v>12</v>
      </c>
      <c r="K20" s="3">
        <f t="shared" si="7"/>
        <v>0.49014243085582665</v>
      </c>
      <c r="L20" s="3">
        <f t="shared" si="3"/>
        <v>0.25600000000000001</v>
      </c>
      <c r="M20" s="3">
        <f t="shared" si="4"/>
        <v>9.468690702087286E-2</v>
      </c>
      <c r="N20" s="3">
        <f t="shared" si="5"/>
        <v>2.4249999999999998</v>
      </c>
      <c r="O20" s="4" t="s">
        <v>15</v>
      </c>
      <c r="P20" s="4" t="s">
        <v>16</v>
      </c>
    </row>
    <row r="21" spans="1:16" x14ac:dyDescent="0.25">
      <c r="A21" s="3">
        <v>40.24</v>
      </c>
      <c r="B21" s="3">
        <f t="shared" si="0"/>
        <v>38.74</v>
      </c>
      <c r="C21" s="3">
        <v>4.6340000000000003</v>
      </c>
      <c r="D21" s="3">
        <f t="shared" si="1"/>
        <v>0.76356736242884249</v>
      </c>
      <c r="E21" s="3">
        <f t="shared" si="6"/>
        <v>0.75206916508538901</v>
      </c>
      <c r="F21" s="3">
        <f t="shared" si="2"/>
        <v>8.7931688804554084E-2</v>
      </c>
      <c r="G21" s="3">
        <v>2.077</v>
      </c>
      <c r="H21" s="3">
        <v>0.25600000000000001</v>
      </c>
      <c r="I21" t="s">
        <v>12</v>
      </c>
      <c r="K21" s="3">
        <f t="shared" si="7"/>
        <v>0.52941361904770179</v>
      </c>
      <c r="L21" s="3">
        <f t="shared" si="3"/>
        <v>0.25600000000000001</v>
      </c>
      <c r="M21" s="3">
        <f t="shared" si="4"/>
        <v>8.7931688804554084E-2</v>
      </c>
      <c r="N21" s="3">
        <f t="shared" si="5"/>
        <v>2.077</v>
      </c>
      <c r="O21" s="4" t="s">
        <v>15</v>
      </c>
      <c r="P21" s="4" t="s">
        <v>16</v>
      </c>
    </row>
    <row r="22" spans="1:16" x14ac:dyDescent="0.25">
      <c r="A22" s="3">
        <v>43.19</v>
      </c>
      <c r="B22" s="3">
        <f t="shared" si="0"/>
        <v>41.69</v>
      </c>
      <c r="C22" s="3">
        <v>4.3250000000000002</v>
      </c>
      <c r="D22" s="3">
        <f t="shared" si="1"/>
        <v>0.81954459203036045</v>
      </c>
      <c r="E22" s="3">
        <f t="shared" si="6"/>
        <v>0.80804639468690698</v>
      </c>
      <c r="F22" s="3">
        <f t="shared" si="2"/>
        <v>8.2068311195445914E-2</v>
      </c>
      <c r="G22" s="3">
        <v>1.7749999999999999</v>
      </c>
      <c r="H22" s="3">
        <v>0.25600000000000001</v>
      </c>
      <c r="I22" t="s">
        <v>12</v>
      </c>
      <c r="K22" s="3">
        <f t="shared" si="7"/>
        <v>0.56881838270961715</v>
      </c>
      <c r="L22" s="3">
        <f t="shared" si="3"/>
        <v>0.25600000000000001</v>
      </c>
      <c r="M22" s="3">
        <f t="shared" si="4"/>
        <v>8.2068311195445914E-2</v>
      </c>
      <c r="N22" s="3">
        <f t="shared" si="5"/>
        <v>1.7749999999999999</v>
      </c>
      <c r="O22" s="4" t="s">
        <v>15</v>
      </c>
      <c r="P22" s="4" t="s">
        <v>16</v>
      </c>
    </row>
    <row r="23" spans="1:16" x14ac:dyDescent="0.25">
      <c r="A23" s="3">
        <v>46.13</v>
      </c>
      <c r="B23" s="3">
        <f t="shared" si="0"/>
        <v>44.63</v>
      </c>
      <c r="C23" s="3">
        <v>4.0540000000000003</v>
      </c>
      <c r="D23" s="3">
        <f t="shared" si="1"/>
        <v>0.87533206831119548</v>
      </c>
      <c r="E23" s="3">
        <f t="shared" si="6"/>
        <v>0.863833870967742</v>
      </c>
      <c r="F23" s="3">
        <f t="shared" si="2"/>
        <v>7.692599620493358E-2</v>
      </c>
      <c r="G23" s="3">
        <v>1.51</v>
      </c>
      <c r="H23" s="3">
        <v>0.25600000000000001</v>
      </c>
      <c r="I23" t="s">
        <v>12</v>
      </c>
      <c r="K23" s="3">
        <f t="shared" si="7"/>
        <v>0.60808957090149218</v>
      </c>
      <c r="L23" s="3">
        <f t="shared" si="3"/>
        <v>0.25600000000000001</v>
      </c>
      <c r="M23" s="3">
        <f t="shared" si="4"/>
        <v>7.692599620493358E-2</v>
      </c>
      <c r="N23" s="3">
        <f t="shared" si="5"/>
        <v>1.51</v>
      </c>
      <c r="O23" s="4" t="s">
        <v>15</v>
      </c>
      <c r="P23" s="4" t="s">
        <v>16</v>
      </c>
    </row>
    <row r="24" spans="1:16" x14ac:dyDescent="0.25">
      <c r="A24" s="3">
        <v>49.08</v>
      </c>
      <c r="B24" s="3">
        <f t="shared" si="0"/>
        <v>47.58</v>
      </c>
      <c r="C24" s="3">
        <v>3.8149999999999999</v>
      </c>
      <c r="D24" s="3">
        <f t="shared" si="1"/>
        <v>0.93130929791271344</v>
      </c>
      <c r="E24" s="3">
        <f t="shared" si="6"/>
        <v>0.91981110056925985</v>
      </c>
      <c r="F24" s="3">
        <f t="shared" si="2"/>
        <v>7.2390891840607208E-2</v>
      </c>
      <c r="G24" s="3">
        <v>1.2769999999999999</v>
      </c>
      <c r="H24" s="3">
        <v>0.25600000000000001</v>
      </c>
      <c r="I24" t="s">
        <v>12</v>
      </c>
      <c r="K24" s="3">
        <f t="shared" si="7"/>
        <v>0.64749433456340755</v>
      </c>
      <c r="L24" s="3">
        <f t="shared" si="3"/>
        <v>0.25600000000000001</v>
      </c>
      <c r="M24" s="3">
        <f t="shared" si="4"/>
        <v>7.2390891840607208E-2</v>
      </c>
      <c r="N24" s="3">
        <f t="shared" si="5"/>
        <v>1.2769999999999999</v>
      </c>
      <c r="O24" s="4" t="s">
        <v>15</v>
      </c>
      <c r="P24" s="4" t="s">
        <v>16</v>
      </c>
    </row>
    <row r="25" spans="1:16" x14ac:dyDescent="0.25">
      <c r="A25" s="3">
        <v>52.03</v>
      </c>
      <c r="B25" s="3">
        <f t="shared" si="0"/>
        <v>50.53</v>
      </c>
      <c r="C25" s="3">
        <v>3.6019999999999999</v>
      </c>
      <c r="D25" s="3">
        <f t="shared" si="1"/>
        <v>0.98728652751423152</v>
      </c>
      <c r="E25" s="3">
        <f t="shared" si="6"/>
        <v>0.97578833017077793</v>
      </c>
      <c r="F25" s="3">
        <f t="shared" si="2"/>
        <v>6.8349146110056921E-2</v>
      </c>
      <c r="G25" s="3">
        <v>1.07</v>
      </c>
      <c r="H25" s="3">
        <v>0.25600000000000001</v>
      </c>
      <c r="I25" t="s">
        <v>12</v>
      </c>
      <c r="K25" s="3">
        <f t="shared" si="7"/>
        <v>0.68689909822532291</v>
      </c>
      <c r="L25" s="3">
        <f t="shared" si="3"/>
        <v>0.25600000000000001</v>
      </c>
      <c r="M25" s="3">
        <f t="shared" si="4"/>
        <v>6.8349146110056921E-2</v>
      </c>
      <c r="N25" s="3">
        <f t="shared" si="5"/>
        <v>1.07</v>
      </c>
      <c r="O25" s="4" t="s">
        <v>15</v>
      </c>
      <c r="P25" s="4" t="s">
        <v>16</v>
      </c>
    </row>
    <row r="26" spans="1:16" x14ac:dyDescent="0.25">
      <c r="A26" s="3">
        <v>54.98</v>
      </c>
      <c r="B26" s="3">
        <f t="shared" si="0"/>
        <v>53.48</v>
      </c>
      <c r="C26" s="3">
        <v>3.411</v>
      </c>
      <c r="D26" s="3">
        <f t="shared" si="1"/>
        <v>1.0432637571157495</v>
      </c>
      <c r="E26" s="3">
        <f t="shared" si="6"/>
        <v>1.0317655597722959</v>
      </c>
      <c r="F26" s="3">
        <f t="shared" si="2"/>
        <v>6.472485768500949E-2</v>
      </c>
      <c r="G26" s="3">
        <v>0.88400000000000001</v>
      </c>
      <c r="H26" s="3">
        <v>0.25600000000000001</v>
      </c>
      <c r="I26" t="s">
        <v>12</v>
      </c>
      <c r="K26" s="3">
        <f t="shared" si="7"/>
        <v>0.72630386188723828</v>
      </c>
      <c r="L26" s="3">
        <f t="shared" si="3"/>
        <v>0.25600000000000001</v>
      </c>
      <c r="M26" s="3">
        <f t="shared" si="4"/>
        <v>6.472485768500949E-2</v>
      </c>
      <c r="N26" s="3">
        <f t="shared" si="5"/>
        <v>0.88400000000000001</v>
      </c>
      <c r="O26" s="4" t="s">
        <v>15</v>
      </c>
      <c r="P26" s="4" t="s">
        <v>16</v>
      </c>
    </row>
    <row r="27" spans="1:16" x14ac:dyDescent="0.25">
      <c r="A27" s="3">
        <v>57.93</v>
      </c>
      <c r="B27" s="3">
        <f t="shared" si="0"/>
        <v>56.43</v>
      </c>
      <c r="C27" s="3">
        <v>3.2389999999999999</v>
      </c>
      <c r="D27" s="3">
        <f t="shared" si="1"/>
        <v>1.0992409867172674</v>
      </c>
      <c r="E27" s="3">
        <f t="shared" si="6"/>
        <v>1.0877427893738141</v>
      </c>
      <c r="F27" s="3">
        <f t="shared" si="2"/>
        <v>6.1461100569259956E-2</v>
      </c>
      <c r="G27" s="3">
        <v>0.71699999999999997</v>
      </c>
      <c r="H27" s="3">
        <v>0.25600000000000001</v>
      </c>
      <c r="I27" t="s">
        <v>12</v>
      </c>
      <c r="K27" s="3">
        <f t="shared" si="7"/>
        <v>0.76570862554915387</v>
      </c>
      <c r="L27" s="3">
        <f t="shared" si="3"/>
        <v>0.25600000000000001</v>
      </c>
      <c r="M27" s="3">
        <f t="shared" si="4"/>
        <v>6.1461100569259956E-2</v>
      </c>
      <c r="N27" s="3">
        <f t="shared" si="5"/>
        <v>0.71699999999999997</v>
      </c>
      <c r="O27" s="4" t="s">
        <v>15</v>
      </c>
      <c r="P27" s="4" t="s">
        <v>16</v>
      </c>
    </row>
    <row r="28" spans="1:16" x14ac:dyDescent="0.25">
      <c r="A28" s="3">
        <v>60.89</v>
      </c>
      <c r="B28" s="3">
        <f t="shared" si="0"/>
        <v>59.39</v>
      </c>
      <c r="C28" s="3">
        <v>3.0840000000000001</v>
      </c>
      <c r="D28" s="3">
        <f t="shared" si="1"/>
        <v>1.1554079696394686</v>
      </c>
      <c r="E28" s="3">
        <f t="shared" si="6"/>
        <v>1.1439097722960152</v>
      </c>
      <c r="F28" s="3">
        <f t="shared" si="2"/>
        <v>5.8519924098671725E-2</v>
      </c>
      <c r="G28" s="3">
        <v>0.56599999999999995</v>
      </c>
      <c r="H28" s="3">
        <v>0.25600000000000001</v>
      </c>
      <c r="I28" t="s">
        <v>12</v>
      </c>
      <c r="K28" s="3">
        <f t="shared" si="7"/>
        <v>0.80524696468110968</v>
      </c>
      <c r="L28" s="3">
        <f t="shared" si="3"/>
        <v>0.25600000000000001</v>
      </c>
      <c r="M28" s="3">
        <f t="shared" si="4"/>
        <v>5.8519924098671725E-2</v>
      </c>
      <c r="N28" s="3">
        <f t="shared" si="5"/>
        <v>0.56599999999999995</v>
      </c>
      <c r="O28" s="4" t="s">
        <v>15</v>
      </c>
      <c r="P28" s="4" t="s">
        <v>16</v>
      </c>
    </row>
    <row r="29" spans="1:16" x14ac:dyDescent="0.25">
      <c r="A29" s="3">
        <v>63.84</v>
      </c>
      <c r="B29" s="3">
        <f t="shared" si="0"/>
        <v>62.34</v>
      </c>
      <c r="C29" s="3">
        <v>2.9430000000000001</v>
      </c>
      <c r="D29" s="3">
        <f t="shared" si="1"/>
        <v>1.2113851992409868</v>
      </c>
      <c r="E29" s="3">
        <f t="shared" si="6"/>
        <v>1.1998870018975332</v>
      </c>
      <c r="F29" s="3">
        <f t="shared" si="2"/>
        <v>5.5844402277039844E-2</v>
      </c>
      <c r="G29" s="3">
        <v>0.42899999999999999</v>
      </c>
      <c r="H29" s="3">
        <v>0.25600000000000001</v>
      </c>
      <c r="I29" t="s">
        <v>12</v>
      </c>
      <c r="K29" s="3">
        <f t="shared" si="7"/>
        <v>0.84465172834302504</v>
      </c>
      <c r="L29" s="3">
        <f t="shared" si="3"/>
        <v>0.25600000000000001</v>
      </c>
      <c r="M29" s="3">
        <f t="shared" si="4"/>
        <v>5.5844402277039844E-2</v>
      </c>
      <c r="N29" s="3">
        <f t="shared" si="5"/>
        <v>0.42899999999999999</v>
      </c>
      <c r="O29" s="4" t="s">
        <v>15</v>
      </c>
      <c r="P29" s="4" t="s">
        <v>16</v>
      </c>
    </row>
    <row r="30" spans="1:16" x14ac:dyDescent="0.25">
      <c r="A30" s="3">
        <v>66.61</v>
      </c>
      <c r="B30" s="3">
        <f t="shared" si="0"/>
        <v>65.11</v>
      </c>
      <c r="C30" s="3">
        <v>2.8210000000000002</v>
      </c>
      <c r="D30" s="3">
        <f t="shared" si="1"/>
        <v>1.2639468690702087</v>
      </c>
      <c r="E30" s="3">
        <f t="shared" si="6"/>
        <v>1.2524486717267551</v>
      </c>
      <c r="F30" s="3">
        <f t="shared" si="2"/>
        <v>5.3529411764705881E-2</v>
      </c>
      <c r="G30" s="3">
        <v>0.311</v>
      </c>
      <c r="H30" s="3">
        <v>0.25600000000000001</v>
      </c>
      <c r="I30" t="s">
        <v>12</v>
      </c>
      <c r="K30" s="3">
        <f t="shared" si="7"/>
        <v>0.88165213354421335</v>
      </c>
      <c r="L30" s="3">
        <f t="shared" si="3"/>
        <v>0.25600000000000001</v>
      </c>
      <c r="M30" s="3">
        <f t="shared" si="4"/>
        <v>5.3529411764705881E-2</v>
      </c>
      <c r="N30" s="3">
        <f t="shared" si="5"/>
        <v>0.311</v>
      </c>
      <c r="O30" s="4" t="s">
        <v>15</v>
      </c>
      <c r="P30" s="4" t="s">
        <v>16</v>
      </c>
    </row>
    <row r="31" spans="1:16" x14ac:dyDescent="0.25">
      <c r="A31" s="3">
        <v>68.91</v>
      </c>
      <c r="B31" s="3">
        <f t="shared" si="0"/>
        <v>67.41</v>
      </c>
      <c r="C31" s="3">
        <v>2.7280000000000002</v>
      </c>
      <c r="D31" s="3">
        <f t="shared" si="1"/>
        <v>1.3075901328273243</v>
      </c>
      <c r="E31" s="3">
        <f t="shared" si="6"/>
        <v>1.2960919354838709</v>
      </c>
      <c r="F31" s="3">
        <f t="shared" si="2"/>
        <v>5.1764705882352942E-2</v>
      </c>
      <c r="G31" s="3">
        <v>0.22</v>
      </c>
      <c r="H31" s="3">
        <v>0.25600000000000001</v>
      </c>
      <c r="I31" t="s">
        <v>12</v>
      </c>
      <c r="K31" s="3">
        <f t="shared" si="7"/>
        <v>0.91237449165350337</v>
      </c>
      <c r="L31" s="3">
        <f t="shared" si="3"/>
        <v>0.25600000000000001</v>
      </c>
      <c r="M31" s="3">
        <f t="shared" si="4"/>
        <v>5.1764705882352942E-2</v>
      </c>
      <c r="N31" s="3">
        <f t="shared" si="5"/>
        <v>0.22</v>
      </c>
      <c r="O31" s="4" t="s">
        <v>15</v>
      </c>
      <c r="P31" s="4" t="s">
        <v>16</v>
      </c>
    </row>
    <row r="32" spans="1:16" x14ac:dyDescent="0.25">
      <c r="A32" s="3">
        <v>70.86</v>
      </c>
      <c r="B32" s="3">
        <f t="shared" si="0"/>
        <v>69.36</v>
      </c>
      <c r="C32" s="3">
        <v>2.6539999999999999</v>
      </c>
      <c r="D32" s="3">
        <f t="shared" si="1"/>
        <v>1.3445920303605312</v>
      </c>
      <c r="E32" s="3">
        <f t="shared" si="6"/>
        <v>1.3330938330170776</v>
      </c>
      <c r="F32" s="3">
        <f t="shared" si="2"/>
        <v>5.0360531309297907E-2</v>
      </c>
      <c r="G32" s="3">
        <v>0.14799999999999999</v>
      </c>
      <c r="H32" s="3">
        <v>0.25600000000000001</v>
      </c>
      <c r="I32" t="s">
        <v>12</v>
      </c>
      <c r="K32" s="3">
        <f t="shared" si="7"/>
        <v>0.9384217083113795</v>
      </c>
      <c r="L32" s="3">
        <f t="shared" si="3"/>
        <v>0.25600000000000001</v>
      </c>
      <c r="M32" s="3">
        <f t="shared" si="4"/>
        <v>5.0360531309297907E-2</v>
      </c>
      <c r="N32" s="3">
        <f t="shared" si="5"/>
        <v>0.14799999999999999</v>
      </c>
      <c r="O32" s="4" t="s">
        <v>15</v>
      </c>
      <c r="P32" s="4" t="s">
        <v>16</v>
      </c>
    </row>
    <row r="33" spans="1:33" x14ac:dyDescent="0.25">
      <c r="A33" s="3">
        <v>72.59</v>
      </c>
      <c r="B33" s="3">
        <f t="shared" si="0"/>
        <v>71.09</v>
      </c>
      <c r="C33" s="3">
        <v>2.4500000000000002</v>
      </c>
      <c r="D33" s="3">
        <f t="shared" si="1"/>
        <v>1.3774193548387097</v>
      </c>
      <c r="E33" s="3">
        <f t="shared" si="6"/>
        <v>1.3659211574952561</v>
      </c>
      <c r="F33" s="3">
        <f t="shared" si="2"/>
        <v>4.6489563567362432E-2</v>
      </c>
      <c r="G33" s="3">
        <v>8.6999999999999994E-2</v>
      </c>
      <c r="H33" s="3">
        <v>0.25600000000000001</v>
      </c>
      <c r="I33" t="s">
        <v>12</v>
      </c>
      <c r="K33" s="3">
        <f t="shared" si="7"/>
        <v>0.96153026462836733</v>
      </c>
      <c r="L33" s="3">
        <f t="shared" si="3"/>
        <v>0.25600000000000001</v>
      </c>
      <c r="M33" s="3">
        <f t="shared" si="4"/>
        <v>4.6489563567362432E-2</v>
      </c>
      <c r="N33" s="3">
        <f t="shared" si="5"/>
        <v>8.6999999999999994E-2</v>
      </c>
      <c r="O33" s="4" t="s">
        <v>15</v>
      </c>
      <c r="P33" s="4" t="s">
        <v>16</v>
      </c>
    </row>
    <row r="34" spans="1:33" x14ac:dyDescent="0.25">
      <c r="A34" s="3">
        <v>73.86</v>
      </c>
      <c r="B34" s="3">
        <f t="shared" si="0"/>
        <v>72.36</v>
      </c>
      <c r="C34" s="3">
        <v>2.25</v>
      </c>
      <c r="D34" s="3">
        <f t="shared" si="1"/>
        <v>1.4015180265654648</v>
      </c>
      <c r="E34" s="3">
        <f t="shared" si="6"/>
        <v>1.3900198292220114</v>
      </c>
      <c r="F34" s="3">
        <f t="shared" si="2"/>
        <v>4.2694497153700189E-2</v>
      </c>
      <c r="G34" s="3">
        <v>4.3999999999999997E-2</v>
      </c>
      <c r="H34" s="3">
        <v>0.25600000000000001</v>
      </c>
      <c r="I34" t="s">
        <v>12</v>
      </c>
      <c r="K34" s="3">
        <f t="shared" si="7"/>
        <v>0.97849434932349699</v>
      </c>
      <c r="L34" s="3">
        <f t="shared" si="3"/>
        <v>0.25600000000000001</v>
      </c>
      <c r="M34" s="3">
        <f t="shared" si="4"/>
        <v>4.2694497153700189E-2</v>
      </c>
      <c r="N34" s="3">
        <f t="shared" si="5"/>
        <v>4.3999999999999997E-2</v>
      </c>
      <c r="O34" s="4" t="s">
        <v>15</v>
      </c>
      <c r="P34" s="4" t="s">
        <v>16</v>
      </c>
    </row>
    <row r="35" spans="1:33" x14ac:dyDescent="0.25">
      <c r="A35" s="3">
        <v>74.510000000000005</v>
      </c>
      <c r="B35" s="3">
        <f t="shared" si="0"/>
        <v>73.010000000000005</v>
      </c>
      <c r="C35" s="3">
        <v>1.9</v>
      </c>
      <c r="D35" s="3">
        <f t="shared" si="1"/>
        <v>1.4138519924098671</v>
      </c>
      <c r="E35" s="3">
        <f t="shared" si="6"/>
        <v>1.4023537950664138</v>
      </c>
      <c r="F35" s="3">
        <f t="shared" si="2"/>
        <v>3.6053130929791267E-2</v>
      </c>
      <c r="G35" s="3">
        <v>2.3E-2</v>
      </c>
      <c r="H35" s="3">
        <v>0.25600000000000001</v>
      </c>
      <c r="I35" t="s">
        <v>12</v>
      </c>
      <c r="K35" s="3">
        <f t="shared" si="7"/>
        <v>0.98717675487612255</v>
      </c>
      <c r="L35" s="3">
        <f t="shared" si="3"/>
        <v>0.25600000000000001</v>
      </c>
      <c r="M35" s="3">
        <f t="shared" si="4"/>
        <v>3.6053130929791267E-2</v>
      </c>
      <c r="N35" s="3">
        <f t="shared" si="5"/>
        <v>2.3E-2</v>
      </c>
      <c r="O35" s="4" t="s">
        <v>15</v>
      </c>
      <c r="P35" s="4" t="s">
        <v>16</v>
      </c>
    </row>
    <row r="36" spans="1:33" x14ac:dyDescent="0.25">
      <c r="A36" s="3">
        <v>74.81</v>
      </c>
      <c r="B36" s="3">
        <f t="shared" si="0"/>
        <v>73.31</v>
      </c>
      <c r="C36" s="3">
        <v>1.7</v>
      </c>
      <c r="D36" s="3">
        <f t="shared" si="1"/>
        <v>1.4195445920303604</v>
      </c>
      <c r="E36" s="3">
        <f t="shared" si="6"/>
        <v>1.4080463946869071</v>
      </c>
      <c r="F36" s="3">
        <f t="shared" si="2"/>
        <v>3.2258064516129031E-2</v>
      </c>
      <c r="G36" s="3">
        <v>1.2999999999999999E-2</v>
      </c>
      <c r="H36" s="3">
        <v>0.25600000000000001</v>
      </c>
      <c r="I36" t="s">
        <v>12</v>
      </c>
      <c r="K36" s="3">
        <f t="shared" si="7"/>
        <v>0.99118401897733421</v>
      </c>
      <c r="L36" s="3">
        <f t="shared" si="3"/>
        <v>0.25600000000000001</v>
      </c>
      <c r="M36" s="3">
        <f t="shared" si="4"/>
        <v>3.2258064516129031E-2</v>
      </c>
      <c r="N36" s="3">
        <f t="shared" si="5"/>
        <v>1.2999999999999999E-2</v>
      </c>
      <c r="O36" s="4" t="s">
        <v>15</v>
      </c>
      <c r="P36" s="4" t="s">
        <v>16</v>
      </c>
    </row>
    <row r="37" spans="1:33" x14ac:dyDescent="0.25">
      <c r="A37" s="3">
        <v>75.22</v>
      </c>
      <c r="B37" s="3">
        <f t="shared" si="0"/>
        <v>73.72</v>
      </c>
      <c r="C37" s="3">
        <v>1</v>
      </c>
      <c r="D37" s="3">
        <f t="shared" si="1"/>
        <v>1.4273244781783681</v>
      </c>
      <c r="E37" s="3">
        <f t="shared" si="6"/>
        <v>1.4158262808349145</v>
      </c>
      <c r="F37" s="3">
        <f t="shared" si="2"/>
        <v>1.8975332068311195E-2</v>
      </c>
      <c r="G37" s="3">
        <v>0</v>
      </c>
      <c r="H37" s="3">
        <v>0.25600000000000001</v>
      </c>
      <c r="I37" t="s">
        <v>12</v>
      </c>
      <c r="K37" s="3">
        <f t="shared" si="7"/>
        <v>0.99666061324899013</v>
      </c>
      <c r="L37" s="3">
        <f t="shared" si="3"/>
        <v>0.25600000000000001</v>
      </c>
      <c r="M37" s="3">
        <f t="shared" si="4"/>
        <v>1.8975332068311195E-2</v>
      </c>
      <c r="N37" s="3">
        <f t="shared" si="5"/>
        <v>0</v>
      </c>
      <c r="O37" s="4" t="s">
        <v>15</v>
      </c>
      <c r="P37" s="4" t="s">
        <v>16</v>
      </c>
    </row>
    <row r="38" spans="1:33" x14ac:dyDescent="0.25">
      <c r="A38" s="3">
        <v>75.47</v>
      </c>
      <c r="B38" s="3">
        <f t="shared" si="0"/>
        <v>73.97</v>
      </c>
      <c r="C38" s="3">
        <v>0</v>
      </c>
      <c r="D38" s="3">
        <f t="shared" si="1"/>
        <v>1.4320683111954458</v>
      </c>
      <c r="E38" s="3">
        <f t="shared" si="6"/>
        <v>1.4205701138519924</v>
      </c>
      <c r="F38" s="3">
        <f>4.827/1000</f>
        <v>4.8269999999999997E-3</v>
      </c>
      <c r="G38" s="3">
        <v>0</v>
      </c>
      <c r="H38" s="3">
        <v>0.25600000000000001</v>
      </c>
      <c r="I38" t="s">
        <v>12</v>
      </c>
      <c r="K38" s="3">
        <f t="shared" si="7"/>
        <v>1</v>
      </c>
      <c r="L38" s="3">
        <f t="shared" si="3"/>
        <v>0.25600000000000001</v>
      </c>
      <c r="M38" s="3">
        <f t="shared" si="4"/>
        <v>4.8269999999999997E-3</v>
      </c>
      <c r="N38" s="3">
        <f t="shared" si="5"/>
        <v>0</v>
      </c>
      <c r="O38" s="4" t="s">
        <v>15</v>
      </c>
      <c r="P38" s="4" t="s">
        <v>16</v>
      </c>
    </row>
    <row r="41" spans="1:33" x14ac:dyDescent="0.25">
      <c r="A41" s="17" t="s">
        <v>3</v>
      </c>
      <c r="B41" s="3">
        <v>1.5</v>
      </c>
      <c r="C41" s="3">
        <v>2.1</v>
      </c>
      <c r="D41" s="3">
        <v>2.97</v>
      </c>
      <c r="E41" s="3">
        <v>6.37</v>
      </c>
      <c r="F41" s="3">
        <v>10.87</v>
      </c>
      <c r="G41" s="3">
        <v>13.82</v>
      </c>
      <c r="H41" s="3">
        <v>16.670000000000002</v>
      </c>
      <c r="I41" s="3">
        <v>19.77</v>
      </c>
      <c r="J41" s="3">
        <v>22.59</v>
      </c>
      <c r="K41" s="3">
        <v>25.53</v>
      </c>
      <c r="L41" s="3">
        <v>28.47</v>
      </c>
      <c r="M41" s="3">
        <v>31.42</v>
      </c>
      <c r="N41" s="3">
        <v>34.36</v>
      </c>
      <c r="O41" s="3">
        <v>37.299999999999997</v>
      </c>
      <c r="P41" s="3">
        <v>40.24</v>
      </c>
      <c r="Q41" s="3">
        <v>43.19</v>
      </c>
      <c r="R41" s="3">
        <v>46.13</v>
      </c>
      <c r="S41" s="3">
        <v>49.08</v>
      </c>
      <c r="T41" s="3">
        <v>52.03</v>
      </c>
      <c r="U41" s="3">
        <v>54.98</v>
      </c>
      <c r="V41" s="3">
        <v>57.93</v>
      </c>
      <c r="W41" s="3">
        <v>60.89</v>
      </c>
      <c r="X41" s="3">
        <v>63.84</v>
      </c>
      <c r="Y41" s="3">
        <v>66.61</v>
      </c>
      <c r="Z41" s="3">
        <v>68.91</v>
      </c>
      <c r="AA41" s="3">
        <v>70.86</v>
      </c>
      <c r="AB41" s="3">
        <v>72.59</v>
      </c>
      <c r="AC41" s="3">
        <v>73.86</v>
      </c>
      <c r="AD41" s="3">
        <v>74.510000000000005</v>
      </c>
      <c r="AE41" s="3">
        <v>74.81</v>
      </c>
      <c r="AF41" s="3">
        <v>75.22</v>
      </c>
      <c r="AG41" s="3">
        <v>75.47</v>
      </c>
    </row>
    <row r="42" spans="1:33" x14ac:dyDescent="0.25">
      <c r="A42" s="17" t="s">
        <v>4</v>
      </c>
      <c r="B42" s="3">
        <f t="shared" ref="B42:AH42" si="8">B41-$B$2</f>
        <v>0</v>
      </c>
      <c r="C42" s="3">
        <f t="shared" si="8"/>
        <v>0.60000000000000009</v>
      </c>
      <c r="D42" s="3">
        <f>D41-$B$2</f>
        <v>1.4700000000000002</v>
      </c>
      <c r="E42" s="3">
        <f>E41-$B$2</f>
        <v>4.87</v>
      </c>
      <c r="F42" s="3">
        <f>F41-$B$2</f>
        <v>9.3699999999999992</v>
      </c>
      <c r="G42" s="3">
        <f>G41-$B$2</f>
        <v>12.32</v>
      </c>
      <c r="H42" s="3">
        <f>H41-$B$2</f>
        <v>15.170000000000002</v>
      </c>
      <c r="I42" s="3">
        <f>I41-$B$2</f>
        <v>18.27</v>
      </c>
      <c r="J42" s="3">
        <f>J41-$B$2</f>
        <v>21.09</v>
      </c>
      <c r="K42" s="3">
        <f>K41-$B$2</f>
        <v>24.03</v>
      </c>
      <c r="L42" s="3">
        <f>L41-$B$2</f>
        <v>26.97</v>
      </c>
      <c r="M42" s="3">
        <f>M41-$B$2</f>
        <v>29.92</v>
      </c>
      <c r="N42" s="3">
        <f>N41-$B$2</f>
        <v>32.86</v>
      </c>
      <c r="O42" s="3">
        <f>O41-$B$2</f>
        <v>35.799999999999997</v>
      </c>
      <c r="P42" s="3">
        <f>P41-$B$2</f>
        <v>38.74</v>
      </c>
      <c r="Q42" s="3">
        <f>Q41-$B$2</f>
        <v>41.69</v>
      </c>
      <c r="R42" s="3">
        <f>R41-$B$2</f>
        <v>44.63</v>
      </c>
      <c r="S42" s="3">
        <f>S41-$B$2</f>
        <v>47.58</v>
      </c>
      <c r="T42" s="3">
        <f>T41-$B$2</f>
        <v>50.53</v>
      </c>
      <c r="U42" s="3">
        <f>U41-$B$2</f>
        <v>53.48</v>
      </c>
      <c r="V42" s="3">
        <f>V41-$B$2</f>
        <v>56.43</v>
      </c>
      <c r="W42" s="3">
        <f>W41-$B$2</f>
        <v>59.39</v>
      </c>
      <c r="X42" s="3">
        <f>X41-$B$2</f>
        <v>62.34</v>
      </c>
      <c r="Y42" s="3">
        <f>Y41-$B$2</f>
        <v>65.11</v>
      </c>
      <c r="Z42" s="3">
        <f>Z41-$B$2</f>
        <v>67.41</v>
      </c>
      <c r="AA42" s="3">
        <f>AA41-$B$2</f>
        <v>69.36</v>
      </c>
      <c r="AB42" s="3">
        <f>AB41-$B$2</f>
        <v>71.09</v>
      </c>
      <c r="AC42" s="3">
        <f>AC41-$B$2</f>
        <v>72.36</v>
      </c>
      <c r="AD42" s="3">
        <f>AD41-$B$2</f>
        <v>73.010000000000005</v>
      </c>
      <c r="AE42" s="3">
        <f>AE41-$B$2</f>
        <v>73.31</v>
      </c>
      <c r="AF42" s="3">
        <f>AF41-$B$2</f>
        <v>73.72</v>
      </c>
      <c r="AG42" s="3">
        <f>AG41-$B$2</f>
        <v>73.97</v>
      </c>
    </row>
    <row r="43" spans="1:33" x14ac:dyDescent="0.25">
      <c r="A43" s="17" t="s">
        <v>6</v>
      </c>
      <c r="B43" s="3">
        <v>3.5</v>
      </c>
      <c r="C43" s="3">
        <v>3.5</v>
      </c>
      <c r="D43" s="3">
        <v>3.55</v>
      </c>
      <c r="E43" s="3">
        <v>4.4000000000000004</v>
      </c>
      <c r="F43" s="3">
        <v>5.7</v>
      </c>
      <c r="G43" s="3">
        <v>6.4</v>
      </c>
      <c r="H43" s="3">
        <v>6.7</v>
      </c>
      <c r="I43" s="3">
        <v>6.8</v>
      </c>
      <c r="J43" s="3">
        <v>6.7</v>
      </c>
      <c r="K43" s="3">
        <v>6.5</v>
      </c>
      <c r="L43" s="3">
        <v>6.2</v>
      </c>
      <c r="M43" s="3">
        <v>5.8</v>
      </c>
      <c r="N43" s="3">
        <v>5.4029999999999996</v>
      </c>
      <c r="O43" s="3">
        <v>4.99</v>
      </c>
      <c r="P43" s="3">
        <v>4.6340000000000003</v>
      </c>
      <c r="Q43" s="3">
        <v>4.3250000000000002</v>
      </c>
      <c r="R43" s="3">
        <v>4.0540000000000003</v>
      </c>
      <c r="S43" s="3">
        <v>3.8149999999999999</v>
      </c>
      <c r="T43" s="3">
        <v>3.6019999999999999</v>
      </c>
      <c r="U43" s="3">
        <v>3.411</v>
      </c>
      <c r="V43" s="3">
        <v>3.2389999999999999</v>
      </c>
      <c r="W43" s="3">
        <v>3.0840000000000001</v>
      </c>
      <c r="X43" s="3">
        <v>2.9430000000000001</v>
      </c>
      <c r="Y43" s="3">
        <v>2.8210000000000002</v>
      </c>
      <c r="Z43" s="3">
        <v>2.7280000000000002</v>
      </c>
      <c r="AA43" s="3">
        <v>2.6539999999999999</v>
      </c>
      <c r="AB43" s="3">
        <v>2.4500000000000002</v>
      </c>
      <c r="AC43" s="3">
        <v>2.25</v>
      </c>
      <c r="AD43" s="3">
        <v>1.9</v>
      </c>
      <c r="AE43" s="3">
        <v>1.7</v>
      </c>
      <c r="AF43" s="3">
        <v>1</v>
      </c>
      <c r="AG43" s="3">
        <v>0</v>
      </c>
    </row>
    <row r="44" spans="1:33" x14ac:dyDescent="0.25">
      <c r="A44" s="17" t="s">
        <v>5</v>
      </c>
      <c r="B44" s="3">
        <f>B42/$B$1</f>
        <v>0</v>
      </c>
      <c r="C44" s="3">
        <f t="shared" ref="C44:AH44" si="9">(C42/$B$1)-($C$42/$B$1)+$B$4</f>
        <v>2.835E-2</v>
      </c>
      <c r="D44" s="3">
        <f>(D42/$B$1)-($C$42/$B$1)+$B$4</f>
        <v>4.4858538899430742E-2</v>
      </c>
      <c r="E44" s="3">
        <f>(E42/$B$1)-($C$42/$B$1)+$B$4</f>
        <v>0.1093746679316888</v>
      </c>
      <c r="F44" s="3">
        <f>(F42/$B$1)-($C$42/$B$1)+$B$4</f>
        <v>0.19476366223908914</v>
      </c>
      <c r="G44" s="3">
        <f>(G42/$B$1)-($C$42/$B$1)+$B$4</f>
        <v>0.25074089184060722</v>
      </c>
      <c r="H44" s="3">
        <f>(H42/$B$1)-($C$42/$B$1)+$B$4</f>
        <v>0.30482058823529412</v>
      </c>
      <c r="I44" s="3">
        <f>(I42/$B$1)-($C$42/$B$1)+$B$4</f>
        <v>0.36364411764705878</v>
      </c>
      <c r="J44" s="3">
        <f>(J42/$B$1)-($C$42/$B$1)+$B$4</f>
        <v>0.41715455407969632</v>
      </c>
      <c r="K44" s="3">
        <f>(K42/$B$1)-($C$42/$B$1)+$B$4</f>
        <v>0.47294203036053128</v>
      </c>
      <c r="L44" s="3">
        <f>(L42/$B$1)-($C$42/$B$1)+$B$4</f>
        <v>0.5287295066413662</v>
      </c>
      <c r="M44" s="3">
        <f>(M42/$B$1)-($C$42/$B$1)+$B$4</f>
        <v>0.58470673624288427</v>
      </c>
      <c r="N44" s="3">
        <f>(N42/$B$1)-($C$42/$B$1)+$B$4</f>
        <v>0.64049421252371919</v>
      </c>
      <c r="O44" s="3">
        <f>(O42/$B$1)-($C$42/$B$1)+$B$4</f>
        <v>0.69628168880455399</v>
      </c>
      <c r="P44" s="3">
        <f>(P42/$B$1)-($C$42/$B$1)+$B$4</f>
        <v>0.75206916508538901</v>
      </c>
      <c r="Q44" s="3">
        <f>(Q42/$B$1)-($C$42/$B$1)+$B$4</f>
        <v>0.80804639468690698</v>
      </c>
      <c r="R44" s="3">
        <f>(R42/$B$1)-($C$42/$B$1)+$B$4</f>
        <v>0.863833870967742</v>
      </c>
      <c r="S44" s="3">
        <f>(S42/$B$1)-($C$42/$B$1)+$B$4</f>
        <v>0.91981110056925985</v>
      </c>
      <c r="T44" s="3">
        <f>(T42/$B$1)-($C$42/$B$1)+$B$4</f>
        <v>0.97578833017077793</v>
      </c>
      <c r="U44" s="3">
        <f>(U42/$B$1)-($C$42/$B$1)+$B$4</f>
        <v>1.0317655597722959</v>
      </c>
      <c r="V44" s="3">
        <f>(V42/$B$1)-($C$42/$B$1)+$B$4</f>
        <v>1.0877427893738141</v>
      </c>
      <c r="W44" s="3">
        <f>(W42/$B$1)-($C$42/$B$1)+$B$4</f>
        <v>1.1439097722960152</v>
      </c>
      <c r="X44" s="3">
        <f>(X42/$B$1)-($C$42/$B$1)+$B$4</f>
        <v>1.1998870018975332</v>
      </c>
      <c r="Y44" s="3">
        <f>(Y42/$B$1)-($C$42/$B$1)+$B$4</f>
        <v>1.2524486717267551</v>
      </c>
      <c r="Z44" s="3">
        <f>(Z42/$B$1)-($C$42/$B$1)+$B$4</f>
        <v>1.2960919354838709</v>
      </c>
      <c r="AA44" s="3">
        <f>(AA42/$B$1)-($C$42/$B$1)+$B$4</f>
        <v>1.3330938330170776</v>
      </c>
      <c r="AB44" s="3">
        <f>(AB42/$B$1)-($C$42/$B$1)+$B$4</f>
        <v>1.3659211574952561</v>
      </c>
      <c r="AC44" s="3">
        <f>(AC42/$B$1)-($C$42/$B$1)+$B$4</f>
        <v>1.3900198292220114</v>
      </c>
      <c r="AD44" s="3">
        <f>(AD42/$B$1)-($C$42/$B$1)+$B$4</f>
        <v>1.4023537950664138</v>
      </c>
      <c r="AE44" s="3">
        <f>(AE42/$B$1)-($C$42/$B$1)+$B$4</f>
        <v>1.4080463946869071</v>
      </c>
      <c r="AF44" s="3">
        <f>(AF42/$B$1)-($C$42/$B$1)+$B$4</f>
        <v>1.4158262808349145</v>
      </c>
      <c r="AG44" s="3">
        <f>(AG42/$B$1)-($C$42/$B$1)+$B$4</f>
        <v>1.4205701138519924</v>
      </c>
    </row>
    <row r="45" spans="1:33" x14ac:dyDescent="0.25">
      <c r="A45" s="17" t="s">
        <v>7</v>
      </c>
      <c r="B45" s="3">
        <f>B43/$B$1</f>
        <v>6.6413662239089177E-2</v>
      </c>
      <c r="C45" s="3">
        <f t="shared" ref="C45:AG45" si="10">C43/$B$1</f>
        <v>6.6413662239089177E-2</v>
      </c>
      <c r="D45" s="3">
        <f>D43/$B$1</f>
        <v>6.7362428842504735E-2</v>
      </c>
      <c r="E45" s="3">
        <f>E43/$B$1</f>
        <v>8.3491461100569264E-2</v>
      </c>
      <c r="F45" s="3">
        <f>F43/$B$1</f>
        <v>0.10815939278937381</v>
      </c>
      <c r="G45" s="3">
        <f>G43/$B$1</f>
        <v>0.12144212523719165</v>
      </c>
      <c r="H45" s="3">
        <f>H43/$B$1</f>
        <v>0.12713472485768501</v>
      </c>
      <c r="I45" s="3">
        <f>I43/$B$1</f>
        <v>0.12903225806451613</v>
      </c>
      <c r="J45" s="3">
        <f>J43/$B$1</f>
        <v>0.12713472485768501</v>
      </c>
      <c r="K45" s="3">
        <f>K43/$B$1</f>
        <v>0.12333965844402277</v>
      </c>
      <c r="L45" s="3">
        <f>L43/$B$1</f>
        <v>0.11764705882352941</v>
      </c>
      <c r="M45" s="3">
        <f>M43/$B$1</f>
        <v>0.11005692599620492</v>
      </c>
      <c r="N45" s="3">
        <f>N43/$B$1</f>
        <v>0.10252371916508538</v>
      </c>
      <c r="O45" s="3">
        <f>O43/$B$1</f>
        <v>9.468690702087286E-2</v>
      </c>
      <c r="P45" s="3">
        <f>P43/$B$1</f>
        <v>8.7931688804554084E-2</v>
      </c>
      <c r="Q45" s="3">
        <f>Q43/$B$1</f>
        <v>8.2068311195445914E-2</v>
      </c>
      <c r="R45" s="3">
        <f>R43/$B$1</f>
        <v>7.692599620493358E-2</v>
      </c>
      <c r="S45" s="3">
        <f>S43/$B$1</f>
        <v>7.2390891840607208E-2</v>
      </c>
      <c r="T45" s="3">
        <f>T43/$B$1</f>
        <v>6.8349146110056921E-2</v>
      </c>
      <c r="U45" s="3">
        <f>U43/$B$1</f>
        <v>6.472485768500949E-2</v>
      </c>
      <c r="V45" s="3">
        <f>V43/$B$1</f>
        <v>6.1461100569259956E-2</v>
      </c>
      <c r="W45" s="3">
        <f>W43/$B$1</f>
        <v>5.8519924098671725E-2</v>
      </c>
      <c r="X45" s="3">
        <f>X43/$B$1</f>
        <v>5.5844402277039844E-2</v>
      </c>
      <c r="Y45" s="3">
        <f>Y43/$B$1</f>
        <v>5.3529411764705881E-2</v>
      </c>
      <c r="Z45" s="3">
        <f>Z43/$B$1</f>
        <v>5.1764705882352942E-2</v>
      </c>
      <c r="AA45" s="3">
        <f>AA43/$B$1</f>
        <v>5.0360531309297907E-2</v>
      </c>
      <c r="AB45" s="3">
        <f>AB43/$B$1</f>
        <v>4.6489563567362432E-2</v>
      </c>
      <c r="AC45" s="3">
        <f>AC43/$B$1</f>
        <v>4.2694497153700189E-2</v>
      </c>
      <c r="AD45" s="3">
        <f>AD43/$B$1</f>
        <v>3.6053130929791267E-2</v>
      </c>
      <c r="AE45" s="3">
        <f>AE43/$B$1</f>
        <v>3.2258064516129031E-2</v>
      </c>
      <c r="AF45" s="3">
        <f>AF43/$B$1</f>
        <v>1.8975332068311195E-2</v>
      </c>
      <c r="AG45" s="3">
        <f>4.827/1000</f>
        <v>4.8269999999999997E-3</v>
      </c>
    </row>
    <row r="46" spans="1:33" x14ac:dyDescent="0.25">
      <c r="A46" s="17" t="s">
        <v>10</v>
      </c>
      <c r="B46" s="3">
        <v>33.463999999999999</v>
      </c>
      <c r="C46" s="3">
        <v>33.463999999999999</v>
      </c>
      <c r="D46" s="3">
        <v>30.068999999999999</v>
      </c>
      <c r="E46" s="3">
        <v>20.071000000000002</v>
      </c>
      <c r="F46" s="3">
        <v>12.76</v>
      </c>
      <c r="G46" s="3">
        <v>9.9489999999999998</v>
      </c>
      <c r="H46" s="3">
        <v>8.0329999999999995</v>
      </c>
      <c r="I46" s="3">
        <v>6.5069999999999997</v>
      </c>
      <c r="J46" s="3">
        <v>5.452</v>
      </c>
      <c r="K46" s="3">
        <v>4.5830000000000002</v>
      </c>
      <c r="L46" s="3">
        <v>3.8839999999999999</v>
      </c>
      <c r="M46" s="3">
        <v>3.31</v>
      </c>
      <c r="N46" s="3">
        <v>2.831</v>
      </c>
      <c r="O46" s="3">
        <v>2.4249999999999998</v>
      </c>
      <c r="P46" s="3">
        <v>2.077</v>
      </c>
      <c r="Q46" s="3">
        <v>1.7749999999999999</v>
      </c>
      <c r="R46" s="3">
        <v>1.51</v>
      </c>
      <c r="S46" s="3">
        <v>1.2769999999999999</v>
      </c>
      <c r="T46" s="3">
        <v>1.07</v>
      </c>
      <c r="U46" s="3">
        <v>0.88400000000000001</v>
      </c>
      <c r="V46" s="3">
        <v>0.71699999999999997</v>
      </c>
      <c r="W46" s="3">
        <v>0.56599999999999995</v>
      </c>
      <c r="X46" s="3">
        <v>0.42899999999999999</v>
      </c>
      <c r="Y46" s="3">
        <v>0.311</v>
      </c>
      <c r="Z46" s="3">
        <v>0.22</v>
      </c>
      <c r="AA46" s="3">
        <v>0.14799999999999999</v>
      </c>
      <c r="AB46" s="3">
        <v>8.6999999999999994E-2</v>
      </c>
      <c r="AC46" s="3">
        <v>4.3999999999999997E-2</v>
      </c>
      <c r="AD46" s="3">
        <v>2.3E-2</v>
      </c>
      <c r="AE46" s="3">
        <v>1.2999999999999999E-2</v>
      </c>
      <c r="AF46" s="3">
        <v>0</v>
      </c>
      <c r="AG46" s="3">
        <v>0</v>
      </c>
    </row>
    <row r="47" spans="1:33" x14ac:dyDescent="0.25">
      <c r="A47" s="17" t="s">
        <v>8</v>
      </c>
      <c r="B47" s="3">
        <v>0.5</v>
      </c>
      <c r="C47" s="3">
        <v>0.5</v>
      </c>
      <c r="D47" s="3">
        <v>0.49229208955223902</v>
      </c>
      <c r="E47" s="3">
        <v>0.39642546987951799</v>
      </c>
      <c r="F47" s="3">
        <v>0.30366175925925898</v>
      </c>
      <c r="G47" s="3">
        <v>0.27045657851239702</v>
      </c>
      <c r="H47" s="3">
        <v>0.25714590551181099</v>
      </c>
      <c r="I47" s="3">
        <v>0.25258561240310101</v>
      </c>
      <c r="J47" s="43">
        <v>0.25600000000000001</v>
      </c>
      <c r="K47" s="3">
        <v>0.25600000000000001</v>
      </c>
      <c r="L47" s="3">
        <v>0.25600000000000001</v>
      </c>
      <c r="M47" s="3">
        <v>0.25600000000000001</v>
      </c>
      <c r="N47" s="3">
        <v>0.25600000000000001</v>
      </c>
      <c r="O47" s="3">
        <v>0.25600000000000001</v>
      </c>
      <c r="P47" s="3">
        <v>0.25600000000000001</v>
      </c>
      <c r="Q47" s="3">
        <v>0.25600000000000001</v>
      </c>
      <c r="R47" s="3">
        <v>0.25600000000000001</v>
      </c>
      <c r="S47" s="3">
        <v>0.25600000000000001</v>
      </c>
      <c r="T47" s="3">
        <v>0.25600000000000001</v>
      </c>
      <c r="U47" s="3">
        <v>0.25600000000000001</v>
      </c>
      <c r="V47" s="3">
        <v>0.25600000000000001</v>
      </c>
      <c r="W47" s="3">
        <v>0.25600000000000001</v>
      </c>
      <c r="X47" s="3">
        <v>0.25600000000000001</v>
      </c>
      <c r="Y47" s="3">
        <v>0.25600000000000001</v>
      </c>
      <c r="Z47" s="3">
        <v>0.25600000000000001</v>
      </c>
      <c r="AA47" s="3">
        <v>0.25600000000000001</v>
      </c>
      <c r="AB47" s="3">
        <v>0.25600000000000001</v>
      </c>
      <c r="AC47" s="3">
        <v>0.25600000000000001</v>
      </c>
      <c r="AD47" s="3">
        <v>0.25600000000000001</v>
      </c>
      <c r="AE47" s="3">
        <v>0.25600000000000001</v>
      </c>
      <c r="AF47" s="3">
        <v>0.25600000000000001</v>
      </c>
      <c r="AG47" s="3">
        <v>0.25600000000000001</v>
      </c>
    </row>
    <row r="48" spans="1:33" x14ac:dyDescent="0.25">
      <c r="A48" s="17" t="s">
        <v>9</v>
      </c>
      <c r="B48" t="s">
        <v>11</v>
      </c>
      <c r="C48" t="s">
        <v>11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A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  <c r="AG48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8"/>
  <sheetViews>
    <sheetView topLeftCell="A28" workbookViewId="0">
      <selection activeCell="G61" sqref="G61"/>
    </sheetView>
  </sheetViews>
  <sheetFormatPr defaultColWidth="13.6640625" defaultRowHeight="13.8" x14ac:dyDescent="0.25"/>
  <sheetData>
    <row r="1" spans="1:23" x14ac:dyDescent="0.25">
      <c r="A1" s="18" t="s">
        <v>40</v>
      </c>
      <c r="B1" s="18" t="s">
        <v>42</v>
      </c>
      <c r="C1" s="18" t="s">
        <v>44</v>
      </c>
      <c r="D1" s="18" t="s">
        <v>45</v>
      </c>
      <c r="E1" s="18" t="s">
        <v>46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55</v>
      </c>
      <c r="O1" s="18" t="s">
        <v>56</v>
      </c>
      <c r="P1" s="18" t="s">
        <v>57</v>
      </c>
      <c r="Q1" s="18" t="s">
        <v>58</v>
      </c>
      <c r="R1" s="18" t="s">
        <v>59</v>
      </c>
      <c r="S1" s="18" t="s">
        <v>60</v>
      </c>
      <c r="T1" s="18" t="s">
        <v>61</v>
      </c>
      <c r="U1" s="18" t="s">
        <v>62</v>
      </c>
      <c r="V1" s="18" t="s">
        <v>63</v>
      </c>
      <c r="W1" s="18" t="s">
        <v>64</v>
      </c>
    </row>
    <row r="2" spans="1:23" x14ac:dyDescent="0.25">
      <c r="A2" s="18" t="s">
        <v>41</v>
      </c>
      <c r="B2" s="18" t="s">
        <v>43</v>
      </c>
      <c r="C2" s="18" t="s">
        <v>65</v>
      </c>
      <c r="D2" s="18" t="s">
        <v>66</v>
      </c>
      <c r="E2" s="18" t="s">
        <v>66</v>
      </c>
      <c r="F2" s="18" t="s">
        <v>66</v>
      </c>
      <c r="G2" s="18" t="s">
        <v>67</v>
      </c>
      <c r="H2" s="18" t="s">
        <v>66</v>
      </c>
      <c r="I2" s="18" t="s">
        <v>68</v>
      </c>
      <c r="J2" s="18" t="s">
        <v>68</v>
      </c>
      <c r="K2" s="18" t="s">
        <v>66</v>
      </c>
      <c r="L2" s="18" t="s">
        <v>66</v>
      </c>
      <c r="M2" s="18" t="s">
        <v>68</v>
      </c>
      <c r="N2" s="18" t="s">
        <v>43</v>
      </c>
      <c r="O2" s="18" t="s">
        <v>43</v>
      </c>
      <c r="P2" s="18" t="s">
        <v>43</v>
      </c>
      <c r="Q2" s="18" t="s">
        <v>43</v>
      </c>
      <c r="R2" s="18" t="s">
        <v>69</v>
      </c>
      <c r="S2" s="18" t="s">
        <v>70</v>
      </c>
      <c r="T2" s="18" t="s">
        <v>70</v>
      </c>
      <c r="U2" s="18" t="s">
        <v>65</v>
      </c>
      <c r="V2" s="18" t="s">
        <v>43</v>
      </c>
      <c r="W2" s="18" t="s">
        <v>43</v>
      </c>
    </row>
    <row r="3" spans="1:23" x14ac:dyDescent="0.25">
      <c r="A3" s="2">
        <v>0</v>
      </c>
      <c r="B3" s="2">
        <v>6.6000000000000003E-2</v>
      </c>
      <c r="C3" s="2">
        <v>33.463999999999999</v>
      </c>
      <c r="D3" s="2">
        <v>1358</v>
      </c>
      <c r="E3" s="2">
        <v>1354</v>
      </c>
      <c r="F3" s="2">
        <v>145.30000000000001</v>
      </c>
      <c r="G3" s="2">
        <v>2507000</v>
      </c>
      <c r="H3" s="2">
        <v>-2.842E-14</v>
      </c>
      <c r="I3" s="2">
        <v>6.1390000000000004E-12</v>
      </c>
      <c r="J3" s="2">
        <v>1.364E-12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5.364E-2</v>
      </c>
      <c r="S3" s="2">
        <v>2.906E-5</v>
      </c>
      <c r="T3" s="2">
        <v>2.8960000000000001E-5</v>
      </c>
      <c r="U3" s="2">
        <v>33.463999999999999</v>
      </c>
      <c r="V3" s="2">
        <v>0</v>
      </c>
      <c r="W3" s="2">
        <v>0</v>
      </c>
    </row>
    <row r="4" spans="1:23" x14ac:dyDescent="0.25">
      <c r="A4" s="2">
        <v>0.02</v>
      </c>
      <c r="B4" s="2">
        <v>6.6000000000000003E-2</v>
      </c>
      <c r="C4" s="2">
        <v>33.463999999999999</v>
      </c>
      <c r="D4" s="2">
        <v>1358</v>
      </c>
      <c r="E4" s="2">
        <v>1354</v>
      </c>
      <c r="F4" s="2">
        <v>145.30000000000001</v>
      </c>
      <c r="G4" s="2">
        <v>2507000</v>
      </c>
      <c r="H4" s="2">
        <v>-2.842E-14</v>
      </c>
      <c r="I4" s="2">
        <v>6.1390000000000004E-12</v>
      </c>
      <c r="J4" s="2">
        <v>1.364E-12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5.364E-2</v>
      </c>
      <c r="S4" s="2">
        <v>2.906E-5</v>
      </c>
      <c r="T4" s="2">
        <v>2.8960000000000001E-5</v>
      </c>
      <c r="U4" s="2">
        <v>33.463999999999999</v>
      </c>
      <c r="V4" s="2">
        <v>0</v>
      </c>
      <c r="W4" s="2">
        <v>0</v>
      </c>
    </row>
    <row r="5" spans="1:23" x14ac:dyDescent="0.25">
      <c r="A5" s="2">
        <v>3.2000000000000001E-2</v>
      </c>
      <c r="B5" s="2">
        <v>6.7000000000000004E-2</v>
      </c>
      <c r="C5" s="2">
        <v>30.068999999999999</v>
      </c>
      <c r="D5" s="2">
        <v>13.73</v>
      </c>
      <c r="E5" s="2">
        <v>643.9</v>
      </c>
      <c r="F5" s="2">
        <v>2.2970000000000002</v>
      </c>
      <c r="G5" s="2">
        <v>1661000</v>
      </c>
      <c r="H5" s="2">
        <v>-4.0940000000000003</v>
      </c>
      <c r="I5" s="2">
        <v>-2.5219999999999998E-13</v>
      </c>
      <c r="J5" s="2">
        <v>-1.7049999999999999E-12</v>
      </c>
      <c r="K5" s="2">
        <v>0</v>
      </c>
      <c r="L5" s="2">
        <v>0</v>
      </c>
      <c r="M5" s="2">
        <v>0</v>
      </c>
      <c r="N5" s="2">
        <v>1E-3</v>
      </c>
      <c r="O5" s="2">
        <v>3.0000000000000001E-3</v>
      </c>
      <c r="P5" s="2">
        <v>1E-3</v>
      </c>
      <c r="Q5" s="2">
        <v>3.0000000000000001E-3</v>
      </c>
      <c r="R5" s="2">
        <v>3.5540000000000002E-2</v>
      </c>
      <c r="S5" s="2">
        <v>2.932E-7</v>
      </c>
      <c r="T5" s="2">
        <v>1.378E-5</v>
      </c>
      <c r="U5" s="2">
        <v>29.696999999999999</v>
      </c>
      <c r="V5" s="2">
        <v>1E-3</v>
      </c>
      <c r="W5" s="2">
        <v>3.0000000000000001E-3</v>
      </c>
    </row>
    <row r="6" spans="1:23" x14ac:dyDescent="0.25">
      <c r="A6" s="2">
        <v>7.6999999999999999E-2</v>
      </c>
      <c r="B6" s="2">
        <v>8.3000000000000004E-2</v>
      </c>
      <c r="C6" s="2">
        <v>20.071000000000002</v>
      </c>
      <c r="D6" s="2">
        <v>26.36</v>
      </c>
      <c r="E6" s="2">
        <v>1224</v>
      </c>
      <c r="F6" s="2">
        <v>4.4210000000000003</v>
      </c>
      <c r="G6" s="2">
        <v>2058000</v>
      </c>
      <c r="H6" s="2">
        <v>-7.7839999999999998</v>
      </c>
      <c r="I6" s="2">
        <v>-5.9690000000000001E-13</v>
      </c>
      <c r="J6" s="2">
        <v>-3.1830000000000001E-12</v>
      </c>
      <c r="K6" s="2">
        <v>0</v>
      </c>
      <c r="L6" s="2">
        <v>0</v>
      </c>
      <c r="M6" s="2">
        <v>0</v>
      </c>
      <c r="N6" s="2">
        <v>1E-3</v>
      </c>
      <c r="O6" s="2">
        <v>0.01</v>
      </c>
      <c r="P6" s="2">
        <v>1E-3</v>
      </c>
      <c r="Q6" s="2">
        <v>0.01</v>
      </c>
      <c r="R6" s="2">
        <v>4.403E-2</v>
      </c>
      <c r="S6" s="2">
        <v>5.6290000000000004E-7</v>
      </c>
      <c r="T6" s="2">
        <v>2.62E-5</v>
      </c>
      <c r="U6" s="2">
        <v>19.699000000000002</v>
      </c>
      <c r="V6" s="2">
        <v>1E-3</v>
      </c>
      <c r="W6" s="2">
        <v>0.01</v>
      </c>
    </row>
    <row r="7" spans="1:23" x14ac:dyDescent="0.25">
      <c r="A7" s="2">
        <v>0.13700000000000001</v>
      </c>
      <c r="B7" s="2">
        <v>0.108</v>
      </c>
      <c r="C7" s="2">
        <v>12.76</v>
      </c>
      <c r="D7" s="2">
        <v>58.63</v>
      </c>
      <c r="E7" s="2">
        <v>2698</v>
      </c>
      <c r="F7" s="2">
        <v>9.8550000000000004</v>
      </c>
      <c r="G7" s="2">
        <v>2678000</v>
      </c>
      <c r="H7" s="2">
        <v>-17.149999999999999</v>
      </c>
      <c r="I7" s="2">
        <v>3.0550000000000001E-13</v>
      </c>
      <c r="J7" s="2">
        <v>-3.1830000000000001E-12</v>
      </c>
      <c r="K7" s="2">
        <v>0</v>
      </c>
      <c r="L7" s="2">
        <v>0</v>
      </c>
      <c r="M7" s="2">
        <v>0</v>
      </c>
      <c r="N7" s="2">
        <v>1E-3</v>
      </c>
      <c r="O7" s="2">
        <v>2.3E-2</v>
      </c>
      <c r="P7" s="2">
        <v>1E-3</v>
      </c>
      <c r="Q7" s="2">
        <v>2.3E-2</v>
      </c>
      <c r="R7" s="2">
        <v>5.7290000000000001E-2</v>
      </c>
      <c r="S7" s="2">
        <v>1.252E-6</v>
      </c>
      <c r="T7" s="2">
        <v>5.7729999999999998E-5</v>
      </c>
      <c r="U7" s="2">
        <v>12.388</v>
      </c>
      <c r="V7" s="2">
        <v>1E-3</v>
      </c>
      <c r="W7" s="2">
        <v>2.3E-2</v>
      </c>
    </row>
    <row r="8" spans="1:23" x14ac:dyDescent="0.25">
      <c r="A8" s="2">
        <v>0.17699999999999999</v>
      </c>
      <c r="B8" s="2">
        <v>0.121</v>
      </c>
      <c r="C8" s="2">
        <v>9.9489999999999998</v>
      </c>
      <c r="D8" s="2">
        <v>82.73</v>
      </c>
      <c r="E8" s="2">
        <v>3795</v>
      </c>
      <c r="F8" s="2">
        <v>13.92</v>
      </c>
      <c r="G8" s="2">
        <v>3000000</v>
      </c>
      <c r="H8" s="2">
        <v>-24.12</v>
      </c>
      <c r="I8" s="2">
        <v>3.4029999999999999E-12</v>
      </c>
      <c r="J8" s="2">
        <v>-1.8189999999999998E-12</v>
      </c>
      <c r="K8" s="2">
        <v>0</v>
      </c>
      <c r="L8" s="2">
        <v>0</v>
      </c>
      <c r="M8" s="2">
        <v>0</v>
      </c>
      <c r="N8" s="2">
        <v>1E-3</v>
      </c>
      <c r="O8" s="2">
        <v>2.9000000000000001E-2</v>
      </c>
      <c r="P8" s="2">
        <v>1E-3</v>
      </c>
      <c r="Q8" s="2">
        <v>2.9000000000000001E-2</v>
      </c>
      <c r="R8" s="2">
        <v>6.4180000000000001E-2</v>
      </c>
      <c r="S8" s="2">
        <v>1.767E-6</v>
      </c>
      <c r="T8" s="2">
        <v>8.119E-5</v>
      </c>
      <c r="U8" s="2">
        <v>9.577</v>
      </c>
      <c r="V8" s="2">
        <v>1E-3</v>
      </c>
      <c r="W8" s="2">
        <v>2.9000000000000001E-2</v>
      </c>
    </row>
    <row r="9" spans="1:23" x14ac:dyDescent="0.25">
      <c r="A9" s="2">
        <v>0.215</v>
      </c>
      <c r="B9" s="2">
        <v>0.127</v>
      </c>
      <c r="C9" s="2">
        <v>8.0329999999999995</v>
      </c>
      <c r="D9" s="2">
        <v>95.79</v>
      </c>
      <c r="E9" s="2">
        <v>4388</v>
      </c>
      <c r="F9" s="2">
        <v>16.12</v>
      </c>
      <c r="G9" s="2">
        <v>3149000</v>
      </c>
      <c r="H9" s="2">
        <v>-27.88</v>
      </c>
      <c r="I9" s="2">
        <v>-2.2600000000000001E-12</v>
      </c>
      <c r="J9" s="2">
        <v>-3.6379999999999996E-12</v>
      </c>
      <c r="K9" s="2">
        <v>0</v>
      </c>
      <c r="L9" s="2">
        <v>0</v>
      </c>
      <c r="M9" s="2">
        <v>0</v>
      </c>
      <c r="N9" s="2">
        <v>1E-3</v>
      </c>
      <c r="O9" s="2">
        <v>3.2000000000000001E-2</v>
      </c>
      <c r="P9" s="2">
        <v>1E-3</v>
      </c>
      <c r="Q9" s="2">
        <v>3.2000000000000001E-2</v>
      </c>
      <c r="R9" s="2">
        <v>6.7360000000000003E-2</v>
      </c>
      <c r="S9" s="2">
        <v>2.046E-6</v>
      </c>
      <c r="T9" s="2">
        <v>9.3880000000000002E-5</v>
      </c>
      <c r="U9" s="2">
        <v>7.6609999999999996</v>
      </c>
      <c r="V9" s="2">
        <v>1E-3</v>
      </c>
      <c r="W9" s="2">
        <v>3.2000000000000001E-2</v>
      </c>
    </row>
    <row r="10" spans="1:23" x14ac:dyDescent="0.25">
      <c r="A10" s="2">
        <v>0.25600000000000001</v>
      </c>
      <c r="B10" s="2">
        <v>0.129</v>
      </c>
      <c r="C10" s="2">
        <v>6.5069999999999997</v>
      </c>
      <c r="D10" s="2">
        <v>100.4</v>
      </c>
      <c r="E10" s="2">
        <v>4598</v>
      </c>
      <c r="F10" s="2">
        <v>16.899999999999999</v>
      </c>
      <c r="G10" s="2">
        <v>3198000</v>
      </c>
      <c r="H10" s="2">
        <v>-29.22</v>
      </c>
      <c r="I10" s="2">
        <v>-1.1079999999999999E-12</v>
      </c>
      <c r="J10" s="2">
        <v>-4.0930000000000001E-11</v>
      </c>
      <c r="K10" s="2">
        <v>0</v>
      </c>
      <c r="L10" s="2">
        <v>0</v>
      </c>
      <c r="M10" s="2">
        <v>0</v>
      </c>
      <c r="N10" s="2">
        <v>1E-3</v>
      </c>
      <c r="O10" s="2">
        <v>3.3000000000000002E-2</v>
      </c>
      <c r="P10" s="2">
        <v>1E-3</v>
      </c>
      <c r="Q10" s="2">
        <v>3.3000000000000002E-2</v>
      </c>
      <c r="R10" s="2">
        <v>6.8430000000000005E-2</v>
      </c>
      <c r="S10" s="2">
        <v>2.1449999999999998E-6</v>
      </c>
      <c r="T10" s="2">
        <v>9.8380000000000003E-5</v>
      </c>
      <c r="U10" s="2">
        <v>6.1349999999999998</v>
      </c>
      <c r="V10" s="2">
        <v>1E-3</v>
      </c>
      <c r="W10" s="2">
        <v>3.3000000000000002E-2</v>
      </c>
    </row>
    <row r="11" spans="1:23" x14ac:dyDescent="0.25">
      <c r="A11" s="2">
        <v>0.29399999999999998</v>
      </c>
      <c r="B11" s="2">
        <v>0.127</v>
      </c>
      <c r="C11" s="2">
        <v>5.452</v>
      </c>
      <c r="D11" s="2">
        <v>95.79</v>
      </c>
      <c r="E11" s="2">
        <v>4388</v>
      </c>
      <c r="F11" s="2">
        <v>16.12</v>
      </c>
      <c r="G11" s="2">
        <v>3149000</v>
      </c>
      <c r="H11" s="2">
        <v>-27.88</v>
      </c>
      <c r="I11" s="2">
        <v>-2.2600000000000001E-12</v>
      </c>
      <c r="J11" s="2">
        <v>-1.5009999999999998E-11</v>
      </c>
      <c r="K11" s="2">
        <v>0</v>
      </c>
      <c r="L11" s="2">
        <v>0</v>
      </c>
      <c r="M11" s="2">
        <v>0</v>
      </c>
      <c r="N11" s="2">
        <v>1E-3</v>
      </c>
      <c r="O11" s="2">
        <v>0.03</v>
      </c>
      <c r="P11" s="2">
        <v>1E-3</v>
      </c>
      <c r="Q11" s="2">
        <v>0.03</v>
      </c>
      <c r="R11" s="2">
        <v>6.7360000000000003E-2</v>
      </c>
      <c r="S11" s="2">
        <v>2.046E-6</v>
      </c>
      <c r="T11" s="2">
        <v>9.3880000000000002E-5</v>
      </c>
      <c r="U11" s="2">
        <v>5.08</v>
      </c>
      <c r="V11" s="2">
        <v>1E-3</v>
      </c>
      <c r="W11" s="2">
        <v>0.03</v>
      </c>
    </row>
    <row r="12" spans="1:23" x14ac:dyDescent="0.25">
      <c r="A12" s="2">
        <v>0.33300000000000002</v>
      </c>
      <c r="B12" s="2">
        <v>0.123</v>
      </c>
      <c r="C12" s="2">
        <v>4.5830000000000002</v>
      </c>
      <c r="D12" s="2">
        <v>86.95</v>
      </c>
      <c r="E12" s="2">
        <v>3986</v>
      </c>
      <c r="F12" s="2">
        <v>14.63</v>
      </c>
      <c r="G12" s="2">
        <v>3050000</v>
      </c>
      <c r="H12" s="2">
        <v>-25.33</v>
      </c>
      <c r="I12" s="2">
        <v>-8.6689999999999997E-13</v>
      </c>
      <c r="J12" s="2">
        <v>-1.228E-11</v>
      </c>
      <c r="K12" s="2">
        <v>0</v>
      </c>
      <c r="L12" s="2">
        <v>0</v>
      </c>
      <c r="M12" s="2">
        <v>0</v>
      </c>
      <c r="N12" s="2">
        <v>1E-3</v>
      </c>
      <c r="O12" s="2">
        <v>2.9000000000000001E-2</v>
      </c>
      <c r="P12" s="2">
        <v>1E-3</v>
      </c>
      <c r="Q12" s="2">
        <v>2.9000000000000001E-2</v>
      </c>
      <c r="R12" s="2">
        <v>6.5240000000000006E-2</v>
      </c>
      <c r="S12" s="2">
        <v>1.857E-6</v>
      </c>
      <c r="T12" s="2">
        <v>8.5279999999999997E-5</v>
      </c>
      <c r="U12" s="2">
        <v>4.2110000000000003</v>
      </c>
      <c r="V12" s="2">
        <v>1E-3</v>
      </c>
      <c r="W12" s="2">
        <v>2.9000000000000001E-2</v>
      </c>
    </row>
    <row r="13" spans="1:23" x14ac:dyDescent="0.25">
      <c r="A13" s="2">
        <v>0.372</v>
      </c>
      <c r="B13" s="2">
        <v>0.11799999999999999</v>
      </c>
      <c r="C13" s="2">
        <v>3.8839999999999999</v>
      </c>
      <c r="D13" s="2">
        <v>76.680000000000007</v>
      </c>
      <c r="E13" s="2">
        <v>3519</v>
      </c>
      <c r="F13" s="2">
        <v>12.9</v>
      </c>
      <c r="G13" s="2">
        <v>2926000</v>
      </c>
      <c r="H13" s="2">
        <v>-22.37</v>
      </c>
      <c r="I13" s="2">
        <v>-5.8980000000000001E-12</v>
      </c>
      <c r="J13" s="2">
        <v>-1.364E-12</v>
      </c>
      <c r="K13" s="2">
        <v>0</v>
      </c>
      <c r="L13" s="2">
        <v>0</v>
      </c>
      <c r="M13" s="2">
        <v>0</v>
      </c>
      <c r="N13" s="2">
        <v>1E-3</v>
      </c>
      <c r="O13" s="2">
        <v>2.8000000000000001E-2</v>
      </c>
      <c r="P13" s="2">
        <v>1E-3</v>
      </c>
      <c r="Q13" s="2">
        <v>2.8000000000000001E-2</v>
      </c>
      <c r="R13" s="2">
        <v>6.2590000000000007E-2</v>
      </c>
      <c r="S13" s="2">
        <v>1.637E-6</v>
      </c>
      <c r="T13" s="2">
        <v>7.5300000000000001E-5</v>
      </c>
      <c r="U13" s="2">
        <v>3.512</v>
      </c>
      <c r="V13" s="2">
        <v>1E-3</v>
      </c>
      <c r="W13" s="2">
        <v>2.8000000000000001E-2</v>
      </c>
    </row>
    <row r="14" spans="1:23" x14ac:dyDescent="0.25">
      <c r="A14" s="2">
        <v>0.41199999999999998</v>
      </c>
      <c r="B14" s="2">
        <v>0.11</v>
      </c>
      <c r="C14" s="2">
        <v>3.31</v>
      </c>
      <c r="D14" s="2">
        <v>61.99</v>
      </c>
      <c r="E14" s="2">
        <v>2851</v>
      </c>
      <c r="F14" s="2">
        <v>10.42</v>
      </c>
      <c r="G14" s="2">
        <v>2727000</v>
      </c>
      <c r="H14" s="2">
        <v>-18.12</v>
      </c>
      <c r="I14" s="2">
        <v>3.1689999999999999E-12</v>
      </c>
      <c r="J14" s="2">
        <v>-2.6600000000000001E-11</v>
      </c>
      <c r="K14" s="2">
        <v>0</v>
      </c>
      <c r="L14" s="2">
        <v>0</v>
      </c>
      <c r="M14" s="2">
        <v>0</v>
      </c>
      <c r="N14" s="2">
        <v>1E-3</v>
      </c>
      <c r="O14" s="2">
        <v>2.5999999999999999E-2</v>
      </c>
      <c r="P14" s="2">
        <v>1E-3</v>
      </c>
      <c r="Q14" s="2">
        <v>2.5999999999999999E-2</v>
      </c>
      <c r="R14" s="2">
        <v>5.8349999999999999E-2</v>
      </c>
      <c r="S14" s="2">
        <v>1.3239999999999999E-6</v>
      </c>
      <c r="T14" s="2">
        <v>6.0989999999999997E-5</v>
      </c>
      <c r="U14" s="2">
        <v>2.9380000000000002</v>
      </c>
      <c r="V14" s="2">
        <v>1E-3</v>
      </c>
      <c r="W14" s="2">
        <v>2.5999999999999999E-2</v>
      </c>
    </row>
    <row r="15" spans="1:23" x14ac:dyDescent="0.25">
      <c r="A15" s="2">
        <v>0.45100000000000001</v>
      </c>
      <c r="B15" s="2">
        <v>0.10299999999999999</v>
      </c>
      <c r="C15" s="2">
        <v>2.831</v>
      </c>
      <c r="D15" s="2">
        <v>50.78</v>
      </c>
      <c r="E15" s="2">
        <v>2340</v>
      </c>
      <c r="F15" s="2">
        <v>8.5329999999999995</v>
      </c>
      <c r="G15" s="2">
        <v>2554000</v>
      </c>
      <c r="H15" s="2">
        <v>-14.88</v>
      </c>
      <c r="I15" s="2">
        <v>-2.1810000000000001E-12</v>
      </c>
      <c r="J15" s="2">
        <v>-2.9559999999999999E-11</v>
      </c>
      <c r="K15" s="2">
        <v>0</v>
      </c>
      <c r="L15" s="2">
        <v>0</v>
      </c>
      <c r="M15" s="2">
        <v>0</v>
      </c>
      <c r="N15" s="2">
        <v>1E-3</v>
      </c>
      <c r="O15" s="2">
        <v>2.4E-2</v>
      </c>
      <c r="P15" s="2">
        <v>1E-3</v>
      </c>
      <c r="Q15" s="2">
        <v>2.4E-2</v>
      </c>
      <c r="R15" s="2">
        <v>5.4629999999999998E-2</v>
      </c>
      <c r="S15" s="2">
        <v>1.0839999999999999E-6</v>
      </c>
      <c r="T15" s="2">
        <v>5.007E-5</v>
      </c>
      <c r="U15" s="2">
        <v>2.4590000000000001</v>
      </c>
      <c r="V15" s="2">
        <v>1E-3</v>
      </c>
      <c r="W15" s="2">
        <v>2.4E-2</v>
      </c>
    </row>
    <row r="16" spans="1:23" x14ac:dyDescent="0.25">
      <c r="A16" s="2">
        <v>0.49</v>
      </c>
      <c r="B16" s="2">
        <v>9.5000000000000001E-2</v>
      </c>
      <c r="C16" s="2">
        <v>2.4249999999999998</v>
      </c>
      <c r="D16" s="2">
        <v>39.729999999999997</v>
      </c>
      <c r="E16" s="2">
        <v>1836</v>
      </c>
      <c r="F16" s="2">
        <v>6.6719999999999997</v>
      </c>
      <c r="G16" s="2">
        <v>2355000</v>
      </c>
      <c r="H16" s="2">
        <v>-11.67</v>
      </c>
      <c r="I16" s="2">
        <v>2.3659999999999998E-12</v>
      </c>
      <c r="J16" s="2">
        <v>8.8679999999999998E-12</v>
      </c>
      <c r="K16" s="2">
        <v>0</v>
      </c>
      <c r="L16" s="2">
        <v>0</v>
      </c>
      <c r="M16" s="2">
        <v>0</v>
      </c>
      <c r="N16" s="2">
        <v>1E-3</v>
      </c>
      <c r="O16" s="2">
        <v>2.1999999999999999E-2</v>
      </c>
      <c r="P16" s="2">
        <v>1E-3</v>
      </c>
      <c r="Q16" s="2">
        <v>2.1999999999999999E-2</v>
      </c>
      <c r="R16" s="2">
        <v>5.0389999999999997E-2</v>
      </c>
      <c r="S16" s="2">
        <v>8.4850000000000001E-7</v>
      </c>
      <c r="T16" s="2">
        <v>3.9289999999999998E-5</v>
      </c>
      <c r="U16" s="2">
        <v>2.0529999999999999</v>
      </c>
      <c r="V16" s="2">
        <v>1E-3</v>
      </c>
      <c r="W16" s="2">
        <v>2.1999999999999999E-2</v>
      </c>
    </row>
    <row r="17" spans="1:23" x14ac:dyDescent="0.25">
      <c r="A17" s="2">
        <v>0.52900000000000003</v>
      </c>
      <c r="B17" s="2">
        <v>8.7999999999999995E-2</v>
      </c>
      <c r="C17" s="2">
        <v>2.077</v>
      </c>
      <c r="D17" s="2">
        <v>31.49</v>
      </c>
      <c r="E17" s="2">
        <v>1459</v>
      </c>
      <c r="F17" s="2">
        <v>5.2839999999999998</v>
      </c>
      <c r="G17" s="2">
        <v>2182000</v>
      </c>
      <c r="H17" s="2">
        <v>-9.2769999999999992</v>
      </c>
      <c r="I17" s="2">
        <v>2.0680000000000001E-12</v>
      </c>
      <c r="J17" s="2">
        <v>1.137E-11</v>
      </c>
      <c r="K17" s="2">
        <v>0</v>
      </c>
      <c r="L17" s="2">
        <v>0</v>
      </c>
      <c r="M17" s="2">
        <v>0</v>
      </c>
      <c r="N17" s="2">
        <v>1E-3</v>
      </c>
      <c r="O17" s="2">
        <v>2.1000000000000001E-2</v>
      </c>
      <c r="P17" s="2">
        <v>1E-3</v>
      </c>
      <c r="Q17" s="2">
        <v>2.1000000000000001E-2</v>
      </c>
      <c r="R17" s="2">
        <v>4.6679999999999999E-2</v>
      </c>
      <c r="S17" s="2">
        <v>6.7250000000000002E-7</v>
      </c>
      <c r="T17" s="2">
        <v>3.1220000000000003E-5</v>
      </c>
      <c r="U17" s="2">
        <v>1.7050000000000001</v>
      </c>
      <c r="V17" s="2">
        <v>1E-3</v>
      </c>
      <c r="W17" s="2">
        <v>2.1000000000000001E-2</v>
      </c>
    </row>
    <row r="18" spans="1:23" x14ac:dyDescent="0.25">
      <c r="A18" s="2">
        <v>0.56899999999999995</v>
      </c>
      <c r="B18" s="2">
        <v>8.2000000000000003E-2</v>
      </c>
      <c r="C18" s="2">
        <v>1.7749999999999999</v>
      </c>
      <c r="D18" s="2">
        <v>25.41</v>
      </c>
      <c r="E18" s="2">
        <v>1181</v>
      </c>
      <c r="F18" s="2">
        <v>4.2610000000000001</v>
      </c>
      <c r="G18" s="2">
        <v>2033000</v>
      </c>
      <c r="H18" s="2">
        <v>-7.5060000000000002</v>
      </c>
      <c r="I18" s="2">
        <v>5.0799999999999996E-13</v>
      </c>
      <c r="J18" s="2">
        <v>-1.6370000000000001E-11</v>
      </c>
      <c r="K18" s="2">
        <v>0</v>
      </c>
      <c r="L18" s="2">
        <v>0</v>
      </c>
      <c r="M18" s="2">
        <v>0</v>
      </c>
      <c r="N18" s="2">
        <v>1E-3</v>
      </c>
      <c r="O18" s="2">
        <v>1.9E-2</v>
      </c>
      <c r="P18" s="2">
        <v>1E-3</v>
      </c>
      <c r="Q18" s="2">
        <v>1.9E-2</v>
      </c>
      <c r="R18" s="2">
        <v>4.3499999999999997E-2</v>
      </c>
      <c r="S18" s="2">
        <v>5.4249999999999999E-7</v>
      </c>
      <c r="T18" s="2">
        <v>2.5259999999999999E-5</v>
      </c>
      <c r="U18" s="2">
        <v>1.403</v>
      </c>
      <c r="V18" s="2">
        <v>1E-3</v>
      </c>
      <c r="W18" s="2">
        <v>1.9E-2</v>
      </c>
    </row>
    <row r="19" spans="1:23" x14ac:dyDescent="0.25">
      <c r="A19" s="2">
        <v>0.60799999999999998</v>
      </c>
      <c r="B19" s="2">
        <v>7.6999999999999999E-2</v>
      </c>
      <c r="C19" s="2">
        <v>1.51</v>
      </c>
      <c r="D19" s="2">
        <v>20.98</v>
      </c>
      <c r="E19" s="2">
        <v>977.5</v>
      </c>
      <c r="F19" s="2">
        <v>3.516</v>
      </c>
      <c r="G19" s="2">
        <v>1909000</v>
      </c>
      <c r="H19" s="2">
        <v>-6.2149999999999999</v>
      </c>
      <c r="I19" s="2">
        <v>-7.1409999999999996E-13</v>
      </c>
      <c r="J19" s="2">
        <v>-3.6379999999999996E-12</v>
      </c>
      <c r="K19" s="2">
        <v>0</v>
      </c>
      <c r="L19" s="2">
        <v>0</v>
      </c>
      <c r="M19" s="2">
        <v>0</v>
      </c>
      <c r="N19" s="2">
        <v>1E-3</v>
      </c>
      <c r="O19" s="2">
        <v>1.7999999999999999E-2</v>
      </c>
      <c r="P19" s="2">
        <v>1E-3</v>
      </c>
      <c r="Q19" s="2">
        <v>1.7999999999999999E-2</v>
      </c>
      <c r="R19" s="2">
        <v>4.0840000000000001E-2</v>
      </c>
      <c r="S19" s="2">
        <v>4.4799999999999999E-7</v>
      </c>
      <c r="T19" s="2">
        <v>2.0910000000000001E-5</v>
      </c>
      <c r="U19" s="2">
        <v>1.1379999999999999</v>
      </c>
      <c r="V19" s="2">
        <v>1E-3</v>
      </c>
      <c r="W19" s="2">
        <v>1.7999999999999999E-2</v>
      </c>
    </row>
    <row r="20" spans="1:23" x14ac:dyDescent="0.25">
      <c r="A20" s="2">
        <v>0.64700000000000002</v>
      </c>
      <c r="B20" s="2">
        <v>7.1999999999999995E-2</v>
      </c>
      <c r="C20" s="2">
        <v>1.2769999999999999</v>
      </c>
      <c r="D20" s="2">
        <v>17.100000000000001</v>
      </c>
      <c r="E20" s="2">
        <v>799.1</v>
      </c>
      <c r="F20" s="2">
        <v>2.8639999999999999</v>
      </c>
      <c r="G20" s="2">
        <v>1785000</v>
      </c>
      <c r="H20" s="2">
        <v>-5.0810000000000004</v>
      </c>
      <c r="I20" s="2">
        <v>-2.7000000000000001E-13</v>
      </c>
      <c r="J20" s="2">
        <v>2.3869999999999998E-12</v>
      </c>
      <c r="K20" s="2">
        <v>0</v>
      </c>
      <c r="L20" s="2">
        <v>0</v>
      </c>
      <c r="M20" s="2">
        <v>0</v>
      </c>
      <c r="N20" s="2">
        <v>1E-3</v>
      </c>
      <c r="O20" s="2">
        <v>1.7000000000000001E-2</v>
      </c>
      <c r="P20" s="2">
        <v>1E-3</v>
      </c>
      <c r="Q20" s="2">
        <v>1.7000000000000001E-2</v>
      </c>
      <c r="R20" s="2">
        <v>3.8190000000000002E-2</v>
      </c>
      <c r="S20" s="2">
        <v>3.6510000000000001E-7</v>
      </c>
      <c r="T20" s="2">
        <v>1.7099999999999999E-5</v>
      </c>
      <c r="U20" s="2">
        <v>0.90500000000000003</v>
      </c>
      <c r="V20" s="2">
        <v>1E-3</v>
      </c>
      <c r="W20" s="2">
        <v>1.7000000000000001E-2</v>
      </c>
    </row>
    <row r="21" spans="1:23" x14ac:dyDescent="0.25">
      <c r="A21" s="2">
        <v>0.68700000000000006</v>
      </c>
      <c r="B21" s="2">
        <v>6.8000000000000005E-2</v>
      </c>
      <c r="C21" s="2">
        <v>1.07</v>
      </c>
      <c r="D21" s="2">
        <v>14.37</v>
      </c>
      <c r="E21" s="2">
        <v>673.2</v>
      </c>
      <c r="F21" s="2">
        <v>2.4039999999999999</v>
      </c>
      <c r="G21" s="2">
        <v>1686000</v>
      </c>
      <c r="H21" s="2">
        <v>-4.28</v>
      </c>
      <c r="I21" s="2">
        <v>-1.67E-13</v>
      </c>
      <c r="J21" s="2">
        <v>-1.478E-12</v>
      </c>
      <c r="K21" s="2">
        <v>0</v>
      </c>
      <c r="L21" s="2">
        <v>0</v>
      </c>
      <c r="M21" s="2">
        <v>0</v>
      </c>
      <c r="N21" s="2">
        <v>1E-3</v>
      </c>
      <c r="O21" s="2">
        <v>1.6E-2</v>
      </c>
      <c r="P21" s="2">
        <v>1E-3</v>
      </c>
      <c r="Q21" s="2">
        <v>1.6E-2</v>
      </c>
      <c r="R21" s="2">
        <v>3.6069999999999998E-2</v>
      </c>
      <c r="S21" s="2">
        <v>3.0670000000000001E-7</v>
      </c>
      <c r="T21" s="2">
        <v>1.4399999999999999E-5</v>
      </c>
      <c r="U21" s="2">
        <v>0.69799999999999995</v>
      </c>
      <c r="V21" s="2">
        <v>1E-3</v>
      </c>
      <c r="W21" s="2">
        <v>1.6E-2</v>
      </c>
    </row>
    <row r="22" spans="1:23" x14ac:dyDescent="0.25">
      <c r="A22" s="2">
        <v>0.72599999999999998</v>
      </c>
      <c r="B22" s="2">
        <v>6.5000000000000002E-2</v>
      </c>
      <c r="C22" s="2">
        <v>0.88400000000000001</v>
      </c>
      <c r="D22" s="2">
        <v>12.52</v>
      </c>
      <c r="E22" s="2">
        <v>587.9</v>
      </c>
      <c r="F22" s="2">
        <v>2.0939999999999999</v>
      </c>
      <c r="G22" s="2">
        <v>1612000</v>
      </c>
      <c r="H22" s="2">
        <v>-3.738</v>
      </c>
      <c r="I22" s="2">
        <v>3.0199999999999998E-13</v>
      </c>
      <c r="J22" s="2">
        <v>-5.9119999999999999E-12</v>
      </c>
      <c r="K22" s="2">
        <v>0</v>
      </c>
      <c r="L22" s="2">
        <v>0</v>
      </c>
      <c r="M22" s="2">
        <v>0</v>
      </c>
      <c r="N22" s="2">
        <v>1E-3</v>
      </c>
      <c r="O22" s="2">
        <v>1.4999999999999999E-2</v>
      </c>
      <c r="P22" s="2">
        <v>1E-3</v>
      </c>
      <c r="Q22" s="2">
        <v>1.4999999999999999E-2</v>
      </c>
      <c r="R22" s="2">
        <v>3.4479999999999997E-2</v>
      </c>
      <c r="S22" s="2">
        <v>2.6730000000000002E-7</v>
      </c>
      <c r="T22" s="2">
        <v>1.258E-5</v>
      </c>
      <c r="U22" s="2">
        <v>0.51200000000000001</v>
      </c>
      <c r="V22" s="2">
        <v>1E-3</v>
      </c>
      <c r="W22" s="2">
        <v>1.4999999999999999E-2</v>
      </c>
    </row>
    <row r="23" spans="1:23" x14ac:dyDescent="0.25">
      <c r="A23" s="2">
        <v>0.76600000000000001</v>
      </c>
      <c r="B23" s="2">
        <v>6.0999999999999999E-2</v>
      </c>
      <c r="C23" s="2">
        <v>0.71699999999999997</v>
      </c>
      <c r="D23" s="2">
        <v>10.31</v>
      </c>
      <c r="E23" s="2">
        <v>485.9</v>
      </c>
      <c r="F23" s="2">
        <v>1.7230000000000001</v>
      </c>
      <c r="G23" s="2">
        <v>1512000</v>
      </c>
      <c r="H23" s="2">
        <v>-3.09</v>
      </c>
      <c r="I23" s="2">
        <v>-3.499E-13</v>
      </c>
      <c r="J23" s="2">
        <v>2.3869999999999998E-12</v>
      </c>
      <c r="K23" s="2">
        <v>0</v>
      </c>
      <c r="L23" s="2">
        <v>0</v>
      </c>
      <c r="M23" s="2">
        <v>0</v>
      </c>
      <c r="N23" s="2">
        <v>1E-3</v>
      </c>
      <c r="O23" s="2">
        <v>1.4E-2</v>
      </c>
      <c r="P23" s="2">
        <v>1E-3</v>
      </c>
      <c r="Q23" s="2">
        <v>1.4E-2</v>
      </c>
      <c r="R23" s="2">
        <v>3.236E-2</v>
      </c>
      <c r="S23" s="2">
        <v>2.202E-7</v>
      </c>
      <c r="T23" s="2">
        <v>1.04E-5</v>
      </c>
      <c r="U23" s="2">
        <v>0.34499999999999997</v>
      </c>
      <c r="V23" s="2">
        <v>1E-3</v>
      </c>
      <c r="W23" s="2">
        <v>1.4E-2</v>
      </c>
    </row>
    <row r="24" spans="1:23" x14ac:dyDescent="0.25">
      <c r="A24" s="2">
        <v>0.80500000000000005</v>
      </c>
      <c r="B24" s="2">
        <v>5.8999999999999997E-2</v>
      </c>
      <c r="C24" s="2">
        <v>0.56599999999999995</v>
      </c>
      <c r="D24" s="2">
        <v>9.3109999999999999</v>
      </c>
      <c r="E24" s="2">
        <v>439.6</v>
      </c>
      <c r="F24" s="2">
        <v>1.5549999999999999</v>
      </c>
      <c r="G24" s="2">
        <v>1463000</v>
      </c>
      <c r="H24" s="2">
        <v>-2.7959999999999998</v>
      </c>
      <c r="I24" s="2">
        <v>-2.771E-13</v>
      </c>
      <c r="J24" s="2">
        <v>-4.5470000000000002E-13</v>
      </c>
      <c r="K24" s="2">
        <v>0</v>
      </c>
      <c r="L24" s="2">
        <v>0</v>
      </c>
      <c r="M24" s="2">
        <v>0</v>
      </c>
      <c r="N24" s="2">
        <v>1E-3</v>
      </c>
      <c r="O24" s="2">
        <v>1.4E-2</v>
      </c>
      <c r="P24" s="2">
        <v>1E-3</v>
      </c>
      <c r="Q24" s="2">
        <v>1.4E-2</v>
      </c>
      <c r="R24" s="2">
        <v>3.1300000000000001E-2</v>
      </c>
      <c r="S24" s="2">
        <v>1.9880000000000001E-7</v>
      </c>
      <c r="T24" s="2">
        <v>9.4059999999999994E-6</v>
      </c>
      <c r="U24" s="2">
        <v>0.19400000000000001</v>
      </c>
      <c r="V24" s="2">
        <v>1E-3</v>
      </c>
      <c r="W24" s="2">
        <v>1.4E-2</v>
      </c>
    </row>
    <row r="25" spans="1:23" x14ac:dyDescent="0.25">
      <c r="A25" s="2">
        <v>0.84499999999999997</v>
      </c>
      <c r="B25" s="2">
        <v>5.6000000000000001E-2</v>
      </c>
      <c r="C25" s="2">
        <v>0.42899999999999999</v>
      </c>
      <c r="D25" s="2">
        <v>7.9370000000000003</v>
      </c>
      <c r="E25" s="2">
        <v>375.9</v>
      </c>
      <c r="F25" s="2">
        <v>1.325</v>
      </c>
      <c r="G25" s="2">
        <v>1388000</v>
      </c>
      <c r="H25" s="2">
        <v>-2.391</v>
      </c>
      <c r="I25" s="2">
        <v>-1.084E-13</v>
      </c>
      <c r="J25" s="2">
        <v>5.5710000000000004E-12</v>
      </c>
      <c r="K25" s="2">
        <v>0</v>
      </c>
      <c r="L25" s="2">
        <v>0</v>
      </c>
      <c r="M25" s="2">
        <v>0</v>
      </c>
      <c r="N25" s="2">
        <v>1E-3</v>
      </c>
      <c r="O25" s="2">
        <v>1.2999999999999999E-2</v>
      </c>
      <c r="P25" s="2">
        <v>1E-3</v>
      </c>
      <c r="Q25" s="2">
        <v>1.2999999999999999E-2</v>
      </c>
      <c r="R25" s="2">
        <v>2.9700000000000001E-2</v>
      </c>
      <c r="S25" s="2">
        <v>1.695E-7</v>
      </c>
      <c r="T25" s="2">
        <v>8.0420000000000003E-6</v>
      </c>
      <c r="U25" s="2">
        <v>5.7000000000000002E-2</v>
      </c>
      <c r="V25" s="2">
        <v>1E-3</v>
      </c>
      <c r="W25" s="2">
        <v>1.2999999999999999E-2</v>
      </c>
    </row>
    <row r="26" spans="1:23" x14ac:dyDescent="0.25">
      <c r="A26" s="2">
        <v>0.88200000000000001</v>
      </c>
      <c r="B26" s="2">
        <v>5.3999999999999999E-2</v>
      </c>
      <c r="C26" s="2">
        <v>0.311</v>
      </c>
      <c r="D26" s="2">
        <v>7.101</v>
      </c>
      <c r="E26" s="2">
        <v>337</v>
      </c>
      <c r="F26" s="2">
        <v>1.1839999999999999</v>
      </c>
      <c r="G26" s="2">
        <v>1339000</v>
      </c>
      <c r="H26" s="2">
        <v>-2.1440000000000001</v>
      </c>
      <c r="I26" s="2">
        <v>7.567E-13</v>
      </c>
      <c r="J26" s="2">
        <v>2.2740000000000002E-13</v>
      </c>
      <c r="K26" s="2">
        <v>0</v>
      </c>
      <c r="L26" s="2">
        <v>0</v>
      </c>
      <c r="M26" s="2">
        <v>0</v>
      </c>
      <c r="N26" s="2">
        <v>1E-3</v>
      </c>
      <c r="O26" s="2">
        <v>1.2999999999999999E-2</v>
      </c>
      <c r="P26" s="2">
        <v>1E-3</v>
      </c>
      <c r="Q26" s="2">
        <v>1.2999999999999999E-2</v>
      </c>
      <c r="R26" s="2">
        <v>2.8639999999999999E-2</v>
      </c>
      <c r="S26" s="2">
        <v>1.5160000000000001E-7</v>
      </c>
      <c r="T26" s="2">
        <v>7.2110000000000001E-6</v>
      </c>
      <c r="U26" s="2">
        <v>-6.0999999999999999E-2</v>
      </c>
      <c r="V26" s="2">
        <v>1E-3</v>
      </c>
      <c r="W26" s="2">
        <v>1.2999999999999999E-2</v>
      </c>
    </row>
    <row r="27" spans="1:23" x14ac:dyDescent="0.25">
      <c r="A27" s="2">
        <v>0.91200000000000003</v>
      </c>
      <c r="B27" s="2">
        <v>5.1999999999999998E-2</v>
      </c>
      <c r="C27" s="2">
        <v>0.22</v>
      </c>
      <c r="D27" s="2">
        <v>6.3250000000000002</v>
      </c>
      <c r="E27" s="2">
        <v>300.89999999999998</v>
      </c>
      <c r="F27" s="2">
        <v>1.054</v>
      </c>
      <c r="G27" s="2">
        <v>1289000</v>
      </c>
      <c r="H27" s="2">
        <v>-1.9139999999999999</v>
      </c>
      <c r="I27" s="2">
        <v>1.029E-12</v>
      </c>
      <c r="J27" s="2">
        <v>1.364E-12</v>
      </c>
      <c r="K27" s="2">
        <v>0</v>
      </c>
      <c r="L27" s="2">
        <v>0</v>
      </c>
      <c r="M27" s="2">
        <v>0</v>
      </c>
      <c r="N27" s="2">
        <v>1E-3</v>
      </c>
      <c r="O27" s="2">
        <v>1.2E-2</v>
      </c>
      <c r="P27" s="2">
        <v>1E-3</v>
      </c>
      <c r="Q27" s="2">
        <v>1.2E-2</v>
      </c>
      <c r="R27" s="2">
        <v>2.758E-2</v>
      </c>
      <c r="S27" s="2">
        <v>1.3510000000000001E-7</v>
      </c>
      <c r="T27" s="2">
        <v>6.4389999999999997E-6</v>
      </c>
      <c r="U27" s="2">
        <v>-0.152</v>
      </c>
      <c r="V27" s="2">
        <v>1E-3</v>
      </c>
      <c r="W27" s="2">
        <v>1.2E-2</v>
      </c>
    </row>
    <row r="28" spans="1:23" x14ac:dyDescent="0.25">
      <c r="A28" s="2">
        <v>0.93799999999999994</v>
      </c>
      <c r="B28" s="2">
        <v>0.05</v>
      </c>
      <c r="C28" s="2">
        <v>0.14799999999999999</v>
      </c>
      <c r="D28" s="2">
        <v>5.6079999999999997</v>
      </c>
      <c r="E28" s="2">
        <v>267.5</v>
      </c>
      <c r="F28" s="2">
        <v>0.93430000000000002</v>
      </c>
      <c r="G28" s="2">
        <v>1240000</v>
      </c>
      <c r="H28" s="2">
        <v>-1.702</v>
      </c>
      <c r="I28" s="2">
        <v>-7.0519999999999996E-13</v>
      </c>
      <c r="J28" s="2">
        <v>7.2189999999999998E-12</v>
      </c>
      <c r="K28" s="2">
        <v>0</v>
      </c>
      <c r="L28" s="2">
        <v>0</v>
      </c>
      <c r="M28" s="2">
        <v>0</v>
      </c>
      <c r="N28" s="2">
        <v>1E-3</v>
      </c>
      <c r="O28" s="2">
        <v>1.2E-2</v>
      </c>
      <c r="P28" s="2">
        <v>1E-3</v>
      </c>
      <c r="Q28" s="2">
        <v>1.2E-2</v>
      </c>
      <c r="R28" s="2">
        <v>2.6519999999999998E-2</v>
      </c>
      <c r="S28" s="2">
        <v>1.1969999999999999E-7</v>
      </c>
      <c r="T28" s="2">
        <v>5.7230000000000001E-6</v>
      </c>
      <c r="U28" s="2">
        <v>-0.224</v>
      </c>
      <c r="V28" s="2">
        <v>1E-3</v>
      </c>
      <c r="W28" s="2">
        <v>1.2E-2</v>
      </c>
    </row>
    <row r="29" spans="1:23" x14ac:dyDescent="0.25">
      <c r="A29" s="2">
        <v>0.96199999999999997</v>
      </c>
      <c r="B29" s="2">
        <v>4.5999999999999999E-2</v>
      </c>
      <c r="C29" s="2">
        <v>8.6999999999999994E-2</v>
      </c>
      <c r="D29" s="2">
        <v>4.3410000000000002</v>
      </c>
      <c r="E29" s="2">
        <v>208.3</v>
      </c>
      <c r="F29" s="2">
        <v>0.72209999999999996</v>
      </c>
      <c r="G29" s="2">
        <v>1140000</v>
      </c>
      <c r="H29" s="2">
        <v>-1.325</v>
      </c>
      <c r="I29" s="2">
        <v>3.0730000000000001E-13</v>
      </c>
      <c r="J29" s="2">
        <v>6.1390000000000004E-12</v>
      </c>
      <c r="K29" s="2">
        <v>0</v>
      </c>
      <c r="L29" s="2">
        <v>0</v>
      </c>
      <c r="M29" s="2">
        <v>0</v>
      </c>
      <c r="N29" s="2">
        <v>1E-3</v>
      </c>
      <c r="O29" s="2">
        <v>1.0999999999999999E-2</v>
      </c>
      <c r="P29" s="2">
        <v>1E-3</v>
      </c>
      <c r="Q29" s="2">
        <v>1.0999999999999999E-2</v>
      </c>
      <c r="R29" s="2">
        <v>2.4400000000000002E-2</v>
      </c>
      <c r="S29" s="2">
        <v>9.2690000000000005E-8</v>
      </c>
      <c r="T29" s="2">
        <v>4.4560000000000002E-6</v>
      </c>
      <c r="U29" s="2">
        <v>-0.28499999999999998</v>
      </c>
      <c r="V29" s="2">
        <v>1E-3</v>
      </c>
      <c r="W29" s="2">
        <v>1.0999999999999999E-2</v>
      </c>
    </row>
    <row r="30" spans="1:23" x14ac:dyDescent="0.25">
      <c r="A30" s="2">
        <v>0.97799999999999998</v>
      </c>
      <c r="B30" s="2">
        <v>4.2999999999999997E-2</v>
      </c>
      <c r="C30" s="2">
        <v>4.3999999999999997E-2</v>
      </c>
      <c r="D30" s="2">
        <v>3.5270000000000001</v>
      </c>
      <c r="E30" s="2">
        <v>170.1</v>
      </c>
      <c r="F30" s="2">
        <v>0.58589999999999998</v>
      </c>
      <c r="G30" s="2">
        <v>1066000</v>
      </c>
      <c r="H30" s="2">
        <v>-1.0820000000000001</v>
      </c>
      <c r="I30" s="2">
        <v>2.904E-13</v>
      </c>
      <c r="J30" s="2">
        <v>3.1259999999999998E-12</v>
      </c>
      <c r="K30" s="2">
        <v>0</v>
      </c>
      <c r="L30" s="2">
        <v>0</v>
      </c>
      <c r="M30" s="2">
        <v>0</v>
      </c>
      <c r="N30" s="2">
        <v>0</v>
      </c>
      <c r="O30" s="2">
        <v>0.01</v>
      </c>
      <c r="P30" s="2">
        <v>0</v>
      </c>
      <c r="Q30" s="2">
        <v>0.01</v>
      </c>
      <c r="R30" s="2">
        <v>2.281E-2</v>
      </c>
      <c r="S30" s="2">
        <v>7.5320000000000002E-8</v>
      </c>
      <c r="T30" s="2">
        <v>3.6399999999999999E-6</v>
      </c>
      <c r="U30" s="2">
        <v>-0.32800000000000001</v>
      </c>
      <c r="V30" s="2">
        <v>0</v>
      </c>
      <c r="W30" s="2">
        <v>0.01</v>
      </c>
    </row>
    <row r="31" spans="1:23" x14ac:dyDescent="0.25">
      <c r="A31" s="2">
        <v>0.98699999999999999</v>
      </c>
      <c r="B31" s="2">
        <v>3.5999999999999997E-2</v>
      </c>
      <c r="C31" s="2">
        <v>2.3E-2</v>
      </c>
      <c r="D31" s="2">
        <v>2.0379999999999998</v>
      </c>
      <c r="E31" s="2">
        <v>99.79</v>
      </c>
      <c r="F31" s="2">
        <v>0.33710000000000001</v>
      </c>
      <c r="G31" s="2">
        <v>892500</v>
      </c>
      <c r="H31" s="2">
        <v>-0.6351</v>
      </c>
      <c r="I31" s="2">
        <v>-4.9739999999999998E-14</v>
      </c>
      <c r="J31" s="2">
        <v>8.5269999999999999E-13</v>
      </c>
      <c r="K31" s="2">
        <v>0</v>
      </c>
      <c r="L31" s="2">
        <v>0</v>
      </c>
      <c r="M31" s="2">
        <v>0</v>
      </c>
      <c r="N31" s="2">
        <v>0</v>
      </c>
      <c r="O31" s="2">
        <v>8.0000000000000002E-3</v>
      </c>
      <c r="P31" s="2">
        <v>0</v>
      </c>
      <c r="Q31" s="2">
        <v>8.0000000000000002E-3</v>
      </c>
      <c r="R31" s="2">
        <v>1.9099999999999999E-2</v>
      </c>
      <c r="S31" s="2">
        <v>4.3509999999999997E-8</v>
      </c>
      <c r="T31" s="2">
        <v>2.1349999999999999E-6</v>
      </c>
      <c r="U31" s="2">
        <v>-0.34899999999999998</v>
      </c>
      <c r="V31" s="2">
        <v>0</v>
      </c>
      <c r="W31" s="2">
        <v>8.0000000000000002E-3</v>
      </c>
    </row>
    <row r="32" spans="1:23" x14ac:dyDescent="0.25">
      <c r="A32" s="2">
        <v>0.99099999999999999</v>
      </c>
      <c r="B32" s="2">
        <v>3.2000000000000001E-2</v>
      </c>
      <c r="C32" s="2">
        <v>1.2999999999999999E-2</v>
      </c>
      <c r="D32" s="2">
        <v>1.4139999999999999</v>
      </c>
      <c r="E32" s="2">
        <v>70.069999999999993</v>
      </c>
      <c r="F32" s="2">
        <v>0.23319999999999999</v>
      </c>
      <c r="G32" s="2">
        <v>793400</v>
      </c>
      <c r="H32" s="2">
        <v>-0.4461</v>
      </c>
      <c r="I32" s="2">
        <v>3.588E-13</v>
      </c>
      <c r="J32" s="2">
        <v>2.8990000000000001E-12</v>
      </c>
      <c r="K32" s="2">
        <v>0</v>
      </c>
      <c r="L32" s="2">
        <v>0</v>
      </c>
      <c r="M32" s="2">
        <v>0</v>
      </c>
      <c r="N32" s="2">
        <v>0</v>
      </c>
      <c r="O32" s="2">
        <v>8.0000000000000002E-3</v>
      </c>
      <c r="P32" s="2">
        <v>0</v>
      </c>
      <c r="Q32" s="2">
        <v>8.0000000000000002E-3</v>
      </c>
      <c r="R32" s="2">
        <v>1.6969999999999999E-2</v>
      </c>
      <c r="S32" s="2">
        <v>3.0199999999999999E-8</v>
      </c>
      <c r="T32" s="2">
        <v>1.499E-6</v>
      </c>
      <c r="U32" s="2">
        <v>-0.35899999999999999</v>
      </c>
      <c r="V32" s="2">
        <v>0</v>
      </c>
      <c r="W32" s="2">
        <v>8.0000000000000002E-3</v>
      </c>
    </row>
    <row r="33" spans="1:34" x14ac:dyDescent="0.25">
      <c r="A33" s="2">
        <v>0.997</v>
      </c>
      <c r="B33" s="2">
        <v>1.9E-2</v>
      </c>
      <c r="C33" s="2">
        <v>0</v>
      </c>
      <c r="D33" s="2">
        <v>0.27489999999999998</v>
      </c>
      <c r="E33" s="2">
        <v>14.64</v>
      </c>
      <c r="F33" s="2">
        <v>4.4420000000000001E-2</v>
      </c>
      <c r="G33" s="2">
        <v>471100</v>
      </c>
      <c r="H33" s="2">
        <v>-9.3359999999999999E-2</v>
      </c>
      <c r="I33" s="2">
        <v>5.018E-14</v>
      </c>
      <c r="J33" s="2">
        <v>1.776E-13</v>
      </c>
      <c r="K33" s="2">
        <v>0</v>
      </c>
      <c r="L33" s="2">
        <v>0</v>
      </c>
      <c r="M33" s="2">
        <v>0</v>
      </c>
      <c r="N33" s="2">
        <v>0</v>
      </c>
      <c r="O33" s="2">
        <v>4.0000000000000001E-3</v>
      </c>
      <c r="P33" s="2">
        <v>0</v>
      </c>
      <c r="Q33" s="2">
        <v>4.0000000000000001E-3</v>
      </c>
      <c r="R33" s="2">
        <v>1.008E-2</v>
      </c>
      <c r="S33" s="2">
        <v>5.8690000000000003E-9</v>
      </c>
      <c r="T33" s="2">
        <v>3.1329999999999998E-7</v>
      </c>
      <c r="U33" s="2">
        <v>-0.372</v>
      </c>
      <c r="V33" s="2">
        <v>0</v>
      </c>
      <c r="W33" s="2">
        <v>4.0000000000000001E-3</v>
      </c>
    </row>
    <row r="34" spans="1:34" x14ac:dyDescent="0.25">
      <c r="A34" s="2">
        <v>1</v>
      </c>
      <c r="B34" s="2">
        <v>5.0000000000000001E-3</v>
      </c>
      <c r="C34" s="2">
        <v>0</v>
      </c>
      <c r="D34" s="2">
        <v>3.052E-3</v>
      </c>
      <c r="E34" s="2">
        <v>0.26390000000000002</v>
      </c>
      <c r="F34" s="2">
        <v>4.236E-4</v>
      </c>
      <c r="G34" s="2">
        <v>124000</v>
      </c>
      <c r="H34" s="2">
        <v>-1.6999999999999999E-3</v>
      </c>
      <c r="I34" s="2">
        <v>-4.6660000000000003E-16</v>
      </c>
      <c r="J34" s="2">
        <v>-4.4409999999999997E-14</v>
      </c>
      <c r="K34" s="2">
        <v>0</v>
      </c>
      <c r="L34" s="2">
        <v>0</v>
      </c>
      <c r="M34" s="2">
        <v>0</v>
      </c>
      <c r="N34" s="2">
        <v>0</v>
      </c>
      <c r="O34" s="2">
        <v>1E-3</v>
      </c>
      <c r="P34" s="2">
        <v>0</v>
      </c>
      <c r="Q34" s="2">
        <v>1E-3</v>
      </c>
      <c r="R34" s="2">
        <v>2.6519999999999998E-3</v>
      </c>
      <c r="S34" s="2">
        <v>6.5070000000000001E-11</v>
      </c>
      <c r="T34" s="2">
        <v>5.6459999999999997E-9</v>
      </c>
      <c r="U34" s="2">
        <v>0</v>
      </c>
      <c r="V34" s="2">
        <v>0</v>
      </c>
      <c r="W34" s="2">
        <v>1E-3</v>
      </c>
    </row>
    <row r="36" spans="1:34" x14ac:dyDescent="0.25">
      <c r="A36" s="18" t="s">
        <v>40</v>
      </c>
      <c r="B36" s="18" t="s">
        <v>41</v>
      </c>
      <c r="C36" s="2">
        <v>0</v>
      </c>
      <c r="D36" s="2">
        <v>0.02</v>
      </c>
      <c r="E36" s="2">
        <v>3.2000000000000001E-2</v>
      </c>
      <c r="F36" s="2">
        <v>7.6999999999999999E-2</v>
      </c>
      <c r="G36" s="2">
        <v>0.13700000000000001</v>
      </c>
      <c r="H36" s="2">
        <v>0.17699999999999999</v>
      </c>
      <c r="I36" s="2">
        <v>0.215</v>
      </c>
      <c r="J36" s="2">
        <v>0.25600000000000001</v>
      </c>
      <c r="K36" s="2">
        <v>0.29399999999999998</v>
      </c>
      <c r="L36" s="2">
        <v>0.33300000000000002</v>
      </c>
      <c r="M36" s="2">
        <v>0.372</v>
      </c>
      <c r="N36" s="2">
        <v>0.41199999999999998</v>
      </c>
      <c r="O36" s="2">
        <v>0.45100000000000001</v>
      </c>
      <c r="P36" s="2">
        <v>0.49</v>
      </c>
      <c r="Q36" s="2">
        <v>0.52900000000000003</v>
      </c>
      <c r="R36" s="2">
        <v>0.56899999999999995</v>
      </c>
      <c r="S36" s="2">
        <v>0.60799999999999998</v>
      </c>
      <c r="T36" s="2">
        <v>0.64700000000000002</v>
      </c>
      <c r="U36" s="2">
        <v>0.68700000000000006</v>
      </c>
      <c r="V36" s="2">
        <v>0.72599999999999998</v>
      </c>
      <c r="W36" s="2">
        <v>0.76600000000000001</v>
      </c>
      <c r="X36" s="2">
        <v>0.80500000000000005</v>
      </c>
      <c r="Y36" s="2">
        <v>0.84499999999999997</v>
      </c>
      <c r="Z36" s="2">
        <v>0.88200000000000001</v>
      </c>
      <c r="AA36" s="2">
        <v>0.91200000000000003</v>
      </c>
      <c r="AB36" s="2">
        <v>0.93799999999999994</v>
      </c>
      <c r="AC36" s="2">
        <v>0.96199999999999997</v>
      </c>
      <c r="AD36" s="2">
        <v>0.97799999999999998</v>
      </c>
      <c r="AE36" s="2">
        <v>0.98699999999999999</v>
      </c>
      <c r="AF36" s="2">
        <v>0.99099999999999999</v>
      </c>
      <c r="AG36" s="2">
        <v>0.997</v>
      </c>
      <c r="AH36" s="2">
        <v>1</v>
      </c>
    </row>
    <row r="37" spans="1:34" x14ac:dyDescent="0.25">
      <c r="A37" s="18" t="s">
        <v>42</v>
      </c>
      <c r="B37" s="18" t="s">
        <v>43</v>
      </c>
      <c r="C37" s="2">
        <v>6.6000000000000003E-2</v>
      </c>
      <c r="D37" s="2">
        <v>6.6000000000000003E-2</v>
      </c>
      <c r="E37" s="2">
        <v>6.7000000000000004E-2</v>
      </c>
      <c r="F37" s="2">
        <v>8.3000000000000004E-2</v>
      </c>
      <c r="G37" s="2">
        <v>0.108</v>
      </c>
      <c r="H37" s="2">
        <v>0.121</v>
      </c>
      <c r="I37" s="2">
        <v>0.127</v>
      </c>
      <c r="J37" s="2">
        <v>0.129</v>
      </c>
      <c r="K37" s="2">
        <v>0.127</v>
      </c>
      <c r="L37" s="2">
        <v>0.123</v>
      </c>
      <c r="M37" s="2">
        <v>0.11799999999999999</v>
      </c>
      <c r="N37" s="2">
        <v>0.11</v>
      </c>
      <c r="O37" s="2">
        <v>0.10299999999999999</v>
      </c>
      <c r="P37" s="2">
        <v>9.5000000000000001E-2</v>
      </c>
      <c r="Q37" s="2">
        <v>8.7999999999999995E-2</v>
      </c>
      <c r="R37" s="2">
        <v>8.2000000000000003E-2</v>
      </c>
      <c r="S37" s="2">
        <v>7.6999999999999999E-2</v>
      </c>
      <c r="T37" s="2">
        <v>7.1999999999999995E-2</v>
      </c>
      <c r="U37" s="2">
        <v>6.8000000000000005E-2</v>
      </c>
      <c r="V37" s="2">
        <v>6.5000000000000002E-2</v>
      </c>
      <c r="W37" s="2">
        <v>6.0999999999999999E-2</v>
      </c>
      <c r="X37" s="2">
        <v>5.8999999999999997E-2</v>
      </c>
      <c r="Y37" s="2">
        <v>5.6000000000000001E-2</v>
      </c>
      <c r="Z37" s="2">
        <v>5.3999999999999999E-2</v>
      </c>
      <c r="AA37" s="2">
        <v>5.1999999999999998E-2</v>
      </c>
      <c r="AB37" s="2">
        <v>0.05</v>
      </c>
      <c r="AC37" s="2">
        <v>4.5999999999999999E-2</v>
      </c>
      <c r="AD37" s="2">
        <v>4.2999999999999997E-2</v>
      </c>
      <c r="AE37" s="2">
        <v>3.5999999999999997E-2</v>
      </c>
      <c r="AF37" s="2">
        <v>3.2000000000000001E-2</v>
      </c>
      <c r="AG37" s="2">
        <v>1.9E-2</v>
      </c>
      <c r="AH37" s="2">
        <v>5.0000000000000001E-3</v>
      </c>
    </row>
    <row r="38" spans="1:34" x14ac:dyDescent="0.25">
      <c r="A38" s="18" t="s">
        <v>44</v>
      </c>
      <c r="B38" s="18" t="s">
        <v>65</v>
      </c>
      <c r="C38" s="2">
        <v>33.463999999999999</v>
      </c>
      <c r="D38" s="2">
        <v>33.463999999999999</v>
      </c>
      <c r="E38" s="2">
        <v>30.068999999999999</v>
      </c>
      <c r="F38" s="2">
        <v>20.071000000000002</v>
      </c>
      <c r="G38" s="2">
        <v>12.76</v>
      </c>
      <c r="H38" s="2">
        <v>9.9489999999999998</v>
      </c>
      <c r="I38" s="2">
        <v>8.0329999999999995</v>
      </c>
      <c r="J38" s="2">
        <v>6.5069999999999997</v>
      </c>
      <c r="K38" s="2">
        <v>5.452</v>
      </c>
      <c r="L38" s="2">
        <v>4.5830000000000002</v>
      </c>
      <c r="M38" s="2">
        <v>3.8839999999999999</v>
      </c>
      <c r="N38" s="2">
        <v>3.31</v>
      </c>
      <c r="O38" s="2">
        <v>2.831</v>
      </c>
      <c r="P38" s="2">
        <v>2.4249999999999998</v>
      </c>
      <c r="Q38" s="2">
        <v>2.077</v>
      </c>
      <c r="R38" s="2">
        <v>1.7749999999999999</v>
      </c>
      <c r="S38" s="2">
        <v>1.51</v>
      </c>
      <c r="T38" s="2">
        <v>1.2769999999999999</v>
      </c>
      <c r="U38" s="2">
        <v>1.07</v>
      </c>
      <c r="V38" s="2">
        <v>0.88400000000000001</v>
      </c>
      <c r="W38" s="2">
        <v>0.71699999999999997</v>
      </c>
      <c r="X38" s="2">
        <v>0.56599999999999995</v>
      </c>
      <c r="Y38" s="2">
        <v>0.42899999999999999</v>
      </c>
      <c r="Z38" s="2">
        <v>0.311</v>
      </c>
      <c r="AA38" s="2">
        <v>0.22</v>
      </c>
      <c r="AB38" s="2">
        <v>0.14799999999999999</v>
      </c>
      <c r="AC38" s="2">
        <v>8.6999999999999994E-2</v>
      </c>
      <c r="AD38" s="2">
        <v>4.3999999999999997E-2</v>
      </c>
      <c r="AE38" s="2">
        <v>2.3E-2</v>
      </c>
      <c r="AF38" s="2">
        <v>1.2999999999999999E-2</v>
      </c>
      <c r="AG38" s="2">
        <v>0</v>
      </c>
      <c r="AH38" s="2">
        <v>0</v>
      </c>
    </row>
    <row r="39" spans="1:34" x14ac:dyDescent="0.25">
      <c r="A39" s="18" t="s">
        <v>45</v>
      </c>
      <c r="B39" s="18" t="s">
        <v>66</v>
      </c>
      <c r="C39" s="2">
        <v>1358</v>
      </c>
      <c r="D39" s="2">
        <v>1358</v>
      </c>
      <c r="E39" s="2">
        <v>13.73</v>
      </c>
      <c r="F39" s="2">
        <v>26.36</v>
      </c>
      <c r="G39" s="2">
        <v>58.63</v>
      </c>
      <c r="H39" s="2">
        <v>82.73</v>
      </c>
      <c r="I39" s="2">
        <v>95.79</v>
      </c>
      <c r="J39" s="2">
        <v>100.4</v>
      </c>
      <c r="K39" s="2">
        <v>95.79</v>
      </c>
      <c r="L39" s="2">
        <v>86.95</v>
      </c>
      <c r="M39" s="2">
        <v>76.680000000000007</v>
      </c>
      <c r="N39" s="2">
        <v>61.99</v>
      </c>
      <c r="O39" s="2">
        <v>50.78</v>
      </c>
      <c r="P39" s="2">
        <v>39.729999999999997</v>
      </c>
      <c r="Q39" s="2">
        <v>31.49</v>
      </c>
      <c r="R39" s="2">
        <v>25.41</v>
      </c>
      <c r="S39" s="2">
        <v>20.98</v>
      </c>
      <c r="T39" s="2">
        <v>17.100000000000001</v>
      </c>
      <c r="U39" s="2">
        <v>14.37</v>
      </c>
      <c r="V39" s="2">
        <v>12.52</v>
      </c>
      <c r="W39" s="2">
        <v>10.31</v>
      </c>
      <c r="X39" s="2">
        <v>9.3109999999999999</v>
      </c>
      <c r="Y39" s="2">
        <v>7.9370000000000003</v>
      </c>
      <c r="Z39" s="2">
        <v>7.101</v>
      </c>
      <c r="AA39" s="2">
        <v>6.3250000000000002</v>
      </c>
      <c r="AB39" s="2">
        <v>5.6079999999999997</v>
      </c>
      <c r="AC39" s="2">
        <v>4.3410000000000002</v>
      </c>
      <c r="AD39" s="2">
        <v>3.5270000000000001</v>
      </c>
      <c r="AE39" s="2">
        <v>2.0379999999999998</v>
      </c>
      <c r="AF39" s="2">
        <v>1.4139999999999999</v>
      </c>
      <c r="AG39" s="2">
        <v>0.27489999999999998</v>
      </c>
      <c r="AH39" s="2">
        <v>3.052E-3</v>
      </c>
    </row>
    <row r="40" spans="1:34" x14ac:dyDescent="0.25">
      <c r="A40" s="18" t="s">
        <v>46</v>
      </c>
      <c r="B40" s="18" t="s">
        <v>66</v>
      </c>
      <c r="C40" s="2">
        <v>1354</v>
      </c>
      <c r="D40" s="2">
        <v>1354</v>
      </c>
      <c r="E40" s="2">
        <v>643.9</v>
      </c>
      <c r="F40" s="2">
        <v>1224</v>
      </c>
      <c r="G40" s="2">
        <v>2698</v>
      </c>
      <c r="H40" s="2">
        <v>3795</v>
      </c>
      <c r="I40" s="2">
        <v>4388</v>
      </c>
      <c r="J40" s="2">
        <v>4598</v>
      </c>
      <c r="K40" s="2">
        <v>4388</v>
      </c>
      <c r="L40" s="2">
        <v>3986</v>
      </c>
      <c r="M40" s="2">
        <v>3519</v>
      </c>
      <c r="N40" s="2">
        <v>2851</v>
      </c>
      <c r="O40" s="2">
        <v>2340</v>
      </c>
      <c r="P40" s="2">
        <v>1836</v>
      </c>
      <c r="Q40" s="2">
        <v>1459</v>
      </c>
      <c r="R40" s="2">
        <v>1181</v>
      </c>
      <c r="S40" s="2">
        <v>977.5</v>
      </c>
      <c r="T40" s="2">
        <v>799.1</v>
      </c>
      <c r="U40" s="2">
        <v>673.2</v>
      </c>
      <c r="V40" s="2">
        <v>587.9</v>
      </c>
      <c r="W40" s="2">
        <v>485.9</v>
      </c>
      <c r="X40" s="2">
        <v>439.6</v>
      </c>
      <c r="Y40" s="2">
        <v>375.9</v>
      </c>
      <c r="Z40" s="2">
        <v>337</v>
      </c>
      <c r="AA40" s="2">
        <v>300.89999999999998</v>
      </c>
      <c r="AB40" s="2">
        <v>267.5</v>
      </c>
      <c r="AC40" s="2">
        <v>208.3</v>
      </c>
      <c r="AD40" s="2">
        <v>170.1</v>
      </c>
      <c r="AE40" s="2">
        <v>99.79</v>
      </c>
      <c r="AF40" s="2">
        <v>70.069999999999993</v>
      </c>
      <c r="AG40" s="2">
        <v>14.64</v>
      </c>
      <c r="AH40" s="2">
        <v>0.26390000000000002</v>
      </c>
    </row>
    <row r="41" spans="1:34" x14ac:dyDescent="0.25">
      <c r="A41" s="18" t="s">
        <v>47</v>
      </c>
      <c r="B41" s="18" t="s">
        <v>66</v>
      </c>
      <c r="C41" s="2">
        <v>145.30000000000001</v>
      </c>
      <c r="D41" s="2">
        <v>145.30000000000001</v>
      </c>
      <c r="E41" s="2">
        <v>2.2970000000000002</v>
      </c>
      <c r="F41" s="2">
        <v>4.4210000000000003</v>
      </c>
      <c r="G41" s="2">
        <v>9.8550000000000004</v>
      </c>
      <c r="H41" s="2">
        <v>13.92</v>
      </c>
      <c r="I41" s="2">
        <v>16.12</v>
      </c>
      <c r="J41" s="2">
        <v>16.899999999999999</v>
      </c>
      <c r="K41" s="2">
        <v>16.12</v>
      </c>
      <c r="L41" s="2">
        <v>14.63</v>
      </c>
      <c r="M41" s="2">
        <v>12.9</v>
      </c>
      <c r="N41" s="2">
        <v>10.42</v>
      </c>
      <c r="O41" s="2">
        <v>8.5329999999999995</v>
      </c>
      <c r="P41" s="2">
        <v>6.6719999999999997</v>
      </c>
      <c r="Q41" s="2">
        <v>5.2839999999999998</v>
      </c>
      <c r="R41" s="2">
        <v>4.2610000000000001</v>
      </c>
      <c r="S41" s="2">
        <v>3.516</v>
      </c>
      <c r="T41" s="2">
        <v>2.8639999999999999</v>
      </c>
      <c r="U41" s="2">
        <v>2.4039999999999999</v>
      </c>
      <c r="V41" s="2">
        <v>2.0939999999999999</v>
      </c>
      <c r="W41" s="2">
        <v>1.7230000000000001</v>
      </c>
      <c r="X41" s="2">
        <v>1.5549999999999999</v>
      </c>
      <c r="Y41" s="2">
        <v>1.325</v>
      </c>
      <c r="Z41" s="2">
        <v>1.1839999999999999</v>
      </c>
      <c r="AA41" s="2">
        <v>1.054</v>
      </c>
      <c r="AB41" s="2">
        <v>0.93430000000000002</v>
      </c>
      <c r="AC41" s="2">
        <v>0.72209999999999996</v>
      </c>
      <c r="AD41" s="2">
        <v>0.58589999999999998</v>
      </c>
      <c r="AE41" s="2">
        <v>0.33710000000000001</v>
      </c>
      <c r="AF41" s="2">
        <v>0.23319999999999999</v>
      </c>
      <c r="AG41" s="2">
        <v>4.4420000000000001E-2</v>
      </c>
      <c r="AH41" s="2">
        <v>4.236E-4</v>
      </c>
    </row>
    <row r="42" spans="1:34" x14ac:dyDescent="0.25">
      <c r="A42" s="18" t="s">
        <v>48</v>
      </c>
      <c r="B42" s="18" t="s">
        <v>67</v>
      </c>
      <c r="C42" s="2">
        <v>2507000</v>
      </c>
      <c r="D42" s="2">
        <v>2507000</v>
      </c>
      <c r="E42" s="2">
        <v>1661000</v>
      </c>
      <c r="F42" s="2">
        <v>2058000</v>
      </c>
      <c r="G42" s="2">
        <v>2678000</v>
      </c>
      <c r="H42" s="2">
        <v>3000000</v>
      </c>
      <c r="I42" s="2">
        <v>3149000</v>
      </c>
      <c r="J42" s="2">
        <v>3198000</v>
      </c>
      <c r="K42" s="2">
        <v>3149000</v>
      </c>
      <c r="L42" s="2">
        <v>3050000</v>
      </c>
      <c r="M42" s="2">
        <v>2926000</v>
      </c>
      <c r="N42" s="2">
        <v>2727000</v>
      </c>
      <c r="O42" s="2">
        <v>2554000</v>
      </c>
      <c r="P42" s="2">
        <v>2355000</v>
      </c>
      <c r="Q42" s="2">
        <v>2182000</v>
      </c>
      <c r="R42" s="2">
        <v>2033000</v>
      </c>
      <c r="S42" s="2">
        <v>1909000</v>
      </c>
      <c r="T42" s="2">
        <v>1785000</v>
      </c>
      <c r="U42" s="2">
        <v>1686000</v>
      </c>
      <c r="V42" s="2">
        <v>1612000</v>
      </c>
      <c r="W42" s="2">
        <v>1512000</v>
      </c>
      <c r="X42" s="2">
        <v>1463000</v>
      </c>
      <c r="Y42" s="2">
        <v>1388000</v>
      </c>
      <c r="Z42" s="2">
        <v>1339000</v>
      </c>
      <c r="AA42" s="2">
        <v>1289000</v>
      </c>
      <c r="AB42" s="2">
        <v>1240000</v>
      </c>
      <c r="AC42" s="2">
        <v>1140000</v>
      </c>
      <c r="AD42" s="2">
        <v>1066000</v>
      </c>
      <c r="AE42" s="2">
        <v>892500</v>
      </c>
      <c r="AF42" s="2">
        <v>793400</v>
      </c>
      <c r="AG42" s="2">
        <v>471100</v>
      </c>
      <c r="AH42" s="2">
        <v>124000</v>
      </c>
    </row>
    <row r="43" spans="1:34" x14ac:dyDescent="0.25">
      <c r="A43" s="18" t="s">
        <v>49</v>
      </c>
      <c r="B43" s="18" t="s">
        <v>66</v>
      </c>
      <c r="C43" s="2">
        <v>-2.842E-14</v>
      </c>
      <c r="D43" s="2">
        <v>-2.842E-14</v>
      </c>
      <c r="E43" s="2">
        <v>-4.0940000000000003</v>
      </c>
      <c r="F43" s="2">
        <v>-7.7839999999999998</v>
      </c>
      <c r="G43" s="2">
        <v>-17.149999999999999</v>
      </c>
      <c r="H43" s="2">
        <v>-24.12</v>
      </c>
      <c r="I43" s="2">
        <v>-27.88</v>
      </c>
      <c r="J43" s="2">
        <v>-29.22</v>
      </c>
      <c r="K43" s="2">
        <v>-27.88</v>
      </c>
      <c r="L43" s="2">
        <v>-25.33</v>
      </c>
      <c r="M43" s="2">
        <v>-22.37</v>
      </c>
      <c r="N43" s="2">
        <v>-18.12</v>
      </c>
      <c r="O43" s="2">
        <v>-14.88</v>
      </c>
      <c r="P43" s="2">
        <v>-11.67</v>
      </c>
      <c r="Q43" s="2">
        <v>-9.2769999999999992</v>
      </c>
      <c r="R43" s="2">
        <v>-7.5060000000000002</v>
      </c>
      <c r="S43" s="2">
        <v>-6.2149999999999999</v>
      </c>
      <c r="T43" s="2">
        <v>-5.0810000000000004</v>
      </c>
      <c r="U43" s="2">
        <v>-4.28</v>
      </c>
      <c r="V43" s="2">
        <v>-3.738</v>
      </c>
      <c r="W43" s="2">
        <v>-3.09</v>
      </c>
      <c r="X43" s="2">
        <v>-2.7959999999999998</v>
      </c>
      <c r="Y43" s="2">
        <v>-2.391</v>
      </c>
      <c r="Z43" s="2">
        <v>-2.1440000000000001</v>
      </c>
      <c r="AA43" s="2">
        <v>-1.9139999999999999</v>
      </c>
      <c r="AB43" s="2">
        <v>-1.702</v>
      </c>
      <c r="AC43" s="2">
        <v>-1.325</v>
      </c>
      <c r="AD43" s="2">
        <v>-1.0820000000000001</v>
      </c>
      <c r="AE43" s="2">
        <v>-0.6351</v>
      </c>
      <c r="AF43" s="2">
        <v>-0.4461</v>
      </c>
      <c r="AG43" s="2">
        <v>-9.3359999999999999E-2</v>
      </c>
      <c r="AH43" s="2">
        <v>-1.6999999999999999E-3</v>
      </c>
    </row>
    <row r="44" spans="1:34" x14ac:dyDescent="0.25">
      <c r="A44" s="18" t="s">
        <v>50</v>
      </c>
      <c r="B44" s="18" t="s">
        <v>68</v>
      </c>
      <c r="C44" s="2">
        <v>6.1390000000000004E-12</v>
      </c>
      <c r="D44" s="2">
        <v>6.1390000000000004E-12</v>
      </c>
      <c r="E44" s="2">
        <v>-2.5219999999999998E-13</v>
      </c>
      <c r="F44" s="2">
        <v>-5.9690000000000001E-13</v>
      </c>
      <c r="G44" s="2">
        <v>3.0550000000000001E-13</v>
      </c>
      <c r="H44" s="2">
        <v>3.4029999999999999E-12</v>
      </c>
      <c r="I44" s="2">
        <v>-2.2600000000000001E-12</v>
      </c>
      <c r="J44" s="2">
        <v>-1.1079999999999999E-12</v>
      </c>
      <c r="K44" s="2">
        <v>-2.2600000000000001E-12</v>
      </c>
      <c r="L44" s="2">
        <v>-8.6689999999999997E-13</v>
      </c>
      <c r="M44" s="2">
        <v>-5.8980000000000001E-12</v>
      </c>
      <c r="N44" s="2">
        <v>3.1689999999999999E-12</v>
      </c>
      <c r="O44" s="2">
        <v>-2.1810000000000001E-12</v>
      </c>
      <c r="P44" s="2">
        <v>2.3659999999999998E-12</v>
      </c>
      <c r="Q44" s="2">
        <v>2.0680000000000001E-12</v>
      </c>
      <c r="R44" s="2">
        <v>5.0799999999999996E-13</v>
      </c>
      <c r="S44" s="2">
        <v>-7.1409999999999996E-13</v>
      </c>
      <c r="T44" s="2">
        <v>-2.7000000000000001E-13</v>
      </c>
      <c r="U44" s="2">
        <v>-1.67E-13</v>
      </c>
      <c r="V44" s="2">
        <v>3.0199999999999998E-13</v>
      </c>
      <c r="W44" s="2">
        <v>-3.499E-13</v>
      </c>
      <c r="X44" s="2">
        <v>-2.771E-13</v>
      </c>
      <c r="Y44" s="2">
        <v>-1.084E-13</v>
      </c>
      <c r="Z44" s="2">
        <v>7.567E-13</v>
      </c>
      <c r="AA44" s="2">
        <v>1.029E-12</v>
      </c>
      <c r="AB44" s="2">
        <v>-7.0519999999999996E-13</v>
      </c>
      <c r="AC44" s="2">
        <v>3.0730000000000001E-13</v>
      </c>
      <c r="AD44" s="2">
        <v>2.904E-13</v>
      </c>
      <c r="AE44" s="2">
        <v>-4.9739999999999998E-14</v>
      </c>
      <c r="AF44" s="2">
        <v>3.588E-13</v>
      </c>
      <c r="AG44" s="2">
        <v>5.018E-14</v>
      </c>
      <c r="AH44" s="2">
        <v>-4.6660000000000003E-16</v>
      </c>
    </row>
    <row r="45" spans="1:34" x14ac:dyDescent="0.25">
      <c r="A45" s="18" t="s">
        <v>51</v>
      </c>
      <c r="B45" s="18" t="s">
        <v>68</v>
      </c>
      <c r="C45" s="2">
        <v>1.364E-12</v>
      </c>
      <c r="D45" s="2">
        <v>1.364E-12</v>
      </c>
      <c r="E45" s="2">
        <v>-1.7049999999999999E-12</v>
      </c>
      <c r="F45" s="2">
        <v>-3.1830000000000001E-12</v>
      </c>
      <c r="G45" s="2">
        <v>-3.1830000000000001E-12</v>
      </c>
      <c r="H45" s="2">
        <v>-1.8189999999999998E-12</v>
      </c>
      <c r="I45" s="2">
        <v>-3.6379999999999996E-12</v>
      </c>
      <c r="J45" s="2">
        <v>-4.0930000000000001E-11</v>
      </c>
      <c r="K45" s="2">
        <v>-1.5009999999999998E-11</v>
      </c>
      <c r="L45" s="2">
        <v>-1.228E-11</v>
      </c>
      <c r="M45" s="2">
        <v>-1.364E-12</v>
      </c>
      <c r="N45" s="2">
        <v>-2.6600000000000001E-11</v>
      </c>
      <c r="O45" s="2">
        <v>-2.9559999999999999E-11</v>
      </c>
      <c r="P45" s="2">
        <v>8.8679999999999998E-12</v>
      </c>
      <c r="Q45" s="2">
        <v>1.137E-11</v>
      </c>
      <c r="R45" s="2">
        <v>-1.6370000000000001E-11</v>
      </c>
      <c r="S45" s="2">
        <v>-3.6379999999999996E-12</v>
      </c>
      <c r="T45" s="2">
        <v>2.3869999999999998E-12</v>
      </c>
      <c r="U45" s="2">
        <v>-1.478E-12</v>
      </c>
      <c r="V45" s="2">
        <v>-5.9119999999999999E-12</v>
      </c>
      <c r="W45" s="2">
        <v>2.3869999999999998E-12</v>
      </c>
      <c r="X45" s="2">
        <v>-4.5470000000000002E-13</v>
      </c>
      <c r="Y45" s="2">
        <v>5.5710000000000004E-12</v>
      </c>
      <c r="Z45" s="2">
        <v>2.2740000000000002E-13</v>
      </c>
      <c r="AA45" s="2">
        <v>1.364E-12</v>
      </c>
      <c r="AB45" s="2">
        <v>7.2189999999999998E-12</v>
      </c>
      <c r="AC45" s="2">
        <v>6.1390000000000004E-12</v>
      </c>
      <c r="AD45" s="2">
        <v>3.1259999999999998E-12</v>
      </c>
      <c r="AE45" s="2">
        <v>8.5269999999999999E-13</v>
      </c>
      <c r="AF45" s="2">
        <v>2.8990000000000001E-12</v>
      </c>
      <c r="AG45" s="2">
        <v>1.776E-13</v>
      </c>
      <c r="AH45" s="2">
        <v>-4.4409999999999997E-14</v>
      </c>
    </row>
    <row r="46" spans="1:34" x14ac:dyDescent="0.25">
      <c r="A46" s="18" t="s">
        <v>52</v>
      </c>
      <c r="B46" s="18" t="s">
        <v>66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</row>
    <row r="47" spans="1:34" x14ac:dyDescent="0.25">
      <c r="A47" s="18" t="s">
        <v>53</v>
      </c>
      <c r="B47" s="18" t="s">
        <v>66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</row>
    <row r="48" spans="1:34" x14ac:dyDescent="0.25">
      <c r="A48" s="18" t="s">
        <v>54</v>
      </c>
      <c r="B48" s="18" t="s">
        <v>68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</row>
    <row r="49" spans="1:34" x14ac:dyDescent="0.25">
      <c r="A49" s="18" t="s">
        <v>55</v>
      </c>
      <c r="B49" s="18" t="s">
        <v>43</v>
      </c>
      <c r="C49" s="2">
        <v>0</v>
      </c>
      <c r="D49" s="2">
        <v>0</v>
      </c>
      <c r="E49" s="2">
        <v>1E-3</v>
      </c>
      <c r="F49" s="2">
        <v>1E-3</v>
      </c>
      <c r="G49" s="2">
        <v>1E-3</v>
      </c>
      <c r="H49" s="2">
        <v>1E-3</v>
      </c>
      <c r="I49" s="2">
        <v>1E-3</v>
      </c>
      <c r="J49" s="2">
        <v>1E-3</v>
      </c>
      <c r="K49" s="2">
        <v>1E-3</v>
      </c>
      <c r="L49" s="2">
        <v>1E-3</v>
      </c>
      <c r="M49" s="2">
        <v>1E-3</v>
      </c>
      <c r="N49" s="2">
        <v>1E-3</v>
      </c>
      <c r="O49" s="2">
        <v>1E-3</v>
      </c>
      <c r="P49" s="2">
        <v>1E-3</v>
      </c>
      <c r="Q49" s="2">
        <v>1E-3</v>
      </c>
      <c r="R49" s="2">
        <v>1E-3</v>
      </c>
      <c r="S49" s="2">
        <v>1E-3</v>
      </c>
      <c r="T49" s="2">
        <v>1E-3</v>
      </c>
      <c r="U49" s="2">
        <v>1E-3</v>
      </c>
      <c r="V49" s="2">
        <v>1E-3</v>
      </c>
      <c r="W49" s="2">
        <v>1E-3</v>
      </c>
      <c r="X49" s="2">
        <v>1E-3</v>
      </c>
      <c r="Y49" s="2">
        <v>1E-3</v>
      </c>
      <c r="Z49" s="2">
        <v>1E-3</v>
      </c>
      <c r="AA49" s="2">
        <v>1E-3</v>
      </c>
      <c r="AB49" s="2">
        <v>1E-3</v>
      </c>
      <c r="AC49" s="2">
        <v>1E-3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</row>
    <row r="50" spans="1:34" x14ac:dyDescent="0.25">
      <c r="A50" s="18" t="s">
        <v>56</v>
      </c>
      <c r="B50" s="18" t="s">
        <v>43</v>
      </c>
      <c r="C50" s="2">
        <v>0</v>
      </c>
      <c r="D50" s="2">
        <v>0</v>
      </c>
      <c r="E50" s="2">
        <v>3.0000000000000001E-3</v>
      </c>
      <c r="F50" s="2">
        <v>0.01</v>
      </c>
      <c r="G50" s="2">
        <v>2.3E-2</v>
      </c>
      <c r="H50" s="2">
        <v>2.9000000000000001E-2</v>
      </c>
      <c r="I50" s="2">
        <v>3.2000000000000001E-2</v>
      </c>
      <c r="J50" s="2">
        <v>3.3000000000000002E-2</v>
      </c>
      <c r="K50" s="2">
        <v>0.03</v>
      </c>
      <c r="L50" s="2">
        <v>2.9000000000000001E-2</v>
      </c>
      <c r="M50" s="2">
        <v>2.8000000000000001E-2</v>
      </c>
      <c r="N50" s="2">
        <v>2.5999999999999999E-2</v>
      </c>
      <c r="O50" s="2">
        <v>2.4E-2</v>
      </c>
      <c r="P50" s="2">
        <v>2.1999999999999999E-2</v>
      </c>
      <c r="Q50" s="2">
        <v>2.1000000000000001E-2</v>
      </c>
      <c r="R50" s="2">
        <v>1.9E-2</v>
      </c>
      <c r="S50" s="2">
        <v>1.7999999999999999E-2</v>
      </c>
      <c r="T50" s="2">
        <v>1.7000000000000001E-2</v>
      </c>
      <c r="U50" s="2">
        <v>1.6E-2</v>
      </c>
      <c r="V50" s="2">
        <v>1.4999999999999999E-2</v>
      </c>
      <c r="W50" s="2">
        <v>1.4E-2</v>
      </c>
      <c r="X50" s="2">
        <v>1.4E-2</v>
      </c>
      <c r="Y50" s="2">
        <v>1.2999999999999999E-2</v>
      </c>
      <c r="Z50" s="2">
        <v>1.2999999999999999E-2</v>
      </c>
      <c r="AA50" s="2">
        <v>1.2E-2</v>
      </c>
      <c r="AB50" s="2">
        <v>1.2E-2</v>
      </c>
      <c r="AC50" s="2">
        <v>1.0999999999999999E-2</v>
      </c>
      <c r="AD50" s="2">
        <v>0.01</v>
      </c>
      <c r="AE50" s="2">
        <v>8.0000000000000002E-3</v>
      </c>
      <c r="AF50" s="2">
        <v>8.0000000000000002E-3</v>
      </c>
      <c r="AG50" s="2">
        <v>4.0000000000000001E-3</v>
      </c>
      <c r="AH50" s="2">
        <v>1E-3</v>
      </c>
    </row>
    <row r="51" spans="1:34" x14ac:dyDescent="0.25">
      <c r="A51" s="18" t="s">
        <v>57</v>
      </c>
      <c r="B51" s="18" t="s">
        <v>43</v>
      </c>
      <c r="C51" s="2">
        <v>0</v>
      </c>
      <c r="D51" s="2">
        <v>0</v>
      </c>
      <c r="E51" s="2">
        <v>1E-3</v>
      </c>
      <c r="F51" s="2">
        <v>1E-3</v>
      </c>
      <c r="G51" s="2">
        <v>1E-3</v>
      </c>
      <c r="H51" s="2">
        <v>1E-3</v>
      </c>
      <c r="I51" s="2">
        <v>1E-3</v>
      </c>
      <c r="J51" s="2">
        <v>1E-3</v>
      </c>
      <c r="K51" s="2">
        <v>1E-3</v>
      </c>
      <c r="L51" s="2">
        <v>1E-3</v>
      </c>
      <c r="M51" s="2">
        <v>1E-3</v>
      </c>
      <c r="N51" s="2">
        <v>1E-3</v>
      </c>
      <c r="O51" s="2">
        <v>1E-3</v>
      </c>
      <c r="P51" s="2">
        <v>1E-3</v>
      </c>
      <c r="Q51" s="2">
        <v>1E-3</v>
      </c>
      <c r="R51" s="2">
        <v>1E-3</v>
      </c>
      <c r="S51" s="2">
        <v>1E-3</v>
      </c>
      <c r="T51" s="2">
        <v>1E-3</v>
      </c>
      <c r="U51" s="2">
        <v>1E-3</v>
      </c>
      <c r="V51" s="2">
        <v>1E-3</v>
      </c>
      <c r="W51" s="2">
        <v>1E-3</v>
      </c>
      <c r="X51" s="2">
        <v>1E-3</v>
      </c>
      <c r="Y51" s="2">
        <v>1E-3</v>
      </c>
      <c r="Z51" s="2">
        <v>1E-3</v>
      </c>
      <c r="AA51" s="2">
        <v>1E-3</v>
      </c>
      <c r="AB51" s="2">
        <v>1E-3</v>
      </c>
      <c r="AC51" s="2">
        <v>1E-3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</row>
    <row r="52" spans="1:34" x14ac:dyDescent="0.25">
      <c r="A52" s="18" t="s">
        <v>58</v>
      </c>
      <c r="B52" s="18" t="s">
        <v>43</v>
      </c>
      <c r="C52" s="2">
        <v>0</v>
      </c>
      <c r="D52" s="2">
        <v>0</v>
      </c>
      <c r="E52" s="2">
        <v>3.0000000000000001E-3</v>
      </c>
      <c r="F52" s="2">
        <v>0.01</v>
      </c>
      <c r="G52" s="2">
        <v>2.3E-2</v>
      </c>
      <c r="H52" s="2">
        <v>2.9000000000000001E-2</v>
      </c>
      <c r="I52" s="2">
        <v>3.2000000000000001E-2</v>
      </c>
      <c r="J52" s="2">
        <v>3.3000000000000002E-2</v>
      </c>
      <c r="K52" s="2">
        <v>0.03</v>
      </c>
      <c r="L52" s="2">
        <v>2.9000000000000001E-2</v>
      </c>
      <c r="M52" s="2">
        <v>2.8000000000000001E-2</v>
      </c>
      <c r="N52" s="2">
        <v>2.5999999999999999E-2</v>
      </c>
      <c r="O52" s="2">
        <v>2.4E-2</v>
      </c>
      <c r="P52" s="2">
        <v>2.1999999999999999E-2</v>
      </c>
      <c r="Q52" s="2">
        <v>2.1000000000000001E-2</v>
      </c>
      <c r="R52" s="2">
        <v>1.9E-2</v>
      </c>
      <c r="S52" s="2">
        <v>1.7999999999999999E-2</v>
      </c>
      <c r="T52" s="2">
        <v>1.7000000000000001E-2</v>
      </c>
      <c r="U52" s="2">
        <v>1.6E-2</v>
      </c>
      <c r="V52" s="2">
        <v>1.4999999999999999E-2</v>
      </c>
      <c r="W52" s="2">
        <v>1.4E-2</v>
      </c>
      <c r="X52" s="2">
        <v>1.4E-2</v>
      </c>
      <c r="Y52" s="2">
        <v>1.2999999999999999E-2</v>
      </c>
      <c r="Z52" s="2">
        <v>1.2999999999999999E-2</v>
      </c>
      <c r="AA52" s="2">
        <v>1.2E-2</v>
      </c>
      <c r="AB52" s="2">
        <v>1.2E-2</v>
      </c>
      <c r="AC52" s="2">
        <v>1.0999999999999999E-2</v>
      </c>
      <c r="AD52" s="2">
        <v>0.01</v>
      </c>
      <c r="AE52" s="2">
        <v>8.0000000000000002E-3</v>
      </c>
      <c r="AF52" s="2">
        <v>8.0000000000000002E-3</v>
      </c>
      <c r="AG52" s="2">
        <v>4.0000000000000001E-3</v>
      </c>
      <c r="AH52" s="2">
        <v>1E-3</v>
      </c>
    </row>
    <row r="53" spans="1:34" x14ac:dyDescent="0.25">
      <c r="A53" s="18" t="s">
        <v>59</v>
      </c>
      <c r="B53" s="18" t="s">
        <v>69</v>
      </c>
      <c r="C53" s="2">
        <v>5.364E-2</v>
      </c>
      <c r="D53" s="2">
        <v>5.364E-2</v>
      </c>
      <c r="E53" s="2">
        <v>3.5540000000000002E-2</v>
      </c>
      <c r="F53" s="2">
        <v>4.403E-2</v>
      </c>
      <c r="G53" s="2">
        <v>5.7290000000000001E-2</v>
      </c>
      <c r="H53" s="2">
        <v>6.4180000000000001E-2</v>
      </c>
      <c r="I53" s="2">
        <v>6.7360000000000003E-2</v>
      </c>
      <c r="J53" s="2">
        <v>6.8430000000000005E-2</v>
      </c>
      <c r="K53" s="2">
        <v>6.7360000000000003E-2</v>
      </c>
      <c r="L53" s="2">
        <v>6.5240000000000006E-2</v>
      </c>
      <c r="M53" s="2">
        <v>6.2590000000000007E-2</v>
      </c>
      <c r="N53" s="2">
        <v>5.8349999999999999E-2</v>
      </c>
      <c r="O53" s="2">
        <v>5.4629999999999998E-2</v>
      </c>
      <c r="P53" s="2">
        <v>5.0389999999999997E-2</v>
      </c>
      <c r="Q53" s="2">
        <v>4.6679999999999999E-2</v>
      </c>
      <c r="R53" s="2">
        <v>4.3499999999999997E-2</v>
      </c>
      <c r="S53" s="2">
        <v>4.0840000000000001E-2</v>
      </c>
      <c r="T53" s="2">
        <v>3.8190000000000002E-2</v>
      </c>
      <c r="U53" s="2">
        <v>3.6069999999999998E-2</v>
      </c>
      <c r="V53" s="2">
        <v>3.4479999999999997E-2</v>
      </c>
      <c r="W53" s="2">
        <v>3.236E-2</v>
      </c>
      <c r="X53" s="2">
        <v>3.1300000000000001E-2</v>
      </c>
      <c r="Y53" s="2">
        <v>2.9700000000000001E-2</v>
      </c>
      <c r="Z53" s="2">
        <v>2.8639999999999999E-2</v>
      </c>
      <c r="AA53" s="2">
        <v>2.758E-2</v>
      </c>
      <c r="AB53" s="2">
        <v>2.6519999999999998E-2</v>
      </c>
      <c r="AC53" s="2">
        <v>2.4400000000000002E-2</v>
      </c>
      <c r="AD53" s="2">
        <v>2.281E-2</v>
      </c>
      <c r="AE53" s="2">
        <v>1.9099999999999999E-2</v>
      </c>
      <c r="AF53" s="2">
        <v>1.6969999999999999E-2</v>
      </c>
      <c r="AG53" s="2">
        <v>1.008E-2</v>
      </c>
      <c r="AH53" s="2">
        <v>2.6519999999999998E-3</v>
      </c>
    </row>
    <row r="54" spans="1:34" x14ac:dyDescent="0.25">
      <c r="A54" s="18" t="s">
        <v>60</v>
      </c>
      <c r="B54" s="18" t="s">
        <v>70</v>
      </c>
      <c r="C54" s="2">
        <v>2.906E-5</v>
      </c>
      <c r="D54" s="2">
        <v>2.906E-5</v>
      </c>
      <c r="E54" s="2">
        <v>2.932E-7</v>
      </c>
      <c r="F54" s="2">
        <v>5.6290000000000004E-7</v>
      </c>
      <c r="G54" s="2">
        <v>1.252E-6</v>
      </c>
      <c r="H54" s="2">
        <v>1.767E-6</v>
      </c>
      <c r="I54" s="2">
        <v>2.046E-6</v>
      </c>
      <c r="J54" s="2">
        <v>2.1449999999999998E-6</v>
      </c>
      <c r="K54" s="2">
        <v>2.046E-6</v>
      </c>
      <c r="L54" s="2">
        <v>1.857E-6</v>
      </c>
      <c r="M54" s="2">
        <v>1.637E-6</v>
      </c>
      <c r="N54" s="2">
        <v>1.3239999999999999E-6</v>
      </c>
      <c r="O54" s="2">
        <v>1.0839999999999999E-6</v>
      </c>
      <c r="P54" s="2">
        <v>8.4850000000000001E-7</v>
      </c>
      <c r="Q54" s="2">
        <v>6.7250000000000002E-7</v>
      </c>
      <c r="R54" s="2">
        <v>5.4249999999999999E-7</v>
      </c>
      <c r="S54" s="2">
        <v>4.4799999999999999E-7</v>
      </c>
      <c r="T54" s="2">
        <v>3.6510000000000001E-7</v>
      </c>
      <c r="U54" s="2">
        <v>3.0670000000000001E-7</v>
      </c>
      <c r="V54" s="2">
        <v>2.6730000000000002E-7</v>
      </c>
      <c r="W54" s="2">
        <v>2.202E-7</v>
      </c>
      <c r="X54" s="2">
        <v>1.9880000000000001E-7</v>
      </c>
      <c r="Y54" s="2">
        <v>1.695E-7</v>
      </c>
      <c r="Z54" s="2">
        <v>1.5160000000000001E-7</v>
      </c>
      <c r="AA54" s="2">
        <v>1.3510000000000001E-7</v>
      </c>
      <c r="AB54" s="2">
        <v>1.1969999999999999E-7</v>
      </c>
      <c r="AC54" s="2">
        <v>9.2690000000000005E-8</v>
      </c>
      <c r="AD54" s="2">
        <v>7.5320000000000002E-8</v>
      </c>
      <c r="AE54" s="2">
        <v>4.3509999999999997E-8</v>
      </c>
      <c r="AF54" s="2">
        <v>3.0199999999999999E-8</v>
      </c>
      <c r="AG54" s="2">
        <v>5.8690000000000003E-9</v>
      </c>
      <c r="AH54" s="2">
        <v>6.5070000000000001E-11</v>
      </c>
    </row>
    <row r="55" spans="1:34" x14ac:dyDescent="0.25">
      <c r="A55" s="18" t="s">
        <v>61</v>
      </c>
      <c r="B55" s="18" t="s">
        <v>70</v>
      </c>
      <c r="C55" s="2">
        <v>2.8960000000000001E-5</v>
      </c>
      <c r="D55" s="2">
        <v>2.8960000000000001E-5</v>
      </c>
      <c r="E55" s="2">
        <v>1.378E-5</v>
      </c>
      <c r="F55" s="2">
        <v>2.62E-5</v>
      </c>
      <c r="G55" s="2">
        <v>5.7729999999999998E-5</v>
      </c>
      <c r="H55" s="2">
        <v>8.119E-5</v>
      </c>
      <c r="I55" s="2">
        <v>9.3880000000000002E-5</v>
      </c>
      <c r="J55" s="2">
        <v>9.8380000000000003E-5</v>
      </c>
      <c r="K55" s="2">
        <v>9.3880000000000002E-5</v>
      </c>
      <c r="L55" s="2">
        <v>8.5279999999999997E-5</v>
      </c>
      <c r="M55" s="2">
        <v>7.5300000000000001E-5</v>
      </c>
      <c r="N55" s="2">
        <v>6.0989999999999997E-5</v>
      </c>
      <c r="O55" s="2">
        <v>5.007E-5</v>
      </c>
      <c r="P55" s="2">
        <v>3.9289999999999998E-5</v>
      </c>
      <c r="Q55" s="2">
        <v>3.1220000000000003E-5</v>
      </c>
      <c r="R55" s="2">
        <v>2.5259999999999999E-5</v>
      </c>
      <c r="S55" s="2">
        <v>2.0910000000000001E-5</v>
      </c>
      <c r="T55" s="2">
        <v>1.7099999999999999E-5</v>
      </c>
      <c r="U55" s="2">
        <v>1.4399999999999999E-5</v>
      </c>
      <c r="V55" s="2">
        <v>1.258E-5</v>
      </c>
      <c r="W55" s="2">
        <v>1.04E-5</v>
      </c>
      <c r="X55" s="2">
        <v>9.4059999999999994E-6</v>
      </c>
      <c r="Y55" s="2">
        <v>8.0420000000000003E-6</v>
      </c>
      <c r="Z55" s="2">
        <v>7.2110000000000001E-6</v>
      </c>
      <c r="AA55" s="2">
        <v>6.4389999999999997E-6</v>
      </c>
      <c r="AB55" s="2">
        <v>5.7230000000000001E-6</v>
      </c>
      <c r="AC55" s="2">
        <v>4.4560000000000002E-6</v>
      </c>
      <c r="AD55" s="2">
        <v>3.6399999999999999E-6</v>
      </c>
      <c r="AE55" s="2">
        <v>2.1349999999999999E-6</v>
      </c>
      <c r="AF55" s="2">
        <v>1.499E-6</v>
      </c>
      <c r="AG55" s="2">
        <v>3.1329999999999998E-7</v>
      </c>
      <c r="AH55" s="2">
        <v>5.6459999999999997E-9</v>
      </c>
    </row>
    <row r="56" spans="1:34" x14ac:dyDescent="0.25">
      <c r="A56" s="18" t="s">
        <v>62</v>
      </c>
      <c r="B56" s="18" t="s">
        <v>65</v>
      </c>
      <c r="C56" s="2">
        <v>33.463999999999999</v>
      </c>
      <c r="D56" s="2">
        <v>33.463999999999999</v>
      </c>
      <c r="E56" s="2">
        <v>29.696999999999999</v>
      </c>
      <c r="F56" s="2">
        <v>19.699000000000002</v>
      </c>
      <c r="G56" s="2">
        <v>12.388</v>
      </c>
      <c r="H56" s="2">
        <v>9.577</v>
      </c>
      <c r="I56" s="2">
        <v>7.6609999999999996</v>
      </c>
      <c r="J56" s="2">
        <v>6.1349999999999998</v>
      </c>
      <c r="K56" s="2">
        <v>5.08</v>
      </c>
      <c r="L56" s="2">
        <v>4.2110000000000003</v>
      </c>
      <c r="M56" s="2">
        <v>3.512</v>
      </c>
      <c r="N56" s="2">
        <v>2.9380000000000002</v>
      </c>
      <c r="O56" s="2">
        <v>2.4590000000000001</v>
      </c>
      <c r="P56" s="2">
        <v>2.0529999999999999</v>
      </c>
      <c r="Q56" s="2">
        <v>1.7050000000000001</v>
      </c>
      <c r="R56" s="2">
        <v>1.403</v>
      </c>
      <c r="S56" s="2">
        <v>1.1379999999999999</v>
      </c>
      <c r="T56" s="2">
        <v>0.90500000000000003</v>
      </c>
      <c r="U56" s="2">
        <v>0.69799999999999995</v>
      </c>
      <c r="V56" s="2">
        <v>0.51200000000000001</v>
      </c>
      <c r="W56" s="2">
        <v>0.34499999999999997</v>
      </c>
      <c r="X56" s="2">
        <v>0.19400000000000001</v>
      </c>
      <c r="Y56" s="2">
        <v>5.7000000000000002E-2</v>
      </c>
      <c r="Z56" s="2">
        <v>-6.0999999999999999E-2</v>
      </c>
      <c r="AA56" s="2">
        <v>-0.152</v>
      </c>
      <c r="AB56" s="2">
        <v>-0.224</v>
      </c>
      <c r="AC56" s="2">
        <v>-0.28499999999999998</v>
      </c>
      <c r="AD56" s="2">
        <v>-0.32800000000000001</v>
      </c>
      <c r="AE56" s="2">
        <v>-0.34899999999999998</v>
      </c>
      <c r="AF56" s="2">
        <v>-0.35899999999999999</v>
      </c>
      <c r="AG56" s="2">
        <v>-0.372</v>
      </c>
      <c r="AH56" s="2">
        <v>0</v>
      </c>
    </row>
    <row r="57" spans="1:34" x14ac:dyDescent="0.25">
      <c r="A57" s="18" t="s">
        <v>63</v>
      </c>
      <c r="B57" s="18" t="s">
        <v>43</v>
      </c>
      <c r="C57" s="2">
        <v>0</v>
      </c>
      <c r="D57" s="2">
        <v>0</v>
      </c>
      <c r="E57" s="2">
        <v>1E-3</v>
      </c>
      <c r="F57" s="2">
        <v>1E-3</v>
      </c>
      <c r="G57" s="2">
        <v>1E-3</v>
      </c>
      <c r="H57" s="2">
        <v>1E-3</v>
      </c>
      <c r="I57" s="2">
        <v>1E-3</v>
      </c>
      <c r="J57" s="2">
        <v>1E-3</v>
      </c>
      <c r="K57" s="2">
        <v>1E-3</v>
      </c>
      <c r="L57" s="2">
        <v>1E-3</v>
      </c>
      <c r="M57" s="2">
        <v>1E-3</v>
      </c>
      <c r="N57" s="2">
        <v>1E-3</v>
      </c>
      <c r="O57" s="2">
        <v>1E-3</v>
      </c>
      <c r="P57" s="2">
        <v>1E-3</v>
      </c>
      <c r="Q57" s="2">
        <v>1E-3</v>
      </c>
      <c r="R57" s="2">
        <v>1E-3</v>
      </c>
      <c r="S57" s="2">
        <v>1E-3</v>
      </c>
      <c r="T57" s="2">
        <v>1E-3</v>
      </c>
      <c r="U57" s="2">
        <v>1E-3</v>
      </c>
      <c r="V57" s="2">
        <v>1E-3</v>
      </c>
      <c r="W57" s="2">
        <v>1E-3</v>
      </c>
      <c r="X57" s="2">
        <v>1E-3</v>
      </c>
      <c r="Y57" s="2">
        <v>1E-3</v>
      </c>
      <c r="Z57" s="2">
        <v>1E-3</v>
      </c>
      <c r="AA57" s="2">
        <v>1E-3</v>
      </c>
      <c r="AB57" s="2">
        <v>1E-3</v>
      </c>
      <c r="AC57" s="2">
        <v>1E-3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 x14ac:dyDescent="0.25">
      <c r="A58" s="18" t="s">
        <v>64</v>
      </c>
      <c r="B58" s="18" t="s">
        <v>43</v>
      </c>
      <c r="C58" s="2">
        <v>0</v>
      </c>
      <c r="D58" s="2">
        <v>0</v>
      </c>
      <c r="E58" s="2">
        <v>3.0000000000000001E-3</v>
      </c>
      <c r="F58" s="2">
        <v>0.01</v>
      </c>
      <c r="G58" s="2">
        <v>2.3E-2</v>
      </c>
      <c r="H58" s="2">
        <v>2.9000000000000001E-2</v>
      </c>
      <c r="I58" s="2">
        <v>3.2000000000000001E-2</v>
      </c>
      <c r="J58" s="2">
        <v>3.3000000000000002E-2</v>
      </c>
      <c r="K58" s="2">
        <v>0.03</v>
      </c>
      <c r="L58" s="2">
        <v>2.9000000000000001E-2</v>
      </c>
      <c r="M58" s="2">
        <v>2.8000000000000001E-2</v>
      </c>
      <c r="N58" s="2">
        <v>2.5999999999999999E-2</v>
      </c>
      <c r="O58" s="2">
        <v>2.4E-2</v>
      </c>
      <c r="P58" s="2">
        <v>2.1999999999999999E-2</v>
      </c>
      <c r="Q58" s="2">
        <v>2.1000000000000001E-2</v>
      </c>
      <c r="R58" s="2">
        <v>1.9E-2</v>
      </c>
      <c r="S58" s="2">
        <v>1.7999999999999999E-2</v>
      </c>
      <c r="T58" s="2">
        <v>1.7000000000000001E-2</v>
      </c>
      <c r="U58" s="2">
        <v>1.6E-2</v>
      </c>
      <c r="V58" s="2">
        <v>1.4999999999999999E-2</v>
      </c>
      <c r="W58" s="2">
        <v>1.4E-2</v>
      </c>
      <c r="X58" s="2">
        <v>1.4E-2</v>
      </c>
      <c r="Y58" s="2">
        <v>1.2999999999999999E-2</v>
      </c>
      <c r="Z58" s="2">
        <v>1.2999999999999999E-2</v>
      </c>
      <c r="AA58" s="2">
        <v>1.2E-2</v>
      </c>
      <c r="AB58" s="2">
        <v>1.2E-2</v>
      </c>
      <c r="AC58" s="2">
        <v>1.0999999999999999E-2</v>
      </c>
      <c r="AD58" s="2">
        <v>0.01</v>
      </c>
      <c r="AE58" s="2">
        <v>8.0000000000000002E-3</v>
      </c>
      <c r="AF58" s="2">
        <v>8.0000000000000002E-3</v>
      </c>
      <c r="AG58" s="2">
        <v>4.0000000000000001E-3</v>
      </c>
      <c r="AH58" s="2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21"/>
  <sheetViews>
    <sheetView topLeftCell="M1" workbookViewId="0">
      <selection activeCell="C20" sqref="C20:AH21"/>
    </sheetView>
  </sheetViews>
  <sheetFormatPr defaultColWidth="9.109375" defaultRowHeight="13.8" x14ac:dyDescent="0.25"/>
  <cols>
    <col min="1" max="1" width="33.88671875" customWidth="1"/>
    <col min="2" max="2" width="13.6640625" customWidth="1"/>
    <col min="3" max="4" width="12.5546875" bestFit="1" customWidth="1"/>
    <col min="5" max="5" width="11.5546875" bestFit="1" customWidth="1"/>
    <col min="6" max="18" width="12.5546875" bestFit="1" customWidth="1"/>
    <col min="19" max="30" width="11.5546875" bestFit="1" customWidth="1"/>
    <col min="31" max="34" width="10.5546875" bestFit="1" customWidth="1"/>
  </cols>
  <sheetData>
    <row r="2" spans="1:34" ht="14.4" thickBot="1" x14ac:dyDescent="0.3">
      <c r="A2" s="5"/>
      <c r="B2" s="6"/>
    </row>
    <row r="3" spans="1:34" ht="14.4" thickBot="1" x14ac:dyDescent="0.3">
      <c r="A3" s="7" t="s">
        <v>19</v>
      </c>
      <c r="B3" s="8"/>
      <c r="C3" s="24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25">
        <v>10</v>
      </c>
      <c r="M3" s="25">
        <v>11</v>
      </c>
      <c r="N3" s="25">
        <v>12</v>
      </c>
      <c r="O3" s="25">
        <v>13</v>
      </c>
      <c r="P3" s="25">
        <v>14</v>
      </c>
      <c r="Q3" s="25">
        <v>15</v>
      </c>
      <c r="R3" s="25">
        <v>16</v>
      </c>
      <c r="S3" s="25">
        <v>17</v>
      </c>
      <c r="T3" s="25">
        <v>18</v>
      </c>
      <c r="U3" s="25">
        <v>19</v>
      </c>
      <c r="V3" s="25">
        <v>20</v>
      </c>
      <c r="W3" s="25">
        <v>21</v>
      </c>
      <c r="X3" s="25">
        <v>22</v>
      </c>
      <c r="Y3" s="25">
        <v>23</v>
      </c>
      <c r="Z3" s="25">
        <v>24</v>
      </c>
      <c r="AA3" s="25">
        <v>25</v>
      </c>
      <c r="AB3" s="25">
        <v>26</v>
      </c>
      <c r="AC3" s="25">
        <v>27</v>
      </c>
      <c r="AD3" s="25">
        <v>28</v>
      </c>
      <c r="AE3" s="25">
        <v>29</v>
      </c>
      <c r="AF3" s="25">
        <v>30</v>
      </c>
      <c r="AG3" s="25">
        <v>31</v>
      </c>
      <c r="AH3" s="26">
        <v>32</v>
      </c>
    </row>
    <row r="4" spans="1:34" x14ac:dyDescent="0.25">
      <c r="A4" s="9" t="s">
        <v>20</v>
      </c>
      <c r="B4" s="10" t="s">
        <v>21</v>
      </c>
      <c r="C4" s="27">
        <f>Sheet1!B44</f>
        <v>0</v>
      </c>
      <c r="D4" s="28">
        <f>Sheet1!C44</f>
        <v>2.835E-2</v>
      </c>
      <c r="E4" s="28">
        <f>Sheet1!D44</f>
        <v>4.4858538899430742E-2</v>
      </c>
      <c r="F4" s="28">
        <f>Sheet1!E44</f>
        <v>0.1093746679316888</v>
      </c>
      <c r="G4" s="28">
        <f>Sheet1!F44</f>
        <v>0.19476366223908914</v>
      </c>
      <c r="H4" s="28">
        <f>Sheet1!G44</f>
        <v>0.25074089184060722</v>
      </c>
      <c r="I4" s="28">
        <f>Sheet1!H44</f>
        <v>0.30482058823529412</v>
      </c>
      <c r="J4" s="28">
        <f>Sheet1!I44</f>
        <v>0.36364411764705878</v>
      </c>
      <c r="K4" s="28">
        <f>Sheet1!J44</f>
        <v>0.41715455407969632</v>
      </c>
      <c r="L4" s="28">
        <f>Sheet1!K44</f>
        <v>0.47294203036053128</v>
      </c>
      <c r="M4" s="28">
        <f>Sheet1!L44</f>
        <v>0.5287295066413662</v>
      </c>
      <c r="N4" s="28">
        <f>Sheet1!M44</f>
        <v>0.58470673624288427</v>
      </c>
      <c r="O4" s="28">
        <f>Sheet1!N44</f>
        <v>0.64049421252371919</v>
      </c>
      <c r="P4" s="28">
        <f>Sheet1!O44</f>
        <v>0.69628168880455399</v>
      </c>
      <c r="Q4" s="28">
        <f>Sheet1!P44</f>
        <v>0.75206916508538901</v>
      </c>
      <c r="R4" s="28">
        <f>Sheet1!Q44</f>
        <v>0.80804639468690698</v>
      </c>
      <c r="S4" s="28">
        <f>Sheet1!R44</f>
        <v>0.863833870967742</v>
      </c>
      <c r="T4" s="28">
        <f>Sheet1!S44</f>
        <v>0.91981110056925985</v>
      </c>
      <c r="U4" s="28">
        <f>Sheet1!T44</f>
        <v>0.97578833017077793</v>
      </c>
      <c r="V4" s="28">
        <f>Sheet1!U44</f>
        <v>1.0317655597722959</v>
      </c>
      <c r="W4" s="28">
        <f>Sheet1!V44</f>
        <v>1.0877427893738141</v>
      </c>
      <c r="X4" s="28">
        <f>Sheet1!W44</f>
        <v>1.1439097722960152</v>
      </c>
      <c r="Y4" s="28">
        <f>Sheet1!X44</f>
        <v>1.1998870018975332</v>
      </c>
      <c r="Z4" s="28">
        <f>Sheet1!Y44</f>
        <v>1.2524486717267551</v>
      </c>
      <c r="AA4" s="28">
        <f>Sheet1!Z44</f>
        <v>1.2960919354838709</v>
      </c>
      <c r="AB4" s="28">
        <f>Sheet1!AA44</f>
        <v>1.3330938330170776</v>
      </c>
      <c r="AC4" s="28">
        <f>Sheet1!AB44</f>
        <v>1.3659211574952561</v>
      </c>
      <c r="AD4" s="28">
        <f>Sheet1!AC44</f>
        <v>1.3900198292220114</v>
      </c>
      <c r="AE4" s="28">
        <f>Sheet1!AD44</f>
        <v>1.4023537950664138</v>
      </c>
      <c r="AF4" s="28">
        <f>Sheet1!AE44</f>
        <v>1.4080463946869071</v>
      </c>
      <c r="AG4" s="28">
        <f>Sheet1!AF44</f>
        <v>1.4158262808349145</v>
      </c>
      <c r="AH4" s="29">
        <f>Sheet1!AG44</f>
        <v>1.4205701138519924</v>
      </c>
    </row>
    <row r="5" spans="1:34" x14ac:dyDescent="0.25">
      <c r="A5" s="11" t="s">
        <v>17</v>
      </c>
      <c r="B5" s="12" t="s">
        <v>21</v>
      </c>
      <c r="C5" s="30">
        <f>Sheet1!B45</f>
        <v>6.6413662239089177E-2</v>
      </c>
      <c r="D5" s="19">
        <f>Sheet1!C45</f>
        <v>6.6413662239089177E-2</v>
      </c>
      <c r="E5" s="19">
        <f>Sheet1!D45</f>
        <v>6.7362428842504735E-2</v>
      </c>
      <c r="F5" s="19">
        <f>Sheet1!E45</f>
        <v>8.3491461100569264E-2</v>
      </c>
      <c r="G5" s="19">
        <f>Sheet1!F45</f>
        <v>0.10815939278937381</v>
      </c>
      <c r="H5" s="19">
        <f>Sheet1!G45</f>
        <v>0.12144212523719165</v>
      </c>
      <c r="I5" s="19">
        <f>Sheet1!H45</f>
        <v>0.12713472485768501</v>
      </c>
      <c r="J5" s="19">
        <f>Sheet1!I45</f>
        <v>0.12903225806451613</v>
      </c>
      <c r="K5" s="19">
        <f>Sheet1!J45</f>
        <v>0.12713472485768501</v>
      </c>
      <c r="L5" s="19">
        <f>Sheet1!K45</f>
        <v>0.12333965844402277</v>
      </c>
      <c r="M5" s="19">
        <f>Sheet1!L45</f>
        <v>0.11764705882352941</v>
      </c>
      <c r="N5" s="19">
        <f>Sheet1!M45</f>
        <v>0.11005692599620492</v>
      </c>
      <c r="O5" s="19">
        <f>Sheet1!N45</f>
        <v>0.10252371916508538</v>
      </c>
      <c r="P5" s="19">
        <f>Sheet1!O45</f>
        <v>9.468690702087286E-2</v>
      </c>
      <c r="Q5" s="19">
        <f>Sheet1!P45</f>
        <v>8.7931688804554084E-2</v>
      </c>
      <c r="R5" s="19">
        <f>Sheet1!Q45</f>
        <v>8.2068311195445914E-2</v>
      </c>
      <c r="S5" s="19">
        <f>Sheet1!R45</f>
        <v>7.692599620493358E-2</v>
      </c>
      <c r="T5" s="19">
        <f>Sheet1!S45</f>
        <v>7.2390891840607208E-2</v>
      </c>
      <c r="U5" s="19">
        <f>Sheet1!T45</f>
        <v>6.8349146110056921E-2</v>
      </c>
      <c r="V5" s="19">
        <f>Sheet1!U45</f>
        <v>6.472485768500949E-2</v>
      </c>
      <c r="W5" s="19">
        <f>Sheet1!V45</f>
        <v>6.1461100569259956E-2</v>
      </c>
      <c r="X5" s="19">
        <f>Sheet1!W45</f>
        <v>5.8519924098671725E-2</v>
      </c>
      <c r="Y5" s="19">
        <f>Sheet1!X45</f>
        <v>5.5844402277039844E-2</v>
      </c>
      <c r="Z5" s="19">
        <f>Sheet1!Y45</f>
        <v>5.3529411764705881E-2</v>
      </c>
      <c r="AA5" s="19">
        <f>Sheet1!Z45</f>
        <v>5.1764705882352942E-2</v>
      </c>
      <c r="AB5" s="19">
        <f>Sheet1!AA45</f>
        <v>5.0360531309297907E-2</v>
      </c>
      <c r="AC5" s="19">
        <f>Sheet1!AB45</f>
        <v>4.6489563567362432E-2</v>
      </c>
      <c r="AD5" s="19">
        <f>Sheet1!AC45</f>
        <v>4.2694497153700189E-2</v>
      </c>
      <c r="AE5" s="19">
        <f>Sheet1!AD45</f>
        <v>3.6053130929791267E-2</v>
      </c>
      <c r="AF5" s="19">
        <f>Sheet1!AE45</f>
        <v>3.2258064516129031E-2</v>
      </c>
      <c r="AG5" s="19">
        <f>Sheet1!AF45</f>
        <v>1.8975332068311195E-2</v>
      </c>
      <c r="AH5" s="20">
        <f>Sheet1!AG45</f>
        <v>4.8269999999999997E-3</v>
      </c>
    </row>
    <row r="6" spans="1:34" x14ac:dyDescent="0.25">
      <c r="A6" s="11" t="s">
        <v>22</v>
      </c>
      <c r="B6" s="12" t="s">
        <v>23</v>
      </c>
      <c r="C6" s="30">
        <f>Sheet1!B46</f>
        <v>33.463999999999999</v>
      </c>
      <c r="D6" s="19">
        <f>Sheet1!C46</f>
        <v>33.463999999999999</v>
      </c>
      <c r="E6" s="19">
        <f>Sheet1!D46</f>
        <v>30.068999999999999</v>
      </c>
      <c r="F6" s="19">
        <f>Sheet1!E46</f>
        <v>20.071000000000002</v>
      </c>
      <c r="G6" s="19">
        <f>Sheet1!F46</f>
        <v>12.76</v>
      </c>
      <c r="H6" s="19">
        <f>Sheet1!G46</f>
        <v>9.9489999999999998</v>
      </c>
      <c r="I6" s="19">
        <f>Sheet1!H46</f>
        <v>8.0329999999999995</v>
      </c>
      <c r="J6" s="19">
        <f>Sheet1!I46</f>
        <v>6.5069999999999997</v>
      </c>
      <c r="K6" s="19">
        <f>Sheet1!J46</f>
        <v>5.452</v>
      </c>
      <c r="L6" s="19">
        <f>Sheet1!K46</f>
        <v>4.5830000000000002</v>
      </c>
      <c r="M6" s="19">
        <f>Sheet1!L46</f>
        <v>3.8839999999999999</v>
      </c>
      <c r="N6" s="19">
        <f>Sheet1!M46</f>
        <v>3.31</v>
      </c>
      <c r="O6" s="19">
        <f>Sheet1!N46</f>
        <v>2.831</v>
      </c>
      <c r="P6" s="19">
        <f>Sheet1!O46</f>
        <v>2.4249999999999998</v>
      </c>
      <c r="Q6" s="19">
        <f>Sheet1!P46</f>
        <v>2.077</v>
      </c>
      <c r="R6" s="19">
        <f>Sheet1!Q46</f>
        <v>1.7749999999999999</v>
      </c>
      <c r="S6" s="19">
        <f>Sheet1!R46</f>
        <v>1.51</v>
      </c>
      <c r="T6" s="19">
        <f>Sheet1!S46</f>
        <v>1.2769999999999999</v>
      </c>
      <c r="U6" s="19">
        <f>Sheet1!T46</f>
        <v>1.07</v>
      </c>
      <c r="V6" s="19">
        <f>Sheet1!U46</f>
        <v>0.88400000000000001</v>
      </c>
      <c r="W6" s="19">
        <f>Sheet1!V46</f>
        <v>0.71699999999999997</v>
      </c>
      <c r="X6" s="19">
        <f>Sheet1!W46</f>
        <v>0.56599999999999995</v>
      </c>
      <c r="Y6" s="19">
        <f>Sheet1!X46</f>
        <v>0.42899999999999999</v>
      </c>
      <c r="Z6" s="19">
        <f>Sheet1!Y46</f>
        <v>0.311</v>
      </c>
      <c r="AA6" s="19">
        <f>Sheet1!Z46</f>
        <v>0.22</v>
      </c>
      <c r="AB6" s="19">
        <f>Sheet1!AA46</f>
        <v>0.14799999999999999</v>
      </c>
      <c r="AC6" s="19">
        <f>Sheet1!AB46</f>
        <v>8.6999999999999994E-2</v>
      </c>
      <c r="AD6" s="19">
        <f>Sheet1!AC46</f>
        <v>4.3999999999999997E-2</v>
      </c>
      <c r="AE6" s="19">
        <f>Sheet1!AD46</f>
        <v>2.3E-2</v>
      </c>
      <c r="AF6" s="19">
        <f>Sheet1!AE46</f>
        <v>1.2999999999999999E-2</v>
      </c>
      <c r="AG6" s="19">
        <f>Sheet1!AF46</f>
        <v>0</v>
      </c>
      <c r="AH6" s="20">
        <f>Sheet1!AG46</f>
        <v>0</v>
      </c>
    </row>
    <row r="7" spans="1:34" x14ac:dyDescent="0.25">
      <c r="A7" s="11" t="s">
        <v>18</v>
      </c>
      <c r="B7" s="12" t="s">
        <v>24</v>
      </c>
      <c r="C7" s="30">
        <v>100</v>
      </c>
      <c r="D7" s="19">
        <v>100</v>
      </c>
      <c r="E7" s="19">
        <v>12.58</v>
      </c>
      <c r="F7" s="19">
        <v>12.58</v>
      </c>
      <c r="G7" s="19">
        <v>12.58</v>
      </c>
      <c r="H7" s="19">
        <v>12.58</v>
      </c>
      <c r="I7" s="19">
        <v>12.58</v>
      </c>
      <c r="J7" s="19">
        <v>12.58</v>
      </c>
      <c r="K7" s="19">
        <v>12.58</v>
      </c>
      <c r="L7" s="19">
        <v>12.58</v>
      </c>
      <c r="M7" s="19">
        <v>12.58</v>
      </c>
      <c r="N7" s="19">
        <v>12.58</v>
      </c>
      <c r="O7" s="19">
        <v>12.58</v>
      </c>
      <c r="P7" s="19">
        <v>12.58</v>
      </c>
      <c r="Q7" s="19">
        <v>12.58</v>
      </c>
      <c r="R7" s="19">
        <v>12.58</v>
      </c>
      <c r="S7" s="19">
        <v>12.58</v>
      </c>
      <c r="T7" s="19">
        <v>12.58</v>
      </c>
      <c r="U7" s="19">
        <v>12.58</v>
      </c>
      <c r="V7" s="19">
        <v>12.58</v>
      </c>
      <c r="W7" s="19">
        <v>12.58</v>
      </c>
      <c r="X7" s="19">
        <v>12.58</v>
      </c>
      <c r="Y7" s="19">
        <v>12.58</v>
      </c>
      <c r="Z7" s="19">
        <v>12.58</v>
      </c>
      <c r="AA7" s="19">
        <v>12.58</v>
      </c>
      <c r="AB7" s="19">
        <v>12.58</v>
      </c>
      <c r="AC7" s="19">
        <v>12.58</v>
      </c>
      <c r="AD7" s="19">
        <v>12.58</v>
      </c>
      <c r="AE7" s="19">
        <v>12.58</v>
      </c>
      <c r="AF7" s="19">
        <v>12.58</v>
      </c>
      <c r="AG7" s="19">
        <v>12.58</v>
      </c>
      <c r="AH7" s="20">
        <v>12.58</v>
      </c>
    </row>
    <row r="8" spans="1:34" x14ac:dyDescent="0.25">
      <c r="A8" s="11" t="s">
        <v>25</v>
      </c>
      <c r="B8" s="12" t="s">
        <v>21</v>
      </c>
      <c r="C8" s="30">
        <f>('1 Layer - No Web - PreComp'!C49*COS(C6*(PI()/(180))))+('1 Layer - No Web - PreComp'!C50*SIN(C6*(PI()/(180))))</f>
        <v>0</v>
      </c>
      <c r="D8" s="30">
        <f>('1 Layer - No Web - PreComp'!D49*COS(D6*(PI()/(180))))+('1 Layer - No Web - PreComp'!D50*SIN(D6*(PI()/(180))))</f>
        <v>0</v>
      </c>
      <c r="E8" s="30">
        <f>('1 Layer - No Web - PreComp'!E49*COS(E6*(PI()/(180))))+('1 Layer - No Web - PreComp'!E50*SIN(E6*(PI()/(180))))</f>
        <v>2.3685503527814378E-3</v>
      </c>
      <c r="F8" s="30">
        <f>('1 Layer - No Web - PreComp'!F49*COS(F6*(PI()/(180))))+('1 Layer - No Web - PreComp'!F50*SIN(F6*(PI()/(180))))</f>
        <v>4.3711113963203112E-3</v>
      </c>
      <c r="G8" s="30">
        <f>('1 Layer - No Web - PreComp'!G49*COS(G6*(PI()/(180))))+('1 Layer - No Web - PreComp'!G50*SIN(G6*(PI()/(180))))</f>
        <v>6.0552599898567889E-3</v>
      </c>
      <c r="H8" s="30">
        <f>('1 Layer - No Web - PreComp'!H49*COS(H6*(PI()/(180))))+('1 Layer - No Web - PreComp'!H50*SIN(H6*(PI()/(180))))</f>
        <v>5.9953358351615797E-3</v>
      </c>
      <c r="I8" s="30">
        <f>('1 Layer - No Web - PreComp'!I49*COS(I6*(PI()/(180))))+('1 Layer - No Web - PreComp'!I50*SIN(I6*(PI()/(180))))</f>
        <v>5.461977548395008E-3</v>
      </c>
      <c r="J8" s="30">
        <f>('1 Layer - No Web - PreComp'!J49*COS(J6*(PI()/(180))))+('1 Layer - No Web - PreComp'!J50*SIN(J6*(PI()/(180))))</f>
        <v>4.7332698384854278E-3</v>
      </c>
      <c r="K8" s="30">
        <f>('1 Layer - No Web - PreComp'!K49*COS(K6*(PI()/(180))))+('1 Layer - No Web - PreComp'!K50*SIN(K6*(PI()/(180))))</f>
        <v>3.8458306790398154E-3</v>
      </c>
      <c r="L8" s="30">
        <f>('1 Layer - No Web - PreComp'!L49*COS(L6*(PI()/(180))))+('1 Layer - No Web - PreComp'!L50*SIN(L6*(PI()/(180))))</f>
        <v>3.3139945762109151E-3</v>
      </c>
      <c r="M8" s="30">
        <f>('1 Layer - No Web - PreComp'!M49*COS(M6*(PI()/(180))))+('1 Layer - No Web - PreComp'!M50*SIN(M6*(PI()/(180))))</f>
        <v>2.8943303296082089E-3</v>
      </c>
      <c r="N8" s="30">
        <f>('1 Layer - No Web - PreComp'!N49*COS(N6*(PI()/(180))))+('1 Layer - No Web - PreComp'!N50*SIN(N6*(PI()/(180))))</f>
        <v>2.4995267641783614E-3</v>
      </c>
      <c r="O8" s="30">
        <f>('1 Layer - No Web - PreComp'!O49*COS(O6*(PI()/(180))))+('1 Layer - No Web - PreComp'!O50*SIN(O6*(PI()/(180))))</f>
        <v>2.1841436107701267E-3</v>
      </c>
      <c r="P8" s="30">
        <f>('1 Layer - No Web - PreComp'!P49*COS(P6*(PI()/(180))))+('1 Layer - No Web - PreComp'!P50*SIN(P6*(PI()/(180))))</f>
        <v>1.9299596479887306E-3</v>
      </c>
      <c r="Q8" s="30">
        <f>('1 Layer - No Web - PreComp'!Q49*COS(Q6*(PI()/(180))))+('1 Layer - No Web - PreComp'!Q50*SIN(Q6*(PI()/(180))))</f>
        <v>1.7604365653645917E-3</v>
      </c>
      <c r="R8" s="30">
        <f>('1 Layer - No Web - PreComp'!R49*COS(R6*(PI()/(180))))+('1 Layer - No Web - PreComp'!R50*SIN(R6*(PI()/(180))))</f>
        <v>1.5880383135067956E-3</v>
      </c>
      <c r="S8" s="30">
        <f>('1 Layer - No Web - PreComp'!S49*COS(S6*(PI()/(180))))+('1 Layer - No Web - PreComp'!S50*SIN(S6*(PI()/(180))))</f>
        <v>1.4739783194680316E-3</v>
      </c>
      <c r="T8" s="30">
        <f>('1 Layer - No Web - PreComp'!T49*COS(T6*(PI()/(180))))+('1 Layer - No Web - PreComp'!T50*SIN(T6*(PI()/(180))))</f>
        <v>1.3786137950164601E-3</v>
      </c>
      <c r="U8" s="30">
        <f>('1 Layer - No Web - PreComp'!U49*COS(U6*(PI()/(180))))+('1 Layer - No Web - PreComp'!U50*SIN(U6*(PI()/(180))))</f>
        <v>1.2986086269759487E-3</v>
      </c>
      <c r="V8" s="30">
        <f>('1 Layer - No Web - PreComp'!V49*COS(V6*(PI()/(180))))+('1 Layer - No Web - PreComp'!V50*SIN(V6*(PI()/(180))))</f>
        <v>1.2313024569067885E-3</v>
      </c>
      <c r="W8" s="30">
        <f>('1 Layer - No Web - PreComp'!W49*COS(W6*(PI()/(180))))+('1 Layer - No Web - PreComp'!W50*SIN(W6*(PI()/(180))))</f>
        <v>1.1751132785073571E-3</v>
      </c>
      <c r="X8" s="30">
        <f>('1 Layer - No Web - PreComp'!X49*COS(X6*(PI()/(180))))+('1 Layer - No Web - PreComp'!X50*SIN(X6*(PI()/(180))))</f>
        <v>1.1382488479708033E-3</v>
      </c>
      <c r="Y8" s="30">
        <f>('1 Layer - No Web - PreComp'!Y49*COS(Y6*(PI()/(180))))+('1 Layer - No Web - PreComp'!Y50*SIN(Y6*(PI()/(180))))</f>
        <v>1.0973080719838199E-3</v>
      </c>
      <c r="Z8" s="30">
        <f>('1 Layer - No Web - PreComp'!Z49*COS(Z6*(PI()/(180))))+('1 Layer - No Web - PreComp'!Z50*SIN(Z6*(PI()/(180))))</f>
        <v>1.0705485837423792E-3</v>
      </c>
      <c r="AA8" s="30">
        <f>('1 Layer - No Web - PreComp'!AA49*COS(AA6*(PI()/(180))))+('1 Layer - No Web - PreComp'!AA50*SIN(AA6*(PI()/(180))))</f>
        <v>1.0460692072984097E-3</v>
      </c>
      <c r="AB8" s="30">
        <f>('1 Layer - No Web - PreComp'!AB49*COS(AB6*(PI()/(180))))+('1 Layer - No Web - PreComp'!AB50*SIN(AB6*(PI()/(180))))</f>
        <v>1.0309936768768311E-3</v>
      </c>
      <c r="AC8" s="30">
        <f>('1 Layer - No Web - PreComp'!AC49*COS(AC6*(PI()/(180))))+('1 Layer - No Web - PreComp'!AC50*SIN(AC6*(PI()/(180))))</f>
        <v>1.0167016416987161E-3</v>
      </c>
      <c r="AD8" s="30">
        <f>('1 Layer - No Web - PreComp'!AD49*COS(AD6*(PI()/(180))))+('1 Layer - No Web - PreComp'!AD50*SIN(AD6*(PI()/(180))))</f>
        <v>7.6794479539629218E-6</v>
      </c>
      <c r="AE8" s="30">
        <f>('1 Layer - No Web - PreComp'!AE49*COS(AE6*(PI()/(180))))+('1 Layer - No Web - PreComp'!AE50*SIN(AE6*(PI()/(180))))</f>
        <v>3.2114057374205114E-6</v>
      </c>
      <c r="AF8" s="30">
        <f>('1 Layer - No Web - PreComp'!AF49*COS(AF6*(PI()/(180))))+('1 Layer - No Web - PreComp'!AF50*SIN(AF6*(PI()/(180))))</f>
        <v>1.8151424065000767E-6</v>
      </c>
      <c r="AG8" s="30">
        <f>('1 Layer - No Web - PreComp'!AG49*COS(AG6*(PI()/(180))))+('1 Layer - No Web - PreComp'!AG50*SIN(AG6*(PI()/(180))))</f>
        <v>0</v>
      </c>
      <c r="AH8" s="30">
        <f>('1 Layer - No Web - PreComp'!AH49*COS(AH6*(PI()/(180))))+('1 Layer - No Web - PreComp'!AH50*SIN(AH6*(PI()/(180))))</f>
        <v>0</v>
      </c>
    </row>
    <row r="9" spans="1:34" x14ac:dyDescent="0.25">
      <c r="A9" s="11" t="s">
        <v>26</v>
      </c>
      <c r="B9" s="12" t="s">
        <v>21</v>
      </c>
      <c r="C9" s="30">
        <f>-('1 Layer - No Web - PreComp'!C49*SIN(C6*(PI()/(180))))+('1 Layer - No Web - PreComp'!C50*COS(C6*(PI()/(180))))</f>
        <v>0</v>
      </c>
      <c r="D9" s="30">
        <f>-('1 Layer - No Web - PreComp'!D49*SIN(D6*(PI()/(180))))+('1 Layer - No Web - PreComp'!D50*COS(D6*(PI()/(180))))</f>
        <v>0</v>
      </c>
      <c r="E9" s="30">
        <f>-('1 Layer - No Web - PreComp'!E49*SIN(E6*(PI()/(180))))+('1 Layer - No Web - PreComp'!E50*COS(E6*(PI()/(180))))</f>
        <v>2.0952253402292858E-3</v>
      </c>
      <c r="F9" s="30">
        <f>-('1 Layer - No Web - PreComp'!F49*SIN(F6*(PI()/(180))))+('1 Layer - No Web - PreComp'!F50*COS(F6*(PI()/(180))))</f>
        <v>9.049496403720967E-3</v>
      </c>
      <c r="G9" s="30">
        <f>-('1 Layer - No Web - PreComp'!G49*SIN(G6*(PI()/(180))))+('1 Layer - No Web - PreComp'!G50*COS(G6*(PI()/(180))))</f>
        <v>2.2211119432735477E-2</v>
      </c>
      <c r="H9" s="30">
        <f>-('1 Layer - No Web - PreComp'!H49*SIN(H6*(PI()/(180))))+('1 Layer - No Web - PreComp'!H50*COS(H6*(PI()/(180))))</f>
        <v>2.8391124462120686E-2</v>
      </c>
      <c r="I9" s="30">
        <f>-('1 Layer - No Web - PreComp'!I49*SIN(I6*(PI()/(180))))+('1 Layer - No Web - PreComp'!I50*COS(I6*(PI()/(180))))</f>
        <v>3.1546264458107064E-2</v>
      </c>
      <c r="J9" s="30">
        <f>-('1 Layer - No Web - PreComp'!J49*SIN(J6*(PI()/(180))))+('1 Layer - No Web - PreComp'!J50*COS(J6*(PI()/(180))))</f>
        <v>3.2674089989410328E-2</v>
      </c>
      <c r="K9" s="30">
        <f>-('1 Layer - No Web - PreComp'!K49*SIN(K6*(PI()/(180))))+('1 Layer - No Web - PreComp'!K50*COS(K6*(PI()/(180))))</f>
        <v>2.9769272520304493E-2</v>
      </c>
      <c r="L9" s="30">
        <f>-('1 Layer - No Web - PreComp'!L49*SIN(L6*(PI()/(180))))+('1 Layer - No Web - PreComp'!L50*COS(L6*(PI()/(180))))</f>
        <v>2.8827373101773333E-2</v>
      </c>
      <c r="M9" s="30">
        <f>-('1 Layer - No Web - PreComp'!M49*SIN(M6*(PI()/(180))))+('1 Layer - No Web - PreComp'!M50*COS(M6*(PI()/(180))))</f>
        <v>2.7867953852823677E-2</v>
      </c>
      <c r="N9" s="30">
        <f>-('1 Layer - No Web - PreComp'!N49*SIN(N6*(PI()/(180))))+('1 Layer - No Web - PreComp'!N50*COS(N6*(PI()/(180))))</f>
        <v>2.5898887349752226E-2</v>
      </c>
      <c r="O9" s="30">
        <f>-('1 Layer - No Web - PreComp'!O49*SIN(O6*(PI()/(180))))+('1 Layer - No Web - PreComp'!O50*COS(O6*(PI()/(180))))</f>
        <v>2.3921319292370395E-2</v>
      </c>
      <c r="P9" s="30">
        <f>-('1 Layer - No Web - PreComp'!P49*SIN(P6*(PI()/(180))))+('1 Layer - No Web - PreComp'!P50*COS(P6*(PI()/(180))))</f>
        <v>2.1937986593056694E-2</v>
      </c>
      <c r="Q9" s="30">
        <f>-('1 Layer - No Web - PreComp'!Q49*SIN(Q6*(PI()/(180))))+('1 Layer - No Web - PreComp'!Q50*COS(Q6*(PI()/(180))))</f>
        <v>2.0949960933121747E-2</v>
      </c>
      <c r="R9" s="30">
        <f>-('1 Layer - No Web - PreComp'!R49*SIN(R6*(PI()/(180))))+('1 Layer - No Web - PreComp'!R50*COS(R6*(PI()/(180))))</f>
        <v>1.8959908605128729E-2</v>
      </c>
      <c r="S9" s="30">
        <f>-('1 Layer - No Web - PreComp'!S49*SIN(S6*(PI()/(180))))+('1 Layer - No Web - PreComp'!S50*COS(S6*(PI()/(180))))</f>
        <v>1.7967397917164805E-2</v>
      </c>
      <c r="T9" s="30">
        <f>-('1 Layer - No Web - PreComp'!T49*SIN(T6*(PI()/(180))))+('1 Layer - No Web - PreComp'!T50*COS(T6*(PI()/(180))))</f>
        <v>1.6973491803520879E-2</v>
      </c>
      <c r="U9" s="30">
        <f>-('1 Layer - No Web - PreComp'!U49*SIN(U6*(PI()/(180))))+('1 Layer - No Web - PreComp'!U50*COS(U6*(PI()/(180))))</f>
        <v>1.5978536091705763E-2</v>
      </c>
      <c r="V9" s="30">
        <f>-('1 Layer - No Web - PreComp'!V49*SIN(V6*(PI()/(180))))+('1 Layer - No Web - PreComp'!V50*COS(V6*(PI()/(180))))</f>
        <v>1.4982786598614269E-2</v>
      </c>
      <c r="W9" s="30">
        <f>-('1 Layer - No Web - PreComp'!W49*SIN(W6*(PI()/(180))))+('1 Layer - No Web - PreComp'!W50*COS(W6*(PI()/(180))))</f>
        <v>1.3986390126929669E-2</v>
      </c>
      <c r="X9" s="30">
        <f>-('1 Layer - No Web - PreComp'!X49*SIN(X6*(PI()/(180))))+('1 Layer - No Web - PreComp'!X50*COS(X6*(PI()/(180))))</f>
        <v>1.3989438500529359E-2</v>
      </c>
      <c r="Y9" s="30">
        <f>-('1 Layer - No Web - PreComp'!Y49*SIN(Y6*(PI()/(180))))+('1 Layer - No Web - PreComp'!Y50*COS(Y6*(PI()/(180))))</f>
        <v>1.2992148205557044E-2</v>
      </c>
      <c r="Z9" s="30">
        <f>-('1 Layer - No Web - PreComp'!Z49*SIN(Z6*(PI()/(180))))+('1 Layer - No Web - PreComp'!Z50*COS(Z6*(PI()/(180))))</f>
        <v>1.2994380544290951E-2</v>
      </c>
      <c r="AA9" s="30">
        <f>-('1 Layer - No Web - PreComp'!AA49*SIN(AA6*(PI()/(180))))+('1 Layer - No Web - PreComp'!AA50*COS(AA6*(PI()/(180))))</f>
        <v>1.1996071824290737E-2</v>
      </c>
      <c r="AB9" s="30">
        <f>-('1 Layer - No Web - PreComp'!AB49*SIN(AB6*(PI()/(180))))+('1 Layer - No Web - PreComp'!AB50*COS(AB6*(PI()/(180))))</f>
        <v>1.1997376881562069E-2</v>
      </c>
      <c r="AC9" s="30">
        <f>-('1 Layer - No Web - PreComp'!AC49*SIN(AC6*(PI()/(180))))+('1 Layer - No Web - PreComp'!AC50*COS(AC6*(PI()/(180))))</f>
        <v>1.0998468883065821E-2</v>
      </c>
      <c r="AD9" s="30">
        <f>-('1 Layer - No Web - PreComp'!AD49*SIN(AD6*(PI()/(180))))+('1 Layer - No Web - PreComp'!AD50*COS(AD6*(PI()/(180))))</f>
        <v>9.9999970513035222E-3</v>
      </c>
      <c r="AE9" s="30">
        <f>-('1 Layer - No Web - PreComp'!AE49*SIN(AE6*(PI()/(180))))+('1 Layer - No Web - PreComp'!AE50*COS(AE6*(PI()/(180))))</f>
        <v>7.9999993554295493E-3</v>
      </c>
      <c r="AF9" s="30">
        <f>-('1 Layer - No Web - PreComp'!AF49*SIN(AF6*(PI()/(180))))+('1 Layer - No Web - PreComp'!AF50*COS(AF6*(PI()/(180))))</f>
        <v>7.9999997940786247E-3</v>
      </c>
      <c r="AG9" s="30">
        <f>-('1 Layer - No Web - PreComp'!AG49*SIN(AG6*(PI()/(180))))+('1 Layer - No Web - PreComp'!AG50*COS(AG6*(PI()/(180))))</f>
        <v>4.0000000000000001E-3</v>
      </c>
      <c r="AH9" s="30">
        <f>-('1 Layer - No Web - PreComp'!AH49*SIN(AH6*(PI()/(180))))+('1 Layer - No Web - PreComp'!AH50*COS(AH6*(PI()/(180))))</f>
        <v>1E-3</v>
      </c>
    </row>
    <row r="10" spans="1:34" x14ac:dyDescent="0.25">
      <c r="A10" s="11" t="s">
        <v>27</v>
      </c>
      <c r="B10" s="12" t="s">
        <v>24</v>
      </c>
      <c r="C10" s="30">
        <f>(C8/C$5)*100</f>
        <v>0</v>
      </c>
      <c r="D10" s="19">
        <f t="shared" ref="D10:AH10" si="0">(D8/D$5)*100</f>
        <v>0</v>
      </c>
      <c r="E10" s="19">
        <f t="shared" si="0"/>
        <v>3.5161296786361067</v>
      </c>
      <c r="F10" s="19">
        <f t="shared" si="0"/>
        <v>5.235399331501827</v>
      </c>
      <c r="G10" s="19">
        <f t="shared" si="0"/>
        <v>5.5984596748325055</v>
      </c>
      <c r="H10" s="19">
        <f t="shared" si="0"/>
        <v>4.9367843517658629</v>
      </c>
      <c r="I10" s="19">
        <f t="shared" si="0"/>
        <v>4.2962121910509987</v>
      </c>
      <c r="J10" s="19">
        <f t="shared" si="0"/>
        <v>3.6682841248262066</v>
      </c>
      <c r="K10" s="19">
        <f t="shared" si="0"/>
        <v>3.0250041311253471</v>
      </c>
      <c r="L10" s="19">
        <f t="shared" si="0"/>
        <v>2.6868848333279267</v>
      </c>
      <c r="M10" s="19">
        <f t="shared" si="0"/>
        <v>2.4601807801669775</v>
      </c>
      <c r="N10" s="19">
        <f t="shared" si="0"/>
        <v>2.2711217322793043</v>
      </c>
      <c r="O10" s="19">
        <f t="shared" si="0"/>
        <v>2.130378831900531</v>
      </c>
      <c r="P10" s="19">
        <f t="shared" si="0"/>
        <v>2.0382539769339902</v>
      </c>
      <c r="Q10" s="19">
        <f t="shared" si="0"/>
        <v>2.002050215682218</v>
      </c>
      <c r="R10" s="19">
        <f t="shared" si="0"/>
        <v>1.9350200953019221</v>
      </c>
      <c r="S10" s="19">
        <f t="shared" si="0"/>
        <v>1.9160990980751178</v>
      </c>
      <c r="T10" s="19">
        <f t="shared" si="0"/>
        <v>1.9044022804028164</v>
      </c>
      <c r="U10" s="19">
        <f t="shared" si="0"/>
        <v>1.8999632049314965</v>
      </c>
      <c r="V10" s="19">
        <f t="shared" si="0"/>
        <v>1.9023641008205145</v>
      </c>
      <c r="W10" s="19">
        <f t="shared" si="0"/>
        <v>1.9119626359165709</v>
      </c>
      <c r="X10" s="19">
        <f t="shared" si="0"/>
        <v>1.9450620715973195</v>
      </c>
      <c r="Y10" s="19">
        <f t="shared" si="0"/>
        <v>1.9649383416088111</v>
      </c>
      <c r="Z10" s="19">
        <f t="shared" si="0"/>
        <v>1.9999259256725768</v>
      </c>
      <c r="AA10" s="19">
        <f t="shared" si="0"/>
        <v>2.0208155140992003</v>
      </c>
      <c r="AB10" s="19">
        <f t="shared" si="0"/>
        <v>2.0472255754110402</v>
      </c>
      <c r="AC10" s="19">
        <f t="shared" si="0"/>
        <v>2.1869459803070339</v>
      </c>
      <c r="AD10" s="19">
        <f t="shared" si="0"/>
        <v>1.7986973652170932E-2</v>
      </c>
      <c r="AE10" s="19">
        <f t="shared" si="0"/>
        <v>8.9074253874768927E-3</v>
      </c>
      <c r="AF10" s="19">
        <f t="shared" si="0"/>
        <v>5.6269414601502381E-3</v>
      </c>
      <c r="AG10" s="19">
        <f t="shared" si="0"/>
        <v>0</v>
      </c>
      <c r="AH10" s="20">
        <f t="shared" si="0"/>
        <v>0</v>
      </c>
    </row>
    <row r="11" spans="1:34" x14ac:dyDescent="0.25">
      <c r="A11" s="11" t="s">
        <v>28</v>
      </c>
      <c r="B11" s="12" t="s">
        <v>24</v>
      </c>
      <c r="C11" s="30">
        <f>((C9/C$5)+Sheet1!B47)*100</f>
        <v>50</v>
      </c>
      <c r="D11" s="19">
        <f>((D9/D$5)+Sheet1!C47)*100</f>
        <v>50</v>
      </c>
      <c r="E11" s="19">
        <f>((E9/E$5)+Sheet1!D47)*100</f>
        <v>52.339585727902303</v>
      </c>
      <c r="F11" s="19">
        <f>((F9/F$5)+Sheet1!E47)*100</f>
        <v>50.48137563513577</v>
      </c>
      <c r="G11" s="19">
        <f>((G9/G$5)+Sheet1!F47)*100</f>
        <v>50.901719682156774</v>
      </c>
      <c r="H11" s="19">
        <f>((H9/H$5)+Sheet1!G47)*100</f>
        <v>50.423974400517203</v>
      </c>
      <c r="I11" s="19">
        <f>((I9/I$5)+Sheet1!H47)*100</f>
        <v>50.52784632643845</v>
      </c>
      <c r="J11" s="19">
        <f>((J9/J$5)+Sheet1!I47)*100</f>
        <v>50.580980982103107</v>
      </c>
      <c r="K11" s="19">
        <f>((K9/K$5)+Sheet1!J47)*100</f>
        <v>49.015532265970855</v>
      </c>
      <c r="L11" s="19">
        <f>((L9/L$5)+Sheet1!K47)*100</f>
        <v>48.972347114822377</v>
      </c>
      <c r="M11" s="19">
        <f>((M9/M$5)+Sheet1!L47)*100</f>
        <v>49.287760774900121</v>
      </c>
      <c r="N11" s="19">
        <f>((N9/N$5)+Sheet1!M47)*100</f>
        <v>49.132264885033493</v>
      </c>
      <c r="O11" s="19">
        <f>((O9/O$5)+Sheet1!N47)*100</f>
        <v>48.932473194668148</v>
      </c>
      <c r="P11" s="19">
        <f>((P9/P$5)+Sheet1!O47)*100</f>
        <v>48.768975820723206</v>
      </c>
      <c r="Q11" s="19">
        <f>((Q9/Q$5)+Sheet1!P47)*100</f>
        <v>49.425268475949849</v>
      </c>
      <c r="R11" s="19">
        <f>((R9/R$5)+Sheet1!Q47)*100</f>
        <v>48.702593837925647</v>
      </c>
      <c r="S11" s="19">
        <f>((S9/S$5)+Sheet1!R47)*100</f>
        <v>48.956730888864961</v>
      </c>
      <c r="T11" s="19">
        <f>((T9/T$5)+Sheet1!S47)*100</f>
        <v>49.046999162399743</v>
      </c>
      <c r="U11" s="19">
        <f>((U9/U$5)+Sheet1!T47)*100</f>
        <v>48.977813771040914</v>
      </c>
      <c r="V11" s="19">
        <f>((V9/V$5)+Sheet1!U47)*100</f>
        <v>48.74842725731375</v>
      </c>
      <c r="W11" s="19">
        <f>((W9/W$5)+Sheet1!V47)*100</f>
        <v>48.356491500129472</v>
      </c>
      <c r="X11" s="19">
        <f>((X9/X$5)+Sheet1!W47)*100</f>
        <v>49.505428306676301</v>
      </c>
      <c r="Y11" s="19">
        <f>((Y9/Y$5)+Sheet1!X47)*100</f>
        <v>48.864906912431408</v>
      </c>
      <c r="Z11" s="19">
        <f>((Z9/Z$5)+Sheet1!Y47)*100</f>
        <v>49.875216401422655</v>
      </c>
      <c r="AA11" s="19">
        <f>((AA9/AA$5)+Sheet1!Z47)*100</f>
        <v>48.774229660561652</v>
      </c>
      <c r="AB11" s="19">
        <f>((AB9/AB$5)+Sheet1!AA47)*100</f>
        <v>49.422975194360255</v>
      </c>
      <c r="AC11" s="19">
        <f>((AC9/AC$5)+Sheet1!AB47)*100</f>
        <v>49.257931026023215</v>
      </c>
      <c r="AD11" s="19">
        <f>((AD9/AD$5)+Sheet1!AC47)*100</f>
        <v>49.022215315719805</v>
      </c>
      <c r="AE11" s="19">
        <f>((AE9/AE$5)+Sheet1!AD47)*100</f>
        <v>47.789471896375645</v>
      </c>
      <c r="AF11" s="19">
        <f>((AF9/AF$5)+Sheet1!AE47)*100</f>
        <v>50.399999361643744</v>
      </c>
      <c r="AG11" s="19">
        <f>((AG9/AG$5)+Sheet1!AF47)*100</f>
        <v>46.68</v>
      </c>
      <c r="AH11" s="20">
        <f>((AH9/AH$5)+Sheet1!AG47)*100</f>
        <v>46.316801325875289</v>
      </c>
    </row>
    <row r="12" spans="1:34" x14ac:dyDescent="0.25">
      <c r="A12" s="11" t="s">
        <v>29</v>
      </c>
      <c r="B12" s="12"/>
      <c r="C12" s="31" t="s">
        <v>71</v>
      </c>
      <c r="D12" s="1" t="s">
        <v>71</v>
      </c>
      <c r="E12" s="1" t="s">
        <v>71</v>
      </c>
      <c r="F12" s="1" t="s">
        <v>71</v>
      </c>
      <c r="G12" s="1" t="s">
        <v>71</v>
      </c>
      <c r="H12" s="1" t="s">
        <v>71</v>
      </c>
      <c r="I12" s="1" t="s">
        <v>71</v>
      </c>
      <c r="J12" s="1" t="s">
        <v>71</v>
      </c>
      <c r="K12" s="1" t="s">
        <v>71</v>
      </c>
      <c r="L12" s="1" t="s">
        <v>71</v>
      </c>
      <c r="M12" s="1" t="s">
        <v>71</v>
      </c>
      <c r="N12" s="1" t="s">
        <v>71</v>
      </c>
      <c r="O12" s="1" t="s">
        <v>71</v>
      </c>
      <c r="P12" s="1" t="s">
        <v>71</v>
      </c>
      <c r="Q12" s="1" t="s">
        <v>71</v>
      </c>
      <c r="R12" s="1" t="s">
        <v>71</v>
      </c>
      <c r="S12" s="1" t="s">
        <v>71</v>
      </c>
      <c r="T12" s="1" t="s">
        <v>71</v>
      </c>
      <c r="U12" s="1" t="s">
        <v>71</v>
      </c>
      <c r="V12" s="1" t="s">
        <v>71</v>
      </c>
      <c r="W12" s="1" t="s">
        <v>71</v>
      </c>
      <c r="X12" s="1" t="s">
        <v>71</v>
      </c>
      <c r="Y12" s="1" t="s">
        <v>71</v>
      </c>
      <c r="Z12" s="1" t="s">
        <v>71</v>
      </c>
      <c r="AA12" s="1" t="s">
        <v>71</v>
      </c>
      <c r="AB12" s="1" t="s">
        <v>71</v>
      </c>
      <c r="AC12" s="1" t="s">
        <v>71</v>
      </c>
      <c r="AD12" s="1" t="s">
        <v>71</v>
      </c>
      <c r="AE12" s="1" t="s">
        <v>71</v>
      </c>
      <c r="AF12" s="1" t="s">
        <v>71</v>
      </c>
      <c r="AG12" s="1" t="s">
        <v>71</v>
      </c>
      <c r="AH12" s="21" t="s">
        <v>71</v>
      </c>
    </row>
    <row r="13" spans="1:34" ht="14.4" thickBot="1" x14ac:dyDescent="0.3">
      <c r="A13" s="13" t="s">
        <v>30</v>
      </c>
      <c r="B13" s="14"/>
      <c r="C13" s="32">
        <v>1</v>
      </c>
      <c r="D13" s="22">
        <v>1</v>
      </c>
      <c r="E13" s="22">
        <v>2</v>
      </c>
      <c r="F13" s="22">
        <v>2</v>
      </c>
      <c r="G13" s="22">
        <v>2</v>
      </c>
      <c r="H13" s="22">
        <v>2</v>
      </c>
      <c r="I13" s="22">
        <v>2</v>
      </c>
      <c r="J13" s="22">
        <v>2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2</v>
      </c>
      <c r="Q13" s="22">
        <v>2</v>
      </c>
      <c r="R13" s="22">
        <v>2</v>
      </c>
      <c r="S13" s="22">
        <v>2</v>
      </c>
      <c r="T13" s="22">
        <v>2</v>
      </c>
      <c r="U13" s="22">
        <v>2</v>
      </c>
      <c r="V13" s="22">
        <v>2</v>
      </c>
      <c r="W13" s="22">
        <v>2</v>
      </c>
      <c r="X13" s="22">
        <v>2</v>
      </c>
      <c r="Y13" s="22">
        <v>2</v>
      </c>
      <c r="Z13" s="22">
        <v>2</v>
      </c>
      <c r="AA13" s="22">
        <v>2</v>
      </c>
      <c r="AB13" s="22">
        <v>2</v>
      </c>
      <c r="AC13" s="22">
        <v>2</v>
      </c>
      <c r="AD13" s="22">
        <v>2</v>
      </c>
      <c r="AE13" s="22">
        <v>2</v>
      </c>
      <c r="AF13" s="22">
        <v>2</v>
      </c>
      <c r="AG13" s="22">
        <v>2</v>
      </c>
      <c r="AH13" s="23">
        <v>2</v>
      </c>
    </row>
    <row r="14" spans="1:34" ht="14.4" thickBot="1" x14ac:dyDescent="0.3">
      <c r="A14" s="15"/>
      <c r="B14" s="16"/>
    </row>
    <row r="15" spans="1:34" x14ac:dyDescent="0.25">
      <c r="A15" s="9" t="s">
        <v>20</v>
      </c>
      <c r="B15" s="10" t="s">
        <v>21</v>
      </c>
      <c r="C15" s="34">
        <f>C4</f>
        <v>0</v>
      </c>
      <c r="D15" s="35">
        <f t="shared" ref="D15:AH15" si="1">D4</f>
        <v>2.835E-2</v>
      </c>
      <c r="E15" s="35">
        <f t="shared" si="1"/>
        <v>4.4858538899430742E-2</v>
      </c>
      <c r="F15" s="35">
        <f t="shared" si="1"/>
        <v>0.1093746679316888</v>
      </c>
      <c r="G15" s="35">
        <f t="shared" si="1"/>
        <v>0.19476366223908914</v>
      </c>
      <c r="H15" s="35">
        <f t="shared" si="1"/>
        <v>0.25074089184060722</v>
      </c>
      <c r="I15" s="35">
        <f t="shared" si="1"/>
        <v>0.30482058823529412</v>
      </c>
      <c r="J15" s="35">
        <f t="shared" si="1"/>
        <v>0.36364411764705878</v>
      </c>
      <c r="K15" s="35">
        <f t="shared" si="1"/>
        <v>0.41715455407969632</v>
      </c>
      <c r="L15" s="35">
        <f t="shared" si="1"/>
        <v>0.47294203036053128</v>
      </c>
      <c r="M15" s="35">
        <f t="shared" si="1"/>
        <v>0.5287295066413662</v>
      </c>
      <c r="N15" s="35">
        <f t="shared" si="1"/>
        <v>0.58470673624288427</v>
      </c>
      <c r="O15" s="35">
        <f t="shared" si="1"/>
        <v>0.64049421252371919</v>
      </c>
      <c r="P15" s="35">
        <f t="shared" si="1"/>
        <v>0.69628168880455399</v>
      </c>
      <c r="Q15" s="35">
        <f t="shared" si="1"/>
        <v>0.75206916508538901</v>
      </c>
      <c r="R15" s="35">
        <f t="shared" si="1"/>
        <v>0.80804639468690698</v>
      </c>
      <c r="S15" s="35">
        <f t="shared" si="1"/>
        <v>0.863833870967742</v>
      </c>
      <c r="T15" s="35">
        <f t="shared" si="1"/>
        <v>0.91981110056925985</v>
      </c>
      <c r="U15" s="35">
        <f t="shared" si="1"/>
        <v>0.97578833017077793</v>
      </c>
      <c r="V15" s="35">
        <f t="shared" si="1"/>
        <v>1.0317655597722959</v>
      </c>
      <c r="W15" s="35">
        <f t="shared" si="1"/>
        <v>1.0877427893738141</v>
      </c>
      <c r="X15" s="35">
        <f t="shared" si="1"/>
        <v>1.1439097722960152</v>
      </c>
      <c r="Y15" s="35">
        <f t="shared" si="1"/>
        <v>1.1998870018975332</v>
      </c>
      <c r="Z15" s="35">
        <f t="shared" si="1"/>
        <v>1.2524486717267551</v>
      </c>
      <c r="AA15" s="35">
        <f t="shared" si="1"/>
        <v>1.2960919354838709</v>
      </c>
      <c r="AB15" s="35">
        <f t="shared" si="1"/>
        <v>1.3330938330170776</v>
      </c>
      <c r="AC15" s="35">
        <f t="shared" si="1"/>
        <v>1.3659211574952561</v>
      </c>
      <c r="AD15" s="35">
        <f t="shared" si="1"/>
        <v>1.3900198292220114</v>
      </c>
      <c r="AE15" s="35">
        <f t="shared" si="1"/>
        <v>1.4023537950664138</v>
      </c>
      <c r="AF15" s="35">
        <f t="shared" si="1"/>
        <v>1.4080463946869071</v>
      </c>
      <c r="AG15" s="35">
        <f t="shared" si="1"/>
        <v>1.4158262808349145</v>
      </c>
      <c r="AH15" s="36">
        <f t="shared" si="1"/>
        <v>1.4205701138519924</v>
      </c>
    </row>
    <row r="16" spans="1:34" x14ac:dyDescent="0.25">
      <c r="A16" s="11" t="s">
        <v>31</v>
      </c>
      <c r="B16" s="12" t="s">
        <v>24</v>
      </c>
      <c r="C16" s="37">
        <f>((('1 Layer - No Web - PreComp'!C57)/C$5))*100</f>
        <v>0</v>
      </c>
      <c r="D16" s="37">
        <f>((('1 Layer - No Web - PreComp'!D57)/D$5))*100</f>
        <v>0</v>
      </c>
      <c r="E16" s="37">
        <f>((('1 Layer - No Web - PreComp'!E57)/E$5))*100</f>
        <v>1.4845070422535214</v>
      </c>
      <c r="F16" s="37">
        <f>((('1 Layer - No Web - PreComp'!F57)/F$5))*100</f>
        <v>1.1977272727272728</v>
      </c>
      <c r="G16" s="37">
        <f>((('1 Layer - No Web - PreComp'!G57)/G$5))*100</f>
        <v>0.92456140350877203</v>
      </c>
      <c r="H16" s="37">
        <f>((('1 Layer - No Web - PreComp'!H57)/H$5))*100</f>
        <v>0.82343750000000004</v>
      </c>
      <c r="I16" s="37">
        <f>((('1 Layer - No Web - PreComp'!I57)/I$5))*100</f>
        <v>0.78656716417910455</v>
      </c>
      <c r="J16" s="37">
        <f>((('1 Layer - No Web - PreComp'!J57)/J$5))*100</f>
        <v>0.77500000000000002</v>
      </c>
      <c r="K16" s="37">
        <f>((('1 Layer - No Web - PreComp'!K57)/K$5))*100</f>
        <v>0.78656716417910455</v>
      </c>
      <c r="L16" s="37">
        <f>((('1 Layer - No Web - PreComp'!L57)/L$5))*100</f>
        <v>0.81076923076923091</v>
      </c>
      <c r="M16" s="37">
        <f>((('1 Layer - No Web - PreComp'!M57)/M$5))*100</f>
        <v>0.85000000000000009</v>
      </c>
      <c r="N16" s="37">
        <f>((('1 Layer - No Web - PreComp'!N57)/N$5))*100</f>
        <v>0.90862068965517251</v>
      </c>
      <c r="O16" s="37">
        <f>((('1 Layer - No Web - PreComp'!O57)/O$5))*100</f>
        <v>0.97538404590042582</v>
      </c>
      <c r="P16" s="37">
        <f>((('1 Layer - No Web - PreComp'!P57)/P$5))*100</f>
        <v>1.0561122244488979</v>
      </c>
      <c r="Q16" s="37">
        <f>((('1 Layer - No Web - PreComp'!Q57)/Q$5))*100</f>
        <v>1.1372464393612429</v>
      </c>
      <c r="R16" s="37">
        <f>((('1 Layer - No Web - PreComp'!R57)/R$5))*100</f>
        <v>1.2184971098265895</v>
      </c>
      <c r="S16" s="37">
        <f>((('1 Layer - No Web - PreComp'!S57)/S$5))*100</f>
        <v>1.2999506660088802</v>
      </c>
      <c r="T16" s="37">
        <f>((('1 Layer - No Web - PreComp'!T57)/T$5))*100</f>
        <v>1.381389252948886</v>
      </c>
      <c r="U16" s="37">
        <f>((('1 Layer - No Web - PreComp'!U57)/U$5))*100</f>
        <v>1.4630760688506388</v>
      </c>
      <c r="V16" s="37">
        <f>((('1 Layer - No Web - PreComp'!V57)/V$5))*100</f>
        <v>1.5450014658457931</v>
      </c>
      <c r="W16" s="37">
        <f>((('1 Layer - No Web - PreComp'!W57)/W$5))*100</f>
        <v>1.6270453843778947</v>
      </c>
      <c r="X16" s="37">
        <f>((('1 Layer - No Web - PreComp'!X57)/X$5))*100</f>
        <v>1.7088197146562907</v>
      </c>
      <c r="Y16" s="37">
        <f>((('1 Layer - No Web - PreComp'!Y57)/Y$5))*100</f>
        <v>1.7906897723411486</v>
      </c>
      <c r="Z16" s="37">
        <f>((('1 Layer - No Web - PreComp'!Z57)/Z$5))*100</f>
        <v>1.8681318681318682</v>
      </c>
      <c r="AA16" s="37">
        <f>((('1 Layer - No Web - PreComp'!AA57)/AA$5))*100</f>
        <v>1.9318181818181817</v>
      </c>
      <c r="AB16" s="37">
        <f>((('1 Layer - No Web - PreComp'!AB57)/AB$5))*100</f>
        <v>1.9856819894498872</v>
      </c>
      <c r="AC16" s="37">
        <f>((('1 Layer - No Web - PreComp'!AC57)/AC$5))*100</f>
        <v>2.1510204081632653</v>
      </c>
      <c r="AD16" s="37">
        <f>((('1 Layer - No Web - PreComp'!AD57)/AD$5))*100</f>
        <v>0</v>
      </c>
      <c r="AE16" s="37">
        <f>((('1 Layer - No Web - PreComp'!AE57)/AE$5))*100</f>
        <v>0</v>
      </c>
      <c r="AF16" s="37">
        <f>((('1 Layer - No Web - PreComp'!AF57)/AF$5))*100</f>
        <v>0</v>
      </c>
      <c r="AG16" s="37">
        <f>((('1 Layer - No Web - PreComp'!AG57)/AG$5))*100</f>
        <v>0</v>
      </c>
      <c r="AH16" s="37">
        <f>((('1 Layer - No Web - PreComp'!AH57)/AH$5))*100</f>
        <v>0</v>
      </c>
    </row>
    <row r="17" spans="1:34" x14ac:dyDescent="0.25">
      <c r="A17" s="11" t="s">
        <v>32</v>
      </c>
      <c r="B17" s="12" t="s">
        <v>24</v>
      </c>
      <c r="C17" s="37">
        <f>((('1 Layer - No Web - PreComp'!C58)/C$5)+Sheet1!B$47)*100</f>
        <v>50</v>
      </c>
      <c r="D17" s="37">
        <f>((('1 Layer - No Web - PreComp'!D58)/D$5)+Sheet1!C$47)*100</f>
        <v>50</v>
      </c>
      <c r="E17" s="37">
        <f>((('1 Layer - No Web - PreComp'!E58)/E$5)+Sheet1!D$47)*100</f>
        <v>53.682730081984467</v>
      </c>
      <c r="F17" s="37">
        <f>((('1 Layer - No Web - PreComp'!F58)/F$5)+Sheet1!E$47)*100</f>
        <v>51.619819715224523</v>
      </c>
      <c r="G17" s="37">
        <f>((('1 Layer - No Web - PreComp'!G58)/G$5)+Sheet1!F$47)*100</f>
        <v>51.631088206627652</v>
      </c>
      <c r="H17" s="37">
        <f>((('1 Layer - No Web - PreComp'!H58)/H$5)+Sheet1!G$47)*100</f>
        <v>50.925345351239706</v>
      </c>
      <c r="I17" s="37">
        <f>((('1 Layer - No Web - PreComp'!I58)/I$5)+Sheet1!H$47)*100</f>
        <v>50.884739804912435</v>
      </c>
      <c r="J17" s="37">
        <f>((('1 Layer - No Web - PreComp'!J58)/J$5)+Sheet1!I$47)*100</f>
        <v>50.833561240310111</v>
      </c>
      <c r="K17" s="37">
        <f>((('1 Layer - No Web - PreComp'!K58)/K$5)+Sheet1!J$47)*100</f>
        <v>49.197014925373132</v>
      </c>
      <c r="L17" s="37">
        <f>((('1 Layer - No Web - PreComp'!L58)/L$5)+Sheet1!K$47)*100</f>
        <v>49.112307692307695</v>
      </c>
      <c r="M17" s="37">
        <f>((('1 Layer - No Web - PreComp'!M58)/M$5)+Sheet1!L$47)*100</f>
        <v>49.4</v>
      </c>
      <c r="N17" s="37">
        <f>((('1 Layer - No Web - PreComp'!N58)/N$5)+Sheet1!M$47)*100</f>
        <v>49.224137931034484</v>
      </c>
      <c r="O17" s="37">
        <f>((('1 Layer - No Web - PreComp'!O58)/O$5)+Sheet1!N$47)*100</f>
        <v>49.009217101610218</v>
      </c>
      <c r="P17" s="37">
        <f>((('1 Layer - No Web - PreComp'!P58)/P$5)+Sheet1!O$47)*100</f>
        <v>48.834468937875755</v>
      </c>
      <c r="Q17" s="37">
        <f>((('1 Layer - No Web - PreComp'!Q58)/Q$5)+Sheet1!P$47)*100</f>
        <v>49.482175226586101</v>
      </c>
      <c r="R17" s="37">
        <f>((('1 Layer - No Web - PreComp'!R58)/R$5)+Sheet1!Q$47)*100</f>
        <v>48.751445086705203</v>
      </c>
      <c r="S17" s="37">
        <f>((('1 Layer - No Web - PreComp'!S58)/S$5)+Sheet1!R$47)*100</f>
        <v>48.999111988159846</v>
      </c>
      <c r="T17" s="37">
        <f>((('1 Layer - No Web - PreComp'!T58)/T$5)+Sheet1!S$47)*100</f>
        <v>49.083617300131067</v>
      </c>
      <c r="U17" s="37">
        <f>((('1 Layer - No Web - PreComp'!U58)/U$5)+Sheet1!T$47)*100</f>
        <v>49.009217101610218</v>
      </c>
      <c r="V17" s="37">
        <f>((('1 Layer - No Web - PreComp'!V58)/V$5)+Sheet1!U$47)*100</f>
        <v>48.775021987686898</v>
      </c>
      <c r="W17" s="37">
        <f>((('1 Layer - No Web - PreComp'!W58)/W$5)+Sheet1!V$47)*100</f>
        <v>48.378635381290522</v>
      </c>
      <c r="X17" s="37">
        <f>((('1 Layer - No Web - PreComp'!X58)/X$5)+Sheet1!W$47)*100</f>
        <v>49.523476005188073</v>
      </c>
      <c r="Y17" s="37">
        <f>((('1 Layer - No Web - PreComp'!Y58)/Y$5)+Sheet1!X$47)*100</f>
        <v>48.878967040434929</v>
      </c>
      <c r="Z17" s="37">
        <f>((('1 Layer - No Web - PreComp'!Z58)/Z$5)+Sheet1!Y$47)*100</f>
        <v>49.885714285714286</v>
      </c>
      <c r="AA17" s="37">
        <f>((('1 Layer - No Web - PreComp'!AA58)/AA$5)+Sheet1!Z$47)*100</f>
        <v>48.781818181818181</v>
      </c>
      <c r="AB17" s="37">
        <f>((('1 Layer - No Web - PreComp'!AB58)/AB$5)+Sheet1!AA$47)*100</f>
        <v>49.428183873398645</v>
      </c>
      <c r="AC17" s="37">
        <f>((('1 Layer - No Web - PreComp'!AC58)/AC$5)+Sheet1!AB$47)*100</f>
        <v>49.261224489795921</v>
      </c>
      <c r="AD17" s="37">
        <f>((('1 Layer - No Web - PreComp'!AD58)/AD$5)+Sheet1!AC$47)*100</f>
        <v>49.022222222222226</v>
      </c>
      <c r="AE17" s="37">
        <f>((('1 Layer - No Web - PreComp'!AE58)/AE$5)+Sheet1!AD$47)*100</f>
        <v>47.789473684210527</v>
      </c>
      <c r="AF17" s="37">
        <f>((('1 Layer - No Web - PreComp'!AF58)/AF$5)+Sheet1!AE$47)*100</f>
        <v>50.4</v>
      </c>
      <c r="AG17" s="37">
        <f>((('1 Layer - No Web - PreComp'!AG58)/AG$5)+Sheet1!AF$47)*100</f>
        <v>46.68</v>
      </c>
      <c r="AH17" s="37">
        <f>((('1 Layer - No Web - PreComp'!AH58)/AH$5)+Sheet1!AG$47)*100</f>
        <v>46.316801325875289</v>
      </c>
    </row>
    <row r="18" spans="1:34" x14ac:dyDescent="0.25">
      <c r="A18" s="11" t="s">
        <v>33</v>
      </c>
      <c r="B18" s="12" t="s">
        <v>34</v>
      </c>
      <c r="C18" s="37">
        <f>'1 Layer - No Web - PreComp'!C53</f>
        <v>5.364E-2</v>
      </c>
      <c r="D18" s="38">
        <f>'1 Layer - No Web - PreComp'!D53</f>
        <v>5.364E-2</v>
      </c>
      <c r="E18" s="38">
        <f>'1 Layer - No Web - PreComp'!E53</f>
        <v>3.5540000000000002E-2</v>
      </c>
      <c r="F18" s="38">
        <f>'1 Layer - No Web - PreComp'!F53</f>
        <v>4.403E-2</v>
      </c>
      <c r="G18" s="38">
        <f>'1 Layer - No Web - PreComp'!G53</f>
        <v>5.7290000000000001E-2</v>
      </c>
      <c r="H18" s="38">
        <f>'1 Layer - No Web - PreComp'!H53</f>
        <v>6.4180000000000001E-2</v>
      </c>
      <c r="I18" s="38">
        <f>'1 Layer - No Web - PreComp'!I53</f>
        <v>6.7360000000000003E-2</v>
      </c>
      <c r="J18" s="38">
        <f>'1 Layer - No Web - PreComp'!J53</f>
        <v>6.8430000000000005E-2</v>
      </c>
      <c r="K18" s="38">
        <f>'1 Layer - No Web - PreComp'!K53</f>
        <v>6.7360000000000003E-2</v>
      </c>
      <c r="L18" s="38">
        <f>'1 Layer - No Web - PreComp'!L53</f>
        <v>6.5240000000000006E-2</v>
      </c>
      <c r="M18" s="38">
        <f>'1 Layer - No Web - PreComp'!M53</f>
        <v>6.2590000000000007E-2</v>
      </c>
      <c r="N18" s="38">
        <f>'1 Layer - No Web - PreComp'!N53</f>
        <v>5.8349999999999999E-2</v>
      </c>
      <c r="O18" s="38">
        <f>'1 Layer - No Web - PreComp'!O53</f>
        <v>5.4629999999999998E-2</v>
      </c>
      <c r="P18" s="38">
        <f>'1 Layer - No Web - PreComp'!P53</f>
        <v>5.0389999999999997E-2</v>
      </c>
      <c r="Q18" s="38">
        <f>'1 Layer - No Web - PreComp'!Q53</f>
        <v>4.6679999999999999E-2</v>
      </c>
      <c r="R18" s="38">
        <f>'1 Layer - No Web - PreComp'!R53</f>
        <v>4.3499999999999997E-2</v>
      </c>
      <c r="S18" s="38">
        <f>'1 Layer - No Web - PreComp'!S53</f>
        <v>4.0840000000000001E-2</v>
      </c>
      <c r="T18" s="38">
        <f>'1 Layer - No Web - PreComp'!T53</f>
        <v>3.8190000000000002E-2</v>
      </c>
      <c r="U18" s="38">
        <f>'1 Layer - No Web - PreComp'!U53</f>
        <v>3.6069999999999998E-2</v>
      </c>
      <c r="V18" s="38">
        <f>'1 Layer - No Web - PreComp'!V53</f>
        <v>3.4479999999999997E-2</v>
      </c>
      <c r="W18" s="38">
        <f>'1 Layer - No Web - PreComp'!W53</f>
        <v>3.236E-2</v>
      </c>
      <c r="X18" s="38">
        <f>'1 Layer - No Web - PreComp'!X53</f>
        <v>3.1300000000000001E-2</v>
      </c>
      <c r="Y18" s="38">
        <f>'1 Layer - No Web - PreComp'!Y53</f>
        <v>2.9700000000000001E-2</v>
      </c>
      <c r="Z18" s="38">
        <f>'1 Layer - No Web - PreComp'!Z53</f>
        <v>2.8639999999999999E-2</v>
      </c>
      <c r="AA18" s="38">
        <f>'1 Layer - No Web - PreComp'!AA53</f>
        <v>2.758E-2</v>
      </c>
      <c r="AB18" s="38">
        <f>'1 Layer - No Web - PreComp'!AB53</f>
        <v>2.6519999999999998E-2</v>
      </c>
      <c r="AC18" s="38">
        <f>'1 Layer - No Web - PreComp'!AC53</f>
        <v>2.4400000000000002E-2</v>
      </c>
      <c r="AD18" s="38">
        <f>'1 Layer - No Web - PreComp'!AD53</f>
        <v>2.281E-2</v>
      </c>
      <c r="AE18" s="38">
        <f>'1 Layer - No Web - PreComp'!AE53</f>
        <v>1.9099999999999999E-2</v>
      </c>
      <c r="AF18" s="38">
        <f>'1 Layer - No Web - PreComp'!AF53</f>
        <v>1.6969999999999999E-2</v>
      </c>
      <c r="AG18" s="38">
        <f>'1 Layer - No Web - PreComp'!AG53</f>
        <v>1.008E-2</v>
      </c>
      <c r="AH18" s="39">
        <f>'1 Layer - No Web - PreComp'!AH53</f>
        <v>2.6519999999999998E-3</v>
      </c>
    </row>
    <row r="19" spans="1:34" x14ac:dyDescent="0.25">
      <c r="A19" s="11" t="s">
        <v>35</v>
      </c>
      <c r="B19" s="12" t="s">
        <v>36</v>
      </c>
      <c r="C19" s="33">
        <f>'1 Layer - No Web - PreComp'!C54+'1 Layer - No Web - PreComp'!C55</f>
        <v>5.8020000000000004E-5</v>
      </c>
      <c r="D19" s="44">
        <f>'1 Layer - No Web - PreComp'!D54+'1 Layer - No Web - PreComp'!D55</f>
        <v>5.8020000000000004E-5</v>
      </c>
      <c r="E19" s="44">
        <f>'1 Layer - No Web - PreComp'!E54+'1 Layer - No Web - PreComp'!E55</f>
        <v>1.4073199999999999E-5</v>
      </c>
      <c r="F19" s="44">
        <f>'1 Layer - No Web - PreComp'!F54+'1 Layer - No Web - PreComp'!F55</f>
        <v>2.6762900000000001E-5</v>
      </c>
      <c r="G19" s="44">
        <f>'1 Layer - No Web - PreComp'!G54+'1 Layer - No Web - PreComp'!G55</f>
        <v>5.8981999999999999E-5</v>
      </c>
      <c r="H19" s="44">
        <f>'1 Layer - No Web - PreComp'!H54+'1 Layer - No Web - PreComp'!H55</f>
        <v>8.2956999999999999E-5</v>
      </c>
      <c r="I19" s="44">
        <f>'1 Layer - No Web - PreComp'!I54+'1 Layer - No Web - PreComp'!I55</f>
        <v>9.5926000000000003E-5</v>
      </c>
      <c r="J19" s="44">
        <f>'1 Layer - No Web - PreComp'!J54+'1 Layer - No Web - PreComp'!J55</f>
        <v>1.00525E-4</v>
      </c>
      <c r="K19" s="44">
        <f>'1 Layer - No Web - PreComp'!K54+'1 Layer - No Web - PreComp'!K55</f>
        <v>9.5926000000000003E-5</v>
      </c>
      <c r="L19" s="44">
        <f>'1 Layer - No Web - PreComp'!L54+'1 Layer - No Web - PreComp'!L55</f>
        <v>8.7137000000000003E-5</v>
      </c>
      <c r="M19" s="44">
        <f>'1 Layer - No Web - PreComp'!M54+'1 Layer - No Web - PreComp'!M55</f>
        <v>7.6936999999999999E-5</v>
      </c>
      <c r="N19" s="44">
        <f>'1 Layer - No Web - PreComp'!N54+'1 Layer - No Web - PreComp'!N55</f>
        <v>6.2314E-5</v>
      </c>
      <c r="O19" s="44">
        <f>'1 Layer - No Web - PreComp'!O54+'1 Layer - No Web - PreComp'!O55</f>
        <v>5.1153999999999998E-5</v>
      </c>
      <c r="P19" s="44">
        <f>'1 Layer - No Web - PreComp'!P54+'1 Layer - No Web - PreComp'!P55</f>
        <v>4.0138499999999995E-5</v>
      </c>
      <c r="Q19" s="44">
        <f>'1 Layer - No Web - PreComp'!Q54+'1 Layer - No Web - PreComp'!Q55</f>
        <v>3.18925E-5</v>
      </c>
      <c r="R19" s="44">
        <f>'1 Layer - No Web - PreComp'!R54+'1 Layer - No Web - PreComp'!R55</f>
        <v>2.5802499999999999E-5</v>
      </c>
      <c r="S19" s="44">
        <f>'1 Layer - No Web - PreComp'!S54+'1 Layer - No Web - PreComp'!S55</f>
        <v>2.1358000000000001E-5</v>
      </c>
      <c r="T19" s="44">
        <f>'1 Layer - No Web - PreComp'!T54+'1 Layer - No Web - PreComp'!T55</f>
        <v>1.74651E-5</v>
      </c>
      <c r="U19" s="44">
        <f>'1 Layer - No Web - PreComp'!U54+'1 Layer - No Web - PreComp'!U55</f>
        <v>1.4706699999999999E-5</v>
      </c>
      <c r="V19" s="44">
        <f>'1 Layer - No Web - PreComp'!V54+'1 Layer - No Web - PreComp'!V55</f>
        <v>1.28473E-5</v>
      </c>
      <c r="W19" s="44">
        <f>'1 Layer - No Web - PreComp'!W54+'1 Layer - No Web - PreComp'!W55</f>
        <v>1.06202E-5</v>
      </c>
      <c r="X19" s="44">
        <f>'1 Layer - No Web - PreComp'!X54+'1 Layer - No Web - PreComp'!X55</f>
        <v>9.6047999999999999E-6</v>
      </c>
      <c r="Y19" s="44">
        <f>'1 Layer - No Web - PreComp'!Y54+'1 Layer - No Web - PreComp'!Y55</f>
        <v>8.2115000000000009E-6</v>
      </c>
      <c r="Z19" s="44">
        <f>'1 Layer - No Web - PreComp'!Z54+'1 Layer - No Web - PreComp'!Z55</f>
        <v>7.3626000000000005E-6</v>
      </c>
      <c r="AA19" s="44">
        <f>'1 Layer - No Web - PreComp'!AA54+'1 Layer - No Web - PreComp'!AA55</f>
        <v>6.5740999999999994E-6</v>
      </c>
      <c r="AB19" s="44">
        <f>'1 Layer - No Web - PreComp'!AB54+'1 Layer - No Web - PreComp'!AB55</f>
        <v>5.8427E-6</v>
      </c>
      <c r="AC19" s="44">
        <f>'1 Layer - No Web - PreComp'!AC54+'1 Layer - No Web - PreComp'!AC55</f>
        <v>4.5486900000000003E-6</v>
      </c>
      <c r="AD19" s="44">
        <f>'1 Layer - No Web - PreComp'!AD54+'1 Layer - No Web - PreComp'!AD55</f>
        <v>3.7153199999999999E-6</v>
      </c>
      <c r="AE19" s="44">
        <f>'1 Layer - No Web - PreComp'!AE54+'1 Layer - No Web - PreComp'!AE55</f>
        <v>2.1785099999999998E-6</v>
      </c>
      <c r="AF19" s="44">
        <f>'1 Layer - No Web - PreComp'!AF54+'1 Layer - No Web - PreComp'!AF55</f>
        <v>1.5291999999999999E-6</v>
      </c>
      <c r="AG19" s="44">
        <f>'1 Layer - No Web - PreComp'!AG54+'1 Layer - No Web - PreComp'!AG55</f>
        <v>3.1916899999999999E-7</v>
      </c>
      <c r="AH19" s="45">
        <f>'1 Layer - No Web - PreComp'!AH54+'1 Layer - No Web - PreComp'!AH55</f>
        <v>5.7110699999999998E-9</v>
      </c>
    </row>
    <row r="20" spans="1:34" ht="16.8" x14ac:dyDescent="0.25">
      <c r="A20" s="11" t="s">
        <v>37</v>
      </c>
      <c r="B20" s="12" t="s">
        <v>39</v>
      </c>
      <c r="C20" s="37">
        <f>'1 Layer - No Web - PreComp'!C40</f>
        <v>1354</v>
      </c>
      <c r="D20" s="38">
        <f>'1 Layer - No Web - PreComp'!D40</f>
        <v>1354</v>
      </c>
      <c r="E20" s="38">
        <f>'1 Layer - No Web - PreComp'!E40</f>
        <v>643.9</v>
      </c>
      <c r="F20" s="38">
        <f>'1 Layer - No Web - PreComp'!F40</f>
        <v>1224</v>
      </c>
      <c r="G20" s="38">
        <f>'1 Layer - No Web - PreComp'!G40</f>
        <v>2698</v>
      </c>
      <c r="H20" s="38">
        <f>'1 Layer - No Web - PreComp'!H40</f>
        <v>3795</v>
      </c>
      <c r="I20" s="38">
        <f>'1 Layer - No Web - PreComp'!I40</f>
        <v>4388</v>
      </c>
      <c r="J20" s="38">
        <f>'1 Layer - No Web - PreComp'!J40</f>
        <v>4598</v>
      </c>
      <c r="K20" s="38">
        <f>'1 Layer - No Web - PreComp'!K40</f>
        <v>4388</v>
      </c>
      <c r="L20" s="38">
        <f>'1 Layer - No Web - PreComp'!L40</f>
        <v>3986</v>
      </c>
      <c r="M20" s="38">
        <f>'1 Layer - No Web - PreComp'!M40</f>
        <v>3519</v>
      </c>
      <c r="N20" s="38">
        <f>'1 Layer - No Web - PreComp'!N40</f>
        <v>2851</v>
      </c>
      <c r="O20" s="38">
        <f>'1 Layer - No Web - PreComp'!O40</f>
        <v>2340</v>
      </c>
      <c r="P20" s="38">
        <f>'1 Layer - No Web - PreComp'!P40</f>
        <v>1836</v>
      </c>
      <c r="Q20" s="38">
        <f>'1 Layer - No Web - PreComp'!Q40</f>
        <v>1459</v>
      </c>
      <c r="R20" s="38">
        <f>'1 Layer - No Web - PreComp'!R40</f>
        <v>1181</v>
      </c>
      <c r="S20" s="38">
        <f>'1 Layer - No Web - PreComp'!S40</f>
        <v>977.5</v>
      </c>
      <c r="T20" s="38">
        <f>'1 Layer - No Web - PreComp'!T40</f>
        <v>799.1</v>
      </c>
      <c r="U20" s="38">
        <f>'1 Layer - No Web - PreComp'!U40</f>
        <v>673.2</v>
      </c>
      <c r="V20" s="38">
        <f>'1 Layer - No Web - PreComp'!V40</f>
        <v>587.9</v>
      </c>
      <c r="W20" s="38">
        <f>'1 Layer - No Web - PreComp'!W40</f>
        <v>485.9</v>
      </c>
      <c r="X20" s="38">
        <f>'1 Layer - No Web - PreComp'!X40</f>
        <v>439.6</v>
      </c>
      <c r="Y20" s="38">
        <f>'1 Layer - No Web - PreComp'!Y40</f>
        <v>375.9</v>
      </c>
      <c r="Z20" s="38">
        <f>'1 Layer - No Web - PreComp'!Z40</f>
        <v>337</v>
      </c>
      <c r="AA20" s="38">
        <f>'1 Layer - No Web - PreComp'!AA40</f>
        <v>300.89999999999998</v>
      </c>
      <c r="AB20" s="38">
        <f>'1 Layer - No Web - PreComp'!AB40</f>
        <v>267.5</v>
      </c>
      <c r="AC20" s="38">
        <f>'1 Layer - No Web - PreComp'!AC40</f>
        <v>208.3</v>
      </c>
      <c r="AD20" s="38">
        <f>'1 Layer - No Web - PreComp'!AD40</f>
        <v>170.1</v>
      </c>
      <c r="AE20" s="38">
        <f>'1 Layer - No Web - PreComp'!AE40</f>
        <v>99.79</v>
      </c>
      <c r="AF20" s="38">
        <f>'1 Layer - No Web - PreComp'!AF40</f>
        <v>70.069999999999993</v>
      </c>
      <c r="AG20" s="38">
        <f>'1 Layer - No Web - PreComp'!AG40</f>
        <v>14.64</v>
      </c>
      <c r="AH20" s="39">
        <f>'1 Layer - No Web - PreComp'!AH40</f>
        <v>0.26390000000000002</v>
      </c>
    </row>
    <row r="21" spans="1:34" ht="17.399999999999999" thickBot="1" x14ac:dyDescent="0.3">
      <c r="A21" s="13" t="s">
        <v>38</v>
      </c>
      <c r="B21" s="14" t="s">
        <v>39</v>
      </c>
      <c r="C21" s="40">
        <f>'1 Layer - No Web - PreComp'!C39</f>
        <v>1358</v>
      </c>
      <c r="D21" s="41">
        <f>'1 Layer - No Web - PreComp'!D39</f>
        <v>1358</v>
      </c>
      <c r="E21" s="41">
        <f>'1 Layer - No Web - PreComp'!E39</f>
        <v>13.73</v>
      </c>
      <c r="F21" s="41">
        <f>'1 Layer - No Web - PreComp'!F39</f>
        <v>26.36</v>
      </c>
      <c r="G21" s="41">
        <f>'1 Layer - No Web - PreComp'!G39</f>
        <v>58.63</v>
      </c>
      <c r="H21" s="41">
        <f>'1 Layer - No Web - PreComp'!H39</f>
        <v>82.73</v>
      </c>
      <c r="I21" s="41">
        <f>'1 Layer - No Web - PreComp'!I39</f>
        <v>95.79</v>
      </c>
      <c r="J21" s="41">
        <f>'1 Layer - No Web - PreComp'!J39</f>
        <v>100.4</v>
      </c>
      <c r="K21" s="41">
        <f>'1 Layer - No Web - PreComp'!K39</f>
        <v>95.79</v>
      </c>
      <c r="L21" s="41">
        <f>'1 Layer - No Web - PreComp'!L39</f>
        <v>86.95</v>
      </c>
      <c r="M21" s="41">
        <f>'1 Layer - No Web - PreComp'!M39</f>
        <v>76.680000000000007</v>
      </c>
      <c r="N21" s="41">
        <f>'1 Layer - No Web - PreComp'!N39</f>
        <v>61.99</v>
      </c>
      <c r="O21" s="41">
        <f>'1 Layer - No Web - PreComp'!O39</f>
        <v>50.78</v>
      </c>
      <c r="P21" s="41">
        <f>'1 Layer - No Web - PreComp'!P39</f>
        <v>39.729999999999997</v>
      </c>
      <c r="Q21" s="41">
        <f>'1 Layer - No Web - PreComp'!Q39</f>
        <v>31.49</v>
      </c>
      <c r="R21" s="41">
        <f>'1 Layer - No Web - PreComp'!R39</f>
        <v>25.41</v>
      </c>
      <c r="S21" s="41">
        <f>'1 Layer - No Web - PreComp'!S39</f>
        <v>20.98</v>
      </c>
      <c r="T21" s="41">
        <f>'1 Layer - No Web - PreComp'!T39</f>
        <v>17.100000000000001</v>
      </c>
      <c r="U21" s="41">
        <f>'1 Layer - No Web - PreComp'!U39</f>
        <v>14.37</v>
      </c>
      <c r="V21" s="41">
        <f>'1 Layer - No Web - PreComp'!V39</f>
        <v>12.52</v>
      </c>
      <c r="W21" s="41">
        <f>'1 Layer - No Web - PreComp'!W39</f>
        <v>10.31</v>
      </c>
      <c r="X21" s="41">
        <f>'1 Layer - No Web - PreComp'!X39</f>
        <v>9.3109999999999999</v>
      </c>
      <c r="Y21" s="41">
        <f>'1 Layer - No Web - PreComp'!Y39</f>
        <v>7.9370000000000003</v>
      </c>
      <c r="Z21" s="41">
        <f>'1 Layer - No Web - PreComp'!Z39</f>
        <v>7.101</v>
      </c>
      <c r="AA21" s="41">
        <f>'1 Layer - No Web - PreComp'!AA39</f>
        <v>6.3250000000000002</v>
      </c>
      <c r="AB21" s="41">
        <f>'1 Layer - No Web - PreComp'!AB39</f>
        <v>5.6079999999999997</v>
      </c>
      <c r="AC21" s="41">
        <f>'1 Layer - No Web - PreComp'!AC39</f>
        <v>4.3410000000000002</v>
      </c>
      <c r="AD21" s="41">
        <f>'1 Layer - No Web - PreComp'!AD39</f>
        <v>3.5270000000000001</v>
      </c>
      <c r="AE21" s="41">
        <f>'1 Layer - No Web - PreComp'!AE39</f>
        <v>2.0379999999999998</v>
      </c>
      <c r="AF21" s="41">
        <f>'1 Layer - No Web - PreComp'!AF39</f>
        <v>1.4139999999999999</v>
      </c>
      <c r="AG21" s="41">
        <f>'1 Layer - No Web - PreComp'!AG39</f>
        <v>0.27489999999999998</v>
      </c>
      <c r="AH21" s="42">
        <f>'1 Layer - No Web - PreComp'!AH39</f>
        <v>3.052E-3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1 Layer - No Web - PreComp</vt:lpstr>
      <vt:lpstr>1 Layer - No Web - Bladed</vt:lpstr>
      <vt:lpstr>'1 Layer - No Web - PreComp'!GE_6MW_Proxy_012818.out_gen_1</vt:lpstr>
      <vt:lpstr>'1 Layer - No Web - PreComp'!GE_6MW_Proxy_012818.out_gen_2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ward</dc:creator>
  <cp:lastModifiedBy>Ian James Ammerman</cp:lastModifiedBy>
  <dcterms:created xsi:type="dcterms:W3CDTF">2018-01-23T18:22:34Z</dcterms:created>
  <dcterms:modified xsi:type="dcterms:W3CDTF">2024-02-05T22:46:30Z</dcterms:modified>
</cp:coreProperties>
</file>