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ocuments\GitHub\peacefulqueens_mt\Doxygen\"/>
    </mc:Choice>
  </mc:AlternateContent>
  <xr:revisionPtr revIDLastSave="0" documentId="10_ncr:0_{FD4C6EA0-3BA0-4F41-B761-EF2904B81AC1}" xr6:coauthVersionLast="36" xr6:coauthVersionMax="36" xr10:uidLastSave="{00000000-0000-0000-0000-000000000000}"/>
  <bookViews>
    <workbookView xWindow="0" yWindow="0" windowWidth="31905" windowHeight="15990" activeTab="1" xr2:uid="{EA8D022D-B1DB-4358-AD00-D66C4CC4326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H12" i="2"/>
  <c r="H11" i="2"/>
  <c r="H10" i="2"/>
  <c r="H9" i="2"/>
  <c r="H8" i="2"/>
  <c r="H7" i="2"/>
  <c r="H6" i="2"/>
  <c r="G12" i="2"/>
  <c r="G11" i="2"/>
  <c r="G10" i="2"/>
  <c r="G9" i="2"/>
  <c r="G8" i="2"/>
  <c r="G7" i="2"/>
  <c r="G6" i="2"/>
  <c r="G5" i="2"/>
  <c r="G4" i="2"/>
  <c r="G3" i="2"/>
  <c r="C22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<sst xmlns="http://schemas.openxmlformats.org/spreadsheetml/2006/main" count="5" uniqueCount="4">
  <si>
    <t>days</t>
  </si>
  <si>
    <t>hours</t>
  </si>
  <si>
    <t>mins</t>
  </si>
  <si>
    <t>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</si>
</sst>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indent="1"/>
    </xf>
    <xf numFmtId="2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right" indent="1"/>
    </xf>
    <xf numFmtId="2" fontId="0" fillId="0" borderId="0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right" indent="1"/>
    </xf>
    <xf numFmtId="0" fontId="2" fillId="0" borderId="0" xfId="0" applyFont="1"/>
    <xf numFmtId="2" fontId="2" fillId="0" borderId="2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17-4898-BE23-6274A71EE28D}"/>
              </c:ext>
            </c:extLst>
          </c:dPt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644167022527938"/>
                  <c:y val="5.5409663955939936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Sheet1!$B$10:$B$21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</c:numCache>
            </c:numRef>
          </c:cat>
          <c:val>
            <c:numRef>
              <c:f>Sheet1!$D$10:$D$21</c:f>
              <c:numCache>
                <c:formatCode>0.00</c:formatCode>
                <c:ptCount val="12"/>
                <c:pt idx="0">
                  <c:v>10.388017285345136</c:v>
                </c:pt>
                <c:pt idx="1">
                  <c:v>12.793603309279407</c:v>
                </c:pt>
                <c:pt idx="2">
                  <c:v>15.169611882604212</c:v>
                </c:pt>
                <c:pt idx="3">
                  <c:v>17.479890760336808</c:v>
                </c:pt>
                <c:pt idx="4">
                  <c:v>20.120085968333715</c:v>
                </c:pt>
                <c:pt idx="5">
                  <c:v>22.816411835053472</c:v>
                </c:pt>
                <c:pt idx="6">
                  <c:v>25.513749760134541</c:v>
                </c:pt>
                <c:pt idx="7">
                  <c:v>28.311143233544044</c:v>
                </c:pt>
                <c:pt idx="8">
                  <c:v>31.21003482636447</c:v>
                </c:pt>
                <c:pt idx="9">
                  <c:v>34.183834429452432</c:v>
                </c:pt>
                <c:pt idx="10">
                  <c:v>37.195031367166202</c:v>
                </c:pt>
                <c:pt idx="11">
                  <c:v>40.291284194731979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7-4898-BE23-6274A71EE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665440"/>
        <c:axId val="494666752"/>
      </c:lineChart>
      <c:catAx>
        <c:axId val="49466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66752"/>
        <c:crosses val="autoZero"/>
        <c:auto val="1"/>
        <c:lblAlgn val="ctr"/>
        <c:lblOffset val="100"/>
        <c:noMultiLvlLbl val="0"/>
      </c:catAx>
      <c:valAx>
        <c:axId val="4946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log</a:t>
                </a:r>
                <a:r>
                  <a:rPr lang="en-US" sz="1050"/>
                  <a:t>2</a:t>
                </a:r>
                <a:r>
                  <a:rPr lang="en-US" sz="1400"/>
                  <a:t>(</a:t>
                </a:r>
                <a:r>
                  <a:rPr lang="en-US" sz="1400" i="1"/>
                  <a:t>Q</a:t>
                </a:r>
                <a:r>
                  <a:rPr lang="en-US" sz="1400"/>
                  <a:t>'(</a:t>
                </a:r>
                <a:r>
                  <a:rPr lang="en-US" sz="1400" i="1"/>
                  <a:t>n</a:t>
                </a:r>
                <a:r>
                  <a:rPr lang="en-US" sz="1400"/>
                  <a:t>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65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plus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7"/>
            <c:marker>
              <c:symbol val="plus"/>
              <c:size val="6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</c:dPt>
          <c:cat>
            <c:numRef>
              <c:f>Sheet1!$B$3:$B$21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</c:numCache>
            </c:numRef>
          </c:cat>
          <c:val>
            <c:numRef>
              <c:f>Sheet1!$D$3:$D$21</c:f>
              <c:numCache>
                <c:formatCode>0.00</c:formatCode>
                <c:ptCount val="19"/>
                <c:pt idx="0">
                  <c:v>0</c:v>
                </c:pt>
                <c:pt idx="1">
                  <c:v>2.3219280948873622</c:v>
                </c:pt>
                <c:pt idx="2">
                  <c:v>1</c:v>
                </c:pt>
                <c:pt idx="3">
                  <c:v>4.3219280948873626</c:v>
                </c:pt>
                <c:pt idx="4">
                  <c:v>5.5235619560570131</c:v>
                </c:pt>
                <c:pt idx="5">
                  <c:v>7.4594316186372973</c:v>
                </c:pt>
                <c:pt idx="6">
                  <c:v>8.4998458870832057</c:v>
                </c:pt>
                <c:pt idx="7">
                  <c:v>10.388017285345136</c:v>
                </c:pt>
                <c:pt idx="8">
                  <c:v>12.793603309279407</c:v>
                </c:pt>
                <c:pt idx="9">
                  <c:v>15.169611882604212</c:v>
                </c:pt>
                <c:pt idx="10">
                  <c:v>17.479890760336808</c:v>
                </c:pt>
                <c:pt idx="11">
                  <c:v>20.120085968333715</c:v>
                </c:pt>
                <c:pt idx="12">
                  <c:v>22.816411835053472</c:v>
                </c:pt>
                <c:pt idx="13">
                  <c:v>25.513749760134541</c:v>
                </c:pt>
                <c:pt idx="14">
                  <c:v>28.311143233544044</c:v>
                </c:pt>
                <c:pt idx="15">
                  <c:v>31.21003482636447</c:v>
                </c:pt>
                <c:pt idx="16">
                  <c:v>34.183834429452432</c:v>
                </c:pt>
                <c:pt idx="17">
                  <c:v>37.195031367166202</c:v>
                </c:pt>
                <c:pt idx="18">
                  <c:v>40.291284194731979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04-49C2-A0D7-4874500BEBCB}"/>
            </c:ext>
          </c:extLst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</c:numCache>
            </c:numRef>
          </c:cat>
          <c:val>
            <c:numRef>
              <c:f>Sheet1!$F$3:$F$21</c:f>
              <c:numCache>
                <c:formatCode>0.00</c:formatCode>
                <c:ptCount val="19"/>
                <c:pt idx="0">
                  <c:v>7.76</c:v>
                </c:pt>
                <c:pt idx="1">
                  <c:v>8.39</c:v>
                </c:pt>
                <c:pt idx="2">
                  <c:v>9.16</c:v>
                </c:pt>
                <c:pt idx="3">
                  <c:v>10.07</c:v>
                </c:pt>
                <c:pt idx="4">
                  <c:v>11.120000000000001</c:v>
                </c:pt>
                <c:pt idx="5">
                  <c:v>12.31</c:v>
                </c:pt>
                <c:pt idx="6">
                  <c:v>13.64</c:v>
                </c:pt>
                <c:pt idx="7">
                  <c:v>15.11</c:v>
                </c:pt>
                <c:pt idx="8">
                  <c:v>16.720000000000002</c:v>
                </c:pt>
                <c:pt idx="9">
                  <c:v>18.470000000000002</c:v>
                </c:pt>
                <c:pt idx="10">
                  <c:v>20.36</c:v>
                </c:pt>
                <c:pt idx="11">
                  <c:v>22.39</c:v>
                </c:pt>
                <c:pt idx="12">
                  <c:v>24.560000000000002</c:v>
                </c:pt>
                <c:pt idx="13">
                  <c:v>26.870000000000005</c:v>
                </c:pt>
                <c:pt idx="14">
                  <c:v>29.320000000000004</c:v>
                </c:pt>
                <c:pt idx="15">
                  <c:v>31.910000000000004</c:v>
                </c:pt>
                <c:pt idx="16">
                  <c:v>34.64</c:v>
                </c:pt>
                <c:pt idx="17">
                  <c:v>37.510000000000005</c:v>
                </c:pt>
                <c:pt idx="18">
                  <c:v>40.520000000000003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04-49C2-A0D7-4874500BEBCB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0204-49C2-A0D7-4874500BEBCB}"/>
              </c:ext>
            </c:extLst>
          </c:dPt>
          <c:val>
            <c:numRef>
              <c:f>Sheet1!$G$3:$G$21</c:f>
              <c:numCache>
                <c:formatCode>0.00</c:formatCode>
                <c:ptCount val="19"/>
                <c:pt idx="2">
                  <c:v>6.9860000000000255E-2</c:v>
                </c:pt>
                <c:pt idx="3">
                  <c:v>1.9762400000000007</c:v>
                </c:pt>
                <c:pt idx="4">
                  <c:v>3.9638600000000004</c:v>
                </c:pt>
                <c:pt idx="5">
                  <c:v>6.0327199999999994</c:v>
                </c:pt>
                <c:pt idx="6">
                  <c:v>8.1828199999999995</c:v>
                </c:pt>
                <c:pt idx="7">
                  <c:v>10.414159999999999</c:v>
                </c:pt>
                <c:pt idx="8">
                  <c:v>12.726739999999999</c:v>
                </c:pt>
                <c:pt idx="9">
                  <c:v>15.120559999999999</c:v>
                </c:pt>
                <c:pt idx="10">
                  <c:v>17.595619999999997</c:v>
                </c:pt>
                <c:pt idx="11">
                  <c:v>20.151919999999997</c:v>
                </c:pt>
                <c:pt idx="12">
                  <c:v>22.789459999999998</c:v>
                </c:pt>
                <c:pt idx="13">
                  <c:v>25.508240000000001</c:v>
                </c:pt>
                <c:pt idx="14">
                  <c:v>28.308259999999997</c:v>
                </c:pt>
                <c:pt idx="15">
                  <c:v>31.189519999999998</c:v>
                </c:pt>
                <c:pt idx="16">
                  <c:v>34.152019999999993</c:v>
                </c:pt>
                <c:pt idx="17">
                  <c:v>37.19576</c:v>
                </c:pt>
                <c:pt idx="18">
                  <c:v>40.320739999999994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04-49C2-A0D7-4874500BE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65440"/>
        <c:axId val="494666752"/>
      </c:lineChart>
      <c:catAx>
        <c:axId val="49466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66752"/>
        <c:crosses val="autoZero"/>
        <c:auto val="1"/>
        <c:lblAlgn val="ctr"/>
        <c:lblOffset val="100"/>
        <c:noMultiLvlLbl val="0"/>
      </c:catAx>
      <c:valAx>
        <c:axId val="4946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log</a:t>
                </a:r>
                <a:r>
                  <a:rPr lang="en-US" sz="1050"/>
                  <a:t>2</a:t>
                </a:r>
                <a:r>
                  <a:rPr lang="en-US" sz="1400"/>
                  <a:t>(</a:t>
                </a:r>
                <a:r>
                  <a:rPr lang="en-US" sz="1400" i="1"/>
                  <a:t>Q</a:t>
                </a:r>
                <a:r>
                  <a:rPr lang="en-US" sz="1400"/>
                  <a:t>'(</a:t>
                </a:r>
                <a:r>
                  <a:rPr lang="en-US" sz="1400" i="1"/>
                  <a:t>n</a:t>
                </a:r>
                <a:r>
                  <a:rPr lang="en-US" sz="1400"/>
                  <a:t>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65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401268591426072"/>
                  <c:y val="5.405074365704287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Sheet2!$B$6:$B$12</c:f>
              <c:numCache>
                <c:formatCode>General</c:formatCode>
                <c:ptCount val="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</c:numCache>
            </c:numRef>
          </c:cat>
          <c:val>
            <c:numRef>
              <c:f>Sheet2!$H$6:$H$12</c:f>
              <c:numCache>
                <c:formatCode>0.00</c:formatCode>
                <c:ptCount val="7"/>
                <c:pt idx="0">
                  <c:v>1.6959938131099002</c:v>
                </c:pt>
                <c:pt idx="1">
                  <c:v>4.4025857582325871</c:v>
                </c:pt>
                <c:pt idx="2">
                  <c:v>7.2479275134435861</c:v>
                </c:pt>
                <c:pt idx="3">
                  <c:v>9.9439799143437391</c:v>
                </c:pt>
                <c:pt idx="4">
                  <c:v>13.18161816839582</c:v>
                </c:pt>
                <c:pt idx="5">
                  <c:v>15.585872116783579</c:v>
                </c:pt>
                <c:pt idx="6">
                  <c:v>17.943184427739666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A-45B2-9E80-563FB4078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417832"/>
        <c:axId val="284416848"/>
      </c:lineChart>
      <c:catAx>
        <c:axId val="28441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16848"/>
        <c:crosses val="autoZero"/>
        <c:auto val="1"/>
        <c:lblAlgn val="ctr"/>
        <c:lblOffset val="100"/>
        <c:noMultiLvlLbl val="0"/>
      </c:catAx>
      <c:valAx>
        <c:axId val="2844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178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385306</xdr:colOff>
      <xdr:row>1</xdr:row>
      <xdr:rowOff>121260</xdr:rowOff>
    </xdr:from>
    <xdr:to>
      <xdr:col>14</xdr:col>
      <xdr:colOff>73270</xdr:colOff>
      <xdr:row>16</xdr:row>
      <xdr:rowOff>168885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0A3F9-AB60-4FB0-A03A-15AF8BCF9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520211</xdr:colOff>
      <xdr:row>2</xdr:row>
      <xdr:rowOff>51288</xdr:rowOff>
    </xdr:from>
    <xdr:to>
      <xdr:col>21</xdr:col>
      <xdr:colOff>214496</xdr:colOff>
      <xdr:row>17</xdr:row>
      <xdr:rowOff>98913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846946-8779-4692-8ABB-4050F8013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15</xdr:row>
      <xdr:rowOff>142875</xdr:rowOff>
    </xdr:from>
    <xdr:to>
      <xdr:col>16</xdr:col>
      <xdr:colOff>85725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66B24-4DDB-4F2E-A7B5-78C2358F1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3B4E-5D0A-4645-951C-542FB99B414E}">
  <dimension ref="B3:G22"/>
  <sheetViews>
    <sheetView showGridLines="0" zoomScale="130" zoomScaleNormal="130" workbookViewId="0">
      <selection activeCell="B24" sqref="B24:B33"/>
    </sheetView>
  </sheetViews>
  <sheetFormatPr defaultRowHeight="15" x14ac:dyDescent="0.25"/>
  <cols>
    <col min="1" max="1" width="4.5703125" customWidth="1"/>
    <col min="2" max="2" width="4.42578125" style="2" customWidth="1"/>
    <col min="3" max="3" width="21.7109375" customWidth="1"/>
    <col min="4" max="4" width="6.85546875" customWidth="1"/>
    <col min="5" max="5" width="4.5703125" customWidth="1"/>
    <col min="6" max="7" width="6.7109375" customWidth="1"/>
  </cols>
  <sheetData>
    <row r="3" spans="2:7" x14ac:dyDescent="0.25">
      <c r="B3" s="3">
        <v>4</v>
      </c>
      <c r="C3" s="4">
        <v>1</v>
      </c>
      <c r="D3" s="5">
        <f>LOG(C3,2)</f>
        <v>0</v>
      </c>
      <c r="E3" s="7"/>
      <c r="F3" s="13">
        <f>0.07*$B3*$B3+6.64</f>
        <v>7.76</v>
      </c>
      <c r="G3" s="5"/>
    </row>
    <row r="4" spans="2:7" x14ac:dyDescent="0.25">
      <c r="B4" s="3">
        <v>5</v>
      </c>
      <c r="C4" s="4">
        <v>5</v>
      </c>
      <c r="D4" s="5">
        <f t="shared" ref="D4:D21" si="0">LOG(C4,2)</f>
        <v>2.3219280948873622</v>
      </c>
      <c r="E4" s="7"/>
      <c r="F4" s="13">
        <f t="shared" ref="F4:F22" si="1">0.07*$B4*$B4+6.64</f>
        <v>8.39</v>
      </c>
      <c r="G4" s="5"/>
    </row>
    <row r="5" spans="2:7" x14ac:dyDescent="0.25">
      <c r="B5" s="3">
        <v>6</v>
      </c>
      <c r="C5" s="4">
        <v>2</v>
      </c>
      <c r="D5" s="5">
        <f t="shared" si="0"/>
        <v>1</v>
      </c>
      <c r="E5" s="7"/>
      <c r="F5" s="13">
        <f t="shared" si="1"/>
        <v>9.16</v>
      </c>
      <c r="G5" s="14">
        <f t="shared" ref="G4:G22" si="2">0.04062*(B5-10)*(B5-10)+2.19072*(B5-10)+8.18282</f>
        <v>6.9860000000000255E-2</v>
      </c>
    </row>
    <row r="6" spans="2:7" x14ac:dyDescent="0.25">
      <c r="B6" s="3">
        <v>7</v>
      </c>
      <c r="C6" s="4">
        <v>20</v>
      </c>
      <c r="D6" s="5">
        <f t="shared" si="0"/>
        <v>4.3219280948873626</v>
      </c>
      <c r="E6" s="7"/>
      <c r="F6" s="13">
        <f t="shared" si="1"/>
        <v>10.07</v>
      </c>
      <c r="G6" s="14">
        <f t="shared" si="2"/>
        <v>1.9762400000000007</v>
      </c>
    </row>
    <row r="7" spans="2:7" x14ac:dyDescent="0.25">
      <c r="B7" s="3">
        <v>8</v>
      </c>
      <c r="C7" s="4">
        <v>46</v>
      </c>
      <c r="D7" s="5">
        <f t="shared" si="0"/>
        <v>5.5235619560570131</v>
      </c>
      <c r="E7" s="7"/>
      <c r="F7" s="13">
        <f t="shared" si="1"/>
        <v>11.120000000000001</v>
      </c>
      <c r="G7" s="14">
        <f t="shared" si="2"/>
        <v>3.9638600000000004</v>
      </c>
    </row>
    <row r="8" spans="2:7" x14ac:dyDescent="0.25">
      <c r="B8" s="3">
        <v>9</v>
      </c>
      <c r="C8" s="4">
        <v>176</v>
      </c>
      <c r="D8" s="5">
        <f t="shared" si="0"/>
        <v>7.4594316186372973</v>
      </c>
      <c r="E8" s="7"/>
      <c r="F8" s="13">
        <f t="shared" si="1"/>
        <v>12.31</v>
      </c>
      <c r="G8" s="14">
        <f t="shared" si="2"/>
        <v>6.0327199999999994</v>
      </c>
    </row>
    <row r="9" spans="2:7" x14ac:dyDescent="0.25">
      <c r="B9" s="3">
        <v>10</v>
      </c>
      <c r="C9" s="4">
        <v>362</v>
      </c>
      <c r="D9" s="5">
        <f t="shared" si="0"/>
        <v>8.4998458870832057</v>
      </c>
      <c r="E9" s="7"/>
      <c r="F9" s="13">
        <f t="shared" si="1"/>
        <v>13.64</v>
      </c>
      <c r="G9" s="14">
        <f t="shared" si="2"/>
        <v>8.1828199999999995</v>
      </c>
    </row>
    <row r="10" spans="2:7" x14ac:dyDescent="0.25">
      <c r="B10" s="3">
        <v>11</v>
      </c>
      <c r="C10" s="6">
        <v>1340</v>
      </c>
      <c r="D10" s="5">
        <f t="shared" si="0"/>
        <v>10.388017285345136</v>
      </c>
      <c r="E10" s="7"/>
      <c r="F10" s="13">
        <f t="shared" si="1"/>
        <v>15.11</v>
      </c>
      <c r="G10" s="14">
        <f t="shared" si="2"/>
        <v>10.414159999999999</v>
      </c>
    </row>
    <row r="11" spans="2:7" x14ac:dyDescent="0.25">
      <c r="B11" s="3">
        <v>12</v>
      </c>
      <c r="C11" s="6">
        <v>7100</v>
      </c>
      <c r="D11" s="5">
        <f t="shared" si="0"/>
        <v>12.793603309279407</v>
      </c>
      <c r="E11" s="7"/>
      <c r="F11" s="13">
        <f t="shared" si="1"/>
        <v>16.720000000000002</v>
      </c>
      <c r="G11" s="14">
        <f t="shared" si="2"/>
        <v>12.726739999999999</v>
      </c>
    </row>
    <row r="12" spans="2:7" x14ac:dyDescent="0.25">
      <c r="B12" s="3">
        <v>13</v>
      </c>
      <c r="C12" s="6">
        <v>36856</v>
      </c>
      <c r="D12" s="5">
        <f t="shared" si="0"/>
        <v>15.169611882604212</v>
      </c>
      <c r="E12" s="7"/>
      <c r="F12" s="13">
        <f t="shared" si="1"/>
        <v>18.470000000000002</v>
      </c>
      <c r="G12" s="14">
        <f t="shared" si="2"/>
        <v>15.120559999999999</v>
      </c>
    </row>
    <row r="13" spans="2:7" x14ac:dyDescent="0.25">
      <c r="B13" s="3">
        <v>14</v>
      </c>
      <c r="C13" s="6">
        <v>182798</v>
      </c>
      <c r="D13" s="5">
        <f t="shared" si="0"/>
        <v>17.479890760336808</v>
      </c>
      <c r="E13" s="7"/>
      <c r="F13" s="13">
        <f t="shared" si="1"/>
        <v>20.36</v>
      </c>
      <c r="G13" s="14">
        <f t="shared" si="2"/>
        <v>17.595619999999997</v>
      </c>
    </row>
    <row r="14" spans="2:7" x14ac:dyDescent="0.25">
      <c r="B14" s="3">
        <v>15</v>
      </c>
      <c r="C14" s="6">
        <v>1139592</v>
      </c>
      <c r="D14" s="5">
        <f t="shared" si="0"/>
        <v>20.120085968333715</v>
      </c>
      <c r="E14" s="7"/>
      <c r="F14" s="13">
        <f t="shared" si="1"/>
        <v>22.39</v>
      </c>
      <c r="G14" s="14">
        <f t="shared" si="2"/>
        <v>20.151919999999997</v>
      </c>
    </row>
    <row r="15" spans="2:7" x14ac:dyDescent="0.25">
      <c r="B15" s="3">
        <v>16</v>
      </c>
      <c r="C15" s="6">
        <v>7386256</v>
      </c>
      <c r="D15" s="5">
        <f t="shared" si="0"/>
        <v>22.816411835053472</v>
      </c>
      <c r="E15" s="7"/>
      <c r="F15" s="13">
        <f t="shared" si="1"/>
        <v>24.560000000000002</v>
      </c>
      <c r="G15" s="14">
        <f t="shared" si="2"/>
        <v>22.789459999999998</v>
      </c>
    </row>
    <row r="16" spans="2:7" x14ac:dyDescent="0.25">
      <c r="B16" s="3">
        <v>17</v>
      </c>
      <c r="C16" s="6">
        <v>47907552</v>
      </c>
      <c r="D16" s="5">
        <f t="shared" si="0"/>
        <v>25.513749760134541</v>
      </c>
      <c r="E16" s="7"/>
      <c r="F16" s="13">
        <f t="shared" si="1"/>
        <v>26.870000000000005</v>
      </c>
      <c r="G16" s="14">
        <f t="shared" si="2"/>
        <v>25.508240000000001</v>
      </c>
    </row>
    <row r="17" spans="2:7" x14ac:dyDescent="0.25">
      <c r="B17" s="3">
        <v>18</v>
      </c>
      <c r="C17" s="6">
        <v>333045312</v>
      </c>
      <c r="D17" s="5">
        <f t="shared" si="0"/>
        <v>28.311143233544044</v>
      </c>
      <c r="E17" s="7"/>
      <c r="F17" s="13">
        <f t="shared" si="1"/>
        <v>29.320000000000004</v>
      </c>
      <c r="G17" s="14">
        <f t="shared" si="2"/>
        <v>28.308259999999997</v>
      </c>
    </row>
    <row r="18" spans="2:7" x14ac:dyDescent="0.25">
      <c r="B18" s="3">
        <v>19</v>
      </c>
      <c r="C18" s="6">
        <v>2484028924</v>
      </c>
      <c r="D18" s="5">
        <f t="shared" si="0"/>
        <v>31.21003482636447</v>
      </c>
      <c r="E18" s="7"/>
      <c r="F18" s="13">
        <f t="shared" si="1"/>
        <v>31.910000000000004</v>
      </c>
      <c r="G18" s="14">
        <f t="shared" si="2"/>
        <v>31.189519999999998</v>
      </c>
    </row>
    <row r="19" spans="2:7" x14ac:dyDescent="0.25">
      <c r="B19" s="3">
        <v>20</v>
      </c>
      <c r="C19" s="6">
        <v>19514594442</v>
      </c>
      <c r="D19" s="5">
        <f t="shared" si="0"/>
        <v>34.183834429452432</v>
      </c>
      <c r="E19" s="7"/>
      <c r="F19" s="13">
        <f t="shared" si="1"/>
        <v>34.64</v>
      </c>
      <c r="G19" s="14">
        <f t="shared" si="2"/>
        <v>34.152019999999993</v>
      </c>
    </row>
    <row r="20" spans="2:7" x14ac:dyDescent="0.25">
      <c r="B20" s="3">
        <v>21</v>
      </c>
      <c r="C20" s="6">
        <v>157333111356</v>
      </c>
      <c r="D20" s="5">
        <f t="shared" si="0"/>
        <v>37.195031367166202</v>
      </c>
      <c r="E20" s="7"/>
      <c r="F20" s="13">
        <f t="shared" si="1"/>
        <v>37.510000000000005</v>
      </c>
      <c r="G20" s="14">
        <f t="shared" si="2"/>
        <v>37.19576</v>
      </c>
    </row>
    <row r="21" spans="2:7" x14ac:dyDescent="0.25">
      <c r="B21" s="3">
        <v>22</v>
      </c>
      <c r="C21" s="6">
        <v>1345504350822</v>
      </c>
      <c r="D21" s="5">
        <f t="shared" si="0"/>
        <v>40.291284194731979</v>
      </c>
      <c r="E21" s="7"/>
      <c r="F21" s="13">
        <f t="shared" si="1"/>
        <v>40.520000000000003</v>
      </c>
      <c r="G21" s="14">
        <f t="shared" si="2"/>
        <v>40.320739999999994</v>
      </c>
    </row>
    <row r="22" spans="2:7" x14ac:dyDescent="0.25">
      <c r="B22" s="8">
        <v>23</v>
      </c>
      <c r="C22" s="9">
        <f>POWER(2, G22)</f>
        <v>12674200700914.297</v>
      </c>
      <c r="D22" s="10"/>
      <c r="E22" s="10"/>
      <c r="F22" s="11"/>
      <c r="G22" s="12">
        <f t="shared" si="2"/>
        <v>43.526959999999995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DBA6B-CB28-4B14-80EE-72490E3624BE}">
  <dimension ref="B2:I12"/>
  <sheetViews>
    <sheetView showGridLines="0" tabSelected="1" workbookViewId="0">
      <selection activeCell="I7" sqref="I7"/>
    </sheetView>
  </sheetViews>
  <sheetFormatPr defaultRowHeight="15" x14ac:dyDescent="0.25"/>
  <cols>
    <col min="7" max="7" width="10.140625" style="2" bestFit="1" customWidth="1"/>
  </cols>
  <sheetData>
    <row r="2" spans="2:9" x14ac:dyDescent="0.25">
      <c r="C2" s="16" t="s">
        <v>0</v>
      </c>
      <c r="D2" s="16" t="s">
        <v>1</v>
      </c>
      <c r="E2" s="16" t="s">
        <v>2</v>
      </c>
      <c r="F2" s="16" t="s">
        <v>3</v>
      </c>
      <c r="G2" s="16" t="s">
        <v>3</v>
      </c>
    </row>
    <row r="3" spans="2:9" x14ac:dyDescent="0.25">
      <c r="B3" s="15">
        <v>13</v>
      </c>
      <c r="C3" s="17">
        <v>0</v>
      </c>
      <c r="D3" s="17">
        <v>0</v>
      </c>
      <c r="E3" s="17">
        <v>0</v>
      </c>
      <c r="F3" s="18">
        <v>2.3E-2</v>
      </c>
      <c r="G3" s="3">
        <f>(((C3*12+D3)*60)+E3)*60+F3</f>
        <v>2.3E-2</v>
      </c>
      <c r="H3" s="1"/>
    </row>
    <row r="4" spans="2:9" x14ac:dyDescent="0.25">
      <c r="B4" s="15">
        <v>14</v>
      </c>
      <c r="C4" s="17">
        <v>0</v>
      </c>
      <c r="D4" s="17">
        <v>0</v>
      </c>
      <c r="E4" s="17">
        <v>0</v>
      </c>
      <c r="F4" s="18">
        <v>0.113</v>
      </c>
      <c r="G4" s="3">
        <f t="shared" ref="G4:G12" si="0">(((C4*12+D4)*60)+E4)*60+F4</f>
        <v>0.113</v>
      </c>
      <c r="H4" s="1"/>
    </row>
    <row r="5" spans="2:9" x14ac:dyDescent="0.25">
      <c r="B5" s="15">
        <v>15</v>
      </c>
      <c r="C5" s="17">
        <v>0</v>
      </c>
      <c r="D5" s="17">
        <v>0</v>
      </c>
      <c r="E5" s="17">
        <v>0</v>
      </c>
      <c r="F5" s="18">
        <v>0.59399999999999997</v>
      </c>
      <c r="G5" s="3">
        <f t="shared" si="0"/>
        <v>0.59399999999999997</v>
      </c>
      <c r="H5" s="1"/>
    </row>
    <row r="6" spans="2:9" x14ac:dyDescent="0.25">
      <c r="B6" s="15">
        <v>16</v>
      </c>
      <c r="C6" s="17">
        <v>0</v>
      </c>
      <c r="D6" s="17">
        <v>0</v>
      </c>
      <c r="E6" s="17">
        <v>0</v>
      </c>
      <c r="F6" s="18">
        <v>3.24</v>
      </c>
      <c r="G6" s="3">
        <f t="shared" si="0"/>
        <v>3.24</v>
      </c>
      <c r="H6" s="1">
        <f t="shared" ref="H4:H12" si="1">LOG(G6,2)</f>
        <v>1.6959938131099002</v>
      </c>
    </row>
    <row r="7" spans="2:9" x14ac:dyDescent="0.25">
      <c r="B7" s="15">
        <v>17</v>
      </c>
      <c r="C7" s="17">
        <v>0</v>
      </c>
      <c r="D7" s="17">
        <v>0</v>
      </c>
      <c r="E7" s="17">
        <v>0</v>
      </c>
      <c r="F7" s="18">
        <v>21.15</v>
      </c>
      <c r="G7" s="3">
        <f t="shared" si="0"/>
        <v>21.15</v>
      </c>
      <c r="H7" s="1">
        <f t="shared" si="1"/>
        <v>4.4025857582325871</v>
      </c>
      <c r="I7" s="1">
        <f>H7-H6</f>
        <v>2.7065919451226872</v>
      </c>
    </row>
    <row r="8" spans="2:9" x14ac:dyDescent="0.25">
      <c r="B8" s="15">
        <v>18</v>
      </c>
      <c r="C8" s="17">
        <v>0</v>
      </c>
      <c r="D8" s="17">
        <v>0</v>
      </c>
      <c r="E8" s="17">
        <v>2</v>
      </c>
      <c r="F8" s="17">
        <v>32</v>
      </c>
      <c r="G8" s="3">
        <f t="shared" si="0"/>
        <v>152</v>
      </c>
      <c r="H8" s="1">
        <f t="shared" si="1"/>
        <v>7.2479275134435861</v>
      </c>
      <c r="I8" s="1">
        <f>H8-H7</f>
        <v>2.845341755210999</v>
      </c>
    </row>
    <row r="9" spans="2:9" x14ac:dyDescent="0.25">
      <c r="B9" s="15">
        <v>19</v>
      </c>
      <c r="C9" s="17">
        <v>0</v>
      </c>
      <c r="D9" s="17">
        <v>0</v>
      </c>
      <c r="E9" s="17">
        <v>16</v>
      </c>
      <c r="F9" s="17">
        <v>25</v>
      </c>
      <c r="G9" s="3">
        <f t="shared" si="0"/>
        <v>985</v>
      </c>
      <c r="H9" s="1">
        <f t="shared" si="1"/>
        <v>9.9439799143437391</v>
      </c>
      <c r="I9" s="1">
        <f>H9-H8</f>
        <v>2.696052400900153</v>
      </c>
    </row>
    <row r="10" spans="2:9" x14ac:dyDescent="0.25">
      <c r="B10" s="15">
        <v>20</v>
      </c>
      <c r="C10" s="17">
        <v>0</v>
      </c>
      <c r="D10" s="17">
        <v>2</v>
      </c>
      <c r="E10" s="17">
        <v>34</v>
      </c>
      <c r="F10" s="17">
        <v>51</v>
      </c>
      <c r="G10" s="19">
        <f t="shared" si="0"/>
        <v>9291</v>
      </c>
      <c r="H10" s="1">
        <f t="shared" si="1"/>
        <v>13.18161816839582</v>
      </c>
      <c r="I10" s="1">
        <f>H10-H9</f>
        <v>3.2376382540520812</v>
      </c>
    </row>
    <row r="11" spans="2:9" x14ac:dyDescent="0.25">
      <c r="B11" s="15">
        <v>21</v>
      </c>
      <c r="C11" s="17">
        <v>0</v>
      </c>
      <c r="D11" s="17">
        <v>13</v>
      </c>
      <c r="E11" s="17">
        <v>39</v>
      </c>
      <c r="F11" s="17">
        <v>43</v>
      </c>
      <c r="G11" s="19">
        <f t="shared" si="0"/>
        <v>49183</v>
      </c>
      <c r="H11" s="1">
        <f t="shared" si="1"/>
        <v>15.585872116783579</v>
      </c>
      <c r="I11" s="1">
        <f>H11-H10</f>
        <v>2.4042539483877583</v>
      </c>
    </row>
    <row r="12" spans="2:9" x14ac:dyDescent="0.25">
      <c r="B12" s="15">
        <v>22</v>
      </c>
      <c r="C12" s="17">
        <v>5</v>
      </c>
      <c r="D12" s="17">
        <v>10</v>
      </c>
      <c r="E12" s="17">
        <v>0</v>
      </c>
      <c r="F12" s="17">
        <v>21</v>
      </c>
      <c r="G12" s="19">
        <f t="shared" si="0"/>
        <v>252021</v>
      </c>
      <c r="H12" s="1">
        <f t="shared" si="1"/>
        <v>17.943184427739666</v>
      </c>
      <c r="I12" s="1">
        <f>H12-H11</f>
        <v>2.3573123109560878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Parberry, Ian</dc:creator>
  <cp:lastModifiedBy>Parberry, Ian</cp:lastModifiedBy>
  <dcterms:created xsi:type="dcterms:W3CDTF">2022-06-13T16:08:47Z</dcterms:created>
  <dcterms:modified xsi:type="dcterms:W3CDTF">2022-06-13T19:01:37Z</dcterms:modified>
</cp:coreProperties>
</file>