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ocuments\Excel Practice\"/>
    </mc:Choice>
  </mc:AlternateContent>
  <xr:revisionPtr revIDLastSave="0" documentId="8_{CAF31760-F1F9-44A7-88AE-FF37DBC23868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91029" concurrentCalc="0"/>
  <pivotCaches>
    <pivotCache cacheId="3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7" i="1" l="1"/>
  <c r="F176" i="1"/>
  <c r="F175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2" i="1"/>
  <c r="H2" i="1"/>
</calcChain>
</file>

<file path=xl/sharedStrings.xml><?xml version="1.0" encoding="utf-8"?>
<sst xmlns="http://schemas.openxmlformats.org/spreadsheetml/2006/main" count="876" uniqueCount="53">
  <si>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</si>
  <si>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</si>
  <si>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</si>
  <si>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</si>
  <si>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</si>
  <si>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</si>
  <si>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</si>
  <si>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</si>
  <si>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</si>
  <si>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</si>
  <si>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</si>
  <si>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</si>
  <si>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</si>
  <si>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</si>
  <si>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</si>
  <si>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</si>
  <si>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</si>
  <si>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</si>
  <si>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</si>
  <si>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</si>
  <si>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</si>
  <si>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</si>
  <si>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</si>
  <si>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</si>
  <si>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</si>
  <si>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</si>
  <si>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</si>
  <si>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</si>
  <si>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</si>
  <si>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</si>
  <si>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</si>
  <si>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</si>
  <si>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</si>
  <si>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</si>
  <si>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</si>
  <si>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</si>
  <si>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</si>
  <si>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</si>
  <si>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</si>
  <si>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</si>
  <si>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</si>
  <si>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</si>
  <si>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</si>
  <si>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</si>
  <si>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</si>
  <si>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</si>
  <si>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Second Name</t>
  </si>
  <si>
    <t>Total sales</t>
  </si>
  <si>
    <t>Sales for items above $50</t>
  </si>
  <si>
    <t>Sales for items below $50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</si>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</sst>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-[$$-409]* #,##0.00_ ;_-[$$-409]* \-#,##0.00\ ;_-[$$-409]* &quot;-&quot;??_ ;_-@_ "/>
  </numFmts>
  <fonts count="4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Report.xlsx]Sheet2!PivotTable1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Chalie</c:v>
                </c:pt>
                <c:pt idx="1">
                  <c:v>Doug</c:v>
                </c:pt>
                <c:pt idx="2">
                  <c:v>Hellen</c:v>
                </c:pt>
                <c:pt idx="3">
                  <c:v>Juan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6003.5</c:v>
                </c:pt>
                <c:pt idx="1">
                  <c:v>5661.0999999999985</c:v>
                </c:pt>
                <c:pt idx="2">
                  <c:v>3035.3</c:v>
                </c:pt>
                <c:pt idx="3">
                  <c:v>2410.7000000000003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9-403D-8152-4F5453FC0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385762</xdr:colOff>
      <xdr:row>1</xdr:row>
      <xdr:rowOff>66675</xdr:rowOff>
    </xdr:from>
    <xdr:to>
      <xdr:col>11</xdr:col>
      <xdr:colOff>309562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54E140-CF6C-0C8D-D116-D796CF3AE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13.89511203704" createdVersion="8" refreshedVersion="8" minRefreshableVersion="3" recordCount="171" xr:uid="{E96862BD-BC95-4F1E-94F6-08264CABC3FD}">
  <cacheSource type="worksheet">
    <worksheetSource ref="A1:K172" sheet="Sheet1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0">
      <sharedItems containsSemiMixedTypes="0" containsString="0" containsNumber="1" minValue="3" maxValue="344"/>
    </cacheField>
    <cacheField name="Sale Price" numFmtId="166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166">
      <sharedItems containsSemiMixedTypes="0" containsString="0" containsNumber="1" minValue="2.9999999999999991" maxValue="158"/>
    </cacheField>
    <cacheField name="Commision 10%" numFmtId="166">
      <sharedItems containsSemiMixedTypes="0" containsString="0" containsNumber="1" minValue="0.29999999999999993" maxValue="31.6"/>
    </cacheField>
    <cacheField name="First Name" numFmtId="0">
      <sharedItems count="4">
        <s v="Chalie"/>
        <s v="Juan"/>
        <s v="Doug"/>
        <s v="Hellen"/>
      </sharedItems>
    </cacheField>
    <cacheField name="Second Name" numFmtId="0">
      <sharedItems/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x v="0"/>
    <n v="40.100000000000009"/>
    <n v="8.0200000000000014"/>
    <x v="0"/>
    <s v="Barns"/>
    <s v="NM"/>
  </r>
  <r>
    <s v="Jan"/>
    <n v="1002"/>
    <n v="2877"/>
    <s v="Net"/>
    <n v="11.4"/>
    <x v="1"/>
    <n v="4.9000000000000004"/>
    <n v="0.49000000000000005"/>
    <x v="1"/>
    <s v="Hernandez"/>
    <s v="CA"/>
  </r>
  <r>
    <s v="Jan"/>
    <n v="1003"/>
    <n v="2499"/>
    <s v="8 ft Hose"/>
    <n v="6.2"/>
    <x v="2"/>
    <n v="2.9999999999999991"/>
    <n v="0.29999999999999993"/>
    <x v="2"/>
    <s v="Smith"/>
    <s v="AZ"/>
  </r>
  <r>
    <s v="Jan"/>
    <n v="1004"/>
    <n v="8722"/>
    <s v="Water Pump"/>
    <n v="344"/>
    <x v="3"/>
    <n v="158"/>
    <n v="31.6"/>
    <x v="0"/>
    <s v="Barns"/>
    <s v="AZ"/>
  </r>
  <r>
    <s v="Jan"/>
    <n v="1005"/>
    <n v="1109"/>
    <s v="Chlorine Test Kit"/>
    <n v="3"/>
    <x v="4"/>
    <n v="5"/>
    <n v="0.5"/>
    <x v="2"/>
    <s v="Smith"/>
    <s v="AZ"/>
  </r>
  <r>
    <s v="Jan"/>
    <n v="1006"/>
    <n v="9822"/>
    <s v="Pool Cover"/>
    <n v="58.3"/>
    <x v="0"/>
    <n v="40.100000000000009"/>
    <n v="8.0200000000000014"/>
    <x v="2"/>
    <s v="Smith"/>
    <s v="AZ"/>
  </r>
  <r>
    <s v="Jan"/>
    <n v="1007"/>
    <n v="1109"/>
    <s v="Chlorine Test Kit"/>
    <n v="3"/>
    <x v="4"/>
    <n v="5"/>
    <n v="0.5"/>
    <x v="3"/>
    <s v="Johnson"/>
    <s v="NM"/>
  </r>
  <r>
    <s v="Jan"/>
    <n v="1008"/>
    <n v="2877"/>
    <s v="Net"/>
    <n v="11.4"/>
    <x v="1"/>
    <n v="4.9000000000000004"/>
    <n v="0.49000000000000005"/>
    <x v="2"/>
    <s v="Smith"/>
    <s v="NM"/>
  </r>
  <r>
    <s v="Jan"/>
    <n v="1009"/>
    <n v="1109"/>
    <s v="Chlorine Test Kit"/>
    <n v="3"/>
    <x v="4"/>
    <n v="5"/>
    <n v="0.5"/>
    <x v="2"/>
    <s v="Smith"/>
    <s v="AZ"/>
  </r>
  <r>
    <s v="Jan"/>
    <n v="1010"/>
    <n v="2877"/>
    <s v="Net"/>
    <n v="11.4"/>
    <x v="1"/>
    <n v="4.9000000000000004"/>
    <n v="0.49000000000000005"/>
    <x v="1"/>
    <s v="Hernandez"/>
    <s v="CO"/>
  </r>
  <r>
    <s v="Jan"/>
    <n v="1011"/>
    <n v="2877"/>
    <s v="Net"/>
    <n v="11.4"/>
    <x v="1"/>
    <n v="4.9000000000000004"/>
    <n v="0.49000000000000005"/>
    <x v="1"/>
    <s v="Hernandez"/>
    <s v="AZ"/>
  </r>
  <r>
    <s v="Jan"/>
    <n v="1012"/>
    <n v="4421"/>
    <s v="Skimmer"/>
    <n v="45"/>
    <x v="5"/>
    <n v="42"/>
    <n v="8.4"/>
    <x v="2"/>
    <s v="Smith"/>
    <s v="NM"/>
  </r>
  <r>
    <s v="Jan"/>
    <n v="1013"/>
    <n v="9212"/>
    <s v="1 Gal Muratic Acid"/>
    <n v="4"/>
    <x v="6"/>
    <n v="3"/>
    <n v="0.30000000000000004"/>
    <x v="3"/>
    <s v="Johnson"/>
    <s v="CO"/>
  </r>
  <r>
    <s v="Jan"/>
    <n v="1014"/>
    <n v="8722"/>
    <s v="Water Pump"/>
    <n v="344"/>
    <x v="3"/>
    <n v="158"/>
    <n v="31.6"/>
    <x v="0"/>
    <s v="Barns"/>
    <s v="CA"/>
  </r>
  <r>
    <s v="Jan"/>
    <n v="1015"/>
    <n v="2877"/>
    <s v="Net"/>
    <n v="11.4"/>
    <x v="1"/>
    <n v="4.9000000000000004"/>
    <n v="0.49000000000000005"/>
    <x v="3"/>
    <s v="Johnson"/>
    <s v="AZ"/>
  </r>
  <r>
    <s v="Jan"/>
    <n v="1016"/>
    <n v="2499"/>
    <s v="8 ft Hose"/>
    <n v="6.2"/>
    <x v="2"/>
    <n v="2.9999999999999991"/>
    <n v="0.29999999999999993"/>
    <x v="2"/>
    <s v="Smith"/>
    <s v="CA"/>
  </r>
  <r>
    <s v="Feb"/>
    <n v="1017"/>
    <n v="2242"/>
    <s v="AutoVac"/>
    <n v="60"/>
    <x v="7"/>
    <n v="64"/>
    <n v="12.8"/>
    <x v="1"/>
    <s v="Hernandez"/>
    <s v="NM"/>
  </r>
  <r>
    <s v="Feb"/>
    <n v="1018"/>
    <n v="1109"/>
    <s v="Chlorine Test Kit"/>
    <n v="3"/>
    <x v="4"/>
    <n v="5"/>
    <n v="0.5"/>
    <x v="2"/>
    <s v="Smith"/>
    <s v="CA"/>
  </r>
  <r>
    <s v="Feb"/>
    <n v="1019"/>
    <n v="2499"/>
    <s v="8 ft Hose"/>
    <n v="6.2"/>
    <x v="2"/>
    <n v="2.9999999999999991"/>
    <n v="0.29999999999999993"/>
    <x v="2"/>
    <s v="Smith"/>
    <s v="CO"/>
  </r>
  <r>
    <s v="Feb"/>
    <n v="1020"/>
    <n v="2499"/>
    <s v="8 ft Hose"/>
    <n v="6.2"/>
    <x v="2"/>
    <n v="2.9999999999999991"/>
    <n v="0.29999999999999993"/>
    <x v="2"/>
    <s v="Smith"/>
    <s v="NV"/>
  </r>
  <r>
    <s v="Feb"/>
    <n v="1021"/>
    <n v="1109"/>
    <s v="Chlorine Test Kit"/>
    <n v="3"/>
    <x v="4"/>
    <n v="5"/>
    <n v="0.5"/>
    <x v="1"/>
    <s v="Hernandez"/>
    <s v="CO"/>
  </r>
  <r>
    <s v="Feb"/>
    <n v="1022"/>
    <n v="2877"/>
    <s v="Net"/>
    <n v="11.4"/>
    <x v="1"/>
    <n v="4.9000000000000004"/>
    <n v="0.49000000000000005"/>
    <x v="2"/>
    <s v="Smith"/>
    <s v="UT"/>
  </r>
  <r>
    <s v="Feb"/>
    <n v="1023"/>
    <n v="1109"/>
    <s v="Chlorine Test Kit"/>
    <n v="3"/>
    <x v="4"/>
    <n v="5"/>
    <n v="0.5"/>
    <x v="3"/>
    <s v="Johnson"/>
    <s v="NM"/>
  </r>
  <r>
    <s v="Feb"/>
    <n v="1024"/>
    <n v="9212"/>
    <s v="1 Gal Muratic Acid"/>
    <n v="4"/>
    <x v="6"/>
    <n v="3"/>
    <n v="0.30000000000000004"/>
    <x v="1"/>
    <s v="Hernandez"/>
    <s v="UT"/>
  </r>
  <r>
    <s v="Feb"/>
    <n v="1025"/>
    <n v="2877"/>
    <s v="Net"/>
    <n v="11.4"/>
    <x v="1"/>
    <n v="4.9000000000000004"/>
    <n v="0.49000000000000005"/>
    <x v="3"/>
    <s v="Johnson"/>
    <s v="NV"/>
  </r>
  <r>
    <s v="Feb"/>
    <n v="1026"/>
    <n v="6119"/>
    <s v="Algea Killer 8 oz"/>
    <n v="9"/>
    <x v="8"/>
    <n v="5"/>
    <n v="0.5"/>
    <x v="3"/>
    <s v="Johnson"/>
    <s v="NM"/>
  </r>
  <r>
    <s v="Feb"/>
    <n v="1027"/>
    <n v="6119"/>
    <s v="Algea Killer 8 oz"/>
    <n v="9"/>
    <x v="8"/>
    <n v="5"/>
    <n v="0.5"/>
    <x v="0"/>
    <s v="Barns"/>
    <s v="NV"/>
  </r>
  <r>
    <s v="Feb"/>
    <n v="1028"/>
    <n v="8722"/>
    <s v="Water Pump"/>
    <n v="344"/>
    <x v="3"/>
    <n v="158"/>
    <n v="31.6"/>
    <x v="0"/>
    <s v="Barns"/>
    <s v="AZ"/>
  </r>
  <r>
    <s v="Feb"/>
    <n v="1029"/>
    <n v="2499"/>
    <s v="8 ft Hose"/>
    <n v="6.2"/>
    <x v="2"/>
    <n v="2.9999999999999991"/>
    <n v="0.29999999999999993"/>
    <x v="1"/>
    <s v="Hernandez"/>
    <s v="AZ"/>
  </r>
  <r>
    <s v="Feb"/>
    <n v="1030"/>
    <n v="4421"/>
    <s v="Skimmer"/>
    <n v="45"/>
    <x v="5"/>
    <n v="42"/>
    <n v="8.4"/>
    <x v="1"/>
    <s v="Hernandez"/>
    <s v="NV"/>
  </r>
  <r>
    <s v="Feb"/>
    <n v="1031"/>
    <n v="1109"/>
    <s v="Chlorine Test Kit"/>
    <n v="3"/>
    <x v="4"/>
    <n v="5"/>
    <n v="0.5"/>
    <x v="1"/>
    <s v="Hernandez"/>
    <s v="CA"/>
  </r>
  <r>
    <s v="Feb"/>
    <n v="1032"/>
    <n v="2877"/>
    <s v="Net"/>
    <n v="11.4"/>
    <x v="1"/>
    <n v="4.9000000000000004"/>
    <n v="0.49000000000000005"/>
    <x v="0"/>
    <s v="Barns"/>
    <s v="AZ"/>
  </r>
  <r>
    <s v="Feb"/>
    <n v="1033"/>
    <n v="9822"/>
    <s v="Pool Cover"/>
    <n v="58.3"/>
    <x v="0"/>
    <n v="40.100000000000009"/>
    <n v="8.0200000000000014"/>
    <x v="1"/>
    <s v="Hernandez"/>
    <s v="CA"/>
  </r>
  <r>
    <s v="Feb"/>
    <n v="1034"/>
    <n v="2877"/>
    <s v="Net"/>
    <n v="11.4"/>
    <x v="1"/>
    <n v="4.9000000000000004"/>
    <n v="0.49000000000000005"/>
    <x v="1"/>
    <s v="Hernandez"/>
    <s v="CO"/>
  </r>
  <r>
    <s v="Mar"/>
    <n v="1035"/>
    <n v="2499"/>
    <s v="8 ft Hose"/>
    <n v="6.2"/>
    <x v="2"/>
    <n v="2.9999999999999991"/>
    <n v="0.29999999999999993"/>
    <x v="3"/>
    <s v="Johnson"/>
    <s v="CA"/>
  </r>
  <r>
    <s v="Mar"/>
    <n v="1036"/>
    <n v="2499"/>
    <s v="8 ft Hose"/>
    <n v="6.2"/>
    <x v="2"/>
    <n v="2.9999999999999991"/>
    <n v="0.29999999999999993"/>
    <x v="1"/>
    <s v="Hernandez"/>
    <s v="NV"/>
  </r>
  <r>
    <s v="Mar"/>
    <n v="1037"/>
    <n v="6622"/>
    <s v="5 Gal Chlorine"/>
    <n v="42"/>
    <x v="9"/>
    <n v="35"/>
    <n v="7"/>
    <x v="1"/>
    <s v="Hernandez"/>
    <s v="NV"/>
  </r>
  <r>
    <s v="Mar"/>
    <n v="1038"/>
    <n v="2499"/>
    <s v="8 ft Hose"/>
    <n v="6.2"/>
    <x v="2"/>
    <n v="2.9999999999999991"/>
    <n v="0.29999999999999993"/>
    <x v="1"/>
    <s v="Hernandez"/>
    <s v="NV"/>
  </r>
  <r>
    <s v="Mar"/>
    <n v="1039"/>
    <n v="2877"/>
    <s v="Net"/>
    <n v="11.4"/>
    <x v="1"/>
    <n v="4.9000000000000004"/>
    <n v="0.49000000000000005"/>
    <x v="1"/>
    <s v="Hernandez"/>
    <s v="CA"/>
  </r>
  <r>
    <s v="Mar"/>
    <n v="1040"/>
    <n v="1109"/>
    <s v="Chlorine Test Kit"/>
    <n v="3"/>
    <x v="4"/>
    <n v="5"/>
    <n v="0.5"/>
    <x v="1"/>
    <s v="Hernandez"/>
    <s v="AZ"/>
  </r>
  <r>
    <s v="Mar"/>
    <n v="1041"/>
    <n v="2499"/>
    <s v="8 ft Hose"/>
    <n v="6.2"/>
    <x v="2"/>
    <n v="2.9999999999999991"/>
    <n v="0.29999999999999993"/>
    <x v="0"/>
    <s v="Barns"/>
    <s v="NM"/>
  </r>
  <r>
    <s v="Mar"/>
    <n v="1042"/>
    <n v="8722"/>
    <s v="Water Pump"/>
    <n v="344"/>
    <x v="3"/>
    <n v="158"/>
    <n v="31.6"/>
    <x v="2"/>
    <s v="Smith"/>
    <s v="NM"/>
  </r>
  <r>
    <s v="Mar"/>
    <n v="1043"/>
    <n v="2242"/>
    <s v="AutoVac"/>
    <n v="60"/>
    <x v="7"/>
    <n v="64"/>
    <n v="12.8"/>
    <x v="2"/>
    <s v="Smith"/>
    <s v="CA"/>
  </r>
  <r>
    <s v="Mar"/>
    <n v="1044"/>
    <n v="2877"/>
    <s v="Net"/>
    <n v="11.4"/>
    <x v="1"/>
    <n v="4.9000000000000004"/>
    <n v="0.49000000000000005"/>
    <x v="2"/>
    <s v="Smith"/>
    <s v="CA"/>
  </r>
  <r>
    <s v="Mar"/>
    <n v="1045"/>
    <n v="8722"/>
    <s v="Water Pump"/>
    <n v="344"/>
    <x v="3"/>
    <n v="158"/>
    <n v="31.6"/>
    <x v="3"/>
    <s v="Johnson"/>
    <s v="AZ"/>
  </r>
  <r>
    <s v="Mar"/>
    <n v="1046"/>
    <n v="6119"/>
    <s v="Algea Killer 8 oz"/>
    <n v="9"/>
    <x v="8"/>
    <n v="5"/>
    <n v="0.5"/>
    <x v="1"/>
    <s v="Hernandez"/>
    <s v="UT"/>
  </r>
  <r>
    <s v="Mar"/>
    <n v="1047"/>
    <n v="6622"/>
    <s v="5 Gal Chlorine"/>
    <n v="42"/>
    <x v="9"/>
    <n v="35"/>
    <n v="7"/>
    <x v="3"/>
    <s v="Johnson"/>
    <s v="AZ"/>
  </r>
  <r>
    <s v="Mar"/>
    <n v="1048"/>
    <n v="8722"/>
    <s v="Water Pump"/>
    <n v="344"/>
    <x v="3"/>
    <n v="158"/>
    <n v="31.6"/>
    <x v="0"/>
    <s v="Barns"/>
    <s v="AZ"/>
  </r>
  <r>
    <s v="April"/>
    <n v="1049"/>
    <n v="2499"/>
    <s v="8 ft Hose"/>
    <n v="6.2"/>
    <x v="2"/>
    <n v="2.9999999999999991"/>
    <n v="0.29999999999999993"/>
    <x v="0"/>
    <s v="Barns"/>
    <s v="CO"/>
  </r>
  <r>
    <s v="April"/>
    <n v="1050"/>
    <n v="2877"/>
    <s v="Net"/>
    <n v="11.4"/>
    <x v="1"/>
    <n v="4.9000000000000004"/>
    <n v="0.49000000000000005"/>
    <x v="0"/>
    <s v="Barns"/>
    <s v="AZ"/>
  </r>
  <r>
    <s v="April"/>
    <n v="1051"/>
    <n v="6119"/>
    <s v="Algea Killer 8 oz"/>
    <n v="9"/>
    <x v="8"/>
    <n v="5"/>
    <n v="0.5"/>
    <x v="2"/>
    <s v="Smith"/>
    <s v="UT"/>
  </r>
  <r>
    <s v="April"/>
    <n v="1052"/>
    <n v="6622"/>
    <s v="5 Gal Chlorine"/>
    <n v="42"/>
    <x v="9"/>
    <n v="35"/>
    <n v="7"/>
    <x v="2"/>
    <s v="Smith"/>
    <s v="AZ"/>
  </r>
  <r>
    <s v="April"/>
    <n v="1053"/>
    <n v="2242"/>
    <s v="AutoVac"/>
    <n v="60"/>
    <x v="7"/>
    <n v="64"/>
    <n v="12.8"/>
    <x v="0"/>
    <s v="Barns"/>
    <s v="CA"/>
  </r>
  <r>
    <s v="April"/>
    <n v="1054"/>
    <n v="4421"/>
    <s v="Skimmer"/>
    <n v="45"/>
    <x v="5"/>
    <n v="42"/>
    <n v="8.4"/>
    <x v="2"/>
    <s v="Smith"/>
    <s v="NV"/>
  </r>
  <r>
    <s v="April"/>
    <n v="1055"/>
    <n v="6119"/>
    <s v="Algea Killer 8 oz"/>
    <n v="9"/>
    <x v="8"/>
    <n v="5"/>
    <n v="0.5"/>
    <x v="1"/>
    <s v="Hernandez"/>
    <s v="NV"/>
  </r>
  <r>
    <s v="April"/>
    <n v="1056"/>
    <n v="1109"/>
    <s v="Chlorine Test Kit"/>
    <n v="3"/>
    <x v="4"/>
    <n v="5"/>
    <n v="0.5"/>
    <x v="2"/>
    <s v="Smith"/>
    <s v="CA"/>
  </r>
  <r>
    <s v="April"/>
    <n v="1057"/>
    <n v="2499"/>
    <s v="8 ft Hose"/>
    <n v="6.2"/>
    <x v="2"/>
    <n v="2.9999999999999991"/>
    <n v="0.29999999999999993"/>
    <x v="1"/>
    <s v="Hernandez"/>
    <s v="CA"/>
  </r>
  <r>
    <s v="April"/>
    <n v="1058"/>
    <n v="6119"/>
    <s v="Algea Killer 8 oz"/>
    <n v="9"/>
    <x v="8"/>
    <n v="5"/>
    <n v="0.5"/>
    <x v="3"/>
    <s v="Johnson"/>
    <s v="AZ"/>
  </r>
  <r>
    <s v="April"/>
    <n v="1059"/>
    <n v="2242"/>
    <s v="AutoVac"/>
    <n v="60"/>
    <x v="7"/>
    <n v="64"/>
    <n v="12.8"/>
    <x v="2"/>
    <s v="Smith"/>
    <s v="AZ"/>
  </r>
  <r>
    <s v="April"/>
    <n v="1060"/>
    <n v="6119"/>
    <s v="Algea Killer 8 oz"/>
    <n v="9"/>
    <x v="8"/>
    <n v="5"/>
    <n v="0.5"/>
    <x v="2"/>
    <s v="Smith"/>
    <s v="NV"/>
  </r>
  <r>
    <s v="May"/>
    <n v="1061"/>
    <n v="1109"/>
    <s v="Chlorine Test Kit"/>
    <n v="3"/>
    <x v="4"/>
    <n v="5"/>
    <n v="0.5"/>
    <x v="2"/>
    <s v="Smith"/>
    <s v="NV"/>
  </r>
  <r>
    <s v="May"/>
    <n v="1062"/>
    <n v="2499"/>
    <s v="8 ft Hose"/>
    <n v="6.2"/>
    <x v="2"/>
    <n v="2.9999999999999991"/>
    <n v="0.29999999999999993"/>
    <x v="0"/>
    <s v="Barns"/>
    <s v="AZ"/>
  </r>
  <r>
    <s v="May"/>
    <n v="1063"/>
    <n v="1109"/>
    <s v="Chlorine Test Kit"/>
    <n v="3"/>
    <x v="4"/>
    <n v="5"/>
    <n v="0.5"/>
    <x v="2"/>
    <s v="Smith"/>
    <s v="CA"/>
  </r>
  <r>
    <s v="May"/>
    <n v="1064"/>
    <n v="2499"/>
    <s v="8 ft Hose"/>
    <n v="6.2"/>
    <x v="2"/>
    <n v="2.9999999999999991"/>
    <n v="0.29999999999999993"/>
    <x v="3"/>
    <s v="Johnson"/>
    <s v="AZ"/>
  </r>
  <r>
    <s v="May"/>
    <n v="1065"/>
    <n v="2499"/>
    <s v="8 ft Hose"/>
    <n v="6.2"/>
    <x v="2"/>
    <n v="2.9999999999999991"/>
    <n v="0.29999999999999993"/>
    <x v="2"/>
    <s v="Smith"/>
    <s v="NM"/>
  </r>
  <r>
    <s v="May"/>
    <n v="1066"/>
    <n v="2877"/>
    <s v="Net"/>
    <n v="11.4"/>
    <x v="1"/>
    <n v="4.9000000000000004"/>
    <n v="0.49000000000000005"/>
    <x v="2"/>
    <s v="Smith"/>
    <s v="NV"/>
  </r>
  <r>
    <s v="May"/>
    <n v="1067"/>
    <n v="2877"/>
    <s v="Net"/>
    <n v="11.4"/>
    <x v="1"/>
    <n v="4.9000000000000004"/>
    <n v="0.49000000000000005"/>
    <x v="2"/>
    <s v="Smith"/>
    <s v="UT"/>
  </r>
  <r>
    <s v="May"/>
    <n v="1068"/>
    <n v="6119"/>
    <s v="Algea Killer 8 oz"/>
    <n v="9"/>
    <x v="8"/>
    <n v="5"/>
    <n v="0.5"/>
    <x v="1"/>
    <s v="Hernandez"/>
    <s v="CA"/>
  </r>
  <r>
    <s v="May"/>
    <n v="1069"/>
    <n v="1109"/>
    <s v="Chlorine Test Kit"/>
    <n v="3"/>
    <x v="4"/>
    <n v="5"/>
    <n v="0.5"/>
    <x v="2"/>
    <s v="Smith"/>
    <s v="AZ"/>
  </r>
  <r>
    <s v="May"/>
    <n v="1070"/>
    <n v="2499"/>
    <s v="8 ft Hose"/>
    <n v="6.2"/>
    <x v="2"/>
    <n v="2.9999999999999991"/>
    <n v="0.29999999999999993"/>
    <x v="3"/>
    <s v="Johnson"/>
    <s v="AZ"/>
  </r>
  <r>
    <s v="May"/>
    <n v="1071"/>
    <n v="1109"/>
    <s v="Chlorine Test Kit"/>
    <n v="3"/>
    <x v="4"/>
    <n v="5"/>
    <n v="0.5"/>
    <x v="0"/>
    <s v="Barns"/>
    <s v="AZ"/>
  </r>
  <r>
    <s v="May"/>
    <n v="1072"/>
    <n v="1109"/>
    <s v="Chlorine Test Kit"/>
    <n v="3"/>
    <x v="4"/>
    <n v="5"/>
    <n v="0.5"/>
    <x v="2"/>
    <s v="Smith"/>
    <s v="NV"/>
  </r>
  <r>
    <s v="May"/>
    <n v="1073"/>
    <n v="6622"/>
    <s v="5 Gal Chlorine"/>
    <n v="42"/>
    <x v="9"/>
    <n v="35"/>
    <n v="7"/>
    <x v="2"/>
    <s v="Smith"/>
    <s v="CA"/>
  </r>
  <r>
    <s v="May"/>
    <n v="1074"/>
    <n v="2877"/>
    <s v="Net"/>
    <n v="11.4"/>
    <x v="1"/>
    <n v="4.9000000000000004"/>
    <n v="0.49000000000000005"/>
    <x v="2"/>
    <s v="Smith"/>
    <s v="AZ"/>
  </r>
  <r>
    <s v="May"/>
    <n v="1075"/>
    <n v="1109"/>
    <s v="Chlorine Test Kit"/>
    <n v="3"/>
    <x v="4"/>
    <n v="5"/>
    <n v="0.5"/>
    <x v="3"/>
    <s v="Johnson"/>
    <s v="CA"/>
  </r>
  <r>
    <s v="May"/>
    <n v="1076"/>
    <n v="1109"/>
    <s v="Chlorine Test Kit"/>
    <n v="3"/>
    <x v="4"/>
    <n v="5"/>
    <n v="0.5"/>
    <x v="1"/>
    <s v="Hernandez"/>
    <s v="AZ"/>
  </r>
  <r>
    <s v="May"/>
    <n v="1077"/>
    <n v="9822"/>
    <s v="Pool Cover"/>
    <n v="58.3"/>
    <x v="0"/>
    <n v="40.100000000000009"/>
    <n v="8.0200000000000014"/>
    <x v="3"/>
    <s v="Johnson"/>
    <s v="AZ"/>
  </r>
  <r>
    <s v="May"/>
    <n v="1078"/>
    <n v="2877"/>
    <s v="Net"/>
    <n v="11.4"/>
    <x v="1"/>
    <n v="4.9000000000000004"/>
    <n v="0.49000000000000005"/>
    <x v="1"/>
    <s v="Hernandez"/>
    <s v="NV"/>
  </r>
  <r>
    <s v="June"/>
    <n v="1079"/>
    <n v="2877"/>
    <s v="Net"/>
    <n v="11.4"/>
    <x v="1"/>
    <n v="4.9000000000000004"/>
    <n v="0.49000000000000005"/>
    <x v="1"/>
    <s v="Hernandez"/>
    <s v="NM"/>
  </r>
  <r>
    <s v="June"/>
    <n v="1080"/>
    <n v="4421"/>
    <s v="Skimmer"/>
    <n v="45"/>
    <x v="5"/>
    <n v="42"/>
    <n v="8.4"/>
    <x v="2"/>
    <s v="Smith"/>
    <s v="CA"/>
  </r>
  <r>
    <s v="June"/>
    <n v="1081"/>
    <n v="6119"/>
    <s v="Algea Killer 8 oz"/>
    <n v="9"/>
    <x v="8"/>
    <n v="5"/>
    <n v="0.5"/>
    <x v="2"/>
    <s v="Smith"/>
    <s v="UT"/>
  </r>
  <r>
    <s v="June"/>
    <n v="1082"/>
    <n v="1109"/>
    <s v="Chlorine Test Kit"/>
    <n v="3"/>
    <x v="4"/>
    <n v="5"/>
    <n v="0.5"/>
    <x v="0"/>
    <s v="Barns"/>
    <s v="CA"/>
  </r>
  <r>
    <s v="June"/>
    <n v="1083"/>
    <n v="1109"/>
    <s v="Chlorine Test Kit"/>
    <n v="3"/>
    <x v="4"/>
    <n v="5"/>
    <n v="0.5"/>
    <x v="0"/>
    <s v="Barns"/>
    <s v="NV"/>
  </r>
  <r>
    <s v="June"/>
    <n v="1084"/>
    <n v="6119"/>
    <s v="Algea Killer 8 oz"/>
    <n v="9"/>
    <x v="8"/>
    <n v="5"/>
    <n v="0.5"/>
    <x v="0"/>
    <s v="Barns"/>
    <s v="AZ"/>
  </r>
  <r>
    <s v="June"/>
    <n v="1085"/>
    <n v="9822"/>
    <s v="Pool Cover"/>
    <n v="58.3"/>
    <x v="0"/>
    <n v="40.100000000000009"/>
    <n v="8.0200000000000014"/>
    <x v="2"/>
    <s v="Smith"/>
    <s v="NV"/>
  </r>
  <r>
    <s v="June"/>
    <n v="1086"/>
    <n v="1109"/>
    <s v="Chlorine Test Kit"/>
    <n v="3"/>
    <x v="4"/>
    <n v="5"/>
    <n v="0.5"/>
    <x v="3"/>
    <s v="Johnson"/>
    <s v="AZ"/>
  </r>
  <r>
    <s v="June"/>
    <n v="1087"/>
    <n v="2499"/>
    <s v="8 ft Hose"/>
    <n v="6.2"/>
    <x v="2"/>
    <n v="2.9999999999999991"/>
    <n v="0.29999999999999993"/>
    <x v="0"/>
    <s v="Barns"/>
    <s v="CA"/>
  </r>
  <r>
    <s v="June"/>
    <n v="1088"/>
    <n v="2499"/>
    <s v="8 ft Hose"/>
    <n v="6.2"/>
    <x v="2"/>
    <n v="2.9999999999999991"/>
    <n v="0.29999999999999993"/>
    <x v="0"/>
    <s v="Barns"/>
    <s v="NM"/>
  </r>
  <r>
    <s v="June"/>
    <n v="1089"/>
    <n v="6119"/>
    <s v="Algea Killer 8 oz"/>
    <n v="9"/>
    <x v="8"/>
    <n v="5"/>
    <n v="0.5"/>
    <x v="2"/>
    <s v="Smith"/>
    <s v="NV"/>
  </r>
  <r>
    <s v="June"/>
    <n v="1090"/>
    <n v="2877"/>
    <s v="Net"/>
    <n v="11.4"/>
    <x v="1"/>
    <n v="4.9000000000000004"/>
    <n v="0.49000000000000005"/>
    <x v="0"/>
    <s v="Barns"/>
    <s v="CA"/>
  </r>
  <r>
    <s v="June"/>
    <n v="1091"/>
    <n v="2877"/>
    <s v="Net"/>
    <n v="11.4"/>
    <x v="1"/>
    <n v="4.9000000000000004"/>
    <n v="0.49000000000000005"/>
    <x v="3"/>
    <s v="Johnson"/>
    <s v="NV"/>
  </r>
  <r>
    <s v="June"/>
    <n v="1092"/>
    <n v="2877"/>
    <s v="Net"/>
    <n v="11.4"/>
    <x v="1"/>
    <n v="4.9000000000000004"/>
    <n v="0.49000000000000005"/>
    <x v="2"/>
    <s v="Smith"/>
    <s v="CA"/>
  </r>
  <r>
    <s v="June"/>
    <n v="1093"/>
    <n v="6119"/>
    <s v="Algea Killer 8 oz"/>
    <n v="9"/>
    <x v="8"/>
    <n v="5"/>
    <n v="0.5"/>
    <x v="1"/>
    <s v="Hernandez"/>
    <s v="AZ"/>
  </r>
  <r>
    <s v="June"/>
    <n v="1094"/>
    <n v="6119"/>
    <s v="Algea Killer 8 oz"/>
    <n v="9"/>
    <x v="8"/>
    <n v="5"/>
    <n v="0.5"/>
    <x v="2"/>
    <s v="Smith"/>
    <s v="CA"/>
  </r>
  <r>
    <s v="June"/>
    <n v="1095"/>
    <n v="2499"/>
    <s v="8 ft Hose"/>
    <n v="6.2"/>
    <x v="2"/>
    <n v="2.9999999999999991"/>
    <n v="0.29999999999999993"/>
    <x v="3"/>
    <s v="Johnson"/>
    <s v="AZ"/>
  </r>
  <r>
    <s v="June"/>
    <n v="1096"/>
    <n v="6119"/>
    <s v="Algea Killer 8 oz"/>
    <n v="9"/>
    <x v="8"/>
    <n v="5"/>
    <n v="0.5"/>
    <x v="2"/>
    <s v="Smith"/>
    <s v="AZ"/>
  </r>
  <r>
    <s v="June"/>
    <n v="1097"/>
    <n v="9212"/>
    <s v="1 Gal Muratic Acid"/>
    <n v="4"/>
    <x v="6"/>
    <n v="3"/>
    <n v="0.30000000000000004"/>
    <x v="3"/>
    <s v="Johnson"/>
    <s v="NV"/>
  </r>
  <r>
    <s v="June"/>
    <n v="1098"/>
    <n v="2877"/>
    <s v="Net"/>
    <n v="11.4"/>
    <x v="1"/>
    <n v="4.9000000000000004"/>
    <n v="0.49000000000000005"/>
    <x v="1"/>
    <s v="Hernandez"/>
    <s v="NM"/>
  </r>
  <r>
    <s v="July"/>
    <n v="1099"/>
    <n v="2877"/>
    <s v="Net"/>
    <n v="11.4"/>
    <x v="1"/>
    <n v="4.9000000000000004"/>
    <n v="0.49000000000000005"/>
    <x v="2"/>
    <s v="Smith"/>
    <s v="CA"/>
  </r>
  <r>
    <s v="July"/>
    <n v="1100"/>
    <n v="6119"/>
    <s v="Algea Killer 8 oz"/>
    <n v="9"/>
    <x v="8"/>
    <n v="5"/>
    <n v="0.5"/>
    <x v="0"/>
    <s v="Barns"/>
    <s v="UT"/>
  </r>
  <r>
    <s v="July"/>
    <n v="1101"/>
    <n v="2499"/>
    <s v="8 ft Hose"/>
    <n v="6.2"/>
    <x v="2"/>
    <n v="2.9999999999999991"/>
    <n v="0.29999999999999993"/>
    <x v="2"/>
    <s v="Smith"/>
    <s v="CA"/>
  </r>
  <r>
    <s v="July"/>
    <n v="1102"/>
    <n v="2242"/>
    <s v="AutoVac"/>
    <n v="60"/>
    <x v="7"/>
    <n v="64"/>
    <n v="12.8"/>
    <x v="1"/>
    <s v="Hernandez"/>
    <s v="NV"/>
  </r>
  <r>
    <s v="July"/>
    <n v="1103"/>
    <n v="2877"/>
    <s v="Net"/>
    <n v="11.4"/>
    <x v="1"/>
    <n v="4.9000000000000004"/>
    <n v="0.49000000000000005"/>
    <x v="1"/>
    <s v="Hernandez"/>
    <s v="AZ"/>
  </r>
  <r>
    <s v="July"/>
    <n v="1104"/>
    <n v="2877"/>
    <s v="Net"/>
    <n v="11.4"/>
    <x v="1"/>
    <n v="4.9000000000000004"/>
    <n v="0.49000000000000005"/>
    <x v="2"/>
    <s v="Smith"/>
    <s v="NV"/>
  </r>
  <r>
    <s v="July"/>
    <n v="1105"/>
    <n v="2499"/>
    <s v="8 ft Hose"/>
    <n v="6.2"/>
    <x v="2"/>
    <n v="2.9999999999999991"/>
    <n v="0.29999999999999993"/>
    <x v="1"/>
    <s v="Hernandez"/>
    <s v="AZ"/>
  </r>
  <r>
    <s v="July"/>
    <n v="1106"/>
    <n v="9822"/>
    <s v="Pool Cover"/>
    <n v="58.3"/>
    <x v="0"/>
    <n v="40.100000000000009"/>
    <n v="8.0200000000000014"/>
    <x v="1"/>
    <s v="Hernandez"/>
    <s v="CA"/>
  </r>
  <r>
    <s v="July"/>
    <n v="1107"/>
    <n v="1109"/>
    <s v="Chlorine Test Kit"/>
    <n v="3"/>
    <x v="4"/>
    <n v="5"/>
    <n v="0.5"/>
    <x v="3"/>
    <s v="Johnson"/>
    <s v="NM"/>
  </r>
  <r>
    <s v="July"/>
    <n v="1108"/>
    <n v="9822"/>
    <s v="Pool Cover"/>
    <n v="58.3"/>
    <x v="0"/>
    <n v="40.100000000000009"/>
    <n v="8.0200000000000014"/>
    <x v="2"/>
    <s v="Smith"/>
    <s v="NV"/>
  </r>
  <r>
    <s v="July"/>
    <n v="1109"/>
    <n v="8722"/>
    <s v="Water Pump"/>
    <n v="344"/>
    <x v="3"/>
    <n v="158"/>
    <n v="31.6"/>
    <x v="1"/>
    <s v="Hernandez"/>
    <s v="CA"/>
  </r>
  <r>
    <s v="July"/>
    <n v="1110"/>
    <n v="8722"/>
    <s v="Water Pump"/>
    <n v="344"/>
    <x v="3"/>
    <n v="158"/>
    <n v="31.6"/>
    <x v="3"/>
    <s v="Johnson"/>
    <s v="NV"/>
  </r>
  <r>
    <s v="July"/>
    <n v="1111"/>
    <n v="6622"/>
    <s v="5 Gal Chlorine"/>
    <n v="42"/>
    <x v="9"/>
    <n v="35"/>
    <n v="7"/>
    <x v="3"/>
    <s v="Johnson"/>
    <s v="CA"/>
  </r>
  <r>
    <s v="July"/>
    <n v="1112"/>
    <n v="6622"/>
    <s v="5 Gal Chlorine"/>
    <n v="42"/>
    <x v="9"/>
    <n v="35"/>
    <n v="7"/>
    <x v="2"/>
    <s v="Smith"/>
    <s v="AZ"/>
  </r>
  <r>
    <s v="July"/>
    <n v="1113"/>
    <n v="9822"/>
    <s v="Pool Cover"/>
    <n v="58.3"/>
    <x v="0"/>
    <n v="40.100000000000009"/>
    <n v="8.0200000000000014"/>
    <x v="0"/>
    <s v="Barns"/>
    <s v="CA"/>
  </r>
  <r>
    <s v="July"/>
    <n v="1114"/>
    <n v="2242"/>
    <s v="AutoVac"/>
    <n v="60"/>
    <x v="7"/>
    <n v="64"/>
    <n v="12.8"/>
    <x v="1"/>
    <s v="Hernandez"/>
    <s v="AZ"/>
  </r>
  <r>
    <s v="July"/>
    <n v="1115"/>
    <n v="8722"/>
    <s v="Water Pump"/>
    <n v="344"/>
    <x v="3"/>
    <n v="158"/>
    <n v="31.6"/>
    <x v="0"/>
    <s v="Barns"/>
    <s v="AZ"/>
  </r>
  <r>
    <s v="July"/>
    <n v="1116"/>
    <n v="6622"/>
    <s v="5 Gal Chlorine"/>
    <n v="42"/>
    <x v="9"/>
    <n v="35"/>
    <n v="7"/>
    <x v="2"/>
    <s v="Smith"/>
    <s v="NV"/>
  </r>
  <r>
    <s v="July"/>
    <n v="1117"/>
    <n v="8722"/>
    <s v="Water Pump"/>
    <n v="344"/>
    <x v="3"/>
    <n v="158"/>
    <n v="31.6"/>
    <x v="3"/>
    <s v="Johnson"/>
    <s v="NM"/>
  </r>
  <r>
    <s v="July"/>
    <n v="1118"/>
    <n v="9822"/>
    <s v="Pool Cover"/>
    <n v="58.3"/>
    <x v="0"/>
    <n v="40.100000000000009"/>
    <n v="8.0200000000000014"/>
    <x v="1"/>
    <s v="Hernandez"/>
    <s v="CA"/>
  </r>
  <r>
    <s v="July"/>
    <n v="1119"/>
    <n v="2242"/>
    <s v="AutoVac"/>
    <n v="60"/>
    <x v="7"/>
    <n v="64"/>
    <n v="12.8"/>
    <x v="0"/>
    <s v="Barns"/>
    <s v="UT"/>
  </r>
  <r>
    <s v="July"/>
    <n v="1120"/>
    <n v="2242"/>
    <s v="AutoVac"/>
    <n v="60"/>
    <x v="7"/>
    <n v="64"/>
    <n v="12.8"/>
    <x v="2"/>
    <s v="Smith"/>
    <s v="CA"/>
  </r>
  <r>
    <s v="July"/>
    <n v="1121"/>
    <n v="4421"/>
    <s v="Skimmer"/>
    <n v="45"/>
    <x v="5"/>
    <n v="42"/>
    <n v="8.4"/>
    <x v="2"/>
    <s v="Smith"/>
    <s v="NV"/>
  </r>
  <r>
    <s v="July"/>
    <n v="1122"/>
    <n v="8722"/>
    <s v="Water Pump"/>
    <n v="344"/>
    <x v="3"/>
    <n v="158"/>
    <n v="31.6"/>
    <x v="2"/>
    <s v="Smith"/>
    <s v="AZ"/>
  </r>
  <r>
    <s v="July"/>
    <n v="1123"/>
    <n v="9822"/>
    <s v="Pool Cover"/>
    <n v="58.3"/>
    <x v="0"/>
    <n v="40.100000000000009"/>
    <n v="8.0200000000000014"/>
    <x v="2"/>
    <s v="Smith"/>
    <s v="NV"/>
  </r>
  <r>
    <s v="July"/>
    <n v="1124"/>
    <n v="4421"/>
    <s v="Skimmer"/>
    <n v="45"/>
    <x v="5"/>
    <n v="42"/>
    <n v="8.4"/>
    <x v="2"/>
    <s v="Smith"/>
    <s v="AZ"/>
  </r>
  <r>
    <s v="Aug"/>
    <n v="1125"/>
    <n v="2242"/>
    <s v="AutoVac"/>
    <n v="60"/>
    <x v="7"/>
    <n v="64"/>
    <n v="12.8"/>
    <x v="2"/>
    <s v="Smith"/>
    <s v="CA"/>
  </r>
  <r>
    <s v="Aug"/>
    <n v="1126"/>
    <n v="9212"/>
    <s v="1 Gal Muratic Acid"/>
    <n v="4"/>
    <x v="6"/>
    <n v="3"/>
    <n v="0.30000000000000004"/>
    <x v="2"/>
    <s v="Smith"/>
    <s v="NM"/>
  </r>
  <r>
    <s v="Aug"/>
    <n v="1127"/>
    <n v="8722"/>
    <s v="Water Pump"/>
    <n v="344"/>
    <x v="3"/>
    <n v="158"/>
    <n v="31.6"/>
    <x v="0"/>
    <s v="Barns"/>
    <s v="NV"/>
  </r>
  <r>
    <s v="Aug"/>
    <n v="1128"/>
    <n v="6622"/>
    <s v="5 Gal Chlorine"/>
    <n v="42"/>
    <x v="9"/>
    <n v="35"/>
    <n v="7"/>
    <x v="1"/>
    <s v="Hernandez"/>
    <s v="CA"/>
  </r>
  <r>
    <s v="Aug"/>
    <n v="1129"/>
    <n v="9822"/>
    <s v="Pool Cover"/>
    <n v="58.3"/>
    <x v="0"/>
    <n v="40.100000000000009"/>
    <n v="8.0200000000000014"/>
    <x v="3"/>
    <s v="Johnson"/>
    <s v="NV"/>
  </r>
  <r>
    <s v="Aug"/>
    <n v="1130"/>
    <n v="4421"/>
    <s v="Skimmer"/>
    <n v="45"/>
    <x v="5"/>
    <n v="42"/>
    <n v="8.4"/>
    <x v="3"/>
    <s v="Johnson"/>
    <s v="CA"/>
  </r>
  <r>
    <s v="Aug"/>
    <n v="1131"/>
    <n v="9212"/>
    <s v="1 Gal Muratic Acid"/>
    <n v="4"/>
    <x v="6"/>
    <n v="3"/>
    <n v="0.30000000000000004"/>
    <x v="3"/>
    <s v="Johnson"/>
    <s v="AZ"/>
  </r>
  <r>
    <s v="Aug"/>
    <n v="1132"/>
    <n v="9212"/>
    <s v="1 Gal Muratic Acid"/>
    <n v="4"/>
    <x v="6"/>
    <n v="3"/>
    <n v="0.30000000000000004"/>
    <x v="3"/>
    <s v="Johnson"/>
    <s v="CA"/>
  </r>
  <r>
    <s v="Aug"/>
    <n v="1133"/>
    <n v="9822"/>
    <s v="Pool Cover"/>
    <n v="58.3"/>
    <x v="0"/>
    <n v="40.100000000000009"/>
    <n v="8.0200000000000014"/>
    <x v="0"/>
    <s v="Barns"/>
    <s v="AZ"/>
  </r>
  <r>
    <s v="Aug"/>
    <n v="1134"/>
    <n v="9822"/>
    <s v="Pool Cover"/>
    <n v="58.3"/>
    <x v="0"/>
    <n v="40.100000000000009"/>
    <n v="8.0200000000000014"/>
    <x v="2"/>
    <s v="Smith"/>
    <s v="AZ"/>
  </r>
  <r>
    <s v="Aug"/>
    <n v="1135"/>
    <n v="8722"/>
    <s v="Water Pump"/>
    <n v="344"/>
    <x v="3"/>
    <n v="158"/>
    <n v="31.6"/>
    <x v="0"/>
    <s v="Barns"/>
    <s v="NV"/>
  </r>
  <r>
    <s v="Aug"/>
    <n v="1136"/>
    <n v="2242"/>
    <s v="AutoVac"/>
    <n v="60"/>
    <x v="7"/>
    <n v="64"/>
    <n v="12.8"/>
    <x v="2"/>
    <s v="Smith"/>
    <s v="NM"/>
  </r>
  <r>
    <s v="Aug"/>
    <n v="1137"/>
    <n v="9822"/>
    <s v="Pool Cover"/>
    <n v="58.3"/>
    <x v="0"/>
    <n v="40.100000000000009"/>
    <n v="8.0200000000000014"/>
    <x v="1"/>
    <s v="Hernandez"/>
    <s v="CA"/>
  </r>
  <r>
    <s v="Aug"/>
    <n v="1138"/>
    <n v="8722"/>
    <s v="Water Pump"/>
    <n v="344"/>
    <x v="3"/>
    <n v="158"/>
    <n v="31.6"/>
    <x v="0"/>
    <s v="Barns"/>
    <s v="UT"/>
  </r>
  <r>
    <s v="Aug"/>
    <n v="1139"/>
    <n v="4421"/>
    <s v="Skimmer"/>
    <n v="45"/>
    <x v="5"/>
    <n v="42"/>
    <n v="8.4"/>
    <x v="2"/>
    <s v="Smith"/>
    <s v="CA"/>
  </r>
  <r>
    <s v="Aug"/>
    <n v="1140"/>
    <n v="4421"/>
    <s v="Skimmer"/>
    <n v="45"/>
    <x v="5"/>
    <n v="42"/>
    <n v="8.4"/>
    <x v="1"/>
    <s v="Hernandez"/>
    <s v="NV"/>
  </r>
  <r>
    <s v="Aug"/>
    <n v="1141"/>
    <n v="9212"/>
    <s v="1 Gal Muratic Acid"/>
    <n v="4"/>
    <x v="6"/>
    <n v="3"/>
    <n v="0.30000000000000004"/>
    <x v="1"/>
    <s v="Hernandez"/>
    <s v="AZ"/>
  </r>
  <r>
    <s v="Sept"/>
    <n v="1142"/>
    <n v="2242"/>
    <s v="AutoVac"/>
    <n v="60"/>
    <x v="7"/>
    <n v="64"/>
    <n v="12.8"/>
    <x v="1"/>
    <s v="Hernandez"/>
    <s v="NV"/>
  </r>
  <r>
    <s v="Sept"/>
    <n v="1143"/>
    <n v="9822"/>
    <s v="Pool Cover"/>
    <n v="58.3"/>
    <x v="0"/>
    <n v="40.100000000000009"/>
    <n v="8.0200000000000014"/>
    <x v="3"/>
    <s v="Johnson"/>
    <s v="AZ"/>
  </r>
  <r>
    <s v="Sept"/>
    <n v="1144"/>
    <n v="2242"/>
    <s v="AutoVac"/>
    <n v="60"/>
    <x v="7"/>
    <n v="64"/>
    <n v="12.8"/>
    <x v="3"/>
    <s v="Johnson"/>
    <s v="CA"/>
  </r>
  <r>
    <s v="Sept"/>
    <n v="1145"/>
    <n v="4421"/>
    <s v="Skimmer"/>
    <n v="45"/>
    <x v="5"/>
    <n v="42"/>
    <n v="8.4"/>
    <x v="3"/>
    <s v="Johnson"/>
    <s v="NM"/>
  </r>
  <r>
    <s v="Sept"/>
    <n v="1146"/>
    <n v="8722"/>
    <s v="Water Pump"/>
    <n v="344"/>
    <x v="3"/>
    <n v="158"/>
    <n v="31.6"/>
    <x v="3"/>
    <s v="Johnson"/>
    <s v="NV"/>
  </r>
  <r>
    <s v="Sept"/>
    <n v="1147"/>
    <n v="9822"/>
    <s v="Pool Cover"/>
    <n v="58.3"/>
    <x v="0"/>
    <n v="40.100000000000009"/>
    <n v="8.0200000000000014"/>
    <x v="0"/>
    <s v="Barns"/>
    <s v="CA"/>
  </r>
  <r>
    <s v="Sept"/>
    <n v="1148"/>
    <n v="9212"/>
    <s v="1 Gal Muratic Acid"/>
    <n v="4"/>
    <x v="6"/>
    <n v="3"/>
    <n v="0.30000000000000004"/>
    <x v="2"/>
    <s v="Smith"/>
    <s v="AZ"/>
  </r>
  <r>
    <s v="Sept"/>
    <n v="1149"/>
    <n v="8722"/>
    <s v="Water Pump"/>
    <n v="344"/>
    <x v="3"/>
    <n v="158"/>
    <n v="31.6"/>
    <x v="0"/>
    <s v="Barns"/>
    <s v="AZ"/>
  </r>
  <r>
    <s v="Oct"/>
    <n v="1150"/>
    <n v="2242"/>
    <s v="AutoVac"/>
    <n v="60"/>
    <x v="7"/>
    <n v="64"/>
    <n v="12.8"/>
    <x v="2"/>
    <s v="Smith"/>
    <s v="UT"/>
  </r>
  <r>
    <s v="Oct"/>
    <n v="1151"/>
    <n v="2242"/>
    <s v="AutoVac"/>
    <n v="60"/>
    <x v="7"/>
    <n v="64"/>
    <n v="12.8"/>
    <x v="1"/>
    <s v="Hernandez"/>
    <s v="CA"/>
  </r>
  <r>
    <s v="Oct"/>
    <n v="1152"/>
    <n v="4421"/>
    <s v="Skimmer"/>
    <n v="45"/>
    <x v="5"/>
    <n v="42"/>
    <n v="8.4"/>
    <x v="0"/>
    <s v="Barns"/>
    <s v="NV"/>
  </r>
  <r>
    <s v="Oct"/>
    <n v="1153"/>
    <n v="8722"/>
    <s v="Water Pump"/>
    <n v="344"/>
    <x v="3"/>
    <n v="158"/>
    <n v="31.6"/>
    <x v="2"/>
    <s v="Smith"/>
    <s v="AZ"/>
  </r>
  <r>
    <s v="Oct"/>
    <n v="1154"/>
    <n v="9822"/>
    <s v="Pool Cover"/>
    <n v="58.3"/>
    <x v="0"/>
    <n v="40.100000000000009"/>
    <n v="8.0200000000000014"/>
    <x v="1"/>
    <s v="Hernandez"/>
    <s v="NV"/>
  </r>
  <r>
    <s v="Oct"/>
    <n v="1155"/>
    <n v="4421"/>
    <s v="Skimmer"/>
    <n v="45"/>
    <x v="5"/>
    <n v="42"/>
    <n v="8.4"/>
    <x v="2"/>
    <s v="Smith"/>
    <s v="AZ"/>
  </r>
  <r>
    <s v="Oct"/>
    <n v="1156"/>
    <n v="2242"/>
    <s v="AutoVac"/>
    <n v="60"/>
    <x v="7"/>
    <n v="64"/>
    <n v="12.8"/>
    <x v="2"/>
    <s v="Smith"/>
    <s v="CA"/>
  </r>
  <r>
    <s v="Oct"/>
    <n v="1157"/>
    <n v="9212"/>
    <s v="1 Gal Muratic Acid"/>
    <n v="4"/>
    <x v="6"/>
    <n v="3"/>
    <n v="0.30000000000000004"/>
    <x v="2"/>
    <s v="Smith"/>
    <s v="NM"/>
  </r>
  <r>
    <s v="Nov"/>
    <n v="1158"/>
    <n v="8722"/>
    <s v="Water Pump"/>
    <n v="344"/>
    <x v="3"/>
    <n v="158"/>
    <n v="31.6"/>
    <x v="0"/>
    <s v="Barns"/>
    <s v="NV"/>
  </r>
  <r>
    <s v="Nov"/>
    <n v="1159"/>
    <n v="6622"/>
    <s v="5 Gal Chlorine"/>
    <n v="42"/>
    <x v="9"/>
    <n v="35"/>
    <n v="7"/>
    <x v="2"/>
    <s v="Smith"/>
    <s v="CA"/>
  </r>
  <r>
    <s v="Nov"/>
    <n v="1160"/>
    <n v="9822"/>
    <s v="Pool Cover"/>
    <n v="58.3"/>
    <x v="0"/>
    <n v="40.100000000000009"/>
    <n v="8.0200000000000014"/>
    <x v="3"/>
    <s v="Johnson"/>
    <s v="NV"/>
  </r>
  <r>
    <s v="Nov"/>
    <n v="1161"/>
    <n v="4421"/>
    <s v="Skimmer"/>
    <n v="45"/>
    <x v="5"/>
    <n v="42"/>
    <n v="8.4"/>
    <x v="1"/>
    <s v="Hernandez"/>
    <s v="CA"/>
  </r>
  <r>
    <s v="Nov"/>
    <n v="1162"/>
    <n v="9212"/>
    <s v="1 Gal Muratic Acid"/>
    <n v="4"/>
    <x v="6"/>
    <n v="3"/>
    <n v="0.30000000000000004"/>
    <x v="0"/>
    <s v="Barns"/>
    <s v="AZ"/>
  </r>
  <r>
    <s v="Nov"/>
    <n v="1163"/>
    <n v="9212"/>
    <s v="1 Gal Muratic Acid"/>
    <n v="4"/>
    <x v="6"/>
    <n v="3"/>
    <n v="0.30000000000000004"/>
    <x v="2"/>
    <s v="Smith"/>
    <s v="CA"/>
  </r>
  <r>
    <s v="Nov"/>
    <n v="1164"/>
    <n v="9822"/>
    <s v="Pool Cover"/>
    <n v="58.3"/>
    <x v="0"/>
    <n v="40.100000000000009"/>
    <n v="8.0200000000000014"/>
    <x v="2"/>
    <s v="Smith"/>
    <s v="AZ"/>
  </r>
  <r>
    <s v="Nov"/>
    <n v="1165"/>
    <n v="9822"/>
    <s v="Pool Cover"/>
    <n v="58.3"/>
    <x v="0"/>
    <n v="40.100000000000009"/>
    <n v="8.0200000000000014"/>
    <x v="2"/>
    <s v="Smith"/>
    <s v="AZ"/>
  </r>
  <r>
    <s v="Nov"/>
    <n v="1166"/>
    <n v="8722"/>
    <s v="Water Pump"/>
    <n v="344"/>
    <x v="3"/>
    <n v="158"/>
    <n v="31.6"/>
    <x v="2"/>
    <s v="Smith"/>
    <s v="NV"/>
  </r>
  <r>
    <s v="Dec"/>
    <n v="1167"/>
    <n v="2242"/>
    <s v="AutoVac"/>
    <n v="60"/>
    <x v="7"/>
    <n v="64"/>
    <n v="12.8"/>
    <x v="2"/>
    <s v="Smith"/>
    <s v="NM"/>
  </r>
  <r>
    <s v="Dec"/>
    <n v="1168"/>
    <n v="9822"/>
    <s v="Pool Cover"/>
    <n v="58.3"/>
    <x v="0"/>
    <n v="40.100000000000009"/>
    <n v="8.0200000000000014"/>
    <x v="2"/>
    <s v="Smith"/>
    <s v="CA"/>
  </r>
  <r>
    <s v="Dec"/>
    <n v="1169"/>
    <n v="8722"/>
    <s v="Water Pump"/>
    <n v="344"/>
    <x v="3"/>
    <n v="158"/>
    <n v="31.6"/>
    <x v="2"/>
    <s v="Smith"/>
    <s v="UT"/>
  </r>
  <r>
    <s v="Dec"/>
    <n v="1170"/>
    <n v="4421"/>
    <s v="Skimmer"/>
    <n v="45"/>
    <x v="5"/>
    <n v="42"/>
    <n v="8.4"/>
    <x v="0"/>
    <s v="Barns"/>
    <s v="CA"/>
  </r>
  <r>
    <s v="Dec"/>
    <n v="1171"/>
    <n v="4421"/>
    <s v="Skimmer"/>
    <n v="45"/>
    <x v="5"/>
    <n v="42"/>
    <n v="8.4"/>
    <x v="1"/>
    <s v="Hernandez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36E651-9498-4E8A-B3CA-05D73E349004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1">
    <pivotField showAll="0"/>
    <pivotField numFmtId="165" showAll="0"/>
    <pivotField showAll="0"/>
    <pivotField showAll="0"/>
    <pivotField showAll="0"/>
    <pivotField dataField="1" numFmtId="166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166" showAll="0"/>
    <pivotField numFmtId="166"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8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77BD-12FD-43DE-B52A-934B8BF49C1B}">
  <dimension ref="A3:B8"/>
  <sheetViews>
    <sheetView tabSelected="1" workbookViewId="0">
      <selection activeCell="B21" sqref="B21"/>
    </sheetView>
  </sheetViews>
  <sheetFormatPr defaultRowHeight="15.75"/>
  <cols>
    <col min="1" max="1" width="12.125" bestFit="1" customWidth="1"/>
    <col min="2" max="2" width="14.875" bestFit="1" customWidth="1"/>
    <col min="3" max="4" width="6.5" bestFit="1" customWidth="1"/>
    <col min="5" max="9" width="7.5" bestFit="1" customWidth="1"/>
    <col min="10" max="11" width="8.5" bestFit="1" customWidth="1"/>
    <col min="12" max="12" width="11.5" bestFit="1" customWidth="1"/>
  </cols>
  <sheetData>
    <row r="3" spans="1:2">
      <c r="A3" s="5" t="s">
        <v>50</v>
      </c>
      <c r="B3" t="s">
        <v>52</v>
      </c>
    </row>
    <row r="4" spans="1:2">
      <c r="A4" s="6" t="s">
        <v>37</v>
      </c>
      <c r="B4" s="7">
        <v>6003.5</v>
      </c>
    </row>
    <row r="5" spans="1:2">
      <c r="A5" s="6" t="s">
        <v>41</v>
      </c>
      <c r="B5" s="7">
        <v>5661.0999999999985</v>
      </c>
    </row>
    <row r="6" spans="1:2">
      <c r="A6" s="6" t="s">
        <v>43</v>
      </c>
      <c r="B6" s="7">
        <v>3035.3</v>
      </c>
    </row>
    <row r="7" spans="1:2">
      <c r="A7" s="6" t="s">
        <v>39</v>
      </c>
      <c r="B7" s="7">
        <v>2410.7000000000003</v>
      </c>
    </row>
    <row r="8" spans="1:2">
      <c r="A8" s="6" t="s">
        <v>51</v>
      </c>
      <c r="B8" s="7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7"/>
  <sheetViews>
    <sheetView workbookViewId="0"/>
  </sheetViews>
  <sheetFormatPr defaultColWidth="11" defaultRowHeight="15.75"/>
  <cols>
    <col min="4" max="4" width="18.375" customWidth="1"/>
    <col min="8" max="8" width="13.875" customWidth="1"/>
    <col min="9" max="9" width="13.75" bestFit="1" customWidth="1"/>
  </cols>
  <sheetData>
    <row r="1" spans="1:11" s="3" customFormat="1" ht="31.5">
      <c r="A1" s="3" t="s">
        <v>22</v>
      </c>
      <c r="B1" s="3" t="s">
        <v>35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36</v>
      </c>
      <c r="I1" s="3" t="s">
        <v>45</v>
      </c>
      <c r="J1" s="3" t="s">
        <v>46</v>
      </c>
      <c r="K1" s="3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>
        <v>58.3</v>
      </c>
      <c r="F2" s="4">
        <v>98.4</v>
      </c>
      <c r="G2" s="4">
        <f>F2-E2</f>
        <v>40.100000000000009</v>
      </c>
      <c r="H2" s="4">
        <f>IF(F2&gt;50,G2*0.2,G2*0.1)</f>
        <v>8.0200000000000014</v>
      </c>
      <c r="I2" t="s">
        <v>37</v>
      </c>
      <c r="J2" t="s">
        <v>38</v>
      </c>
      <c r="K2" t="s">
        <v>19</v>
      </c>
    </row>
    <row r="3" spans="1:11">
      <c r="A3" s="1" t="s">
        <v>23</v>
      </c>
      <c r="B3" s="2">
        <v>1002</v>
      </c>
      <c r="C3">
        <v>2877</v>
      </c>
      <c r="D3" t="s">
        <v>11</v>
      </c>
      <c r="E3">
        <v>11.4</v>
      </c>
      <c r="F3" s="4">
        <v>16.3</v>
      </c>
      <c r="G3" s="4">
        <f>F3-E3</f>
        <v>4.9000000000000004</v>
      </c>
      <c r="H3" s="4">
        <f>IF(F3&gt;50,G3*0.2,G3*0.1)</f>
        <v>0.49000000000000005</v>
      </c>
      <c r="I3" t="s">
        <v>39</v>
      </c>
      <c r="J3" t="s">
        <v>40</v>
      </c>
      <c r="K3" t="s">
        <v>18</v>
      </c>
    </row>
    <row r="4" spans="1:11">
      <c r="A4" s="1" t="s">
        <v>23</v>
      </c>
      <c r="B4" s="2">
        <v>1003</v>
      </c>
      <c r="C4">
        <v>2499</v>
      </c>
      <c r="D4" t="s">
        <v>12</v>
      </c>
      <c r="E4">
        <v>6.2</v>
      </c>
      <c r="F4" s="4">
        <v>9.1999999999999993</v>
      </c>
      <c r="G4" s="4">
        <f>F4-E4</f>
        <v>2.9999999999999991</v>
      </c>
      <c r="H4" s="4">
        <f>IF(F4&gt;50,G4*0.2,G4*0.1)</f>
        <v>0.29999999999999993</v>
      </c>
      <c r="I4" t="s">
        <v>41</v>
      </c>
      <c r="J4" t="s">
        <v>42</v>
      </c>
      <c r="K4" t="s">
        <v>16</v>
      </c>
    </row>
    <row r="5" spans="1:11">
      <c r="A5" s="1" t="s">
        <v>23</v>
      </c>
      <c r="B5" s="2">
        <v>1004</v>
      </c>
      <c r="C5">
        <v>8722</v>
      </c>
      <c r="D5" t="s">
        <v>6</v>
      </c>
      <c r="E5">
        <v>344</v>
      </c>
      <c r="F5" s="4">
        <v>502</v>
      </c>
      <c r="G5" s="4">
        <f>F5-E5</f>
        <v>158</v>
      </c>
      <c r="H5" s="4">
        <f>IF(F5&gt;50,G5*0.2,G5*0.1)</f>
        <v>31.6</v>
      </c>
      <c r="I5" t="s">
        <v>37</v>
      </c>
      <c r="J5" t="s">
        <v>38</v>
      </c>
      <c r="K5" t="s">
        <v>16</v>
      </c>
    </row>
    <row r="6" spans="1:11">
      <c r="A6" s="1" t="s">
        <v>23</v>
      </c>
      <c r="B6" s="2">
        <v>1005</v>
      </c>
      <c r="C6">
        <v>1109</v>
      </c>
      <c r="D6" t="s">
        <v>14</v>
      </c>
      <c r="E6">
        <v>3</v>
      </c>
      <c r="F6" s="4">
        <v>8</v>
      </c>
      <c r="G6" s="4">
        <f>F6-E6</f>
        <v>5</v>
      </c>
      <c r="H6" s="4">
        <f>IF(F6&gt;50,G6*0.2,G6*0.1)</f>
        <v>0.5</v>
      </c>
      <c r="I6" t="s">
        <v>41</v>
      </c>
      <c r="J6" t="s">
        <v>42</v>
      </c>
      <c r="K6" t="s">
        <v>16</v>
      </c>
    </row>
    <row r="7" spans="1:11">
      <c r="A7" s="1" t="s">
        <v>23</v>
      </c>
      <c r="B7" s="2">
        <v>1006</v>
      </c>
      <c r="C7">
        <v>9822</v>
      </c>
      <c r="D7" t="s">
        <v>5</v>
      </c>
      <c r="E7">
        <v>58.3</v>
      </c>
      <c r="F7" s="4">
        <v>98.4</v>
      </c>
      <c r="G7" s="4">
        <f>F7-E7</f>
        <v>40.100000000000009</v>
      </c>
      <c r="H7" s="4">
        <f>IF(F7&gt;50,G7*0.2,G7*0.1)</f>
        <v>8.0200000000000014</v>
      </c>
      <c r="I7" t="s">
        <v>41</v>
      </c>
      <c r="J7" t="s">
        <v>42</v>
      </c>
      <c r="K7" t="s">
        <v>16</v>
      </c>
    </row>
    <row r="8" spans="1:11">
      <c r="A8" s="1" t="s">
        <v>23</v>
      </c>
      <c r="B8" s="2">
        <v>1007</v>
      </c>
      <c r="C8">
        <v>1109</v>
      </c>
      <c r="D8" t="s">
        <v>14</v>
      </c>
      <c r="E8">
        <v>3</v>
      </c>
      <c r="F8" s="4">
        <v>8</v>
      </c>
      <c r="G8" s="4">
        <f>F8-E8</f>
        <v>5</v>
      </c>
      <c r="H8" s="4">
        <f>IF(F8&gt;50,G8*0.2,G8*0.1)</f>
        <v>0.5</v>
      </c>
      <c r="I8" t="s">
        <v>43</v>
      </c>
      <c r="J8" t="s">
        <v>44</v>
      </c>
      <c r="K8" t="s">
        <v>19</v>
      </c>
    </row>
    <row r="9" spans="1:11">
      <c r="A9" s="1" t="s">
        <v>23</v>
      </c>
      <c r="B9" s="2">
        <v>1008</v>
      </c>
      <c r="C9">
        <v>2877</v>
      </c>
      <c r="D9" t="s">
        <v>11</v>
      </c>
      <c r="E9">
        <v>11.4</v>
      </c>
      <c r="F9" s="4">
        <v>16.3</v>
      </c>
      <c r="G9" s="4">
        <f>F9-E9</f>
        <v>4.9000000000000004</v>
      </c>
      <c r="H9" s="4">
        <f>IF(F9&gt;50,G9*0.2,G9*0.1)</f>
        <v>0.49000000000000005</v>
      </c>
      <c r="I9" t="s">
        <v>41</v>
      </c>
      <c r="J9" t="s">
        <v>42</v>
      </c>
      <c r="K9" t="s">
        <v>19</v>
      </c>
    </row>
    <row r="10" spans="1:11">
      <c r="A10" s="1" t="s">
        <v>23</v>
      </c>
      <c r="B10" s="2">
        <v>1009</v>
      </c>
      <c r="C10">
        <v>1109</v>
      </c>
      <c r="D10" t="s">
        <v>14</v>
      </c>
      <c r="E10">
        <v>3</v>
      </c>
      <c r="F10" s="4">
        <v>8</v>
      </c>
      <c r="G10" s="4">
        <f>F10-E10</f>
        <v>5</v>
      </c>
      <c r="H10" s="4">
        <f>IF(F10&gt;50,G10*0.2,G10*0.1)</f>
        <v>0.5</v>
      </c>
      <c r="I10" t="s">
        <v>41</v>
      </c>
      <c r="J10" t="s">
        <v>42</v>
      </c>
      <c r="K10" t="s">
        <v>16</v>
      </c>
    </row>
    <row r="11" spans="1:11">
      <c r="A11" s="1" t="s">
        <v>23</v>
      </c>
      <c r="B11" s="2">
        <v>1010</v>
      </c>
      <c r="C11">
        <v>2877</v>
      </c>
      <c r="D11" t="s">
        <v>11</v>
      </c>
      <c r="E11">
        <v>11.4</v>
      </c>
      <c r="F11" s="4">
        <v>16.3</v>
      </c>
      <c r="G11" s="4">
        <f>F11-E11</f>
        <v>4.9000000000000004</v>
      </c>
      <c r="H11" s="4">
        <f>IF(F11&gt;50,G11*0.2,G11*0.1)</f>
        <v>0.49000000000000005</v>
      </c>
      <c r="I11" t="s">
        <v>39</v>
      </c>
      <c r="J11" t="s">
        <v>40</v>
      </c>
      <c r="K11" t="s">
        <v>20</v>
      </c>
    </row>
    <row r="12" spans="1:11">
      <c r="A12" s="1" t="s">
        <v>23</v>
      </c>
      <c r="B12" s="2">
        <v>1011</v>
      </c>
      <c r="C12">
        <v>2877</v>
      </c>
      <c r="D12" t="s">
        <v>11</v>
      </c>
      <c r="E12">
        <v>11.4</v>
      </c>
      <c r="F12" s="4">
        <v>16.3</v>
      </c>
      <c r="G12" s="4">
        <f>F12-E12</f>
        <v>4.9000000000000004</v>
      </c>
      <c r="H12" s="4">
        <f>IF(F12&gt;50,G12*0.2,G12*0.1)</f>
        <v>0.49000000000000005</v>
      </c>
      <c r="I12" t="s">
        <v>39</v>
      </c>
      <c r="J12" t="s">
        <v>40</v>
      </c>
      <c r="K12" t="s">
        <v>16</v>
      </c>
    </row>
    <row r="13" spans="1:11">
      <c r="A13" s="1" t="s">
        <v>23</v>
      </c>
      <c r="B13" s="2">
        <v>1012</v>
      </c>
      <c r="C13">
        <v>4421</v>
      </c>
      <c r="D13" t="s">
        <v>9</v>
      </c>
      <c r="E13">
        <v>45</v>
      </c>
      <c r="F13" s="4">
        <v>87</v>
      </c>
      <c r="G13" s="4">
        <f>F13-E13</f>
        <v>42</v>
      </c>
      <c r="H13" s="4">
        <f>IF(F13&gt;50,G13*0.2,G13*0.1)</f>
        <v>8.4</v>
      </c>
      <c r="I13" t="s">
        <v>41</v>
      </c>
      <c r="J13" t="s">
        <v>42</v>
      </c>
      <c r="K13" t="s">
        <v>19</v>
      </c>
    </row>
    <row r="14" spans="1:11">
      <c r="A14" s="1" t="s">
        <v>23</v>
      </c>
      <c r="B14" s="2">
        <v>1013</v>
      </c>
      <c r="C14">
        <v>9212</v>
      </c>
      <c r="D14" t="s">
        <v>10</v>
      </c>
      <c r="E14">
        <v>4</v>
      </c>
      <c r="F14" s="4">
        <v>7</v>
      </c>
      <c r="G14" s="4">
        <f>F14-E14</f>
        <v>3</v>
      </c>
      <c r="H14" s="4">
        <f>IF(F14&gt;50,G14*0.2,G14*0.1)</f>
        <v>0.30000000000000004</v>
      </c>
      <c r="I14" t="s">
        <v>43</v>
      </c>
      <c r="J14" t="s">
        <v>44</v>
      </c>
      <c r="K14" t="s">
        <v>20</v>
      </c>
    </row>
    <row r="15" spans="1:11">
      <c r="A15" s="1" t="s">
        <v>23</v>
      </c>
      <c r="B15" s="2">
        <v>1014</v>
      </c>
      <c r="C15">
        <v>8722</v>
      </c>
      <c r="D15" t="s">
        <v>6</v>
      </c>
      <c r="E15">
        <v>344</v>
      </c>
      <c r="F15" s="4">
        <v>502</v>
      </c>
      <c r="G15" s="4">
        <f>F15-E15</f>
        <v>158</v>
      </c>
      <c r="H15" s="4">
        <f>IF(F15&gt;50,G15*0.2,G15*0.1)</f>
        <v>31.6</v>
      </c>
      <c r="I15" t="s">
        <v>37</v>
      </c>
      <c r="J15" t="s">
        <v>38</v>
      </c>
      <c r="K15" t="s">
        <v>18</v>
      </c>
    </row>
    <row r="16" spans="1:11">
      <c r="A16" s="1" t="s">
        <v>23</v>
      </c>
      <c r="B16" s="2">
        <v>1015</v>
      </c>
      <c r="C16">
        <v>2877</v>
      </c>
      <c r="D16" t="s">
        <v>11</v>
      </c>
      <c r="E16">
        <v>11.4</v>
      </c>
      <c r="F16" s="4">
        <v>16.3</v>
      </c>
      <c r="G16" s="4">
        <f>F16-E16</f>
        <v>4.9000000000000004</v>
      </c>
      <c r="H16" s="4">
        <f>IF(F16&gt;50,G16*0.2,G16*0.1)</f>
        <v>0.49000000000000005</v>
      </c>
      <c r="I16" t="s">
        <v>43</v>
      </c>
      <c r="J16" t="s">
        <v>44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>
        <v>6.2</v>
      </c>
      <c r="F17" s="4">
        <v>9.1999999999999993</v>
      </c>
      <c r="G17" s="4">
        <f>F17-E17</f>
        <v>2.9999999999999991</v>
      </c>
      <c r="H17" s="4">
        <f>IF(F17&gt;50,G17*0.2,G17*0.1)</f>
        <v>0.29999999999999993</v>
      </c>
      <c r="I17" t="s">
        <v>41</v>
      </c>
      <c r="J17" t="s">
        <v>42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>
        <v>60</v>
      </c>
      <c r="F18" s="4">
        <v>124</v>
      </c>
      <c r="G18" s="4">
        <f>F18-E18</f>
        <v>64</v>
      </c>
      <c r="H18" s="4">
        <f>IF(F18&gt;50,G18*0.2,G18*0.1)</f>
        <v>12.8</v>
      </c>
      <c r="I18" t="s">
        <v>39</v>
      </c>
      <c r="J18" t="s">
        <v>40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>
        <v>3</v>
      </c>
      <c r="F19" s="4">
        <v>8</v>
      </c>
      <c r="G19" s="4">
        <f>F19-E19</f>
        <v>5</v>
      </c>
      <c r="H19" s="4">
        <f>IF(F19&gt;50,G19*0.2,G19*0.1)</f>
        <v>0.5</v>
      </c>
      <c r="I19" t="s">
        <v>41</v>
      </c>
      <c r="J19" t="s">
        <v>42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>
        <v>6.2</v>
      </c>
      <c r="F20" s="4">
        <v>9.1999999999999993</v>
      </c>
      <c r="G20" s="4">
        <f>F20-E20</f>
        <v>2.9999999999999991</v>
      </c>
      <c r="H20" s="4">
        <f>IF(F20&gt;50,G20*0.2,G20*0.1)</f>
        <v>0.29999999999999993</v>
      </c>
      <c r="I20" t="s">
        <v>41</v>
      </c>
      <c r="J20" t="s">
        <v>42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>
        <v>6.2</v>
      </c>
      <c r="F21" s="4">
        <v>9.1999999999999993</v>
      </c>
      <c r="G21" s="4">
        <f>F21-E21</f>
        <v>2.9999999999999991</v>
      </c>
      <c r="H21" s="4">
        <f>IF(F21&gt;50,G21*0.2,G21*0.1)</f>
        <v>0.29999999999999993</v>
      </c>
      <c r="I21" t="s">
        <v>41</v>
      </c>
      <c r="J21" t="s">
        <v>42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>
        <v>3</v>
      </c>
      <c r="F22" s="4">
        <v>8</v>
      </c>
      <c r="G22" s="4">
        <f>F22-E22</f>
        <v>5</v>
      </c>
      <c r="H22" s="4">
        <f>IF(F22&gt;50,G22*0.2,G22*0.1)</f>
        <v>0.5</v>
      </c>
      <c r="I22" t="s">
        <v>39</v>
      </c>
      <c r="J22" t="s">
        <v>40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>
        <v>11.4</v>
      </c>
      <c r="F23" s="4">
        <v>16.3</v>
      </c>
      <c r="G23" s="4">
        <f>F23-E23</f>
        <v>4.9000000000000004</v>
      </c>
      <c r="H23" s="4">
        <f>IF(F23&gt;50,G23*0.2,G23*0.1)</f>
        <v>0.49000000000000005</v>
      </c>
      <c r="I23" t="s">
        <v>41</v>
      </c>
      <c r="J23" t="s">
        <v>42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>
        <v>3</v>
      </c>
      <c r="F24" s="4">
        <v>8</v>
      </c>
      <c r="G24" s="4">
        <f>F24-E24</f>
        <v>5</v>
      </c>
      <c r="H24" s="4">
        <f>IF(F24&gt;50,G24*0.2,G24*0.1)</f>
        <v>0.5</v>
      </c>
      <c r="I24" t="s">
        <v>43</v>
      </c>
      <c r="J24" t="s">
        <v>44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>
        <v>4</v>
      </c>
      <c r="F25" s="4">
        <v>7</v>
      </c>
      <c r="G25" s="4">
        <f>F25-E25</f>
        <v>3</v>
      </c>
      <c r="H25" s="4">
        <f>IF(F25&gt;50,G25*0.2,G25*0.1)</f>
        <v>0.30000000000000004</v>
      </c>
      <c r="I25" t="s">
        <v>39</v>
      </c>
      <c r="J25" t="s">
        <v>40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>
        <v>11.4</v>
      </c>
      <c r="F26" s="4">
        <v>16.3</v>
      </c>
      <c r="G26" s="4">
        <f>F26-E26</f>
        <v>4.9000000000000004</v>
      </c>
      <c r="H26" s="4">
        <f>IF(F26&gt;50,G26*0.2,G26*0.1)</f>
        <v>0.49000000000000005</v>
      </c>
      <c r="I26" t="s">
        <v>43</v>
      </c>
      <c r="J26" t="s">
        <v>44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>
        <v>9</v>
      </c>
      <c r="F27" s="4">
        <v>14</v>
      </c>
      <c r="G27" s="4">
        <f>F27-E27</f>
        <v>5</v>
      </c>
      <c r="H27" s="4">
        <f>IF(F27&gt;50,G27*0.2,G27*0.1)</f>
        <v>0.5</v>
      </c>
      <c r="I27" t="s">
        <v>43</v>
      </c>
      <c r="J27" t="s">
        <v>44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>
        <v>9</v>
      </c>
      <c r="F28" s="4">
        <v>14</v>
      </c>
      <c r="G28" s="4">
        <f>F28-E28</f>
        <v>5</v>
      </c>
      <c r="H28" s="4">
        <f>IF(F28&gt;50,G28*0.2,G28*0.1)</f>
        <v>0.5</v>
      </c>
      <c r="I28" t="s">
        <v>37</v>
      </c>
      <c r="J28" t="s">
        <v>38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>
        <v>344</v>
      </c>
      <c r="F29" s="4">
        <v>502</v>
      </c>
      <c r="G29" s="4">
        <f>F29-E29</f>
        <v>158</v>
      </c>
      <c r="H29" s="4">
        <f>IF(F29&gt;50,G29*0.2,G29*0.1)</f>
        <v>31.6</v>
      </c>
      <c r="I29" t="s">
        <v>37</v>
      </c>
      <c r="J29" t="s">
        <v>38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>
        <v>6.2</v>
      </c>
      <c r="F30" s="4">
        <v>9.1999999999999993</v>
      </c>
      <c r="G30" s="4">
        <f>F30-E30</f>
        <v>2.9999999999999991</v>
      </c>
      <c r="H30" s="4">
        <f>IF(F30&gt;50,G30*0.2,G30*0.1)</f>
        <v>0.29999999999999993</v>
      </c>
      <c r="I30" t="s">
        <v>39</v>
      </c>
      <c r="J30" t="s">
        <v>40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>
        <v>45</v>
      </c>
      <c r="F31" s="4">
        <v>87</v>
      </c>
      <c r="G31" s="4">
        <f>F31-E31</f>
        <v>42</v>
      </c>
      <c r="H31" s="4">
        <f>IF(F31&gt;50,G31*0.2,G31*0.1)</f>
        <v>8.4</v>
      </c>
      <c r="I31" t="s">
        <v>39</v>
      </c>
      <c r="J31" t="s">
        <v>40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>
        <v>3</v>
      </c>
      <c r="F32" s="4">
        <v>8</v>
      </c>
      <c r="G32" s="4">
        <f>F32-E32</f>
        <v>5</v>
      </c>
      <c r="H32" s="4">
        <f>IF(F32&gt;50,G32*0.2,G32*0.1)</f>
        <v>0.5</v>
      </c>
      <c r="I32" t="s">
        <v>39</v>
      </c>
      <c r="J32" t="s">
        <v>40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>
        <v>11.4</v>
      </c>
      <c r="F33" s="4">
        <v>16.3</v>
      </c>
      <c r="G33" s="4">
        <f>F33-E33</f>
        <v>4.9000000000000004</v>
      </c>
      <c r="H33" s="4">
        <f>IF(F33&gt;50,G33*0.2,G33*0.1)</f>
        <v>0.49000000000000005</v>
      </c>
      <c r="I33" t="s">
        <v>37</v>
      </c>
      <c r="J33" t="s">
        <v>38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>
        <v>58.3</v>
      </c>
      <c r="F34" s="4">
        <v>98.4</v>
      </c>
      <c r="G34" s="4">
        <f>F34-E34</f>
        <v>40.100000000000009</v>
      </c>
      <c r="H34" s="4">
        <f>IF(F34&gt;50,G34*0.2,G34*0.1)</f>
        <v>8.0200000000000014</v>
      </c>
      <c r="I34" t="s">
        <v>39</v>
      </c>
      <c r="J34" t="s">
        <v>40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>
        <v>11.4</v>
      </c>
      <c r="F35" s="4">
        <v>16.3</v>
      </c>
      <c r="G35" s="4">
        <f>F35-E35</f>
        <v>4.9000000000000004</v>
      </c>
      <c r="H35" s="4">
        <f>IF(F35&gt;50,G35*0.2,G35*0.1)</f>
        <v>0.49000000000000005</v>
      </c>
      <c r="I35" t="s">
        <v>39</v>
      </c>
      <c r="J35" t="s">
        <v>40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>
        <v>6.2</v>
      </c>
      <c r="F36" s="4">
        <v>9.1999999999999993</v>
      </c>
      <c r="G36" s="4">
        <f>F36-E36</f>
        <v>2.9999999999999991</v>
      </c>
      <c r="H36" s="4">
        <f>IF(F36&gt;50,G36*0.2,G36*0.1)</f>
        <v>0.29999999999999993</v>
      </c>
      <c r="I36" t="s">
        <v>43</v>
      </c>
      <c r="J36" t="s">
        <v>44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>
        <v>6.2</v>
      </c>
      <c r="F37" s="4">
        <v>9.1999999999999993</v>
      </c>
      <c r="G37" s="4">
        <f>F37-E37</f>
        <v>2.9999999999999991</v>
      </c>
      <c r="H37" s="4">
        <f>IF(F37&gt;50,G37*0.2,G37*0.1)</f>
        <v>0.29999999999999993</v>
      </c>
      <c r="I37" t="s">
        <v>39</v>
      </c>
      <c r="J37" t="s">
        <v>40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>
        <v>42</v>
      </c>
      <c r="F38" s="4">
        <v>77</v>
      </c>
      <c r="G38" s="4">
        <f>F38-E38</f>
        <v>35</v>
      </c>
      <c r="H38" s="4">
        <f>IF(F38&gt;50,G38*0.2,G38*0.1)</f>
        <v>7</v>
      </c>
      <c r="I38" t="s">
        <v>39</v>
      </c>
      <c r="J38" t="s">
        <v>40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>
        <v>6.2</v>
      </c>
      <c r="F39" s="4">
        <v>9.1999999999999993</v>
      </c>
      <c r="G39" s="4">
        <f>F39-E39</f>
        <v>2.9999999999999991</v>
      </c>
      <c r="H39" s="4">
        <f>IF(F39&gt;50,G39*0.2,G39*0.1)</f>
        <v>0.29999999999999993</v>
      </c>
      <c r="I39" t="s">
        <v>39</v>
      </c>
      <c r="J39" t="s">
        <v>40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>
        <v>11.4</v>
      </c>
      <c r="F40" s="4">
        <v>16.3</v>
      </c>
      <c r="G40" s="4">
        <f>F40-E40</f>
        <v>4.9000000000000004</v>
      </c>
      <c r="H40" s="4">
        <f>IF(F40&gt;50,G40*0.2,G40*0.1)</f>
        <v>0.49000000000000005</v>
      </c>
      <c r="I40" t="s">
        <v>39</v>
      </c>
      <c r="J40" t="s">
        <v>40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>
        <v>3</v>
      </c>
      <c r="F41" s="4">
        <v>8</v>
      </c>
      <c r="G41" s="4">
        <f>F41-E41</f>
        <v>5</v>
      </c>
      <c r="H41" s="4">
        <f>IF(F41&gt;50,G41*0.2,G41*0.1)</f>
        <v>0.5</v>
      </c>
      <c r="I41" t="s">
        <v>39</v>
      </c>
      <c r="J41" t="s">
        <v>40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>
        <v>6.2</v>
      </c>
      <c r="F42" s="4">
        <v>9.1999999999999993</v>
      </c>
      <c r="G42" s="4">
        <f>F42-E42</f>
        <v>2.9999999999999991</v>
      </c>
      <c r="H42" s="4">
        <f>IF(F42&gt;50,G42*0.2,G42*0.1)</f>
        <v>0.29999999999999993</v>
      </c>
      <c r="I42" t="s">
        <v>37</v>
      </c>
      <c r="J42" t="s">
        <v>38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>
        <v>344</v>
      </c>
      <c r="F43" s="4">
        <v>502</v>
      </c>
      <c r="G43" s="4">
        <f>F43-E43</f>
        <v>158</v>
      </c>
      <c r="H43" s="4">
        <f>IF(F43&gt;50,G43*0.2,G43*0.1)</f>
        <v>31.6</v>
      </c>
      <c r="I43" t="s">
        <v>41</v>
      </c>
      <c r="J43" t="s">
        <v>42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>
        <v>60</v>
      </c>
      <c r="F44" s="4">
        <v>124</v>
      </c>
      <c r="G44" s="4">
        <f>F44-E44</f>
        <v>64</v>
      </c>
      <c r="H44" s="4">
        <f>IF(F44&gt;50,G44*0.2,G44*0.1)</f>
        <v>12.8</v>
      </c>
      <c r="I44" t="s">
        <v>41</v>
      </c>
      <c r="J44" t="s">
        <v>42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>
        <v>11.4</v>
      </c>
      <c r="F45" s="4">
        <v>16.3</v>
      </c>
      <c r="G45" s="4">
        <f>F45-E45</f>
        <v>4.9000000000000004</v>
      </c>
      <c r="H45" s="4">
        <f>IF(F45&gt;50,G45*0.2,G45*0.1)</f>
        <v>0.49000000000000005</v>
      </c>
      <c r="I45" t="s">
        <v>41</v>
      </c>
      <c r="J45" t="s">
        <v>42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>
        <v>344</v>
      </c>
      <c r="F46" s="4">
        <v>502</v>
      </c>
      <c r="G46" s="4">
        <f>F46-E46</f>
        <v>158</v>
      </c>
      <c r="H46" s="4">
        <f>IF(F46&gt;50,G46*0.2,G46*0.1)</f>
        <v>31.6</v>
      </c>
      <c r="I46" t="s">
        <v>43</v>
      </c>
      <c r="J46" t="s">
        <v>44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>
        <v>9</v>
      </c>
      <c r="F47" s="4">
        <v>14</v>
      </c>
      <c r="G47" s="4">
        <f>F47-E47</f>
        <v>5</v>
      </c>
      <c r="H47" s="4">
        <f>IF(F47&gt;50,G47*0.2,G47*0.1)</f>
        <v>0.5</v>
      </c>
      <c r="I47" t="s">
        <v>39</v>
      </c>
      <c r="J47" t="s">
        <v>40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>
        <v>42</v>
      </c>
      <c r="F48" s="4">
        <v>77</v>
      </c>
      <c r="G48" s="4">
        <f>F48-E48</f>
        <v>35</v>
      </c>
      <c r="H48" s="4">
        <f>IF(F48&gt;50,G48*0.2,G48*0.1)</f>
        <v>7</v>
      </c>
      <c r="I48" t="s">
        <v>43</v>
      </c>
      <c r="J48" t="s">
        <v>44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>
        <v>344</v>
      </c>
      <c r="F49" s="4">
        <v>502</v>
      </c>
      <c r="G49" s="4">
        <f>F49-E49</f>
        <v>158</v>
      </c>
      <c r="H49" s="4">
        <f>IF(F49&gt;50,G49*0.2,G49*0.1)</f>
        <v>31.6</v>
      </c>
      <c r="I49" t="s">
        <v>37</v>
      </c>
      <c r="J49" t="s">
        <v>38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>
        <v>6.2</v>
      </c>
      <c r="F50" s="4">
        <v>9.1999999999999993</v>
      </c>
      <c r="G50" s="4">
        <f>F50-E50</f>
        <v>2.9999999999999991</v>
      </c>
      <c r="H50" s="4">
        <f>IF(F50&gt;50,G50*0.2,G50*0.1)</f>
        <v>0.29999999999999993</v>
      </c>
      <c r="I50" t="s">
        <v>37</v>
      </c>
      <c r="J50" t="s">
        <v>38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>
        <v>11.4</v>
      </c>
      <c r="F51" s="4">
        <v>16.3</v>
      </c>
      <c r="G51" s="4">
        <f>F51-E51</f>
        <v>4.9000000000000004</v>
      </c>
      <c r="H51" s="4">
        <f>IF(F51&gt;50,G51*0.2,G51*0.1)</f>
        <v>0.49000000000000005</v>
      </c>
      <c r="I51" t="s">
        <v>37</v>
      </c>
      <c r="J51" t="s">
        <v>38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>
        <v>9</v>
      </c>
      <c r="F52" s="4">
        <v>14</v>
      </c>
      <c r="G52" s="4">
        <f>F52-E52</f>
        <v>5</v>
      </c>
      <c r="H52" s="4">
        <f>IF(F52&gt;50,G52*0.2,G52*0.1)</f>
        <v>0.5</v>
      </c>
      <c r="I52" t="s">
        <v>41</v>
      </c>
      <c r="J52" t="s">
        <v>42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>
        <v>42</v>
      </c>
      <c r="F53" s="4">
        <v>77</v>
      </c>
      <c r="G53" s="4">
        <f>F53-E53</f>
        <v>35</v>
      </c>
      <c r="H53" s="4">
        <f>IF(F53&gt;50,G53*0.2,G53*0.1)</f>
        <v>7</v>
      </c>
      <c r="I53" t="s">
        <v>41</v>
      </c>
      <c r="J53" t="s">
        <v>42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>
        <v>60</v>
      </c>
      <c r="F54" s="4">
        <v>124</v>
      </c>
      <c r="G54" s="4">
        <f>F54-E54</f>
        <v>64</v>
      </c>
      <c r="H54" s="4">
        <f>IF(F54&gt;50,G54*0.2,G54*0.1)</f>
        <v>12.8</v>
      </c>
      <c r="I54" t="s">
        <v>37</v>
      </c>
      <c r="J54" t="s">
        <v>38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>
        <v>45</v>
      </c>
      <c r="F55" s="4">
        <v>87</v>
      </c>
      <c r="G55" s="4">
        <f>F55-E55</f>
        <v>42</v>
      </c>
      <c r="H55" s="4">
        <f>IF(F55&gt;50,G55*0.2,G55*0.1)</f>
        <v>8.4</v>
      </c>
      <c r="I55" t="s">
        <v>41</v>
      </c>
      <c r="J55" t="s">
        <v>42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>
        <v>9</v>
      </c>
      <c r="F56" s="4">
        <v>14</v>
      </c>
      <c r="G56" s="4">
        <f>F56-E56</f>
        <v>5</v>
      </c>
      <c r="H56" s="4">
        <f>IF(F56&gt;50,G56*0.2,G56*0.1)</f>
        <v>0.5</v>
      </c>
      <c r="I56" t="s">
        <v>39</v>
      </c>
      <c r="J56" t="s">
        <v>40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>
        <v>3</v>
      </c>
      <c r="F57" s="4">
        <v>8</v>
      </c>
      <c r="G57" s="4">
        <f>F57-E57</f>
        <v>5</v>
      </c>
      <c r="H57" s="4">
        <f>IF(F57&gt;50,G57*0.2,G57*0.1)</f>
        <v>0.5</v>
      </c>
      <c r="I57" t="s">
        <v>41</v>
      </c>
      <c r="J57" t="s">
        <v>42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>
        <v>6.2</v>
      </c>
      <c r="F58" s="4">
        <v>9.1999999999999993</v>
      </c>
      <c r="G58" s="4">
        <f>F58-E58</f>
        <v>2.9999999999999991</v>
      </c>
      <c r="H58" s="4">
        <f>IF(F58&gt;50,G58*0.2,G58*0.1)</f>
        <v>0.29999999999999993</v>
      </c>
      <c r="I58" t="s">
        <v>39</v>
      </c>
      <c r="J58" t="s">
        <v>40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>
        <v>9</v>
      </c>
      <c r="F59" s="4">
        <v>14</v>
      </c>
      <c r="G59" s="4">
        <f>F59-E59</f>
        <v>5</v>
      </c>
      <c r="H59" s="4">
        <f>IF(F59&gt;50,G59*0.2,G59*0.1)</f>
        <v>0.5</v>
      </c>
      <c r="I59" t="s">
        <v>43</v>
      </c>
      <c r="J59" t="s">
        <v>44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>
        <v>60</v>
      </c>
      <c r="F60" s="4">
        <v>124</v>
      </c>
      <c r="G60" s="4">
        <f>F60-E60</f>
        <v>64</v>
      </c>
      <c r="H60" s="4">
        <f>IF(F60&gt;50,G60*0.2,G60*0.1)</f>
        <v>12.8</v>
      </c>
      <c r="I60" t="s">
        <v>41</v>
      </c>
      <c r="J60" t="s">
        <v>42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>
        <v>9</v>
      </c>
      <c r="F61" s="4">
        <v>14</v>
      </c>
      <c r="G61" s="4">
        <f>F61-E61</f>
        <v>5</v>
      </c>
      <c r="H61" s="4">
        <f>IF(F61&gt;50,G61*0.2,G61*0.1)</f>
        <v>0.5</v>
      </c>
      <c r="I61" t="s">
        <v>41</v>
      </c>
      <c r="J61" t="s">
        <v>42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>
        <v>3</v>
      </c>
      <c r="F62" s="4">
        <v>8</v>
      </c>
      <c r="G62" s="4">
        <f>F62-E62</f>
        <v>5</v>
      </c>
      <c r="H62" s="4">
        <f>IF(F62&gt;50,G62*0.2,G62*0.1)</f>
        <v>0.5</v>
      </c>
      <c r="I62" t="s">
        <v>41</v>
      </c>
      <c r="J62" t="s">
        <v>42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>
        <v>6.2</v>
      </c>
      <c r="F63" s="4">
        <v>9.1999999999999993</v>
      </c>
      <c r="G63" s="4">
        <f>F63-E63</f>
        <v>2.9999999999999991</v>
      </c>
      <c r="H63" s="4">
        <f>IF(F63&gt;50,G63*0.2,G63*0.1)</f>
        <v>0.29999999999999993</v>
      </c>
      <c r="I63" t="s">
        <v>37</v>
      </c>
      <c r="J63" t="s">
        <v>38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>
        <v>3</v>
      </c>
      <c r="F64" s="4">
        <v>8</v>
      </c>
      <c r="G64" s="4">
        <f>F64-E64</f>
        <v>5</v>
      </c>
      <c r="H64" s="4">
        <f>IF(F64&gt;50,G64*0.2,G64*0.1)</f>
        <v>0.5</v>
      </c>
      <c r="I64" t="s">
        <v>41</v>
      </c>
      <c r="J64" t="s">
        <v>42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>
        <v>6.2</v>
      </c>
      <c r="F65" s="4">
        <v>9.1999999999999993</v>
      </c>
      <c r="G65" s="4">
        <f>F65-E65</f>
        <v>2.9999999999999991</v>
      </c>
      <c r="H65" s="4">
        <f>IF(F65&gt;50,G65*0.2,G65*0.1)</f>
        <v>0.29999999999999993</v>
      </c>
      <c r="I65" t="s">
        <v>43</v>
      </c>
      <c r="J65" t="s">
        <v>44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>
        <v>6.2</v>
      </c>
      <c r="F66" s="4">
        <v>9.1999999999999993</v>
      </c>
      <c r="G66" s="4">
        <f>F66-E66</f>
        <v>2.9999999999999991</v>
      </c>
      <c r="H66" s="4">
        <f>IF(F66&gt;50,G66*0.2,G66*0.1)</f>
        <v>0.29999999999999993</v>
      </c>
      <c r="I66" t="s">
        <v>41</v>
      </c>
      <c r="J66" t="s">
        <v>42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>
        <v>11.4</v>
      </c>
      <c r="F67" s="4">
        <v>16.3</v>
      </c>
      <c r="G67" s="4">
        <f>F67-E67</f>
        <v>4.9000000000000004</v>
      </c>
      <c r="H67" s="4">
        <f>IF(F67&gt;50,G67*0.2,G67*0.1)</f>
        <v>0.49000000000000005</v>
      </c>
      <c r="I67" t="s">
        <v>41</v>
      </c>
      <c r="J67" t="s">
        <v>42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>
        <v>11.4</v>
      </c>
      <c r="F68" s="4">
        <v>16.3</v>
      </c>
      <c r="G68" s="4">
        <f>F68-E68</f>
        <v>4.9000000000000004</v>
      </c>
      <c r="H68" s="4">
        <f>IF(F68&gt;50,G68*0.2,G68*0.1)</f>
        <v>0.49000000000000005</v>
      </c>
      <c r="I68" t="s">
        <v>41</v>
      </c>
      <c r="J68" t="s">
        <v>42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>
        <v>9</v>
      </c>
      <c r="F69" s="4">
        <v>14</v>
      </c>
      <c r="G69" s="4">
        <f>F69-E69</f>
        <v>5</v>
      </c>
      <c r="H69" s="4">
        <f>IF(F69&gt;50,G69*0.2,G69*0.1)</f>
        <v>0.5</v>
      </c>
      <c r="I69" t="s">
        <v>39</v>
      </c>
      <c r="J69" t="s">
        <v>40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>
        <v>3</v>
      </c>
      <c r="F70" s="4">
        <v>8</v>
      </c>
      <c r="G70" s="4">
        <f>F70-E70</f>
        <v>5</v>
      </c>
      <c r="H70" s="4">
        <f>IF(F70&gt;50,G70*0.2,G70*0.1)</f>
        <v>0.5</v>
      </c>
      <c r="I70" t="s">
        <v>41</v>
      </c>
      <c r="J70" t="s">
        <v>42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>
        <v>6.2</v>
      </c>
      <c r="F71" s="4">
        <v>9.1999999999999993</v>
      </c>
      <c r="G71" s="4">
        <f>F71-E71</f>
        <v>2.9999999999999991</v>
      </c>
      <c r="H71" s="4">
        <f>IF(F71&gt;50,G71*0.2,G71*0.1)</f>
        <v>0.29999999999999993</v>
      </c>
      <c r="I71" t="s">
        <v>43</v>
      </c>
      <c r="J71" t="s">
        <v>44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>
        <v>3</v>
      </c>
      <c r="F72" s="4">
        <v>8</v>
      </c>
      <c r="G72" s="4">
        <f>F72-E72</f>
        <v>5</v>
      </c>
      <c r="H72" s="4">
        <f>IF(F72&gt;50,G72*0.2,G72*0.1)</f>
        <v>0.5</v>
      </c>
      <c r="I72" t="s">
        <v>37</v>
      </c>
      <c r="J72" t="s">
        <v>38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>
        <v>3</v>
      </c>
      <c r="F73" s="4">
        <v>8</v>
      </c>
      <c r="G73" s="4">
        <f>F73-E73</f>
        <v>5</v>
      </c>
      <c r="H73" s="4">
        <f>IF(F73&gt;50,G73*0.2,G73*0.1)</f>
        <v>0.5</v>
      </c>
      <c r="I73" t="s">
        <v>41</v>
      </c>
      <c r="J73" t="s">
        <v>42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>
        <v>42</v>
      </c>
      <c r="F74" s="4">
        <v>77</v>
      </c>
      <c r="G74" s="4">
        <f>F74-E74</f>
        <v>35</v>
      </c>
      <c r="H74" s="4">
        <f>IF(F74&gt;50,G74*0.2,G74*0.1)</f>
        <v>7</v>
      </c>
      <c r="I74" t="s">
        <v>41</v>
      </c>
      <c r="J74" t="s">
        <v>42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>
        <v>11.4</v>
      </c>
      <c r="F75" s="4">
        <v>16.3</v>
      </c>
      <c r="G75" s="4">
        <f>F75-E75</f>
        <v>4.9000000000000004</v>
      </c>
      <c r="H75" s="4">
        <f>IF(F75&gt;50,G75*0.2,G75*0.1)</f>
        <v>0.49000000000000005</v>
      </c>
      <c r="I75" t="s">
        <v>41</v>
      </c>
      <c r="J75" t="s">
        <v>42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>
        <v>3</v>
      </c>
      <c r="F76" s="4">
        <v>8</v>
      </c>
      <c r="G76" s="4">
        <f>F76-E76</f>
        <v>5</v>
      </c>
      <c r="H76" s="4">
        <f>IF(F76&gt;50,G76*0.2,G76*0.1)</f>
        <v>0.5</v>
      </c>
      <c r="I76" t="s">
        <v>43</v>
      </c>
      <c r="J76" t="s">
        <v>44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>
        <v>3</v>
      </c>
      <c r="F77" s="4">
        <v>8</v>
      </c>
      <c r="G77" s="4">
        <f>F77-E77</f>
        <v>5</v>
      </c>
      <c r="H77" s="4">
        <f>IF(F77&gt;50,G77*0.2,G77*0.1)</f>
        <v>0.5</v>
      </c>
      <c r="I77" t="s">
        <v>39</v>
      </c>
      <c r="J77" t="s">
        <v>40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>
        <v>58.3</v>
      </c>
      <c r="F78" s="4">
        <v>98.4</v>
      </c>
      <c r="G78" s="4">
        <f>F78-E78</f>
        <v>40.100000000000009</v>
      </c>
      <c r="H78" s="4">
        <f>IF(F78&gt;50,G78*0.2,G78*0.1)</f>
        <v>8.0200000000000014</v>
      </c>
      <c r="I78" t="s">
        <v>43</v>
      </c>
      <c r="J78" t="s">
        <v>44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>
        <v>11.4</v>
      </c>
      <c r="F79" s="4">
        <v>16.3</v>
      </c>
      <c r="G79" s="4">
        <f>F79-E79</f>
        <v>4.9000000000000004</v>
      </c>
      <c r="H79" s="4">
        <f>IF(F79&gt;50,G79*0.2,G79*0.1)</f>
        <v>0.49000000000000005</v>
      </c>
      <c r="I79" t="s">
        <v>39</v>
      </c>
      <c r="J79" t="s">
        <v>40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>
        <v>11.4</v>
      </c>
      <c r="F80" s="4">
        <v>16.3</v>
      </c>
      <c r="G80" s="4">
        <f>F80-E80</f>
        <v>4.9000000000000004</v>
      </c>
      <c r="H80" s="4">
        <f>IF(F80&gt;50,G80*0.2,G80*0.1)</f>
        <v>0.49000000000000005</v>
      </c>
      <c r="I80" t="s">
        <v>39</v>
      </c>
      <c r="J80" t="s">
        <v>40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>
        <v>45</v>
      </c>
      <c r="F81" s="4">
        <v>87</v>
      </c>
      <c r="G81" s="4">
        <f>F81-E81</f>
        <v>42</v>
      </c>
      <c r="H81" s="4">
        <f>IF(F81&gt;50,G81*0.2,G81*0.1)</f>
        <v>8.4</v>
      </c>
      <c r="I81" t="s">
        <v>41</v>
      </c>
      <c r="J81" t="s">
        <v>42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>
        <v>9</v>
      </c>
      <c r="F82" s="4">
        <v>14</v>
      </c>
      <c r="G82" s="4">
        <f>F82-E82</f>
        <v>5</v>
      </c>
      <c r="H82" s="4">
        <f>IF(F82&gt;50,G82*0.2,G82*0.1)</f>
        <v>0.5</v>
      </c>
      <c r="I82" t="s">
        <v>41</v>
      </c>
      <c r="J82" t="s">
        <v>42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>
        <v>3</v>
      </c>
      <c r="F83" s="4">
        <v>8</v>
      </c>
      <c r="G83" s="4">
        <f>F83-E83</f>
        <v>5</v>
      </c>
      <c r="H83" s="4">
        <f>IF(F83&gt;50,G83*0.2,G83*0.1)</f>
        <v>0.5</v>
      </c>
      <c r="I83" t="s">
        <v>37</v>
      </c>
      <c r="J83" t="s">
        <v>38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>
        <v>3</v>
      </c>
      <c r="F84" s="4">
        <v>8</v>
      </c>
      <c r="G84" s="4">
        <f>F84-E84</f>
        <v>5</v>
      </c>
      <c r="H84" s="4">
        <f>IF(F84&gt;50,G84*0.2,G84*0.1)</f>
        <v>0.5</v>
      </c>
      <c r="I84" t="s">
        <v>37</v>
      </c>
      <c r="J84" t="s">
        <v>38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>
        <v>9</v>
      </c>
      <c r="F85" s="4">
        <v>14</v>
      </c>
      <c r="G85" s="4">
        <f>F85-E85</f>
        <v>5</v>
      </c>
      <c r="H85" s="4">
        <f>IF(F85&gt;50,G85*0.2,G85*0.1)</f>
        <v>0.5</v>
      </c>
      <c r="I85" t="s">
        <v>37</v>
      </c>
      <c r="J85" t="s">
        <v>38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>
        <v>58.3</v>
      </c>
      <c r="F86" s="4">
        <v>98.4</v>
      </c>
      <c r="G86" s="4">
        <f>F86-E86</f>
        <v>40.100000000000009</v>
      </c>
      <c r="H86" s="4">
        <f>IF(F86&gt;50,G86*0.2,G86*0.1)</f>
        <v>8.0200000000000014</v>
      </c>
      <c r="I86" t="s">
        <v>41</v>
      </c>
      <c r="J86" t="s">
        <v>42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>
        <v>3</v>
      </c>
      <c r="F87" s="4">
        <v>8</v>
      </c>
      <c r="G87" s="4">
        <f>F87-E87</f>
        <v>5</v>
      </c>
      <c r="H87" s="4">
        <f>IF(F87&gt;50,G87*0.2,G87*0.1)</f>
        <v>0.5</v>
      </c>
      <c r="I87" t="s">
        <v>43</v>
      </c>
      <c r="J87" t="s">
        <v>44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>
        <v>6.2</v>
      </c>
      <c r="F88" s="4">
        <v>9.1999999999999993</v>
      </c>
      <c r="G88" s="4">
        <f>F88-E88</f>
        <v>2.9999999999999991</v>
      </c>
      <c r="H88" s="4">
        <f>IF(F88&gt;50,G88*0.2,G88*0.1)</f>
        <v>0.29999999999999993</v>
      </c>
      <c r="I88" t="s">
        <v>37</v>
      </c>
      <c r="J88" t="s">
        <v>38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>
        <v>6.2</v>
      </c>
      <c r="F89" s="4">
        <v>9.1999999999999993</v>
      </c>
      <c r="G89" s="4">
        <f>F89-E89</f>
        <v>2.9999999999999991</v>
      </c>
      <c r="H89" s="4">
        <f>IF(F89&gt;50,G89*0.2,G89*0.1)</f>
        <v>0.29999999999999993</v>
      </c>
      <c r="I89" t="s">
        <v>37</v>
      </c>
      <c r="J89" t="s">
        <v>38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>
        <v>9</v>
      </c>
      <c r="F90" s="4">
        <v>14</v>
      </c>
      <c r="G90" s="4">
        <f>F90-E90</f>
        <v>5</v>
      </c>
      <c r="H90" s="4">
        <f>IF(F90&gt;50,G90*0.2,G90*0.1)</f>
        <v>0.5</v>
      </c>
      <c r="I90" t="s">
        <v>41</v>
      </c>
      <c r="J90" t="s">
        <v>42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>
        <v>11.4</v>
      </c>
      <c r="F91" s="4">
        <v>16.3</v>
      </c>
      <c r="G91" s="4">
        <f>F91-E91</f>
        <v>4.9000000000000004</v>
      </c>
      <c r="H91" s="4">
        <f>IF(F91&gt;50,G91*0.2,G91*0.1)</f>
        <v>0.49000000000000005</v>
      </c>
      <c r="I91" t="s">
        <v>37</v>
      </c>
      <c r="J91" t="s">
        <v>38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>
        <v>11.4</v>
      </c>
      <c r="F92" s="4">
        <v>16.3</v>
      </c>
      <c r="G92" s="4">
        <f>F92-E92</f>
        <v>4.9000000000000004</v>
      </c>
      <c r="H92" s="4">
        <f>IF(F92&gt;50,G92*0.2,G92*0.1)</f>
        <v>0.49000000000000005</v>
      </c>
      <c r="I92" t="s">
        <v>43</v>
      </c>
      <c r="J92" t="s">
        <v>44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>
        <v>11.4</v>
      </c>
      <c r="F93" s="4">
        <v>16.3</v>
      </c>
      <c r="G93" s="4">
        <f>F93-E93</f>
        <v>4.9000000000000004</v>
      </c>
      <c r="H93" s="4">
        <f>IF(F93&gt;50,G93*0.2,G93*0.1)</f>
        <v>0.49000000000000005</v>
      </c>
      <c r="I93" t="s">
        <v>41</v>
      </c>
      <c r="J93" t="s">
        <v>42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>
        <v>9</v>
      </c>
      <c r="F94" s="4">
        <v>14</v>
      </c>
      <c r="G94" s="4">
        <f>F94-E94</f>
        <v>5</v>
      </c>
      <c r="H94" s="4">
        <f>IF(F94&gt;50,G94*0.2,G94*0.1)</f>
        <v>0.5</v>
      </c>
      <c r="I94" t="s">
        <v>39</v>
      </c>
      <c r="J94" t="s">
        <v>40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>
        <v>9</v>
      </c>
      <c r="F95" s="4">
        <v>14</v>
      </c>
      <c r="G95" s="4">
        <f>F95-E95</f>
        <v>5</v>
      </c>
      <c r="H95" s="4">
        <f>IF(F95&gt;50,G95*0.2,G95*0.1)</f>
        <v>0.5</v>
      </c>
      <c r="I95" t="s">
        <v>41</v>
      </c>
      <c r="J95" t="s">
        <v>42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>
        <v>6.2</v>
      </c>
      <c r="F96" s="4">
        <v>9.1999999999999993</v>
      </c>
      <c r="G96" s="4">
        <f>F96-E96</f>
        <v>2.9999999999999991</v>
      </c>
      <c r="H96" s="4">
        <f>IF(F96&gt;50,G96*0.2,G96*0.1)</f>
        <v>0.29999999999999993</v>
      </c>
      <c r="I96" t="s">
        <v>43</v>
      </c>
      <c r="J96" t="s">
        <v>44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>
        <v>9</v>
      </c>
      <c r="F97" s="4">
        <v>14</v>
      </c>
      <c r="G97" s="4">
        <f>F97-E97</f>
        <v>5</v>
      </c>
      <c r="H97" s="4">
        <f>IF(F97&gt;50,G97*0.2,G97*0.1)</f>
        <v>0.5</v>
      </c>
      <c r="I97" t="s">
        <v>41</v>
      </c>
      <c r="J97" t="s">
        <v>42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>
        <v>4</v>
      </c>
      <c r="F98" s="4">
        <v>7</v>
      </c>
      <c r="G98" s="4">
        <f>F98-E98</f>
        <v>3</v>
      </c>
      <c r="H98" s="4">
        <f>IF(F98&gt;50,G98*0.2,G98*0.1)</f>
        <v>0.30000000000000004</v>
      </c>
      <c r="I98" t="s">
        <v>43</v>
      </c>
      <c r="J98" t="s">
        <v>44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>
        <v>11.4</v>
      </c>
      <c r="F99" s="4">
        <v>16.3</v>
      </c>
      <c r="G99" s="4">
        <f>F99-E99</f>
        <v>4.9000000000000004</v>
      </c>
      <c r="H99" s="4">
        <f>IF(F99&gt;50,G99*0.2,G99*0.1)</f>
        <v>0.49000000000000005</v>
      </c>
      <c r="I99" t="s">
        <v>39</v>
      </c>
      <c r="J99" t="s">
        <v>40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>
        <v>11.4</v>
      </c>
      <c r="F100" s="4">
        <v>16.3</v>
      </c>
      <c r="G100" s="4">
        <f>F100-E100</f>
        <v>4.9000000000000004</v>
      </c>
      <c r="H100" s="4">
        <f>IF(F100&gt;50,G100*0.2,G100*0.1)</f>
        <v>0.49000000000000005</v>
      </c>
      <c r="I100" t="s">
        <v>41</v>
      </c>
      <c r="J100" t="s">
        <v>42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>
        <v>9</v>
      </c>
      <c r="F101" s="4">
        <v>14</v>
      </c>
      <c r="G101" s="4">
        <f>F101-E101</f>
        <v>5</v>
      </c>
      <c r="H101" s="4">
        <f>IF(F101&gt;50,G101*0.2,G101*0.1)</f>
        <v>0.5</v>
      </c>
      <c r="I101" t="s">
        <v>37</v>
      </c>
      <c r="J101" t="s">
        <v>38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>
        <v>6.2</v>
      </c>
      <c r="F102" s="4">
        <v>9.1999999999999993</v>
      </c>
      <c r="G102" s="4">
        <f>F102-E102</f>
        <v>2.9999999999999991</v>
      </c>
      <c r="H102" s="4">
        <f>IF(F102&gt;50,G102*0.2,G102*0.1)</f>
        <v>0.29999999999999993</v>
      </c>
      <c r="I102" t="s">
        <v>41</v>
      </c>
      <c r="J102" t="s">
        <v>42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>
        <v>60</v>
      </c>
      <c r="F103" s="4">
        <v>124</v>
      </c>
      <c r="G103" s="4">
        <f>F103-E103</f>
        <v>64</v>
      </c>
      <c r="H103" s="4">
        <f>IF(F103&gt;50,G103*0.2,G103*0.1)</f>
        <v>12.8</v>
      </c>
      <c r="I103" t="s">
        <v>39</v>
      </c>
      <c r="J103" t="s">
        <v>40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>
        <v>11.4</v>
      </c>
      <c r="F104" s="4">
        <v>16.3</v>
      </c>
      <c r="G104" s="4">
        <f>F104-E104</f>
        <v>4.9000000000000004</v>
      </c>
      <c r="H104" s="4">
        <f>IF(F104&gt;50,G104*0.2,G104*0.1)</f>
        <v>0.49000000000000005</v>
      </c>
      <c r="I104" t="s">
        <v>39</v>
      </c>
      <c r="J104" t="s">
        <v>40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>
        <v>11.4</v>
      </c>
      <c r="F105" s="4">
        <v>16.3</v>
      </c>
      <c r="G105" s="4">
        <f>F105-E105</f>
        <v>4.9000000000000004</v>
      </c>
      <c r="H105" s="4">
        <f>IF(F105&gt;50,G105*0.2,G105*0.1)</f>
        <v>0.49000000000000005</v>
      </c>
      <c r="I105" t="s">
        <v>41</v>
      </c>
      <c r="J105" t="s">
        <v>42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>
        <v>6.2</v>
      </c>
      <c r="F106" s="4">
        <v>9.1999999999999993</v>
      </c>
      <c r="G106" s="4">
        <f>F106-E106</f>
        <v>2.9999999999999991</v>
      </c>
      <c r="H106" s="4">
        <f>IF(F106&gt;50,G106*0.2,G106*0.1)</f>
        <v>0.29999999999999993</v>
      </c>
      <c r="I106" t="s">
        <v>39</v>
      </c>
      <c r="J106" t="s">
        <v>40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>
        <v>58.3</v>
      </c>
      <c r="F107" s="4">
        <v>98.4</v>
      </c>
      <c r="G107" s="4">
        <f>F107-E107</f>
        <v>40.100000000000009</v>
      </c>
      <c r="H107" s="4">
        <f>IF(F107&gt;50,G107*0.2,G107*0.1)</f>
        <v>8.0200000000000014</v>
      </c>
      <c r="I107" t="s">
        <v>39</v>
      </c>
      <c r="J107" t="s">
        <v>40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>
        <v>3</v>
      </c>
      <c r="F108" s="4">
        <v>8</v>
      </c>
      <c r="G108" s="4">
        <f>F108-E108</f>
        <v>5</v>
      </c>
      <c r="H108" s="4">
        <f>IF(F108&gt;50,G108*0.2,G108*0.1)</f>
        <v>0.5</v>
      </c>
      <c r="I108" t="s">
        <v>43</v>
      </c>
      <c r="J108" t="s">
        <v>44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>
        <v>58.3</v>
      </c>
      <c r="F109" s="4">
        <v>98.4</v>
      </c>
      <c r="G109" s="4">
        <f>F109-E109</f>
        <v>40.100000000000009</v>
      </c>
      <c r="H109" s="4">
        <f>IF(F109&gt;50,G109*0.2,G109*0.1)</f>
        <v>8.0200000000000014</v>
      </c>
      <c r="I109" t="s">
        <v>41</v>
      </c>
      <c r="J109" t="s">
        <v>42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>
        <v>344</v>
      </c>
      <c r="F110" s="4">
        <v>502</v>
      </c>
      <c r="G110" s="4">
        <f>F110-E110</f>
        <v>158</v>
      </c>
      <c r="H110" s="4">
        <f>IF(F110&gt;50,G110*0.2,G110*0.1)</f>
        <v>31.6</v>
      </c>
      <c r="I110" t="s">
        <v>39</v>
      </c>
      <c r="J110" t="s">
        <v>40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>
        <v>344</v>
      </c>
      <c r="F111" s="4">
        <v>502</v>
      </c>
      <c r="G111" s="4">
        <f>F111-E111</f>
        <v>158</v>
      </c>
      <c r="H111" s="4">
        <f>IF(F111&gt;50,G111*0.2,G111*0.1)</f>
        <v>31.6</v>
      </c>
      <c r="I111" t="s">
        <v>43</v>
      </c>
      <c r="J111" t="s">
        <v>44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>
        <v>42</v>
      </c>
      <c r="F112" s="4">
        <v>77</v>
      </c>
      <c r="G112" s="4">
        <f>F112-E112</f>
        <v>35</v>
      </c>
      <c r="H112" s="4">
        <f>IF(F112&gt;50,G112*0.2,G112*0.1)</f>
        <v>7</v>
      </c>
      <c r="I112" t="s">
        <v>43</v>
      </c>
      <c r="J112" t="s">
        <v>44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>
        <v>42</v>
      </c>
      <c r="F113" s="4">
        <v>77</v>
      </c>
      <c r="G113" s="4">
        <f>F113-E113</f>
        <v>35</v>
      </c>
      <c r="H113" s="4">
        <f>IF(F113&gt;50,G113*0.2,G113*0.1)</f>
        <v>7</v>
      </c>
      <c r="I113" t="s">
        <v>41</v>
      </c>
      <c r="J113" t="s">
        <v>42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>
        <v>58.3</v>
      </c>
      <c r="F114" s="4">
        <v>98.4</v>
      </c>
      <c r="G114" s="4">
        <f>F114-E114</f>
        <v>40.100000000000009</v>
      </c>
      <c r="H114" s="4">
        <f>IF(F114&gt;50,G114*0.2,G114*0.1)</f>
        <v>8.0200000000000014</v>
      </c>
      <c r="I114" t="s">
        <v>37</v>
      </c>
      <c r="J114" t="s">
        <v>38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>
        <v>60</v>
      </c>
      <c r="F115" s="4">
        <v>124</v>
      </c>
      <c r="G115" s="4">
        <f>F115-E115</f>
        <v>64</v>
      </c>
      <c r="H115" s="4">
        <f>IF(F115&gt;50,G115*0.2,G115*0.1)</f>
        <v>12.8</v>
      </c>
      <c r="I115" t="s">
        <v>39</v>
      </c>
      <c r="J115" t="s">
        <v>40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>
        <v>344</v>
      </c>
      <c r="F116" s="4">
        <v>502</v>
      </c>
      <c r="G116" s="4">
        <f>F116-E116</f>
        <v>158</v>
      </c>
      <c r="H116" s="4">
        <f>IF(F116&gt;50,G116*0.2,G116*0.1)</f>
        <v>31.6</v>
      </c>
      <c r="I116" t="s">
        <v>37</v>
      </c>
      <c r="J116" t="s">
        <v>38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>
        <v>42</v>
      </c>
      <c r="F117" s="4">
        <v>77</v>
      </c>
      <c r="G117" s="4">
        <f>F117-E117</f>
        <v>35</v>
      </c>
      <c r="H117" s="4">
        <f>IF(F117&gt;50,G117*0.2,G117*0.1)</f>
        <v>7</v>
      </c>
      <c r="I117" t="s">
        <v>41</v>
      </c>
      <c r="J117" t="s">
        <v>42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>
        <v>344</v>
      </c>
      <c r="F118" s="4">
        <v>502</v>
      </c>
      <c r="G118" s="4">
        <f>F118-E118</f>
        <v>158</v>
      </c>
      <c r="H118" s="4">
        <f>IF(F118&gt;50,G118*0.2,G118*0.1)</f>
        <v>31.6</v>
      </c>
      <c r="I118" t="s">
        <v>43</v>
      </c>
      <c r="J118" t="s">
        <v>44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>
        <v>58.3</v>
      </c>
      <c r="F119" s="4">
        <v>98.4</v>
      </c>
      <c r="G119" s="4">
        <f>F119-E119</f>
        <v>40.100000000000009</v>
      </c>
      <c r="H119" s="4">
        <f>IF(F119&gt;50,G119*0.2,G119*0.1)</f>
        <v>8.0200000000000014</v>
      </c>
      <c r="I119" t="s">
        <v>39</v>
      </c>
      <c r="J119" t="s">
        <v>40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>
        <v>60</v>
      </c>
      <c r="F120" s="4">
        <v>124</v>
      </c>
      <c r="G120" s="4">
        <f>F120-E120</f>
        <v>64</v>
      </c>
      <c r="H120" s="4">
        <f>IF(F120&gt;50,G120*0.2,G120*0.1)</f>
        <v>12.8</v>
      </c>
      <c r="I120" t="s">
        <v>37</v>
      </c>
      <c r="J120" t="s">
        <v>38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>
        <v>60</v>
      </c>
      <c r="F121" s="4">
        <v>124</v>
      </c>
      <c r="G121" s="4">
        <f>F121-E121</f>
        <v>64</v>
      </c>
      <c r="H121" s="4">
        <f>IF(F121&gt;50,G121*0.2,G121*0.1)</f>
        <v>12.8</v>
      </c>
      <c r="I121" t="s">
        <v>41</v>
      </c>
      <c r="J121" t="s">
        <v>42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>
        <v>45</v>
      </c>
      <c r="F122" s="4">
        <v>87</v>
      </c>
      <c r="G122" s="4">
        <f>F122-E122</f>
        <v>42</v>
      </c>
      <c r="H122" s="4">
        <f>IF(F122&gt;50,G122*0.2,G122*0.1)</f>
        <v>8.4</v>
      </c>
      <c r="I122" t="s">
        <v>41</v>
      </c>
      <c r="J122" t="s">
        <v>42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>
        <v>344</v>
      </c>
      <c r="F123" s="4">
        <v>502</v>
      </c>
      <c r="G123" s="4">
        <f>F123-E123</f>
        <v>158</v>
      </c>
      <c r="H123" s="4">
        <f>IF(F123&gt;50,G123*0.2,G123*0.1)</f>
        <v>31.6</v>
      </c>
      <c r="I123" t="s">
        <v>41</v>
      </c>
      <c r="J123" t="s">
        <v>42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>
        <v>58.3</v>
      </c>
      <c r="F124" s="4">
        <v>98.4</v>
      </c>
      <c r="G124" s="4">
        <f>F124-E124</f>
        <v>40.100000000000009</v>
      </c>
      <c r="H124" s="4">
        <f>IF(F124&gt;50,G124*0.2,G124*0.1)</f>
        <v>8.0200000000000014</v>
      </c>
      <c r="I124" t="s">
        <v>41</v>
      </c>
      <c r="J124" t="s">
        <v>42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>
        <v>45</v>
      </c>
      <c r="F125" s="4">
        <v>87</v>
      </c>
      <c r="G125" s="4">
        <f>F125-E125</f>
        <v>42</v>
      </c>
      <c r="H125" s="4">
        <f>IF(F125&gt;50,G125*0.2,G125*0.1)</f>
        <v>8.4</v>
      </c>
      <c r="I125" t="s">
        <v>41</v>
      </c>
      <c r="J125" t="s">
        <v>42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>
        <v>60</v>
      </c>
      <c r="F126" s="4">
        <v>124</v>
      </c>
      <c r="G126" s="4">
        <f>F126-E126</f>
        <v>64</v>
      </c>
      <c r="H126" s="4">
        <f>IF(F126&gt;50,G126*0.2,G126*0.1)</f>
        <v>12.8</v>
      </c>
      <c r="I126" t="s">
        <v>41</v>
      </c>
      <c r="J126" t="s">
        <v>42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>
        <v>4</v>
      </c>
      <c r="F127" s="4">
        <v>7</v>
      </c>
      <c r="G127" s="4">
        <f>F127-E127</f>
        <v>3</v>
      </c>
      <c r="H127" s="4">
        <f>IF(F127&gt;50,G127*0.2,G127*0.1)</f>
        <v>0.30000000000000004</v>
      </c>
      <c r="I127" t="s">
        <v>41</v>
      </c>
      <c r="J127" t="s">
        <v>42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>
        <v>344</v>
      </c>
      <c r="F128" s="4">
        <v>502</v>
      </c>
      <c r="G128" s="4">
        <f>F128-E128</f>
        <v>158</v>
      </c>
      <c r="H128" s="4">
        <f>IF(F128&gt;50,G128*0.2,G128*0.1)</f>
        <v>31.6</v>
      </c>
      <c r="I128" t="s">
        <v>37</v>
      </c>
      <c r="J128" t="s">
        <v>38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>
        <v>42</v>
      </c>
      <c r="F129" s="4">
        <v>77</v>
      </c>
      <c r="G129" s="4">
        <f>F129-E129</f>
        <v>35</v>
      </c>
      <c r="H129" s="4">
        <f>IF(F129&gt;50,G129*0.2,G129*0.1)</f>
        <v>7</v>
      </c>
      <c r="I129" t="s">
        <v>39</v>
      </c>
      <c r="J129" t="s">
        <v>40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>
        <v>58.3</v>
      </c>
      <c r="F130" s="4">
        <v>98.4</v>
      </c>
      <c r="G130" s="4">
        <f>F130-E130</f>
        <v>40.100000000000009</v>
      </c>
      <c r="H130" s="4">
        <f>IF(F130&gt;50,G130*0.2,G130*0.1)</f>
        <v>8.0200000000000014</v>
      </c>
      <c r="I130" t="s">
        <v>43</v>
      </c>
      <c r="J130" t="s">
        <v>44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>
        <v>45</v>
      </c>
      <c r="F131" s="4">
        <v>87</v>
      </c>
      <c r="G131" s="4">
        <f>F131-E131</f>
        <v>42</v>
      </c>
      <c r="H131" s="4">
        <f>IF(F131&gt;50,G131*0.2,G131*0.1)</f>
        <v>8.4</v>
      </c>
      <c r="I131" t="s">
        <v>43</v>
      </c>
      <c r="J131" t="s">
        <v>44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>
        <v>4</v>
      </c>
      <c r="F132" s="4">
        <v>7</v>
      </c>
      <c r="G132" s="4">
        <f>F132-E132</f>
        <v>3</v>
      </c>
      <c r="H132" s="4">
        <f>IF(F132&gt;50,G132*0.2,G132*0.1)</f>
        <v>0.30000000000000004</v>
      </c>
      <c r="I132" t="s">
        <v>43</v>
      </c>
      <c r="J132" t="s">
        <v>44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>
        <v>4</v>
      </c>
      <c r="F133" s="4">
        <v>7</v>
      </c>
      <c r="G133" s="4">
        <f>F133-E133</f>
        <v>3</v>
      </c>
      <c r="H133" s="4">
        <f>IF(F133&gt;50,G133*0.2,G133*0.1)</f>
        <v>0.30000000000000004</v>
      </c>
      <c r="I133" t="s">
        <v>43</v>
      </c>
      <c r="J133" t="s">
        <v>44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>
        <v>58.3</v>
      </c>
      <c r="F134" s="4">
        <v>98.4</v>
      </c>
      <c r="G134" s="4">
        <f>F134-E134</f>
        <v>40.100000000000009</v>
      </c>
      <c r="H134" s="4">
        <f>IF(F134&gt;50,G134*0.2,G134*0.1)</f>
        <v>8.0200000000000014</v>
      </c>
      <c r="I134" t="s">
        <v>37</v>
      </c>
      <c r="J134" t="s">
        <v>38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>
        <v>58.3</v>
      </c>
      <c r="F135" s="4">
        <v>98.4</v>
      </c>
      <c r="G135" s="4">
        <f>F135-E135</f>
        <v>40.100000000000009</v>
      </c>
      <c r="H135" s="4">
        <f>IF(F135&gt;50,G135*0.2,G135*0.1)</f>
        <v>8.0200000000000014</v>
      </c>
      <c r="I135" t="s">
        <v>41</v>
      </c>
      <c r="J135" t="s">
        <v>42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>
        <v>344</v>
      </c>
      <c r="F136" s="4">
        <v>502</v>
      </c>
      <c r="G136" s="4">
        <f>F136-E136</f>
        <v>158</v>
      </c>
      <c r="H136" s="4">
        <f>IF(F136&gt;50,G136*0.2,G136*0.1)</f>
        <v>31.6</v>
      </c>
      <c r="I136" t="s">
        <v>37</v>
      </c>
      <c r="J136" t="s">
        <v>38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>
        <v>60</v>
      </c>
      <c r="F137" s="4">
        <v>124</v>
      </c>
      <c r="G137" s="4">
        <f>F137-E137</f>
        <v>64</v>
      </c>
      <c r="H137" s="4">
        <f>IF(F137&gt;50,G137*0.2,G137*0.1)</f>
        <v>12.8</v>
      </c>
      <c r="I137" t="s">
        <v>41</v>
      </c>
      <c r="J137" t="s">
        <v>42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>
        <v>58.3</v>
      </c>
      <c r="F138" s="4">
        <v>98.4</v>
      </c>
      <c r="G138" s="4">
        <f>F138-E138</f>
        <v>40.100000000000009</v>
      </c>
      <c r="H138" s="4">
        <f>IF(F138&gt;50,G138*0.2,G138*0.1)</f>
        <v>8.0200000000000014</v>
      </c>
      <c r="I138" t="s">
        <v>39</v>
      </c>
      <c r="J138" t="s">
        <v>40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>
        <v>344</v>
      </c>
      <c r="F139" s="4">
        <v>502</v>
      </c>
      <c r="G139" s="4">
        <f>F139-E139</f>
        <v>158</v>
      </c>
      <c r="H139" s="4">
        <f>IF(F139&gt;50,G139*0.2,G139*0.1)</f>
        <v>31.6</v>
      </c>
      <c r="I139" t="s">
        <v>37</v>
      </c>
      <c r="J139" t="s">
        <v>38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>
        <v>45</v>
      </c>
      <c r="F140" s="4">
        <v>87</v>
      </c>
      <c r="G140" s="4">
        <f>F140-E140</f>
        <v>42</v>
      </c>
      <c r="H140" s="4">
        <f>IF(F140&gt;50,G140*0.2,G140*0.1)</f>
        <v>8.4</v>
      </c>
      <c r="I140" t="s">
        <v>41</v>
      </c>
      <c r="J140" t="s">
        <v>42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>
        <v>45</v>
      </c>
      <c r="F141" s="4">
        <v>87</v>
      </c>
      <c r="G141" s="4">
        <f>F141-E141</f>
        <v>42</v>
      </c>
      <c r="H141" s="4">
        <f>IF(F141&gt;50,G141*0.2,G141*0.1)</f>
        <v>8.4</v>
      </c>
      <c r="I141" t="s">
        <v>39</v>
      </c>
      <c r="J141" t="s">
        <v>40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>
        <v>4</v>
      </c>
      <c r="F142" s="4">
        <v>7</v>
      </c>
      <c r="G142" s="4">
        <f>F142-E142</f>
        <v>3</v>
      </c>
      <c r="H142" s="4">
        <f>IF(F142&gt;50,G142*0.2,G142*0.1)</f>
        <v>0.30000000000000004</v>
      </c>
      <c r="I142" t="s">
        <v>39</v>
      </c>
      <c r="J142" t="s">
        <v>40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>
        <v>60</v>
      </c>
      <c r="F143" s="4">
        <v>124</v>
      </c>
      <c r="G143" s="4">
        <f>F143-E143</f>
        <v>64</v>
      </c>
      <c r="H143" s="4">
        <f>IF(F143&gt;50,G143*0.2,G143*0.1)</f>
        <v>12.8</v>
      </c>
      <c r="I143" t="s">
        <v>39</v>
      </c>
      <c r="J143" t="s">
        <v>40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>
        <v>58.3</v>
      </c>
      <c r="F144" s="4">
        <v>98.4</v>
      </c>
      <c r="G144" s="4">
        <f>F144-E144</f>
        <v>40.100000000000009</v>
      </c>
      <c r="H144" s="4">
        <f>IF(F144&gt;50,G144*0.2,G144*0.1)</f>
        <v>8.0200000000000014</v>
      </c>
      <c r="I144" t="s">
        <v>43</v>
      </c>
      <c r="J144" t="s">
        <v>44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>
        <v>60</v>
      </c>
      <c r="F145" s="4">
        <v>124</v>
      </c>
      <c r="G145" s="4">
        <f>F145-E145</f>
        <v>64</v>
      </c>
      <c r="H145" s="4">
        <f>IF(F145&gt;50,G145*0.2,G145*0.1)</f>
        <v>12.8</v>
      </c>
      <c r="I145" t="s">
        <v>43</v>
      </c>
      <c r="J145" t="s">
        <v>44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>
        <v>45</v>
      </c>
      <c r="F146" s="4">
        <v>87</v>
      </c>
      <c r="G146" s="4">
        <f>F146-E146</f>
        <v>42</v>
      </c>
      <c r="H146" s="4">
        <f>IF(F146&gt;50,G146*0.2,G146*0.1)</f>
        <v>8.4</v>
      </c>
      <c r="I146" t="s">
        <v>43</v>
      </c>
      <c r="J146" t="s">
        <v>44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>
        <v>344</v>
      </c>
      <c r="F147" s="4">
        <v>502</v>
      </c>
      <c r="G147" s="4">
        <f>F147-E147</f>
        <v>158</v>
      </c>
      <c r="H147" s="4">
        <f>IF(F147&gt;50,G147*0.2,G147*0.1)</f>
        <v>31.6</v>
      </c>
      <c r="I147" t="s">
        <v>43</v>
      </c>
      <c r="J147" t="s">
        <v>44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>
        <v>58.3</v>
      </c>
      <c r="F148" s="4">
        <v>98.4</v>
      </c>
      <c r="G148" s="4">
        <f>F148-E148</f>
        <v>40.100000000000009</v>
      </c>
      <c r="H148" s="4">
        <f>IF(F148&gt;50,G148*0.2,G148*0.1)</f>
        <v>8.0200000000000014</v>
      </c>
      <c r="I148" t="s">
        <v>37</v>
      </c>
      <c r="J148" t="s">
        <v>38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>
        <v>4</v>
      </c>
      <c r="F149" s="4">
        <v>7</v>
      </c>
      <c r="G149" s="4">
        <f>F149-E149</f>
        <v>3</v>
      </c>
      <c r="H149" s="4">
        <f>IF(F149&gt;50,G149*0.2,G149*0.1)</f>
        <v>0.30000000000000004</v>
      </c>
      <c r="I149" t="s">
        <v>41</v>
      </c>
      <c r="J149" t="s">
        <v>42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>
        <v>344</v>
      </c>
      <c r="F150" s="4">
        <v>502</v>
      </c>
      <c r="G150" s="4">
        <f>F150-E150</f>
        <v>158</v>
      </c>
      <c r="H150" s="4">
        <f>IF(F150&gt;50,G150*0.2,G150*0.1)</f>
        <v>31.6</v>
      </c>
      <c r="I150" t="s">
        <v>37</v>
      </c>
      <c r="J150" t="s">
        <v>38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>
        <v>60</v>
      </c>
      <c r="F151" s="4">
        <v>124</v>
      </c>
      <c r="G151" s="4">
        <f>F151-E151</f>
        <v>64</v>
      </c>
      <c r="H151" s="4">
        <f>IF(F151&gt;50,G151*0.2,G151*0.1)</f>
        <v>12.8</v>
      </c>
      <c r="I151" t="s">
        <v>41</v>
      </c>
      <c r="J151" t="s">
        <v>42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>
        <v>60</v>
      </c>
      <c r="F152" s="4">
        <v>124</v>
      </c>
      <c r="G152" s="4">
        <f>F152-E152</f>
        <v>64</v>
      </c>
      <c r="H152" s="4">
        <f>IF(F152&gt;50,G152*0.2,G152*0.1)</f>
        <v>12.8</v>
      </c>
      <c r="I152" t="s">
        <v>39</v>
      </c>
      <c r="J152" t="s">
        <v>40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>
        <v>45</v>
      </c>
      <c r="F153" s="4">
        <v>87</v>
      </c>
      <c r="G153" s="4">
        <f>F153-E153</f>
        <v>42</v>
      </c>
      <c r="H153" s="4">
        <f>IF(F153&gt;50,G153*0.2,G153*0.1)</f>
        <v>8.4</v>
      </c>
      <c r="I153" t="s">
        <v>37</v>
      </c>
      <c r="J153" t="s">
        <v>38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>
        <v>344</v>
      </c>
      <c r="F154" s="4">
        <v>502</v>
      </c>
      <c r="G154" s="4">
        <f>F154-E154</f>
        <v>158</v>
      </c>
      <c r="H154" s="4">
        <f>IF(F154&gt;50,G154*0.2,G154*0.1)</f>
        <v>31.6</v>
      </c>
      <c r="I154" t="s">
        <v>41</v>
      </c>
      <c r="J154" t="s">
        <v>42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>
        <v>58.3</v>
      </c>
      <c r="F155" s="4">
        <v>98.4</v>
      </c>
      <c r="G155" s="4">
        <f>F155-E155</f>
        <v>40.100000000000009</v>
      </c>
      <c r="H155" s="4">
        <f>IF(F155&gt;50,G155*0.2,G155*0.1)</f>
        <v>8.0200000000000014</v>
      </c>
      <c r="I155" t="s">
        <v>39</v>
      </c>
      <c r="J155" t="s">
        <v>40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>
        <v>45</v>
      </c>
      <c r="F156" s="4">
        <v>87</v>
      </c>
      <c r="G156" s="4">
        <f>F156-E156</f>
        <v>42</v>
      </c>
      <c r="H156" s="4">
        <f>IF(F156&gt;50,G156*0.2,G156*0.1)</f>
        <v>8.4</v>
      </c>
      <c r="I156" t="s">
        <v>41</v>
      </c>
      <c r="J156" t="s">
        <v>42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>
        <v>60</v>
      </c>
      <c r="F157" s="4">
        <v>124</v>
      </c>
      <c r="G157" s="4">
        <f>F157-E157</f>
        <v>64</v>
      </c>
      <c r="H157" s="4">
        <f>IF(F157&gt;50,G157*0.2,G157*0.1)</f>
        <v>12.8</v>
      </c>
      <c r="I157" t="s">
        <v>41</v>
      </c>
      <c r="J157" t="s">
        <v>42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>
        <v>4</v>
      </c>
      <c r="F158" s="4">
        <v>7</v>
      </c>
      <c r="G158" s="4">
        <f>F158-E158</f>
        <v>3</v>
      </c>
      <c r="H158" s="4">
        <f>IF(F158&gt;50,G158*0.2,G158*0.1)</f>
        <v>0.30000000000000004</v>
      </c>
      <c r="I158" t="s">
        <v>41</v>
      </c>
      <c r="J158" t="s">
        <v>42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>
        <v>344</v>
      </c>
      <c r="F159" s="4">
        <v>502</v>
      </c>
      <c r="G159" s="4">
        <f>F159-E159</f>
        <v>158</v>
      </c>
      <c r="H159" s="4">
        <f>IF(F159&gt;50,G159*0.2,G159*0.1)</f>
        <v>31.6</v>
      </c>
      <c r="I159" t="s">
        <v>37</v>
      </c>
      <c r="J159" t="s">
        <v>38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>
        <v>42</v>
      </c>
      <c r="F160" s="4">
        <v>77</v>
      </c>
      <c r="G160" s="4">
        <f>F160-E160</f>
        <v>35</v>
      </c>
      <c r="H160" s="4">
        <f>IF(F160&gt;50,G160*0.2,G160*0.1)</f>
        <v>7</v>
      </c>
      <c r="I160" t="s">
        <v>41</v>
      </c>
      <c r="J160" t="s">
        <v>42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>
        <v>58.3</v>
      </c>
      <c r="F161" s="4">
        <v>98.4</v>
      </c>
      <c r="G161" s="4">
        <f>F161-E161</f>
        <v>40.100000000000009</v>
      </c>
      <c r="H161" s="4">
        <f>IF(F161&gt;50,G161*0.2,G161*0.1)</f>
        <v>8.0200000000000014</v>
      </c>
      <c r="I161" t="s">
        <v>43</v>
      </c>
      <c r="J161" t="s">
        <v>44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>
        <v>45</v>
      </c>
      <c r="F162" s="4">
        <v>87</v>
      </c>
      <c r="G162" s="4">
        <f>F162-E162</f>
        <v>42</v>
      </c>
      <c r="H162" s="4">
        <f>IF(F162&gt;50,G162*0.2,G162*0.1)</f>
        <v>8.4</v>
      </c>
      <c r="I162" t="s">
        <v>39</v>
      </c>
      <c r="J162" t="s">
        <v>40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>
        <v>4</v>
      </c>
      <c r="F163" s="4">
        <v>7</v>
      </c>
      <c r="G163" s="4">
        <f>F163-E163</f>
        <v>3</v>
      </c>
      <c r="H163" s="4">
        <f>IF(F163&gt;50,G163*0.2,G163*0.1)</f>
        <v>0.30000000000000004</v>
      </c>
      <c r="I163" t="s">
        <v>37</v>
      </c>
      <c r="J163" t="s">
        <v>38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>
        <v>4</v>
      </c>
      <c r="F164" s="4">
        <v>7</v>
      </c>
      <c r="G164" s="4">
        <f>F164-E164</f>
        <v>3</v>
      </c>
      <c r="H164" s="4">
        <f>IF(F164&gt;50,G164*0.2,G164*0.1)</f>
        <v>0.30000000000000004</v>
      </c>
      <c r="I164" t="s">
        <v>41</v>
      </c>
      <c r="J164" t="s">
        <v>42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>
        <v>58.3</v>
      </c>
      <c r="F165" s="4">
        <v>98.4</v>
      </c>
      <c r="G165" s="4">
        <f>F165-E165</f>
        <v>40.100000000000009</v>
      </c>
      <c r="H165" s="4">
        <f>IF(F165&gt;50,G165*0.2,G165*0.1)</f>
        <v>8.0200000000000014</v>
      </c>
      <c r="I165" t="s">
        <v>41</v>
      </c>
      <c r="J165" t="s">
        <v>42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>
        <v>58.3</v>
      </c>
      <c r="F166" s="4">
        <v>98.4</v>
      </c>
      <c r="G166" s="4">
        <f>F166-E166</f>
        <v>40.100000000000009</v>
      </c>
      <c r="H166" s="4">
        <f>IF(F166&gt;50,G166*0.2,G166*0.1)</f>
        <v>8.0200000000000014</v>
      </c>
      <c r="I166" t="s">
        <v>41</v>
      </c>
      <c r="J166" t="s">
        <v>42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>
        <v>344</v>
      </c>
      <c r="F167" s="4">
        <v>502</v>
      </c>
      <c r="G167" s="4">
        <f>F167-E167</f>
        <v>158</v>
      </c>
      <c r="H167" s="4">
        <f>IF(F167&gt;50,G167*0.2,G167*0.1)</f>
        <v>31.6</v>
      </c>
      <c r="I167" t="s">
        <v>41</v>
      </c>
      <c r="J167" t="s">
        <v>42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>
        <v>60</v>
      </c>
      <c r="F168" s="4">
        <v>124</v>
      </c>
      <c r="G168" s="4">
        <f>F168-E168</f>
        <v>64</v>
      </c>
      <c r="H168" s="4">
        <f>IF(F168&gt;50,G168*0.2,G168*0.1)</f>
        <v>12.8</v>
      </c>
      <c r="I168" t="s">
        <v>41</v>
      </c>
      <c r="J168" t="s">
        <v>42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>
        <v>58.3</v>
      </c>
      <c r="F169" s="4">
        <v>98.4</v>
      </c>
      <c r="G169" s="4">
        <f>F169-E169</f>
        <v>40.100000000000009</v>
      </c>
      <c r="H169" s="4">
        <f>IF(F169&gt;50,G169*0.2,G169*0.1)</f>
        <v>8.0200000000000014</v>
      </c>
      <c r="I169" t="s">
        <v>41</v>
      </c>
      <c r="J169" t="s">
        <v>42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>
        <v>344</v>
      </c>
      <c r="F170" s="4">
        <v>502</v>
      </c>
      <c r="G170" s="4">
        <f>F170-E170</f>
        <v>158</v>
      </c>
      <c r="H170" s="4">
        <f>IF(F170&gt;50,G170*0.2,G170*0.1)</f>
        <v>31.6</v>
      </c>
      <c r="I170" t="s">
        <v>41</v>
      </c>
      <c r="J170" t="s">
        <v>42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>
        <v>45</v>
      </c>
      <c r="F171" s="4">
        <v>87</v>
      </c>
      <c r="G171" s="4">
        <f>F171-E171</f>
        <v>42</v>
      </c>
      <c r="H171" s="4">
        <f>IF(F171&gt;50,G171*0.2,G171*0.1)</f>
        <v>8.4</v>
      </c>
      <c r="I171" t="s">
        <v>37</v>
      </c>
      <c r="J171" t="s">
        <v>38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>
        <v>45</v>
      </c>
      <c r="F172" s="4">
        <v>87</v>
      </c>
      <c r="G172" s="4">
        <f>F172-E172</f>
        <v>42</v>
      </c>
      <c r="H172" s="4">
        <f>IF(F172&gt;50,G172*0.2,G172*0.1)</f>
        <v>8.4</v>
      </c>
      <c r="I172" t="s">
        <v>39</v>
      </c>
      <c r="J172" t="s">
        <v>40</v>
      </c>
      <c r="K172" t="s">
        <v>17</v>
      </c>
    </row>
    <row r="175" spans="1:11">
      <c r="A175" s="1" t="s">
        <v>47</v>
      </c>
      <c r="F175" s="4">
        <f>SUM(F2:F172)</f>
        <v>17110.599999999995</v>
      </c>
    </row>
    <row r="176" spans="1:11">
      <c r="A176" s="1" t="s">
        <v>48</v>
      </c>
      <c r="F176" s="4">
        <f>SUMIF(F2:F172,"&gt;50")</f>
        <v>16088.399999999994</v>
      </c>
    </row>
    <row r="177" spans="1:6">
      <c r="A177" s="1" t="s">
        <v>49</v>
      </c>
      <c r="F177" s="4">
        <f>SUMIF(F2:F172,"&lt;=50")</f>
        <v>1022.1999999999997</v>
      </c>
    </row>
  </sheetData>
  <sortState xmlns:xlrd2="http://schemas.microsoft.com/office/spreadsheetml/2017/richdata2"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Ian Sesat</cp:lastModifiedBy>
  <dcterms:created xsi:type="dcterms:W3CDTF">2014-06-11T22:14:31Z</dcterms:created>
  <dcterms:modified xsi:type="dcterms:W3CDTF">2023-10-14T18:33:27Z</dcterms:modified>
</cp:coreProperties>
</file>