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inhos\Desktop\Tarea FIP\"/>
    </mc:Choice>
  </mc:AlternateContent>
  <xr:revisionPtr revIDLastSave="0" documentId="13_ncr:1_{716F326F-1AFA-420F-8471-479E02CF6999}" xr6:coauthVersionLast="47" xr6:coauthVersionMax="47" xr10:uidLastSave="{00000000-0000-0000-0000-000000000000}"/>
  <bookViews>
    <workbookView xWindow="-120" yWindow="-120" windowWidth="24240" windowHeight="13140" activeTab="1" xr2:uid="{907065BE-A549-4053-B5BA-68F4D7793038}"/>
  </bookViews>
  <sheets>
    <sheet name="Inventario" sheetId="3" r:id="rId1"/>
    <sheet name="Factura 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4" l="1"/>
  <c r="H9" i="4"/>
  <c r="H10" i="4"/>
  <c r="H11" i="4"/>
  <c r="H12" i="4"/>
  <c r="H13" i="4"/>
  <c r="H14" i="4"/>
  <c r="H15" i="4"/>
  <c r="H16" i="4"/>
  <c r="H8" i="4"/>
  <c r="H24" i="4" s="1"/>
  <c r="F3" i="3"/>
  <c r="G3" i="3" s="1"/>
  <c r="F4" i="3"/>
  <c r="G4" i="3" s="1"/>
  <c r="H4" i="3" s="1"/>
  <c r="F5" i="3"/>
  <c r="G5" i="3" s="1"/>
  <c r="F6" i="3"/>
  <c r="G6" i="3" s="1"/>
  <c r="H6" i="3" s="1"/>
  <c r="F7" i="3"/>
  <c r="G7" i="3" s="1"/>
  <c r="F8" i="3"/>
  <c r="G8" i="3" s="1"/>
  <c r="F9" i="3"/>
  <c r="G9" i="3"/>
  <c r="H9" i="3" s="1"/>
  <c r="F10" i="3"/>
  <c r="G10" i="3" s="1"/>
  <c r="F11" i="3"/>
  <c r="G11" i="3" s="1"/>
  <c r="F12" i="3"/>
  <c r="G12" i="3" s="1"/>
  <c r="H12" i="3" s="1"/>
  <c r="F13" i="3"/>
  <c r="G13" i="3" s="1"/>
  <c r="H13" i="3" s="1"/>
  <c r="F14" i="3"/>
  <c r="G14" i="3" s="1"/>
  <c r="F15" i="3"/>
  <c r="G15" i="3" s="1"/>
  <c r="H15" i="3" s="1"/>
  <c r="F16" i="3"/>
  <c r="G16" i="3" s="1"/>
  <c r="F17" i="3"/>
  <c r="G17" i="3" s="1"/>
  <c r="F18" i="3"/>
  <c r="G18" i="3"/>
  <c r="H18" i="3" s="1"/>
  <c r="F19" i="3"/>
  <c r="G19" i="3" s="1"/>
  <c r="F20" i="3"/>
  <c r="G20" i="3" s="1"/>
  <c r="F21" i="3"/>
  <c r="G21" i="3" s="1"/>
  <c r="H21" i="3" s="1"/>
  <c r="F22" i="3"/>
  <c r="G22" i="3" s="1"/>
  <c r="H22" i="3" s="1"/>
  <c r="F23" i="3"/>
  <c r="G23" i="3" s="1"/>
  <c r="F24" i="3"/>
  <c r="G24" i="3" s="1"/>
  <c r="H24" i="3" s="1"/>
  <c r="F25" i="3"/>
  <c r="G25" i="3" s="1"/>
  <c r="F26" i="3"/>
  <c r="G26" i="3" s="1"/>
  <c r="F27" i="3"/>
  <c r="G27" i="3"/>
  <c r="H27" i="3" s="1"/>
  <c r="F28" i="3"/>
  <c r="G28" i="3" s="1"/>
  <c r="F29" i="3"/>
  <c r="G29" i="3" s="1"/>
  <c r="F30" i="3"/>
  <c r="G30" i="3"/>
  <c r="H30" i="3" s="1"/>
  <c r="F31" i="3"/>
  <c r="G31" i="3" s="1"/>
  <c r="F32" i="3"/>
  <c r="G32" i="3" s="1"/>
  <c r="F33" i="3"/>
  <c r="G33" i="3" s="1"/>
  <c r="H33" i="3" s="1"/>
  <c r="F34" i="3"/>
  <c r="G34" i="3"/>
  <c r="H34" i="3" s="1"/>
  <c r="F35" i="3"/>
  <c r="G35" i="3" s="1"/>
  <c r="F36" i="3"/>
  <c r="G36" i="3" s="1"/>
  <c r="F37" i="3"/>
  <c r="G37" i="3" s="1"/>
  <c r="F38" i="3"/>
  <c r="G38" i="3"/>
  <c r="H38" i="3" s="1"/>
  <c r="I38" i="3" s="1"/>
  <c r="F39" i="3"/>
  <c r="G39" i="3" s="1"/>
  <c r="H39" i="3" s="1"/>
  <c r="F40" i="3"/>
  <c r="G40" i="3" s="1"/>
  <c r="F41" i="3"/>
  <c r="G41" i="3" s="1"/>
  <c r="F42" i="3"/>
  <c r="G42" i="3" s="1"/>
  <c r="H42" i="3" s="1"/>
  <c r="F43" i="3"/>
  <c r="G43" i="3"/>
  <c r="H43" i="3" s="1"/>
  <c r="F44" i="3"/>
  <c r="G44" i="3" s="1"/>
  <c r="F45" i="3"/>
  <c r="G45" i="3"/>
  <c r="H45" i="3" s="1"/>
  <c r="F46" i="3"/>
  <c r="G46" i="3"/>
  <c r="H46" i="3" s="1"/>
  <c r="F47" i="3"/>
  <c r="G47" i="3" s="1"/>
  <c r="H47" i="3" s="1"/>
  <c r="F48" i="3"/>
  <c r="G48" i="3" s="1"/>
  <c r="H48" i="3" s="1"/>
  <c r="F49" i="3"/>
  <c r="G49" i="3" s="1"/>
  <c r="H49" i="3" s="1"/>
  <c r="I49" i="3" s="1"/>
  <c r="F50" i="3"/>
  <c r="G50" i="3"/>
  <c r="H50" i="3" s="1"/>
  <c r="F51" i="3"/>
  <c r="G51" i="3" s="1"/>
  <c r="H51" i="3" s="1"/>
  <c r="F52" i="3"/>
  <c r="G52" i="3" s="1"/>
  <c r="H32" i="3" l="1"/>
  <c r="I32" i="3" s="1"/>
  <c r="H28" i="3"/>
  <c r="I28" i="3"/>
  <c r="H40" i="3"/>
  <c r="I40" i="3" s="1"/>
  <c r="I47" i="3"/>
  <c r="I13" i="3"/>
  <c r="I46" i="3"/>
  <c r="I22" i="3"/>
  <c r="H44" i="3"/>
  <c r="I44" i="3"/>
  <c r="H7" i="3"/>
  <c r="I7" i="3" s="1"/>
  <c r="H10" i="3"/>
  <c r="I10" i="3"/>
  <c r="H16" i="3"/>
  <c r="I16" i="3"/>
  <c r="H52" i="3"/>
  <c r="I52" i="3"/>
  <c r="H31" i="3"/>
  <c r="I31" i="3"/>
  <c r="H35" i="3"/>
  <c r="I35" i="3"/>
  <c r="H19" i="3"/>
  <c r="I19" i="3" s="1"/>
  <c r="H37" i="3"/>
  <c r="I37" i="3"/>
  <c r="H36" i="3"/>
  <c r="I36" i="3" s="1"/>
  <c r="H41" i="3"/>
  <c r="I41" i="3"/>
  <c r="I50" i="3"/>
  <c r="I43" i="3"/>
  <c r="I33" i="3"/>
  <c r="I34" i="3"/>
  <c r="I4" i="3"/>
  <c r="I30" i="3"/>
  <c r="H29" i="3"/>
  <c r="I29" i="3" s="1"/>
  <c r="H17" i="3"/>
  <c r="I17" i="3" s="1"/>
  <c r="H23" i="3"/>
  <c r="I23" i="3" s="1"/>
  <c r="H5" i="3"/>
  <c r="I5" i="3" s="1"/>
  <c r="H11" i="3"/>
  <c r="I11" i="3" s="1"/>
  <c r="H20" i="3"/>
  <c r="I20" i="3" s="1"/>
  <c r="H26" i="3"/>
  <c r="I26" i="3"/>
  <c r="H25" i="3"/>
  <c r="I25" i="3" s="1"/>
  <c r="H14" i="3"/>
  <c r="I14" i="3" s="1"/>
  <c r="H8" i="3"/>
  <c r="I8" i="3" s="1"/>
  <c r="H3" i="3"/>
  <c r="I3" i="3" s="1"/>
  <c r="I51" i="3"/>
  <c r="I48" i="3"/>
  <c r="I45" i="3"/>
  <c r="I42" i="3"/>
  <c r="I39" i="3"/>
  <c r="I27" i="3"/>
  <c r="I24" i="3"/>
  <c r="I21" i="3"/>
  <c r="I18" i="3"/>
  <c r="I15" i="3"/>
  <c r="I12" i="3"/>
  <c r="I9" i="3"/>
  <c r="I6" i="3"/>
</calcChain>
</file>

<file path=xl/sharedStrings.xml><?xml version="1.0" encoding="utf-8"?>
<sst xmlns="http://schemas.openxmlformats.org/spreadsheetml/2006/main" count="101" uniqueCount="84">
  <si>
    <t>Stock</t>
  </si>
  <si>
    <t>Ganancia</t>
  </si>
  <si>
    <t>IVA</t>
  </si>
  <si>
    <t>SUPERMERCADO DE DON SAMID</t>
  </si>
  <si>
    <t>Codigo</t>
  </si>
  <si>
    <t>descripcion</t>
  </si>
  <si>
    <t>Precio costo</t>
  </si>
  <si>
    <t>Precio bruto</t>
  </si>
  <si>
    <t>Precio final</t>
  </si>
  <si>
    <t>Arroz Blanco 1kg</t>
  </si>
  <si>
    <t>Aceite de oliva 500ml</t>
  </si>
  <si>
    <t>Azúcar 2KG</t>
  </si>
  <si>
    <t>Fideos 500g</t>
  </si>
  <si>
    <t>Sal 1kg</t>
  </si>
  <si>
    <t>Perfume  50ml</t>
  </si>
  <si>
    <t>Desodorante en Barras 75g</t>
  </si>
  <si>
    <t>Jabón Líquido  300ml</t>
  </si>
  <si>
    <t>Crema Hidratante50ml</t>
  </si>
  <si>
    <t>Shampoo Reparador de Cabello 250ml</t>
  </si>
  <si>
    <t>Leche Entera 1L</t>
  </si>
  <si>
    <t>Yogur Natural sin Azúcar 500g</t>
  </si>
  <si>
    <t>Helado de Vainilla 1L</t>
  </si>
  <si>
    <t>Queso Cheddar200g</t>
  </si>
  <si>
    <t>Manteca sin Sal 250g</t>
  </si>
  <si>
    <t>Detergente Líquido para Ropa 1L</t>
  </si>
  <si>
    <t>Limpiador Multiusos en Aerosol 500ml</t>
  </si>
  <si>
    <t>Papel Higiénico de Doble Capa 12 Rollos</t>
  </si>
  <si>
    <t>Limpiacristales con Pulverizador 750ml</t>
  </si>
  <si>
    <t>Esponja Abrasiva para Cocina</t>
  </si>
  <si>
    <t>Taza de Cerámica con Diseño de Gato</t>
  </si>
  <si>
    <t>Lámpara de Mesa LED con Control Táctil</t>
  </si>
  <si>
    <t>Organizador de Maquillaje</t>
  </si>
  <si>
    <t xml:space="preserve">Set de Utensilios de Cocina </t>
  </si>
  <si>
    <t xml:space="preserve">Cubiertos de Acero Inoxidable </t>
  </si>
  <si>
    <t>Cepillo para el Pelo de Mascotas</t>
  </si>
  <si>
    <t>Arena para Gatos Perfumada 5kg</t>
  </si>
  <si>
    <t>Alimento para Perros, Sabor Pollo 1.5kg</t>
  </si>
  <si>
    <t>Rascador para Gatos</t>
  </si>
  <si>
    <t xml:space="preserve">Bolsa de juguetes para Perros </t>
  </si>
  <si>
    <t>Toalla de Baño de Algodón 70x140cm</t>
  </si>
  <si>
    <t>Almohada de Microfibra Hipoalergénica</t>
  </si>
  <si>
    <t>Juego de Sábanas de Algodón</t>
  </si>
  <si>
    <t>Manta Polar Suave y Cálida</t>
  </si>
  <si>
    <t xml:space="preserve">Cortinas de Tela Opaca </t>
  </si>
  <si>
    <t>Agua Mineral sin Gas 1.5L</t>
  </si>
  <si>
    <t>Refresco de Cola 2L</t>
  </si>
  <si>
    <t>Cerveza Lager 6 Pack</t>
  </si>
  <si>
    <t>Jugo de Naranja 100% Natural 1L</t>
  </si>
  <si>
    <t>Vino Tinto Reserva 750ml</t>
  </si>
  <si>
    <t>Rompecabezas de 1000 Piezas</t>
  </si>
  <si>
    <t>Peluche de Oso de Peluche 30cm</t>
  </si>
  <si>
    <t xml:space="preserve">Set de Bloques de Construcción </t>
  </si>
  <si>
    <t>Muñeca Articulada con Accesorios</t>
  </si>
  <si>
    <t>Juego de Mesa de Estrategia para Niños</t>
  </si>
  <si>
    <t>Medialunas</t>
  </si>
  <si>
    <t>Sandwich De miga</t>
  </si>
  <si>
    <t xml:space="preserve">Pan </t>
  </si>
  <si>
    <t>Alfajores</t>
  </si>
  <si>
    <t>Chipa</t>
  </si>
  <si>
    <t>Cantidad</t>
  </si>
  <si>
    <t>CUIT: 20-42963865-9</t>
  </si>
  <si>
    <t>IVA - Monotributista</t>
  </si>
  <si>
    <t>Fecha de emision: 27/12/2043</t>
  </si>
  <si>
    <t>Super mercado "Don Samid"</t>
  </si>
  <si>
    <t xml:space="preserve">Direccion de envio: </t>
  </si>
  <si>
    <t>Nombre:</t>
  </si>
  <si>
    <t>Gaston Gonzalez</t>
  </si>
  <si>
    <t>Cuit: 20 42932455 9</t>
  </si>
  <si>
    <t xml:space="preserve"> Sarmiento 771</t>
  </si>
  <si>
    <t xml:space="preserve">Descripción </t>
  </si>
  <si>
    <t>Total</t>
  </si>
  <si>
    <t>Precio Uni.</t>
  </si>
  <si>
    <t xml:space="preserve">Shampoo </t>
  </si>
  <si>
    <t xml:space="preserve">Taza de Cerámica </t>
  </si>
  <si>
    <t>Alimento para Perros 1KG</t>
  </si>
  <si>
    <t xml:space="preserve">Rompecabezas </t>
  </si>
  <si>
    <t>Queso Cheddar 200g</t>
  </si>
  <si>
    <t>Subtotal</t>
  </si>
  <si>
    <t>Direccion: Rioja 1952</t>
  </si>
  <si>
    <t xml:space="preserve"> Ian M Bertoni                         </t>
  </si>
  <si>
    <t>ㅤㅤㅤㅤㅤㅤㅤㅤㅤㅤN° factura 0000087463</t>
  </si>
  <si>
    <t>ㅤ</t>
  </si>
  <si>
    <t xml:space="preserve">Tipo de Factura </t>
  </si>
  <si>
    <t xml:space="preserve">           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</si>
</sst>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2C0A]\ * #,##0.00_-;\-[$$-2C0A]\ * #,##0.00_-;_-[$$-2C0A]\ * &quot;-&quot;??_-;_-@_-"/>
  </numFmts>
  <fonts count="11" x14ac:knownFonts="1">
    <font>
      <sz val="11"/>
      <color theme="1"/>
      <name val="Calibri"/>
      <family val="2"/>
      <scheme val="minor"/>
    </font>
    <font>
      <sz val="32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4" tint="-0.249977111117893"/>
      <name val="Arial"/>
      <family val="2"/>
    </font>
    <font>
      <b/>
      <sz val="10"/>
      <color theme="1"/>
      <name val="Ebrima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Ebrima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</fills>
  <borders count="3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7F7F7F"/>
      </bottom>
      <diagonal/>
    </border>
    <border>
      <left style="medium">
        <color indexed="64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7F7F7F"/>
      </top>
      <bottom style="thin">
        <color rgb="FFB2B2B2"/>
      </bottom>
      <diagonal/>
    </border>
    <border>
      <left/>
      <right style="thin">
        <color rgb="FFB2B2B2"/>
      </right>
      <top style="thin">
        <color rgb="FF7F7F7F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7F7F7F"/>
      </bottom>
      <diagonal/>
    </border>
    <border>
      <left/>
      <right style="thin">
        <color rgb="FFB2B2B2"/>
      </right>
      <top style="thin">
        <color rgb="FFB2B2B2"/>
      </top>
      <bottom style="thin">
        <color rgb="FF7F7F7F"/>
      </bottom>
      <diagonal/>
    </border>
  </borders>
  <cellStyleXfs count="7">
    <xf numFmtId="0" fontId="0" fillId="0" borderId="0"/>
    <xf numFmtId="0" fontId="3" fillId="0" borderId="0"/>
    <xf numFmtId="0" fontId="2" fillId="0" borderId="0"/>
    <xf numFmtId="0" fontId="4" fillId="2" borderId="0" applyNumberFormat="0" applyBorder="0" applyAlignment="0" applyProtection="0"/>
    <xf numFmtId="0" fontId="2" fillId="3" borderId="14" applyNumberFormat="0" applyFont="0" applyAlignment="0" applyProtection="0"/>
    <xf numFmtId="0" fontId="5" fillId="4" borderId="0" applyNumberFormat="0" applyBorder="0" applyAlignment="0" applyProtection="0"/>
    <xf numFmtId="0" fontId="2" fillId="5" borderId="0" applyNumberFormat="0" applyBorder="0" applyAlignment="0" applyProtection="0"/>
  </cellStyleXfs>
  <cellXfs count="60">
    <xf numFmtId="0" fontId="0" fillId="0" borderId="0" xfId="0"/>
    <xf numFmtId="0" fontId="2" fillId="0" borderId="0" xfId="2"/>
    <xf numFmtId="0" fontId="1" fillId="0" borderId="0" xfId="2" applyFont="1" applyAlignment="1">
      <alignment horizontal="left" indent="24"/>
    </xf>
    <xf numFmtId="0" fontId="7" fillId="3" borderId="14" xfId="4" applyFont="1" applyAlignment="1">
      <alignment wrapText="1"/>
    </xf>
    <xf numFmtId="0" fontId="7" fillId="3" borderId="14" xfId="4" applyFont="1" applyAlignment="1">
      <alignment horizontal="center" wrapText="1"/>
    </xf>
    <xf numFmtId="0" fontId="0" fillId="3" borderId="14" xfId="4" applyFont="1" applyAlignment="1"/>
    <xf numFmtId="0" fontId="9" fillId="0" borderId="0" xfId="0" applyFont="1"/>
    <xf numFmtId="0" fontId="9" fillId="2" borderId="1" xfId="3" applyFont="1" applyBorder="1"/>
    <xf numFmtId="0" fontId="2" fillId="5" borderId="3" xfId="6" applyBorder="1"/>
    <xf numFmtId="0" fontId="2" fillId="5" borderId="2" xfId="6" applyBorder="1"/>
    <xf numFmtId="0" fontId="2" fillId="5" borderId="10" xfId="6" applyBorder="1"/>
    <xf numFmtId="0" fontId="2" fillId="5" borderId="4" xfId="6" applyBorder="1"/>
    <xf numFmtId="0" fontId="2" fillId="5" borderId="7" xfId="6" applyBorder="1"/>
    <xf numFmtId="164" fontId="2" fillId="5" borderId="7" xfId="6" applyNumberFormat="1" applyBorder="1"/>
    <xf numFmtId="164" fontId="2" fillId="5" borderId="11" xfId="6" applyNumberFormat="1" applyBorder="1"/>
    <xf numFmtId="0" fontId="2" fillId="5" borderId="5" xfId="6" applyBorder="1"/>
    <xf numFmtId="0" fontId="2" fillId="5" borderId="8" xfId="6" applyBorder="1"/>
    <xf numFmtId="164" fontId="2" fillId="5" borderId="8" xfId="6" applyNumberFormat="1" applyBorder="1"/>
    <xf numFmtId="164" fontId="2" fillId="5" borderId="12" xfId="6" applyNumberFormat="1" applyBorder="1"/>
    <xf numFmtId="0" fontId="2" fillId="5" borderId="8" xfId="6" applyNumberFormat="1" applyBorder="1"/>
    <xf numFmtId="0" fontId="2" fillId="5" borderId="6" xfId="6" applyBorder="1"/>
    <xf numFmtId="0" fontId="2" fillId="5" borderId="9" xfId="6" applyBorder="1"/>
    <xf numFmtId="164" fontId="2" fillId="5" borderId="9" xfId="6" applyNumberFormat="1" applyBorder="1"/>
    <xf numFmtId="164" fontId="2" fillId="5" borderId="13" xfId="6" applyNumberFormat="1" applyBorder="1"/>
    <xf numFmtId="0" fontId="5" fillId="4" borderId="0" xfId="5"/>
    <xf numFmtId="0" fontId="0" fillId="3" borderId="14" xfId="4" applyFont="1"/>
    <xf numFmtId="164" fontId="0" fillId="0" borderId="0" xfId="0" applyNumberFormat="1"/>
    <xf numFmtId="164" fontId="0" fillId="3" borderId="14" xfId="4" applyNumberFormat="1" applyFont="1"/>
    <xf numFmtId="0" fontId="0" fillId="3" borderId="17" xfId="4" applyFont="1" applyBorder="1"/>
    <xf numFmtId="0" fontId="0" fillId="3" borderId="18" xfId="4" applyFont="1" applyBorder="1"/>
    <xf numFmtId="164" fontId="0" fillId="3" borderId="17" xfId="4" applyNumberFormat="1" applyFont="1" applyBorder="1"/>
    <xf numFmtId="164" fontId="0" fillId="3" borderId="18" xfId="4" applyNumberFormat="1" applyFont="1" applyBorder="1"/>
    <xf numFmtId="0" fontId="9" fillId="2" borderId="15" xfId="3" applyFont="1" applyBorder="1" applyAlignment="1">
      <alignment horizontal="center"/>
    </xf>
    <xf numFmtId="0" fontId="9" fillId="2" borderId="16" xfId="3" applyFont="1" applyBorder="1" applyAlignment="1">
      <alignment horizontal="center"/>
    </xf>
    <xf numFmtId="164" fontId="0" fillId="3" borderId="19" xfId="4" applyNumberFormat="1" applyFont="1" applyBorder="1"/>
    <xf numFmtId="164" fontId="0" fillId="3" borderId="20" xfId="4" applyNumberFormat="1" applyFont="1" applyBorder="1"/>
    <xf numFmtId="0" fontId="7" fillId="3" borderId="17" xfId="4" applyFont="1" applyBorder="1" applyAlignment="1">
      <alignment wrapText="1"/>
    </xf>
    <xf numFmtId="0" fontId="7" fillId="3" borderId="18" xfId="4" applyFont="1" applyBorder="1" applyAlignment="1">
      <alignment wrapText="1"/>
    </xf>
    <xf numFmtId="0" fontId="7" fillId="3" borderId="17" xfId="4" applyFont="1" applyBorder="1" applyAlignment="1">
      <alignment vertical="center" wrapText="1"/>
    </xf>
    <xf numFmtId="0" fontId="7" fillId="3" borderId="17" xfId="4" applyFont="1" applyBorder="1" applyAlignment="1">
      <alignment wrapText="1"/>
    </xf>
    <xf numFmtId="0" fontId="7" fillId="3" borderId="17" xfId="4" applyFont="1" applyBorder="1" applyAlignment="1">
      <alignment horizontal="right" wrapText="1"/>
    </xf>
    <xf numFmtId="0" fontId="7" fillId="3" borderId="18" xfId="4" applyFont="1" applyBorder="1" applyAlignment="1">
      <alignment horizontal="right" wrapText="1"/>
    </xf>
    <xf numFmtId="14" fontId="7" fillId="3" borderId="17" xfId="4" applyNumberFormat="1" applyFont="1" applyBorder="1" applyAlignment="1">
      <alignment horizontal="right" wrapText="1"/>
    </xf>
    <xf numFmtId="14" fontId="7" fillId="3" borderId="18" xfId="4" applyNumberFormat="1" applyFont="1" applyBorder="1" applyAlignment="1">
      <alignment horizontal="right" wrapText="1"/>
    </xf>
    <xf numFmtId="0" fontId="6" fillId="3" borderId="22" xfId="4" applyFont="1" applyBorder="1" applyAlignment="1">
      <alignment horizontal="center" vertical="center" wrapText="1"/>
    </xf>
    <xf numFmtId="0" fontId="6" fillId="3" borderId="23" xfId="4" applyFont="1" applyBorder="1" applyAlignment="1">
      <alignment horizontal="center" vertical="center" wrapText="1"/>
    </xf>
    <xf numFmtId="0" fontId="6" fillId="3" borderId="24" xfId="4" applyFont="1" applyBorder="1" applyAlignment="1">
      <alignment horizontal="center" vertical="center" wrapText="1"/>
    </xf>
    <xf numFmtId="0" fontId="6" fillId="3" borderId="25" xfId="4" applyFont="1" applyBorder="1" applyAlignment="1">
      <alignment horizontal="center" vertical="center" wrapText="1"/>
    </xf>
    <xf numFmtId="0" fontId="6" fillId="3" borderId="26" xfId="4" applyFont="1" applyBorder="1" applyAlignment="1">
      <alignment horizontal="center" vertical="center" wrapText="1"/>
    </xf>
    <xf numFmtId="0" fontId="6" fillId="3" borderId="27" xfId="4" applyFont="1" applyBorder="1" applyAlignment="1">
      <alignment horizontal="center" vertical="center" wrapText="1"/>
    </xf>
    <xf numFmtId="0" fontId="7" fillId="3" borderId="28" xfId="4" applyFont="1" applyBorder="1" applyAlignment="1">
      <alignment wrapText="1"/>
    </xf>
    <xf numFmtId="0" fontId="7" fillId="3" borderId="29" xfId="4" applyFont="1" applyBorder="1" applyAlignment="1">
      <alignment wrapText="1"/>
    </xf>
    <xf numFmtId="0" fontId="7" fillId="3" borderId="21" xfId="4" applyFont="1" applyBorder="1" applyAlignment="1">
      <alignment horizontal="center" wrapText="1"/>
    </xf>
    <xf numFmtId="0" fontId="7" fillId="3" borderId="21" xfId="4" applyFont="1" applyBorder="1" applyAlignment="1">
      <alignment horizontal="center" vertical="center" wrapText="1"/>
    </xf>
    <xf numFmtId="0" fontId="7" fillId="3" borderId="21" xfId="4" applyFont="1" applyBorder="1" applyAlignment="1">
      <alignment horizontal="center" wrapText="1"/>
    </xf>
    <xf numFmtId="0" fontId="7" fillId="3" borderId="18" xfId="4" applyFont="1" applyBorder="1" applyAlignment="1">
      <alignment horizontal="center" wrapText="1"/>
    </xf>
    <xf numFmtId="0" fontId="10" fillId="3" borderId="23" xfId="4" applyFont="1" applyBorder="1" applyAlignment="1">
      <alignment wrapText="1"/>
    </xf>
    <xf numFmtId="0" fontId="10" fillId="3" borderId="24" xfId="4" applyFont="1" applyBorder="1" applyAlignment="1">
      <alignment wrapText="1"/>
    </xf>
    <xf numFmtId="0" fontId="10" fillId="3" borderId="26" xfId="4" applyFont="1" applyBorder="1" applyAlignment="1">
      <alignment wrapText="1"/>
    </xf>
    <xf numFmtId="0" fontId="10" fillId="3" borderId="27" xfId="4" applyFont="1" applyBorder="1" applyAlignment="1">
      <alignment wrapText="1"/>
    </xf>
  </cellXfs>
  <cellStyles count="7">
    <cellStyle name="60% - Énfasis1" xfId="6" builtinId="32"/>
    <cellStyle name="Énfasis1" xfId="5" builtinId="29"/>
    <cellStyle name="Neutral" xfId="3" builtinId="28"/>
    <cellStyle name="Normal" xfId="0" builtinId="0"/>
    <cellStyle name="Normal 2" xfId="1" xr:uid="{685836BB-F937-4413-9F86-1654E7650D32}"/>
    <cellStyle name="Normal 2 2" xfId="2" xr:uid="{64FCDC76-F22F-41AC-AF2D-6906235E4FD7}"/>
    <cellStyle name="Notas" xfId="4" builtinId="1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85726</xdr:colOff>
      <xdr:row>0</xdr:row>
      <xdr:rowOff>0</xdr:rowOff>
    </xdr:from>
    <xdr:ext cx="555894" cy="523875"/>
    <xdr:pic>
      <xdr:nvPicPr>
        <xdr:cNvPr id="2" name="Imagen 1">
          <a:extLst>
            <a:ext uri="{FF2B5EF4-FFF2-40B4-BE49-F238E27FC236}">
              <a16:creationId xmlns:a16="http://schemas.microsoft.com/office/drawing/2014/main" id="{3F0F46FD-44CC-4EB4-AD0F-9F76F0CCE2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91601" y="0"/>
          <a:ext cx="555894" cy="52387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857252</xdr:colOff>
      <xdr:row>3</xdr:row>
      <xdr:rowOff>1</xdr:rowOff>
    </xdr:from>
    <xdr:ext cx="380999" cy="380999"/>
    <xdr:pic>
      <xdr:nvPicPr>
        <xdr:cNvPr id="4" name="Imagen 3">
          <a:extLst>
            <a:ext uri="{FF2B5EF4-FFF2-40B4-BE49-F238E27FC236}">
              <a16:creationId xmlns:a16="http://schemas.microsoft.com/office/drawing/2014/main" id="{39D4A30B-19EE-4B0A-8534-19F331D2F1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4427" y="571501"/>
          <a:ext cx="380999" cy="38099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8DA93-32E2-40C7-BAD3-A79F68FA8237}">
  <dimension ref="A1:I52"/>
  <sheetViews>
    <sheetView showWhiteSpace="0" zoomScaleNormal="100" workbookViewId="0">
      <selection activeCell="K15" sqref="K15"/>
    </sheetView>
  </sheetViews>
  <sheetFormatPr baseColWidth="10" defaultRowHeight="15" x14ac:dyDescent="0.25"/>
  <cols>
    <col min="1" max="1" width="11.42578125" style="1"/>
    <col min="2" max="2" width="19.28515625" style="1" customWidth="1"/>
    <col min="3" max="3" width="36.140625" style="1" customWidth="1"/>
    <col min="4" max="4" width="12.5703125" style="1" customWidth="1"/>
    <col min="5" max="6" width="13" style="1" customWidth="1"/>
    <col min="7" max="7" width="16.7109375" style="1" customWidth="1"/>
    <col min="8" max="16384" width="11.42578125" style="1"/>
  </cols>
  <sheetData>
    <row r="1" spans="1:9" ht="41.25" thickBot="1" x14ac:dyDescent="0.6">
      <c r="A1" s="2" t="s">
        <v>3</v>
      </c>
      <c r="B1" s="24"/>
      <c r="C1" s="24"/>
      <c r="D1" s="24"/>
      <c r="E1" s="24"/>
      <c r="F1" s="24"/>
      <c r="G1" s="24"/>
      <c r="H1" s="24"/>
      <c r="I1" s="24"/>
    </row>
    <row r="2" spans="1:9" ht="15" customHeight="1" thickBot="1" x14ac:dyDescent="0.3">
      <c r="B2" s="8" t="s">
        <v>4</v>
      </c>
      <c r="C2" s="9" t="s">
        <v>5</v>
      </c>
      <c r="D2" s="9" t="s">
        <v>0</v>
      </c>
      <c r="E2" s="9" t="s">
        <v>6</v>
      </c>
      <c r="F2" s="10" t="s">
        <v>1</v>
      </c>
      <c r="G2" s="9" t="s">
        <v>7</v>
      </c>
      <c r="H2" s="10" t="s">
        <v>2</v>
      </c>
      <c r="I2" s="9" t="s">
        <v>8</v>
      </c>
    </row>
    <row r="3" spans="1:9" x14ac:dyDescent="0.25">
      <c r="B3" s="11">
        <v>1001001</v>
      </c>
      <c r="C3" s="12" t="s">
        <v>9</v>
      </c>
      <c r="D3" s="12">
        <v>13</v>
      </c>
      <c r="E3" s="13">
        <v>382</v>
      </c>
      <c r="F3" s="14">
        <f t="shared" ref="F3:F34" si="0">PRODUCT(E3,1.33)</f>
        <v>508.06</v>
      </c>
      <c r="G3" s="13">
        <f t="shared" ref="G3:G34" si="1" xml:space="preserve"> E3 + F3</f>
        <v>890.06</v>
      </c>
      <c r="H3" s="14">
        <f t="shared" ref="H3:H34" si="2">G3 * 0.33</f>
        <v>293.71980000000002</v>
      </c>
      <c r="I3" s="13">
        <f t="shared" ref="I3:I34" si="3">G3 + H3</f>
        <v>1183.7798</v>
      </c>
    </row>
    <row r="4" spans="1:9" x14ac:dyDescent="0.25">
      <c r="B4" s="15">
        <v>1001002</v>
      </c>
      <c r="C4" s="16" t="s">
        <v>10</v>
      </c>
      <c r="D4" s="16">
        <v>10</v>
      </c>
      <c r="E4" s="17">
        <v>582</v>
      </c>
      <c r="F4" s="18">
        <f t="shared" si="0"/>
        <v>774.06000000000006</v>
      </c>
      <c r="G4" s="17">
        <f t="shared" si="1"/>
        <v>1356.06</v>
      </c>
      <c r="H4" s="18">
        <f t="shared" si="2"/>
        <v>447.49979999999999</v>
      </c>
      <c r="I4" s="17">
        <f t="shared" si="3"/>
        <v>1803.5598</v>
      </c>
    </row>
    <row r="5" spans="1:9" x14ac:dyDescent="0.25">
      <c r="B5" s="15">
        <v>1001003</v>
      </c>
      <c r="C5" s="16" t="s">
        <v>11</v>
      </c>
      <c r="D5" s="16">
        <v>17</v>
      </c>
      <c r="E5" s="17">
        <v>489</v>
      </c>
      <c r="F5" s="18">
        <f t="shared" si="0"/>
        <v>650.37</v>
      </c>
      <c r="G5" s="17">
        <f t="shared" si="1"/>
        <v>1139.3699999999999</v>
      </c>
      <c r="H5" s="18">
        <f t="shared" si="2"/>
        <v>375.99209999999999</v>
      </c>
      <c r="I5" s="17">
        <f t="shared" si="3"/>
        <v>1515.3620999999998</v>
      </c>
    </row>
    <row r="6" spans="1:9" x14ac:dyDescent="0.25">
      <c r="B6" s="15">
        <v>1001004</v>
      </c>
      <c r="C6" s="16" t="s">
        <v>12</v>
      </c>
      <c r="D6" s="16">
        <v>10</v>
      </c>
      <c r="E6" s="17">
        <v>311</v>
      </c>
      <c r="F6" s="18">
        <f t="shared" si="0"/>
        <v>413.63</v>
      </c>
      <c r="G6" s="17">
        <f t="shared" si="1"/>
        <v>724.63</v>
      </c>
      <c r="H6" s="18">
        <f t="shared" si="2"/>
        <v>239.12790000000001</v>
      </c>
      <c r="I6" s="17">
        <f t="shared" si="3"/>
        <v>963.75790000000006</v>
      </c>
    </row>
    <row r="7" spans="1:9" x14ac:dyDescent="0.25">
      <c r="B7" s="15">
        <v>1001005</v>
      </c>
      <c r="C7" s="16" t="s">
        <v>13</v>
      </c>
      <c r="D7" s="16">
        <v>16</v>
      </c>
      <c r="E7" s="17">
        <v>471</v>
      </c>
      <c r="F7" s="18">
        <f t="shared" si="0"/>
        <v>626.43000000000006</v>
      </c>
      <c r="G7" s="17">
        <f t="shared" si="1"/>
        <v>1097.43</v>
      </c>
      <c r="H7" s="18">
        <f t="shared" si="2"/>
        <v>362.15190000000001</v>
      </c>
      <c r="I7" s="17">
        <f t="shared" si="3"/>
        <v>1459.5819000000001</v>
      </c>
    </row>
    <row r="8" spans="1:9" x14ac:dyDescent="0.25">
      <c r="B8" s="15">
        <v>1002001</v>
      </c>
      <c r="C8" s="16" t="s">
        <v>14</v>
      </c>
      <c r="D8" s="16">
        <v>17</v>
      </c>
      <c r="E8" s="17">
        <v>388</v>
      </c>
      <c r="F8" s="18">
        <f t="shared" si="0"/>
        <v>516.04000000000008</v>
      </c>
      <c r="G8" s="17">
        <f t="shared" si="1"/>
        <v>904.04000000000008</v>
      </c>
      <c r="H8" s="18">
        <f t="shared" si="2"/>
        <v>298.33320000000003</v>
      </c>
      <c r="I8" s="17">
        <f t="shared" si="3"/>
        <v>1202.3732</v>
      </c>
    </row>
    <row r="9" spans="1:9" x14ac:dyDescent="0.25">
      <c r="B9" s="15">
        <v>1002002</v>
      </c>
      <c r="C9" s="16" t="s">
        <v>15</v>
      </c>
      <c r="D9" s="16">
        <v>10</v>
      </c>
      <c r="E9" s="17">
        <v>497</v>
      </c>
      <c r="F9" s="18">
        <f t="shared" si="0"/>
        <v>661.01</v>
      </c>
      <c r="G9" s="17">
        <f t="shared" si="1"/>
        <v>1158.01</v>
      </c>
      <c r="H9" s="18">
        <f t="shared" si="2"/>
        <v>382.14330000000001</v>
      </c>
      <c r="I9" s="17">
        <f t="shared" si="3"/>
        <v>1540.1532999999999</v>
      </c>
    </row>
    <row r="10" spans="1:9" x14ac:dyDescent="0.25">
      <c r="B10" s="15">
        <v>1002003</v>
      </c>
      <c r="C10" s="16" t="s">
        <v>18</v>
      </c>
      <c r="D10" s="16">
        <v>6</v>
      </c>
      <c r="E10" s="17">
        <v>724</v>
      </c>
      <c r="F10" s="18">
        <f t="shared" si="0"/>
        <v>962.92000000000007</v>
      </c>
      <c r="G10" s="17">
        <f t="shared" si="1"/>
        <v>1686.92</v>
      </c>
      <c r="H10" s="18">
        <f t="shared" si="2"/>
        <v>556.68360000000007</v>
      </c>
      <c r="I10" s="17">
        <f t="shared" si="3"/>
        <v>2243.6036000000004</v>
      </c>
    </row>
    <row r="11" spans="1:9" x14ac:dyDescent="0.25">
      <c r="B11" s="15">
        <v>1002004</v>
      </c>
      <c r="C11" s="16" t="s">
        <v>17</v>
      </c>
      <c r="D11" s="16">
        <v>18</v>
      </c>
      <c r="E11" s="17">
        <v>439</v>
      </c>
      <c r="F11" s="18">
        <f t="shared" si="0"/>
        <v>583.87</v>
      </c>
      <c r="G11" s="17">
        <f t="shared" si="1"/>
        <v>1022.87</v>
      </c>
      <c r="H11" s="18">
        <f t="shared" si="2"/>
        <v>337.5471</v>
      </c>
      <c r="I11" s="17">
        <f t="shared" si="3"/>
        <v>1360.4171000000001</v>
      </c>
    </row>
    <row r="12" spans="1:9" x14ac:dyDescent="0.25">
      <c r="B12" s="15">
        <v>1002005</v>
      </c>
      <c r="C12" s="16" t="s">
        <v>16</v>
      </c>
      <c r="D12" s="16">
        <v>11</v>
      </c>
      <c r="E12" s="17">
        <v>519</v>
      </c>
      <c r="F12" s="18">
        <f t="shared" si="0"/>
        <v>690.27</v>
      </c>
      <c r="G12" s="17">
        <f t="shared" si="1"/>
        <v>1209.27</v>
      </c>
      <c r="H12" s="18">
        <f t="shared" si="2"/>
        <v>399.0591</v>
      </c>
      <c r="I12" s="17">
        <f t="shared" si="3"/>
        <v>1608.3290999999999</v>
      </c>
    </row>
    <row r="13" spans="1:9" x14ac:dyDescent="0.25">
      <c r="B13" s="15">
        <v>1003001</v>
      </c>
      <c r="C13" s="16" t="s">
        <v>19</v>
      </c>
      <c r="D13" s="16">
        <v>19</v>
      </c>
      <c r="E13" s="17">
        <v>319</v>
      </c>
      <c r="F13" s="18">
        <f t="shared" si="0"/>
        <v>424.27000000000004</v>
      </c>
      <c r="G13" s="17">
        <f t="shared" si="1"/>
        <v>743.27</v>
      </c>
      <c r="H13" s="18">
        <f t="shared" si="2"/>
        <v>245.2791</v>
      </c>
      <c r="I13" s="17">
        <f t="shared" si="3"/>
        <v>988.54909999999995</v>
      </c>
    </row>
    <row r="14" spans="1:9" x14ac:dyDescent="0.25">
      <c r="B14" s="15">
        <v>1003002</v>
      </c>
      <c r="C14" s="16" t="s">
        <v>22</v>
      </c>
      <c r="D14" s="16">
        <v>5</v>
      </c>
      <c r="E14" s="17">
        <v>348</v>
      </c>
      <c r="F14" s="18">
        <f t="shared" si="0"/>
        <v>462.84000000000003</v>
      </c>
      <c r="G14" s="17">
        <f t="shared" si="1"/>
        <v>810.84</v>
      </c>
      <c r="H14" s="18">
        <f t="shared" si="2"/>
        <v>267.5772</v>
      </c>
      <c r="I14" s="17">
        <f t="shared" si="3"/>
        <v>1078.4172000000001</v>
      </c>
    </row>
    <row r="15" spans="1:9" x14ac:dyDescent="0.25">
      <c r="B15" s="15">
        <v>1003003</v>
      </c>
      <c r="C15" s="16" t="s">
        <v>20</v>
      </c>
      <c r="D15" s="16">
        <v>4</v>
      </c>
      <c r="E15" s="17">
        <v>646</v>
      </c>
      <c r="F15" s="18">
        <f t="shared" si="0"/>
        <v>859.18000000000006</v>
      </c>
      <c r="G15" s="17">
        <f t="shared" si="1"/>
        <v>1505.18</v>
      </c>
      <c r="H15" s="18">
        <f t="shared" si="2"/>
        <v>496.70940000000002</v>
      </c>
      <c r="I15" s="17">
        <f t="shared" si="3"/>
        <v>2001.8894</v>
      </c>
    </row>
    <row r="16" spans="1:9" x14ac:dyDescent="0.25">
      <c r="B16" s="15">
        <v>1003004</v>
      </c>
      <c r="C16" s="16" t="s">
        <v>23</v>
      </c>
      <c r="D16" s="16">
        <v>19</v>
      </c>
      <c r="E16" s="17">
        <v>545</v>
      </c>
      <c r="F16" s="18">
        <f t="shared" si="0"/>
        <v>724.85</v>
      </c>
      <c r="G16" s="17">
        <f t="shared" si="1"/>
        <v>1269.8499999999999</v>
      </c>
      <c r="H16" s="18">
        <f t="shared" si="2"/>
        <v>419.0505</v>
      </c>
      <c r="I16" s="17">
        <f t="shared" si="3"/>
        <v>1688.9005</v>
      </c>
    </row>
    <row r="17" spans="2:9" x14ac:dyDescent="0.25">
      <c r="B17" s="15">
        <v>1003005</v>
      </c>
      <c r="C17" s="16" t="s">
        <v>21</v>
      </c>
      <c r="D17" s="16">
        <v>14</v>
      </c>
      <c r="E17" s="17">
        <v>500</v>
      </c>
      <c r="F17" s="18">
        <f t="shared" si="0"/>
        <v>665</v>
      </c>
      <c r="G17" s="17">
        <f t="shared" si="1"/>
        <v>1165</v>
      </c>
      <c r="H17" s="18">
        <f t="shared" si="2"/>
        <v>384.45000000000005</v>
      </c>
      <c r="I17" s="17">
        <f t="shared" si="3"/>
        <v>1549.45</v>
      </c>
    </row>
    <row r="18" spans="2:9" x14ac:dyDescent="0.25">
      <c r="B18" s="15">
        <v>1004001</v>
      </c>
      <c r="C18" s="16" t="s">
        <v>24</v>
      </c>
      <c r="D18" s="16">
        <v>7</v>
      </c>
      <c r="E18" s="17">
        <v>481</v>
      </c>
      <c r="F18" s="18">
        <f t="shared" si="0"/>
        <v>639.73</v>
      </c>
      <c r="G18" s="17">
        <f t="shared" si="1"/>
        <v>1120.73</v>
      </c>
      <c r="H18" s="18">
        <f t="shared" si="2"/>
        <v>369.84090000000003</v>
      </c>
      <c r="I18" s="17">
        <f t="shared" si="3"/>
        <v>1490.5709000000002</v>
      </c>
    </row>
    <row r="19" spans="2:9" x14ac:dyDescent="0.25">
      <c r="B19" s="15">
        <v>1004002</v>
      </c>
      <c r="C19" s="19" t="s">
        <v>25</v>
      </c>
      <c r="D19" s="16">
        <v>6</v>
      </c>
      <c r="E19" s="17">
        <v>305</v>
      </c>
      <c r="F19" s="18">
        <f t="shared" si="0"/>
        <v>405.65000000000003</v>
      </c>
      <c r="G19" s="17">
        <f t="shared" si="1"/>
        <v>710.65000000000009</v>
      </c>
      <c r="H19" s="18">
        <f t="shared" si="2"/>
        <v>234.51450000000006</v>
      </c>
      <c r="I19" s="17">
        <f t="shared" si="3"/>
        <v>945.16450000000009</v>
      </c>
    </row>
    <row r="20" spans="2:9" x14ac:dyDescent="0.25">
      <c r="B20" s="15">
        <v>1004003</v>
      </c>
      <c r="C20" s="16" t="s">
        <v>26</v>
      </c>
      <c r="D20" s="16">
        <v>4</v>
      </c>
      <c r="E20" s="17">
        <v>424</v>
      </c>
      <c r="F20" s="18">
        <f t="shared" si="0"/>
        <v>563.92000000000007</v>
      </c>
      <c r="G20" s="17">
        <f t="shared" si="1"/>
        <v>987.92000000000007</v>
      </c>
      <c r="H20" s="18">
        <f t="shared" si="2"/>
        <v>326.01360000000005</v>
      </c>
      <c r="I20" s="17">
        <f t="shared" si="3"/>
        <v>1313.9336000000001</v>
      </c>
    </row>
    <row r="21" spans="2:9" x14ac:dyDescent="0.25">
      <c r="B21" s="15">
        <v>1004004</v>
      </c>
      <c r="C21" s="16" t="s">
        <v>27</v>
      </c>
      <c r="D21" s="16">
        <v>19</v>
      </c>
      <c r="E21" s="17">
        <v>483</v>
      </c>
      <c r="F21" s="18">
        <f t="shared" si="0"/>
        <v>642.39</v>
      </c>
      <c r="G21" s="17">
        <f t="shared" si="1"/>
        <v>1125.3899999999999</v>
      </c>
      <c r="H21" s="18">
        <f t="shared" si="2"/>
        <v>371.37869999999998</v>
      </c>
      <c r="I21" s="17">
        <f t="shared" si="3"/>
        <v>1496.7686999999999</v>
      </c>
    </row>
    <row r="22" spans="2:9" x14ac:dyDescent="0.25">
      <c r="B22" s="15">
        <v>1004005</v>
      </c>
      <c r="C22" s="16" t="s">
        <v>28</v>
      </c>
      <c r="D22" s="16">
        <v>16</v>
      </c>
      <c r="E22" s="17">
        <v>688</v>
      </c>
      <c r="F22" s="18">
        <f t="shared" si="0"/>
        <v>915.04000000000008</v>
      </c>
      <c r="G22" s="17">
        <f t="shared" si="1"/>
        <v>1603.04</v>
      </c>
      <c r="H22" s="18">
        <f t="shared" si="2"/>
        <v>529.00319999999999</v>
      </c>
      <c r="I22" s="17">
        <f t="shared" si="3"/>
        <v>2132.0432000000001</v>
      </c>
    </row>
    <row r="23" spans="2:9" x14ac:dyDescent="0.25">
      <c r="B23" s="15">
        <v>1005001</v>
      </c>
      <c r="C23" s="16" t="s">
        <v>29</v>
      </c>
      <c r="D23" s="16">
        <v>9</v>
      </c>
      <c r="E23" s="17">
        <v>370</v>
      </c>
      <c r="F23" s="18">
        <f t="shared" si="0"/>
        <v>492.1</v>
      </c>
      <c r="G23" s="17">
        <f t="shared" si="1"/>
        <v>862.1</v>
      </c>
      <c r="H23" s="18">
        <f t="shared" si="2"/>
        <v>284.49299999999999</v>
      </c>
      <c r="I23" s="17">
        <f t="shared" si="3"/>
        <v>1146.5930000000001</v>
      </c>
    </row>
    <row r="24" spans="2:9" x14ac:dyDescent="0.25">
      <c r="B24" s="15">
        <v>1005002</v>
      </c>
      <c r="C24" s="16" t="s">
        <v>32</v>
      </c>
      <c r="D24" s="16">
        <v>4</v>
      </c>
      <c r="E24" s="17">
        <v>497</v>
      </c>
      <c r="F24" s="18">
        <f t="shared" si="0"/>
        <v>661.01</v>
      </c>
      <c r="G24" s="17">
        <f t="shared" si="1"/>
        <v>1158.01</v>
      </c>
      <c r="H24" s="18">
        <f t="shared" si="2"/>
        <v>382.14330000000001</v>
      </c>
      <c r="I24" s="17">
        <f t="shared" si="3"/>
        <v>1540.1532999999999</v>
      </c>
    </row>
    <row r="25" spans="2:9" x14ac:dyDescent="0.25">
      <c r="B25" s="15">
        <v>1005003</v>
      </c>
      <c r="C25" s="16" t="s">
        <v>30</v>
      </c>
      <c r="D25" s="16">
        <v>7</v>
      </c>
      <c r="E25" s="17">
        <v>645</v>
      </c>
      <c r="F25" s="18">
        <f t="shared" si="0"/>
        <v>857.85</v>
      </c>
      <c r="G25" s="17">
        <f t="shared" si="1"/>
        <v>1502.85</v>
      </c>
      <c r="H25" s="18">
        <f t="shared" si="2"/>
        <v>495.94049999999999</v>
      </c>
      <c r="I25" s="17">
        <f t="shared" si="3"/>
        <v>1998.7904999999998</v>
      </c>
    </row>
    <row r="26" spans="2:9" x14ac:dyDescent="0.25">
      <c r="B26" s="15">
        <v>1005004</v>
      </c>
      <c r="C26" s="16" t="s">
        <v>31</v>
      </c>
      <c r="D26" s="16">
        <v>6</v>
      </c>
      <c r="E26" s="17">
        <v>532</v>
      </c>
      <c r="F26" s="18">
        <f t="shared" si="0"/>
        <v>707.56000000000006</v>
      </c>
      <c r="G26" s="17">
        <f t="shared" si="1"/>
        <v>1239.56</v>
      </c>
      <c r="H26" s="18">
        <f t="shared" si="2"/>
        <v>409.0548</v>
      </c>
      <c r="I26" s="17">
        <f t="shared" si="3"/>
        <v>1648.6147999999998</v>
      </c>
    </row>
    <row r="27" spans="2:9" x14ac:dyDescent="0.25">
      <c r="B27" s="15">
        <v>1005005</v>
      </c>
      <c r="C27" s="16" t="s">
        <v>33</v>
      </c>
      <c r="D27" s="16">
        <v>12</v>
      </c>
      <c r="E27" s="17">
        <v>729</v>
      </c>
      <c r="F27" s="18">
        <f t="shared" si="0"/>
        <v>969.57</v>
      </c>
      <c r="G27" s="17">
        <f t="shared" si="1"/>
        <v>1698.5700000000002</v>
      </c>
      <c r="H27" s="18">
        <f t="shared" si="2"/>
        <v>560.52810000000011</v>
      </c>
      <c r="I27" s="17">
        <f t="shared" si="3"/>
        <v>2259.0981000000002</v>
      </c>
    </row>
    <row r="28" spans="2:9" x14ac:dyDescent="0.25">
      <c r="B28" s="15">
        <v>1006001</v>
      </c>
      <c r="C28" s="16" t="s">
        <v>36</v>
      </c>
      <c r="D28" s="16">
        <v>8</v>
      </c>
      <c r="E28" s="17">
        <v>424</v>
      </c>
      <c r="F28" s="18">
        <f t="shared" si="0"/>
        <v>563.92000000000007</v>
      </c>
      <c r="G28" s="17">
        <f t="shared" si="1"/>
        <v>987.92000000000007</v>
      </c>
      <c r="H28" s="18">
        <f t="shared" si="2"/>
        <v>326.01360000000005</v>
      </c>
      <c r="I28" s="17">
        <f t="shared" si="3"/>
        <v>1313.9336000000001</v>
      </c>
    </row>
    <row r="29" spans="2:9" x14ac:dyDescent="0.25">
      <c r="B29" s="15">
        <v>1006002</v>
      </c>
      <c r="C29" s="16" t="s">
        <v>37</v>
      </c>
      <c r="D29" s="16">
        <v>16</v>
      </c>
      <c r="E29" s="17">
        <v>534</v>
      </c>
      <c r="F29" s="18">
        <f t="shared" si="0"/>
        <v>710.22</v>
      </c>
      <c r="G29" s="17">
        <f t="shared" si="1"/>
        <v>1244.22</v>
      </c>
      <c r="H29" s="18">
        <f t="shared" si="2"/>
        <v>410.5926</v>
      </c>
      <c r="I29" s="17">
        <f t="shared" si="3"/>
        <v>1654.8126</v>
      </c>
    </row>
    <row r="30" spans="2:9" x14ac:dyDescent="0.25">
      <c r="B30" s="15">
        <v>1006003</v>
      </c>
      <c r="C30" s="16" t="s">
        <v>34</v>
      </c>
      <c r="D30" s="16">
        <v>16</v>
      </c>
      <c r="E30" s="17">
        <v>310</v>
      </c>
      <c r="F30" s="18">
        <f t="shared" si="0"/>
        <v>412.3</v>
      </c>
      <c r="G30" s="17">
        <f t="shared" si="1"/>
        <v>722.3</v>
      </c>
      <c r="H30" s="18">
        <f t="shared" si="2"/>
        <v>238.35900000000001</v>
      </c>
      <c r="I30" s="17">
        <f t="shared" si="3"/>
        <v>960.65899999999999</v>
      </c>
    </row>
    <row r="31" spans="2:9" x14ac:dyDescent="0.25">
      <c r="B31" s="15">
        <v>1006004</v>
      </c>
      <c r="C31" s="16" t="s">
        <v>38</v>
      </c>
      <c r="D31" s="16">
        <v>15</v>
      </c>
      <c r="E31" s="17">
        <v>622</v>
      </c>
      <c r="F31" s="18">
        <f t="shared" si="0"/>
        <v>827.26</v>
      </c>
      <c r="G31" s="17">
        <f t="shared" si="1"/>
        <v>1449.26</v>
      </c>
      <c r="H31" s="18">
        <f t="shared" si="2"/>
        <v>478.25580000000002</v>
      </c>
      <c r="I31" s="17">
        <f t="shared" si="3"/>
        <v>1927.5158000000001</v>
      </c>
    </row>
    <row r="32" spans="2:9" x14ac:dyDescent="0.25">
      <c r="B32" s="15">
        <v>1006005</v>
      </c>
      <c r="C32" s="16" t="s">
        <v>35</v>
      </c>
      <c r="D32" s="16">
        <v>8</v>
      </c>
      <c r="E32" s="17">
        <v>694</v>
      </c>
      <c r="F32" s="18">
        <f t="shared" si="0"/>
        <v>923.0200000000001</v>
      </c>
      <c r="G32" s="17">
        <f t="shared" si="1"/>
        <v>1617.02</v>
      </c>
      <c r="H32" s="18">
        <f t="shared" si="2"/>
        <v>533.61660000000006</v>
      </c>
      <c r="I32" s="17">
        <f t="shared" si="3"/>
        <v>2150.6365999999998</v>
      </c>
    </row>
    <row r="33" spans="2:9" x14ac:dyDescent="0.25">
      <c r="B33" s="15">
        <v>1007001</v>
      </c>
      <c r="C33" s="16" t="s">
        <v>39</v>
      </c>
      <c r="D33" s="16">
        <v>7</v>
      </c>
      <c r="E33" s="17">
        <v>576</v>
      </c>
      <c r="F33" s="18">
        <f t="shared" si="0"/>
        <v>766.08</v>
      </c>
      <c r="G33" s="17">
        <f t="shared" si="1"/>
        <v>1342.08</v>
      </c>
      <c r="H33" s="18">
        <f t="shared" si="2"/>
        <v>442.88639999999998</v>
      </c>
      <c r="I33" s="17">
        <f t="shared" si="3"/>
        <v>1784.9663999999998</v>
      </c>
    </row>
    <row r="34" spans="2:9" x14ac:dyDescent="0.25">
      <c r="B34" s="15">
        <v>1007002</v>
      </c>
      <c r="C34" s="16" t="s">
        <v>40</v>
      </c>
      <c r="D34" s="16">
        <v>14</v>
      </c>
      <c r="E34" s="17">
        <v>561</v>
      </c>
      <c r="F34" s="18">
        <f t="shared" si="0"/>
        <v>746.13</v>
      </c>
      <c r="G34" s="17">
        <f t="shared" si="1"/>
        <v>1307.1300000000001</v>
      </c>
      <c r="H34" s="18">
        <f t="shared" si="2"/>
        <v>431.35290000000003</v>
      </c>
      <c r="I34" s="17">
        <f t="shared" si="3"/>
        <v>1738.4829000000002</v>
      </c>
    </row>
    <row r="35" spans="2:9" x14ac:dyDescent="0.25">
      <c r="B35" s="15">
        <v>1007003</v>
      </c>
      <c r="C35" s="16" t="s">
        <v>41</v>
      </c>
      <c r="D35" s="16">
        <v>11</v>
      </c>
      <c r="E35" s="17">
        <v>696</v>
      </c>
      <c r="F35" s="18">
        <f t="shared" ref="F35:F52" si="4">PRODUCT(E35,1.33)</f>
        <v>925.68000000000006</v>
      </c>
      <c r="G35" s="17">
        <f t="shared" ref="G35:G52" si="5" xml:space="preserve"> E35 + F35</f>
        <v>1621.68</v>
      </c>
      <c r="H35" s="18">
        <f t="shared" ref="H35:H52" si="6">G35 * 0.33</f>
        <v>535.15440000000001</v>
      </c>
      <c r="I35" s="17">
        <f t="shared" ref="I35:I52" si="7">G35 + H35</f>
        <v>2156.8344000000002</v>
      </c>
    </row>
    <row r="36" spans="2:9" x14ac:dyDescent="0.25">
      <c r="B36" s="15">
        <v>1007004</v>
      </c>
      <c r="C36" s="16" t="s">
        <v>42</v>
      </c>
      <c r="D36" s="16">
        <v>13</v>
      </c>
      <c r="E36" s="17">
        <v>560</v>
      </c>
      <c r="F36" s="18">
        <f t="shared" si="4"/>
        <v>744.80000000000007</v>
      </c>
      <c r="G36" s="17">
        <f t="shared" si="5"/>
        <v>1304.8000000000002</v>
      </c>
      <c r="H36" s="18">
        <f t="shared" si="6"/>
        <v>430.58400000000006</v>
      </c>
      <c r="I36" s="17">
        <f t="shared" si="7"/>
        <v>1735.3840000000002</v>
      </c>
    </row>
    <row r="37" spans="2:9" x14ac:dyDescent="0.25">
      <c r="B37" s="15">
        <v>1007005</v>
      </c>
      <c r="C37" s="16" t="s">
        <v>43</v>
      </c>
      <c r="D37" s="16">
        <v>16</v>
      </c>
      <c r="E37" s="17">
        <v>641</v>
      </c>
      <c r="F37" s="18">
        <f t="shared" si="4"/>
        <v>852.53000000000009</v>
      </c>
      <c r="G37" s="17">
        <f t="shared" si="5"/>
        <v>1493.5300000000002</v>
      </c>
      <c r="H37" s="18">
        <f t="shared" si="6"/>
        <v>492.86490000000009</v>
      </c>
      <c r="I37" s="17">
        <f t="shared" si="7"/>
        <v>1986.3949000000002</v>
      </c>
    </row>
    <row r="38" spans="2:9" x14ac:dyDescent="0.25">
      <c r="B38" s="15">
        <v>1008001</v>
      </c>
      <c r="C38" s="16" t="s">
        <v>44</v>
      </c>
      <c r="D38" s="16">
        <v>11</v>
      </c>
      <c r="E38" s="17">
        <v>630</v>
      </c>
      <c r="F38" s="18">
        <f t="shared" si="4"/>
        <v>837.90000000000009</v>
      </c>
      <c r="G38" s="17">
        <f t="shared" si="5"/>
        <v>1467.9</v>
      </c>
      <c r="H38" s="18">
        <f t="shared" si="6"/>
        <v>484.40700000000004</v>
      </c>
      <c r="I38" s="17">
        <f t="shared" si="7"/>
        <v>1952.3070000000002</v>
      </c>
    </row>
    <row r="39" spans="2:9" x14ac:dyDescent="0.25">
      <c r="B39" s="15">
        <v>1008002</v>
      </c>
      <c r="C39" s="16" t="s">
        <v>45</v>
      </c>
      <c r="D39" s="16">
        <v>5</v>
      </c>
      <c r="E39" s="17">
        <v>525</v>
      </c>
      <c r="F39" s="18">
        <f t="shared" si="4"/>
        <v>698.25</v>
      </c>
      <c r="G39" s="17">
        <f t="shared" si="5"/>
        <v>1223.25</v>
      </c>
      <c r="H39" s="18">
        <f t="shared" si="6"/>
        <v>403.67250000000001</v>
      </c>
      <c r="I39" s="17">
        <f t="shared" si="7"/>
        <v>1626.9225000000001</v>
      </c>
    </row>
    <row r="40" spans="2:9" x14ac:dyDescent="0.25">
      <c r="B40" s="15">
        <v>1008003</v>
      </c>
      <c r="C40" s="16" t="s">
        <v>46</v>
      </c>
      <c r="D40" s="16">
        <v>16</v>
      </c>
      <c r="E40" s="17">
        <v>471</v>
      </c>
      <c r="F40" s="18">
        <f t="shared" si="4"/>
        <v>626.43000000000006</v>
      </c>
      <c r="G40" s="17">
        <f t="shared" si="5"/>
        <v>1097.43</v>
      </c>
      <c r="H40" s="18">
        <f t="shared" si="6"/>
        <v>362.15190000000001</v>
      </c>
      <c r="I40" s="17">
        <f t="shared" si="7"/>
        <v>1459.5819000000001</v>
      </c>
    </row>
    <row r="41" spans="2:9" x14ac:dyDescent="0.25">
      <c r="B41" s="15">
        <v>1008004</v>
      </c>
      <c r="C41" s="16" t="s">
        <v>47</v>
      </c>
      <c r="D41" s="16">
        <v>15</v>
      </c>
      <c r="E41" s="17">
        <v>741</v>
      </c>
      <c r="F41" s="18">
        <f t="shared" si="4"/>
        <v>985.53000000000009</v>
      </c>
      <c r="G41" s="17">
        <f t="shared" si="5"/>
        <v>1726.5300000000002</v>
      </c>
      <c r="H41" s="18">
        <f t="shared" si="6"/>
        <v>569.75490000000013</v>
      </c>
      <c r="I41" s="17">
        <f t="shared" si="7"/>
        <v>2296.2849000000006</v>
      </c>
    </row>
    <row r="42" spans="2:9" x14ac:dyDescent="0.25">
      <c r="B42" s="15">
        <v>1008005</v>
      </c>
      <c r="C42" s="16" t="s">
        <v>48</v>
      </c>
      <c r="D42" s="16">
        <v>14</v>
      </c>
      <c r="E42" s="17">
        <v>419</v>
      </c>
      <c r="F42" s="18">
        <f t="shared" si="4"/>
        <v>557.27</v>
      </c>
      <c r="G42" s="17">
        <f t="shared" si="5"/>
        <v>976.27</v>
      </c>
      <c r="H42" s="18">
        <f t="shared" si="6"/>
        <v>322.16910000000001</v>
      </c>
      <c r="I42" s="17">
        <f t="shared" si="7"/>
        <v>1298.4391000000001</v>
      </c>
    </row>
    <row r="43" spans="2:9" x14ac:dyDescent="0.25">
      <c r="B43" s="15">
        <v>1009001</v>
      </c>
      <c r="C43" s="16" t="s">
        <v>49</v>
      </c>
      <c r="D43" s="16">
        <v>11</v>
      </c>
      <c r="E43" s="17">
        <v>735</v>
      </c>
      <c r="F43" s="18">
        <f t="shared" si="4"/>
        <v>977.55000000000007</v>
      </c>
      <c r="G43" s="17">
        <f t="shared" si="5"/>
        <v>1712.5500000000002</v>
      </c>
      <c r="H43" s="18">
        <f t="shared" si="6"/>
        <v>565.14150000000006</v>
      </c>
      <c r="I43" s="17">
        <f t="shared" si="7"/>
        <v>2277.6915000000004</v>
      </c>
    </row>
    <row r="44" spans="2:9" x14ac:dyDescent="0.25">
      <c r="B44" s="15">
        <v>1009002</v>
      </c>
      <c r="C44" s="16" t="s">
        <v>50</v>
      </c>
      <c r="D44" s="16">
        <v>8</v>
      </c>
      <c r="E44" s="17">
        <v>694</v>
      </c>
      <c r="F44" s="18">
        <f t="shared" si="4"/>
        <v>923.0200000000001</v>
      </c>
      <c r="G44" s="17">
        <f t="shared" si="5"/>
        <v>1617.02</v>
      </c>
      <c r="H44" s="18">
        <f t="shared" si="6"/>
        <v>533.61660000000006</v>
      </c>
      <c r="I44" s="17">
        <f t="shared" si="7"/>
        <v>2150.6365999999998</v>
      </c>
    </row>
    <row r="45" spans="2:9" x14ac:dyDescent="0.25">
      <c r="B45" s="15">
        <v>1009003</v>
      </c>
      <c r="C45" s="16" t="s">
        <v>51</v>
      </c>
      <c r="D45" s="16">
        <v>8</v>
      </c>
      <c r="E45" s="17">
        <v>316</v>
      </c>
      <c r="F45" s="18">
        <f t="shared" si="4"/>
        <v>420.28000000000003</v>
      </c>
      <c r="G45" s="17">
        <f t="shared" si="5"/>
        <v>736.28</v>
      </c>
      <c r="H45" s="18">
        <f t="shared" si="6"/>
        <v>242.97239999999999</v>
      </c>
      <c r="I45" s="17">
        <f t="shared" si="7"/>
        <v>979.25239999999997</v>
      </c>
    </row>
    <row r="46" spans="2:9" x14ac:dyDescent="0.25">
      <c r="B46" s="15">
        <v>1009004</v>
      </c>
      <c r="C46" s="16" t="s">
        <v>52</v>
      </c>
      <c r="D46" s="16">
        <v>17</v>
      </c>
      <c r="E46" s="17">
        <v>522</v>
      </c>
      <c r="F46" s="18">
        <f t="shared" si="4"/>
        <v>694.26</v>
      </c>
      <c r="G46" s="17">
        <f t="shared" si="5"/>
        <v>1216.26</v>
      </c>
      <c r="H46" s="18">
        <f t="shared" si="6"/>
        <v>401.36580000000004</v>
      </c>
      <c r="I46" s="17">
        <f t="shared" si="7"/>
        <v>1617.6258</v>
      </c>
    </row>
    <row r="47" spans="2:9" x14ac:dyDescent="0.25">
      <c r="B47" s="15">
        <v>1009005</v>
      </c>
      <c r="C47" s="16" t="s">
        <v>53</v>
      </c>
      <c r="D47" s="16">
        <v>15</v>
      </c>
      <c r="E47" s="17">
        <v>702</v>
      </c>
      <c r="F47" s="18">
        <f t="shared" si="4"/>
        <v>933.66000000000008</v>
      </c>
      <c r="G47" s="17">
        <f t="shared" si="5"/>
        <v>1635.66</v>
      </c>
      <c r="H47" s="18">
        <f t="shared" si="6"/>
        <v>539.76780000000008</v>
      </c>
      <c r="I47" s="17">
        <f t="shared" si="7"/>
        <v>2175.4278000000004</v>
      </c>
    </row>
    <row r="48" spans="2:9" x14ac:dyDescent="0.25">
      <c r="B48" s="15">
        <v>1010001</v>
      </c>
      <c r="C48" s="16" t="s">
        <v>54</v>
      </c>
      <c r="D48" s="16">
        <v>7</v>
      </c>
      <c r="E48" s="17">
        <v>617</v>
      </c>
      <c r="F48" s="18">
        <f t="shared" si="4"/>
        <v>820.61</v>
      </c>
      <c r="G48" s="17">
        <f t="shared" si="5"/>
        <v>1437.6100000000001</v>
      </c>
      <c r="H48" s="18">
        <f t="shared" si="6"/>
        <v>474.41130000000004</v>
      </c>
      <c r="I48" s="17">
        <f t="shared" si="7"/>
        <v>1912.0213000000001</v>
      </c>
    </row>
    <row r="49" spans="2:9" x14ac:dyDescent="0.25">
      <c r="B49" s="15">
        <v>1010002</v>
      </c>
      <c r="C49" s="16" t="s">
        <v>55</v>
      </c>
      <c r="D49" s="16">
        <v>19</v>
      </c>
      <c r="E49" s="17">
        <v>698</v>
      </c>
      <c r="F49" s="18">
        <f t="shared" si="4"/>
        <v>928.34</v>
      </c>
      <c r="G49" s="17">
        <f t="shared" si="5"/>
        <v>1626.3400000000001</v>
      </c>
      <c r="H49" s="18">
        <f t="shared" si="6"/>
        <v>536.69220000000007</v>
      </c>
      <c r="I49" s="17">
        <f t="shared" si="7"/>
        <v>2163.0322000000001</v>
      </c>
    </row>
    <row r="50" spans="2:9" x14ac:dyDescent="0.25">
      <c r="B50" s="15">
        <v>1010003</v>
      </c>
      <c r="C50" s="16" t="s">
        <v>56</v>
      </c>
      <c r="D50" s="16">
        <v>12</v>
      </c>
      <c r="E50" s="17">
        <v>339</v>
      </c>
      <c r="F50" s="18">
        <f t="shared" si="4"/>
        <v>450.87</v>
      </c>
      <c r="G50" s="17">
        <f t="shared" si="5"/>
        <v>789.87</v>
      </c>
      <c r="H50" s="18">
        <f t="shared" si="6"/>
        <v>260.65710000000001</v>
      </c>
      <c r="I50" s="17">
        <f t="shared" si="7"/>
        <v>1050.5271</v>
      </c>
    </row>
    <row r="51" spans="2:9" x14ac:dyDescent="0.25">
      <c r="B51" s="15">
        <v>1010004</v>
      </c>
      <c r="C51" s="16" t="s">
        <v>57</v>
      </c>
      <c r="D51" s="16">
        <v>4</v>
      </c>
      <c r="E51" s="17">
        <v>547</v>
      </c>
      <c r="F51" s="18">
        <f t="shared" si="4"/>
        <v>727.51</v>
      </c>
      <c r="G51" s="17">
        <f t="shared" si="5"/>
        <v>1274.51</v>
      </c>
      <c r="H51" s="18">
        <f t="shared" si="6"/>
        <v>420.5883</v>
      </c>
      <c r="I51" s="17">
        <f t="shared" si="7"/>
        <v>1695.0983000000001</v>
      </c>
    </row>
    <row r="52" spans="2:9" ht="15.75" thickBot="1" x14ac:dyDescent="0.3">
      <c r="B52" s="20">
        <v>1010005</v>
      </c>
      <c r="C52" s="21" t="s">
        <v>58</v>
      </c>
      <c r="D52" s="21">
        <v>16</v>
      </c>
      <c r="E52" s="22">
        <v>351</v>
      </c>
      <c r="F52" s="23">
        <f t="shared" si="4"/>
        <v>466.83000000000004</v>
      </c>
      <c r="G52" s="22">
        <f t="shared" si="5"/>
        <v>817.83</v>
      </c>
      <c r="H52" s="23">
        <f t="shared" si="6"/>
        <v>269.88390000000004</v>
      </c>
      <c r="I52" s="22">
        <f t="shared" si="7"/>
        <v>1087.7139000000002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
&amp;C&amp;G&amp;R&amp;T</oddHeader>
    <oddFooter>&amp;L&amp;D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AFD8D-ACAF-43A5-ABC6-6D4C37ED510E}">
  <dimension ref="B1:K26"/>
  <sheetViews>
    <sheetView tabSelected="1" workbookViewId="0">
      <selection activeCell="L15" sqref="L15"/>
    </sheetView>
  </sheetViews>
  <sheetFormatPr baseColWidth="10" defaultRowHeight="15" x14ac:dyDescent="0.25"/>
  <cols>
    <col min="4" max="4" width="28.5703125" customWidth="1"/>
    <col min="5" max="5" width="26.42578125" customWidth="1"/>
    <col min="6" max="6" width="13.140625" customWidth="1"/>
    <col min="7" max="7" width="15.7109375" customWidth="1"/>
    <col min="8" max="8" width="23.140625" customWidth="1"/>
    <col min="9" max="10" width="16.28515625" customWidth="1"/>
  </cols>
  <sheetData>
    <row r="1" spans="2:11" ht="15" customHeight="1" x14ac:dyDescent="0.25">
      <c r="D1" s="39" t="s">
        <v>60</v>
      </c>
      <c r="E1" s="52"/>
      <c r="F1" s="54" t="s">
        <v>82</v>
      </c>
      <c r="G1" s="55"/>
      <c r="H1" s="36" t="s">
        <v>80</v>
      </c>
      <c r="I1" s="37"/>
    </row>
    <row r="2" spans="2:11" ht="15" customHeight="1" x14ac:dyDescent="0.25">
      <c r="D2" s="39" t="s">
        <v>61</v>
      </c>
      <c r="E2" s="52"/>
      <c r="F2" s="56" t="s">
        <v>83</v>
      </c>
      <c r="G2" s="57"/>
      <c r="H2" s="42" t="s">
        <v>79</v>
      </c>
      <c r="I2" s="43"/>
    </row>
    <row r="3" spans="2:11" ht="15" customHeight="1" x14ac:dyDescent="0.25">
      <c r="D3" s="38" t="s">
        <v>62</v>
      </c>
      <c r="E3" s="53"/>
      <c r="F3" s="58"/>
      <c r="G3" s="59"/>
      <c r="H3" s="40" t="s">
        <v>78</v>
      </c>
      <c r="I3" s="41"/>
    </row>
    <row r="4" spans="2:11" ht="15" customHeight="1" x14ac:dyDescent="0.25">
      <c r="D4" s="44" t="s">
        <v>63</v>
      </c>
      <c r="E4" s="45"/>
      <c r="F4" s="45"/>
      <c r="G4" s="45"/>
      <c r="H4" s="45"/>
      <c r="I4" s="46"/>
    </row>
    <row r="5" spans="2:11" ht="15" customHeight="1" x14ac:dyDescent="0.25">
      <c r="D5" s="47"/>
      <c r="E5" s="48"/>
      <c r="F5" s="48"/>
      <c r="G5" s="48"/>
      <c r="H5" s="48"/>
      <c r="I5" s="49"/>
    </row>
    <row r="6" spans="2:11" ht="33" customHeight="1" x14ac:dyDescent="0.25">
      <c r="D6" s="4" t="s">
        <v>64</v>
      </c>
      <c r="E6" s="3" t="s">
        <v>68</v>
      </c>
      <c r="F6" s="3" t="s">
        <v>65</v>
      </c>
      <c r="G6" s="3" t="s">
        <v>66</v>
      </c>
      <c r="H6" s="50" t="s">
        <v>67</v>
      </c>
      <c r="I6" s="51"/>
      <c r="K6" t="s">
        <v>81</v>
      </c>
    </row>
    <row r="7" spans="2:11" ht="33.75" customHeight="1" x14ac:dyDescent="0.35">
      <c r="B7" s="6"/>
      <c r="C7" s="6"/>
      <c r="D7" s="7" t="s">
        <v>4</v>
      </c>
      <c r="E7" s="7" t="s">
        <v>69</v>
      </c>
      <c r="F7" s="7" t="s">
        <v>59</v>
      </c>
      <c r="G7" s="7" t="s">
        <v>71</v>
      </c>
      <c r="H7" s="32" t="s">
        <v>70</v>
      </c>
      <c r="I7" s="33"/>
    </row>
    <row r="8" spans="2:11" ht="17.25" customHeight="1" x14ac:dyDescent="0.25">
      <c r="D8" s="25">
        <v>1001001</v>
      </c>
      <c r="E8" s="25" t="s">
        <v>9</v>
      </c>
      <c r="F8" s="25">
        <v>4</v>
      </c>
      <c r="G8" s="27">
        <v>1183</v>
      </c>
      <c r="H8" s="34">
        <f>G8 * F8</f>
        <v>4732</v>
      </c>
      <c r="I8" s="35"/>
      <c r="K8" t="s">
        <v>81</v>
      </c>
    </row>
    <row r="9" spans="2:11" x14ac:dyDescent="0.25">
      <c r="D9" s="25">
        <v>1001002</v>
      </c>
      <c r="E9" s="5" t="s">
        <v>10</v>
      </c>
      <c r="F9" s="25">
        <v>3</v>
      </c>
      <c r="G9" s="27">
        <v>1803</v>
      </c>
      <c r="H9" s="30">
        <f>G9 * F9</f>
        <v>5409</v>
      </c>
      <c r="I9" s="31"/>
    </row>
    <row r="10" spans="2:11" x14ac:dyDescent="0.25">
      <c r="D10" s="25">
        <v>1002003</v>
      </c>
      <c r="E10" s="5" t="s">
        <v>72</v>
      </c>
      <c r="F10" s="25">
        <v>2</v>
      </c>
      <c r="G10" s="27">
        <v>2243</v>
      </c>
      <c r="H10" s="30">
        <f>G10 * F10</f>
        <v>4486</v>
      </c>
      <c r="I10" s="31"/>
    </row>
    <row r="11" spans="2:11" x14ac:dyDescent="0.25">
      <c r="D11" s="25">
        <v>1003001</v>
      </c>
      <c r="E11" s="5" t="s">
        <v>19</v>
      </c>
      <c r="F11" s="25">
        <v>6</v>
      </c>
      <c r="G11" s="27">
        <v>988</v>
      </c>
      <c r="H11" s="30">
        <f>G11 * F11</f>
        <v>5928</v>
      </c>
      <c r="I11" s="31"/>
    </row>
    <row r="12" spans="2:11" x14ac:dyDescent="0.25">
      <c r="D12" s="25">
        <v>1003002</v>
      </c>
      <c r="E12" s="5" t="s">
        <v>76</v>
      </c>
      <c r="F12" s="25">
        <v>1</v>
      </c>
      <c r="G12" s="27">
        <v>1078</v>
      </c>
      <c r="H12" s="30">
        <f>G12 * F12</f>
        <v>1078</v>
      </c>
      <c r="I12" s="31"/>
    </row>
    <row r="13" spans="2:11" x14ac:dyDescent="0.25">
      <c r="D13" s="25">
        <v>1004005</v>
      </c>
      <c r="E13" s="5" t="s">
        <v>28</v>
      </c>
      <c r="F13" s="25">
        <v>4</v>
      </c>
      <c r="G13" s="27">
        <v>300</v>
      </c>
      <c r="H13" s="30">
        <f>G13 * F13</f>
        <v>1200</v>
      </c>
      <c r="I13" s="31"/>
    </row>
    <row r="14" spans="2:11" x14ac:dyDescent="0.25">
      <c r="D14" s="25">
        <v>1005001</v>
      </c>
      <c r="E14" s="5" t="s">
        <v>73</v>
      </c>
      <c r="F14" s="25">
        <v>1</v>
      </c>
      <c r="G14" s="27">
        <v>1146</v>
      </c>
      <c r="H14" s="30">
        <f>G14 * F14</f>
        <v>1146</v>
      </c>
      <c r="I14" s="31"/>
    </row>
    <row r="15" spans="2:11" x14ac:dyDescent="0.25">
      <c r="D15" s="25">
        <v>1006001</v>
      </c>
      <c r="E15" s="25" t="s">
        <v>74</v>
      </c>
      <c r="F15" s="25">
        <v>1</v>
      </c>
      <c r="G15" s="27">
        <v>1313</v>
      </c>
      <c r="H15" s="30">
        <f>G15 * F15</f>
        <v>1313</v>
      </c>
      <c r="I15" s="31"/>
    </row>
    <row r="16" spans="2:11" x14ac:dyDescent="0.25">
      <c r="D16" s="25">
        <v>1008005</v>
      </c>
      <c r="E16" s="25" t="s">
        <v>48</v>
      </c>
      <c r="F16" s="25">
        <v>3</v>
      </c>
      <c r="G16" s="27">
        <v>1298</v>
      </c>
      <c r="H16" s="30">
        <f>G16 * F16</f>
        <v>3894</v>
      </c>
      <c r="I16" s="31"/>
    </row>
    <row r="17" spans="4:9" x14ac:dyDescent="0.25">
      <c r="D17" s="25">
        <v>1009001</v>
      </c>
      <c r="E17" s="25" t="s">
        <v>75</v>
      </c>
      <c r="F17" s="25">
        <v>1</v>
      </c>
      <c r="G17" s="27">
        <v>2277</v>
      </c>
      <c r="H17" s="30">
        <f>G17 * F17</f>
        <v>2277</v>
      </c>
      <c r="I17" s="31"/>
    </row>
    <row r="18" spans="4:9" ht="15.75" customHeight="1" x14ac:dyDescent="0.25">
      <c r="D18" s="25"/>
      <c r="E18" s="25"/>
      <c r="F18" s="25"/>
      <c r="G18" s="27"/>
      <c r="H18" s="28"/>
      <c r="I18" s="29"/>
    </row>
    <row r="19" spans="4:9" ht="15" customHeight="1" x14ac:dyDescent="0.25">
      <c r="D19" s="25"/>
      <c r="E19" s="25"/>
      <c r="F19" s="25"/>
      <c r="G19" s="27"/>
      <c r="H19" s="28"/>
      <c r="I19" s="29"/>
    </row>
    <row r="20" spans="4:9" ht="15.75" customHeight="1" x14ac:dyDescent="0.25">
      <c r="D20" s="25"/>
      <c r="E20" s="25"/>
      <c r="F20" s="25"/>
      <c r="G20" s="27"/>
      <c r="H20" s="28"/>
      <c r="I20" s="29"/>
    </row>
    <row r="21" spans="4:9" x14ac:dyDescent="0.25">
      <c r="D21" s="25"/>
      <c r="E21" s="25"/>
      <c r="F21" s="25"/>
      <c r="G21" s="27"/>
      <c r="H21" s="28"/>
      <c r="I21" s="29"/>
    </row>
    <row r="22" spans="4:9" x14ac:dyDescent="0.25">
      <c r="D22" s="25"/>
      <c r="E22" s="25"/>
      <c r="F22" s="25"/>
      <c r="G22" s="27"/>
      <c r="H22" s="28"/>
      <c r="I22" s="29"/>
    </row>
    <row r="23" spans="4:9" x14ac:dyDescent="0.25">
      <c r="D23" s="25"/>
      <c r="E23" s="25"/>
      <c r="F23" s="25"/>
      <c r="G23" s="27"/>
      <c r="H23" s="28"/>
      <c r="I23" s="29"/>
    </row>
    <row r="24" spans="4:9" x14ac:dyDescent="0.25">
      <c r="D24" s="25"/>
      <c r="E24" s="25"/>
      <c r="F24" s="25"/>
      <c r="G24" s="27" t="s">
        <v>77</v>
      </c>
      <c r="H24" s="30">
        <f>SUM(H8:H17)</f>
        <v>31463</v>
      </c>
      <c r="I24" s="31"/>
    </row>
    <row r="25" spans="4:9" x14ac:dyDescent="0.25">
      <c r="G25" s="26"/>
    </row>
    <row r="26" spans="4:9" x14ac:dyDescent="0.25">
      <c r="G26" s="26"/>
    </row>
  </sheetData>
  <mergeCells count="25">
    <mergeCell ref="F1:G1"/>
    <mergeCell ref="F2:G3"/>
    <mergeCell ref="H24:I24"/>
    <mergeCell ref="H16:I16"/>
    <mergeCell ref="H17:I17"/>
    <mergeCell ref="H7:I7"/>
    <mergeCell ref="H6:I6"/>
    <mergeCell ref="D4:I5"/>
    <mergeCell ref="H1:I1"/>
    <mergeCell ref="H2:I2"/>
    <mergeCell ref="H3:I3"/>
    <mergeCell ref="H23:I23"/>
    <mergeCell ref="H8:I8"/>
    <mergeCell ref="H9:I9"/>
    <mergeCell ref="H10:I10"/>
    <mergeCell ref="H11:I11"/>
    <mergeCell ref="H12:I12"/>
    <mergeCell ref="H13:I13"/>
    <mergeCell ref="H14:I14"/>
    <mergeCell ref="H15:I15"/>
    <mergeCell ref="H18:I18"/>
    <mergeCell ref="H19:I19"/>
    <mergeCell ref="H20:I20"/>
    <mergeCell ref="H21:I21"/>
    <mergeCell ref="H22:I22"/>
  </mergeCells>
  <phoneticPr fontId="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Inventario</vt:lpstr>
      <vt:lpstr>Factura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Markinhos</dc:creator>
  <cp:lastModifiedBy>Markinhos</cp:lastModifiedBy>
  <cp:lastPrinted>2023-05-16T23:35:57Z</cp:lastPrinted>
  <dcterms:created xsi:type="dcterms:W3CDTF">2023-05-16T22:29:05Z</dcterms:created>
  <dcterms:modified xsi:type="dcterms:W3CDTF">2023-05-17T08:35:46Z</dcterms:modified>
</cp:coreProperties>
</file>