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omments5.xml" ContentType="application/vnd.openxmlformats-officedocument.spreadsheetml.comment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3" activeTab="9"/>
  </bookViews>
  <sheets>
    <sheet name="PUNTOS" sheetId="1" state="hidden" r:id="rId3"/>
    <sheet name="ASIGNACION" sheetId="2" state="hidden" r:id="rId4"/>
    <sheet name="PULIDO 2023" sheetId="3" state="hidden" r:id="rId5"/>
    <sheet name="Mantenimiento WiFi" sheetId="4" state="visible" r:id="rId6"/>
    <sheet name="MAPEO" sheetId="5" state="visible" r:id="rId7"/>
    <sheet name="Configuracion Antenas" sheetId="6" state="visible" r:id="rId8"/>
    <sheet name="Summary" sheetId="7" state="visible" r:id="rId9"/>
    <sheet name="FORMATO ALTA AP 1-25" sheetId="8" state="visible" r:id="rId10"/>
    <sheet name="FORMATO ALTA" sheetId="9" state="visible" r:id="rId11"/>
    <sheet name="ANTENAS ARUBA ESTANCIA 2025" sheetId="10" state="visible" r:id="rId12"/>
    <sheet name="Hoja1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3604A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E34" authorId="0">
      <text>
        <r>
          <rPr>
            <sz val="10"/>
            <rFont val="Arial"/>
            <family val="2"/>
          </rPr>
          <t xml:space="preserve">Francisco Verdin:
Router Dañado
Status: Contraloria no autoriza la requisicion.</t>
        </r>
      </text>
    </commen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</t>
        </r>
      </text>
    </comment>
    <comment ref="Q11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12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31" authorId="0">
      <text>
        <r>
          <rPr>
            <sz val="10"/>
            <rFont val="Arial"/>
            <family val="2"/>
          </rPr>
          <t xml:space="preserve">Francisco Verdin:
AP En Sistemas
Pendiente de Configuracion</t>
        </r>
      </text>
    </comment>
    <comment ref="Q32" authorId="0">
      <text>
        <r>
          <rPr>
            <sz val="10"/>
            <rFont val="Arial"/>
            <family val="2"/>
          </rPr>
          <t xml:space="preserve">Francisco Verdin:
AP en Sistemas
Pendiente Configuracion.</t>
        </r>
      </text>
    </comment>
    <comment ref="Q43" authorId="0">
      <text>
        <r>
          <rPr>
            <sz val="10"/>
            <rFont val="Arial"/>
            <family val="2"/>
          </rPr>
          <t xml:space="preserve">Francisco Verdin:
Requisicion #fg10000455
Status: Pendiente Autorizacion de Contraloria
Antena instalada prestamo e la 1501</t>
        </r>
      </text>
    </comment>
    <comment ref="W9" authorId="0">
      <text>
        <r>
          <rPr>
            <sz val="10"/>
            <rFont val="Arial"/>
            <family val="2"/>
          </rPr>
          <t xml:space="preserve">Francisco Verdin:
AP En Sistemas
Pendiente Configuracion</t>
        </r>
      </text>
    </comment>
    <comment ref="W45" authorId="0">
      <text>
        <r>
          <rPr>
            <sz val="10"/>
            <rFont val="Arial"/>
            <family val="2"/>
          </rPr>
          <t xml:space="preserve">Francisco Verdin:
1 AP Instalado</t>
        </r>
      </text>
    </comment>
  </commentList>
</comments>
</file>

<file path=xl/sharedStrings.xml><?xml version="1.0" encoding="utf-8"?>
<sst xmlns="http://schemas.openxmlformats.org/spreadsheetml/2006/main" count="3683" uniqueCount="723">
  <si>
    <t xml:space="preserve">HAB</t>
  </si>
  <si>
    <t xml:space="preserve">PUNTOS </t>
  </si>
  <si>
    <t xml:space="preserve">D</t>
  </si>
  <si>
    <t xml:space="preserve">H</t>
  </si>
  <si>
    <t xml:space="preserve">NO</t>
  </si>
  <si>
    <t xml:space="preserve">1102A</t>
  </si>
  <si>
    <t xml:space="preserve">1202A</t>
  </si>
  <si>
    <t xml:space="preserve">1302A</t>
  </si>
  <si>
    <t xml:space="preserve">1402A</t>
  </si>
  <si>
    <t xml:space="preserve">1502A</t>
  </si>
  <si>
    <t xml:space="preserve">F</t>
  </si>
  <si>
    <t xml:space="preserve">1603A</t>
  </si>
  <si>
    <t xml:space="preserve">1704A</t>
  </si>
  <si>
    <t xml:space="preserve">1805A</t>
  </si>
  <si>
    <t xml:space="preserve">1102B</t>
  </si>
  <si>
    <t xml:space="preserve">1202B</t>
  </si>
  <si>
    <t xml:space="preserve">1302B</t>
  </si>
  <si>
    <t xml:space="preserve">1402B</t>
  </si>
  <si>
    <t xml:space="preserve">1502B</t>
  </si>
  <si>
    <t xml:space="preserve">1603B</t>
  </si>
  <si>
    <t xml:space="preserve">1704B</t>
  </si>
  <si>
    <t xml:space="preserve">1805B</t>
  </si>
  <si>
    <t xml:space="preserve">1103A</t>
  </si>
  <si>
    <t xml:space="preserve">1203A</t>
  </si>
  <si>
    <t xml:space="preserve">1303A</t>
  </si>
  <si>
    <t xml:space="preserve">1403A</t>
  </si>
  <si>
    <t xml:space="preserve">1503A</t>
  </si>
  <si>
    <t xml:space="preserve">1604A</t>
  </si>
  <si>
    <t xml:space="preserve">1705A</t>
  </si>
  <si>
    <t xml:space="preserve">1806A</t>
  </si>
  <si>
    <t xml:space="preserve">1103B</t>
  </si>
  <si>
    <t xml:space="preserve">1203B</t>
  </si>
  <si>
    <t xml:space="preserve">1303B</t>
  </si>
  <si>
    <t xml:space="preserve">1403B</t>
  </si>
  <si>
    <t xml:space="preserve">1503B</t>
  </si>
  <si>
    <t xml:space="preserve">1604B</t>
  </si>
  <si>
    <t xml:space="preserve">1705B</t>
  </si>
  <si>
    <t xml:space="preserve">1806B</t>
  </si>
  <si>
    <t xml:space="preserve">1104A</t>
  </si>
  <si>
    <t xml:space="preserve">1204A</t>
  </si>
  <si>
    <t xml:space="preserve">1304A</t>
  </si>
  <si>
    <t xml:space="preserve">1404A</t>
  </si>
  <si>
    <t xml:space="preserve">1504A</t>
  </si>
  <si>
    <t xml:space="preserve">1605A</t>
  </si>
  <si>
    <t xml:space="preserve">R</t>
  </si>
  <si>
    <t xml:space="preserve">1706A</t>
  </si>
  <si>
    <t xml:space="preserve">1807A</t>
  </si>
  <si>
    <t xml:space="preserve">1104B</t>
  </si>
  <si>
    <t xml:space="preserve">1204B</t>
  </si>
  <si>
    <t xml:space="preserve">1304B</t>
  </si>
  <si>
    <t xml:space="preserve">1404B</t>
  </si>
  <si>
    <t xml:space="preserve">1504B</t>
  </si>
  <si>
    <t xml:space="preserve">1605B</t>
  </si>
  <si>
    <t xml:space="preserve">1706B</t>
  </si>
  <si>
    <t xml:space="preserve">1807B</t>
  </si>
  <si>
    <t xml:space="preserve">1105A</t>
  </si>
  <si>
    <t xml:space="preserve">1205A</t>
  </si>
  <si>
    <t xml:space="preserve">1305A</t>
  </si>
  <si>
    <t xml:space="preserve">1405A</t>
  </si>
  <si>
    <t xml:space="preserve">1505A</t>
  </si>
  <si>
    <t xml:space="preserve">1606A</t>
  </si>
  <si>
    <t xml:space="preserve">1707A</t>
  </si>
  <si>
    <t xml:space="preserve">1105B</t>
  </si>
  <si>
    <t xml:space="preserve">1205B</t>
  </si>
  <si>
    <t xml:space="preserve">1305B</t>
  </si>
  <si>
    <t xml:space="preserve">1405B</t>
  </si>
  <si>
    <t xml:space="preserve">1505B</t>
  </si>
  <si>
    <t xml:space="preserve">1606B</t>
  </si>
  <si>
    <t xml:space="preserve">1707B</t>
  </si>
  <si>
    <t xml:space="preserve">1106A</t>
  </si>
  <si>
    <t xml:space="preserve">1206A</t>
  </si>
  <si>
    <t xml:space="preserve">1306A</t>
  </si>
  <si>
    <t xml:space="preserve">1406A</t>
  </si>
  <si>
    <t xml:space="preserve">1506A</t>
  </si>
  <si>
    <t xml:space="preserve">1607A</t>
  </si>
  <si>
    <t xml:space="preserve">1106B</t>
  </si>
  <si>
    <t xml:space="preserve">1206B</t>
  </si>
  <si>
    <t xml:space="preserve">1306B</t>
  </si>
  <si>
    <t xml:space="preserve">1406B</t>
  </si>
  <si>
    <t xml:space="preserve">1506B</t>
  </si>
  <si>
    <t xml:space="preserve">1607B</t>
  </si>
  <si>
    <t xml:space="preserve">1107A</t>
  </si>
  <si>
    <t xml:space="preserve">1207A</t>
  </si>
  <si>
    <t xml:space="preserve">1307A</t>
  </si>
  <si>
    <t xml:space="preserve">1407A</t>
  </si>
  <si>
    <t xml:space="preserve">1507A</t>
  </si>
  <si>
    <t xml:space="preserve">1107B</t>
  </si>
  <si>
    <t xml:space="preserve">1207B</t>
  </si>
  <si>
    <t xml:space="preserve">1307B</t>
  </si>
  <si>
    <t xml:space="preserve">1407B</t>
  </si>
  <si>
    <t xml:space="preserve">1507B</t>
  </si>
  <si>
    <t xml:space="preserve">TOTAL DE PUNTOS</t>
  </si>
  <si>
    <t xml:space="preserve">2201A</t>
  </si>
  <si>
    <t xml:space="preserve">2301A</t>
  </si>
  <si>
    <t xml:space="preserve">2401A</t>
  </si>
  <si>
    <t xml:space="preserve">2501A</t>
  </si>
  <si>
    <t xml:space="preserve">2601A</t>
  </si>
  <si>
    <t xml:space="preserve">2701A</t>
  </si>
  <si>
    <t xml:space="preserve">2801A</t>
  </si>
  <si>
    <t xml:space="preserve">MODELO</t>
  </si>
  <si>
    <t xml:space="preserve">2901A</t>
  </si>
  <si>
    <t xml:space="preserve">2201B</t>
  </si>
  <si>
    <t xml:space="preserve">2301B</t>
  </si>
  <si>
    <t xml:space="preserve">2401B</t>
  </si>
  <si>
    <t xml:space="preserve">2501B</t>
  </si>
  <si>
    <t xml:space="preserve">2601B</t>
  </si>
  <si>
    <t xml:space="preserve">2701B</t>
  </si>
  <si>
    <t xml:space="preserve">2801B</t>
  </si>
  <si>
    <t xml:space="preserve">2901B</t>
  </si>
  <si>
    <t xml:space="preserve">2202A</t>
  </si>
  <si>
    <t xml:space="preserve">2302A</t>
  </si>
  <si>
    <t xml:space="preserve">2402A</t>
  </si>
  <si>
    <t xml:space="preserve">2502A</t>
  </si>
  <si>
    <t xml:space="preserve">2602A</t>
  </si>
  <si>
    <t xml:space="preserve">2702A</t>
  </si>
  <si>
    <t xml:space="preserve">2802A</t>
  </si>
  <si>
    <t xml:space="preserve">2902A</t>
  </si>
  <si>
    <t xml:space="preserve">2202B</t>
  </si>
  <si>
    <t xml:space="preserve">2302B</t>
  </si>
  <si>
    <t xml:space="preserve">2402B</t>
  </si>
  <si>
    <t xml:space="preserve">2502B</t>
  </si>
  <si>
    <t xml:space="preserve">2602B</t>
  </si>
  <si>
    <t xml:space="preserve">2702B</t>
  </si>
  <si>
    <t xml:space="preserve">2802B</t>
  </si>
  <si>
    <t xml:space="preserve">2902B</t>
  </si>
  <si>
    <t xml:space="preserve">2203A</t>
  </si>
  <si>
    <t xml:space="preserve">2303A</t>
  </si>
  <si>
    <t xml:space="preserve">2403A</t>
  </si>
  <si>
    <t xml:space="preserve">2503A</t>
  </si>
  <si>
    <t xml:space="preserve">2603A</t>
  </si>
  <si>
    <t xml:space="preserve">2703A</t>
  </si>
  <si>
    <t xml:space="preserve">2803A</t>
  </si>
  <si>
    <t xml:space="preserve">2903A</t>
  </si>
  <si>
    <t xml:space="preserve">2203B</t>
  </si>
  <si>
    <t xml:space="preserve">2303B</t>
  </si>
  <si>
    <t xml:space="preserve">2403B</t>
  </si>
  <si>
    <t xml:space="preserve">2503B</t>
  </si>
  <si>
    <t xml:space="preserve">2603B</t>
  </si>
  <si>
    <t xml:space="preserve">2703B</t>
  </si>
  <si>
    <t xml:space="preserve">2803B</t>
  </si>
  <si>
    <t xml:space="preserve">2903B</t>
  </si>
  <si>
    <t xml:space="preserve">2204A</t>
  </si>
  <si>
    <t xml:space="preserve">2304A</t>
  </si>
  <si>
    <t xml:space="preserve">2404A</t>
  </si>
  <si>
    <t xml:space="preserve">2504A</t>
  </si>
  <si>
    <t xml:space="preserve">2604A</t>
  </si>
  <si>
    <t xml:space="preserve">2704A</t>
  </si>
  <si>
    <t xml:space="preserve">2804A</t>
  </si>
  <si>
    <t xml:space="preserve">2904A</t>
  </si>
  <si>
    <t xml:space="preserve">2204B</t>
  </si>
  <si>
    <t xml:space="preserve">2304B</t>
  </si>
  <si>
    <t xml:space="preserve">2404B</t>
  </si>
  <si>
    <t xml:space="preserve">2504B</t>
  </si>
  <si>
    <t xml:space="preserve">2604B</t>
  </si>
  <si>
    <t xml:space="preserve">2704B</t>
  </si>
  <si>
    <t xml:space="preserve">2804B</t>
  </si>
  <si>
    <t xml:space="preserve">2904B</t>
  </si>
  <si>
    <t xml:space="preserve">2104A</t>
  </si>
  <si>
    <t xml:space="preserve">2104B</t>
  </si>
  <si>
    <t xml:space="preserve">3401A</t>
  </si>
  <si>
    <t xml:space="preserve">EL</t>
  </si>
  <si>
    <t xml:space="preserve">3102A</t>
  </si>
  <si>
    <t xml:space="preserve">3202A</t>
  </si>
  <si>
    <t xml:space="preserve">3302A</t>
  </si>
  <si>
    <t xml:space="preserve">3402A</t>
  </si>
  <si>
    <t xml:space="preserve">3502A</t>
  </si>
  <si>
    <t xml:space="preserve">3603A</t>
  </si>
  <si>
    <t xml:space="preserve">3704A</t>
  </si>
  <si>
    <t xml:space="preserve">3805A</t>
  </si>
  <si>
    <t xml:space="preserve">3102B</t>
  </si>
  <si>
    <t xml:space="preserve">3202B</t>
  </si>
  <si>
    <t xml:space="preserve">3302B</t>
  </si>
  <si>
    <t xml:space="preserve">3402B</t>
  </si>
  <si>
    <t xml:space="preserve">3502B</t>
  </si>
  <si>
    <t xml:space="preserve">3603B</t>
  </si>
  <si>
    <t xml:space="preserve">3704B</t>
  </si>
  <si>
    <t xml:space="preserve">3805B</t>
  </si>
  <si>
    <t xml:space="preserve">3103A</t>
  </si>
  <si>
    <t xml:space="preserve">REALSTATE</t>
  </si>
  <si>
    <t xml:space="preserve">3203A</t>
  </si>
  <si>
    <t xml:space="preserve">3303A</t>
  </si>
  <si>
    <t xml:space="preserve">3403A</t>
  </si>
  <si>
    <t xml:space="preserve">3503A</t>
  </si>
  <si>
    <t xml:space="preserve">3604A</t>
  </si>
  <si>
    <t xml:space="preserve">3705A</t>
  </si>
  <si>
    <t xml:space="preserve">3806A</t>
  </si>
  <si>
    <t xml:space="preserve">3103B</t>
  </si>
  <si>
    <t xml:space="preserve">3203B</t>
  </si>
  <si>
    <t xml:space="preserve">3303B</t>
  </si>
  <si>
    <t xml:space="preserve">3403B</t>
  </si>
  <si>
    <t xml:space="preserve">3503B</t>
  </si>
  <si>
    <t xml:space="preserve">3604B</t>
  </si>
  <si>
    <t xml:space="preserve">3705B</t>
  </si>
  <si>
    <t xml:space="preserve">3806B</t>
  </si>
  <si>
    <t xml:space="preserve">3104A</t>
  </si>
  <si>
    <t xml:space="preserve">3204A</t>
  </si>
  <si>
    <t xml:space="preserve">3304A</t>
  </si>
  <si>
    <t xml:space="preserve">3404A</t>
  </si>
  <si>
    <t xml:space="preserve">3504A</t>
  </si>
  <si>
    <t xml:space="preserve">3605A</t>
  </si>
  <si>
    <t xml:space="preserve">3706A</t>
  </si>
  <si>
    <t xml:space="preserve">3807A</t>
  </si>
  <si>
    <t xml:space="preserve">3104B</t>
  </si>
  <si>
    <t xml:space="preserve">3204B</t>
  </si>
  <si>
    <t xml:space="preserve">3304B</t>
  </si>
  <si>
    <t xml:space="preserve">3404B</t>
  </si>
  <si>
    <t xml:space="preserve">3504B</t>
  </si>
  <si>
    <t xml:space="preserve">3605B</t>
  </si>
  <si>
    <t xml:space="preserve">3706B</t>
  </si>
  <si>
    <t xml:space="preserve">3807B</t>
  </si>
  <si>
    <t xml:space="preserve">3105A</t>
  </si>
  <si>
    <t xml:space="preserve">3205A</t>
  </si>
  <si>
    <t xml:space="preserve">3305A</t>
  </si>
  <si>
    <t xml:space="preserve">3405A</t>
  </si>
  <si>
    <t xml:space="preserve">3505A</t>
  </si>
  <si>
    <t xml:space="preserve">3606A</t>
  </si>
  <si>
    <t xml:space="preserve">3707A</t>
  </si>
  <si>
    <t xml:space="preserve">3105B</t>
  </si>
  <si>
    <t xml:space="preserve">3205B</t>
  </si>
  <si>
    <t xml:space="preserve">3305B</t>
  </si>
  <si>
    <t xml:space="preserve">3405B</t>
  </si>
  <si>
    <t xml:space="preserve">3505B</t>
  </si>
  <si>
    <t xml:space="preserve">3606B</t>
  </si>
  <si>
    <t xml:space="preserve">3707B</t>
  </si>
  <si>
    <t xml:space="preserve">3106A</t>
  </si>
  <si>
    <t xml:space="preserve">3206A</t>
  </si>
  <si>
    <t xml:space="preserve">3306A</t>
  </si>
  <si>
    <t xml:space="preserve">3406A</t>
  </si>
  <si>
    <t xml:space="preserve">3506A</t>
  </si>
  <si>
    <t xml:space="preserve">3607A</t>
  </si>
  <si>
    <t xml:space="preserve">3106B</t>
  </si>
  <si>
    <t xml:space="preserve">3206B</t>
  </si>
  <si>
    <t xml:space="preserve">3306B</t>
  </si>
  <si>
    <t xml:space="preserve">3406B</t>
  </si>
  <si>
    <t xml:space="preserve">3506B</t>
  </si>
  <si>
    <t xml:space="preserve">3607B</t>
  </si>
  <si>
    <t xml:space="preserve">3107A</t>
  </si>
  <si>
    <t xml:space="preserve">3207A</t>
  </si>
  <si>
    <t xml:space="preserve">3307A</t>
  </si>
  <si>
    <t xml:space="preserve">3407A</t>
  </si>
  <si>
    <t xml:space="preserve">3507A</t>
  </si>
  <si>
    <t xml:space="preserve">3107B</t>
  </si>
  <si>
    <t xml:space="preserve">3207B</t>
  </si>
  <si>
    <t xml:space="preserve">3307B</t>
  </si>
  <si>
    <t xml:space="preserve">3407B</t>
  </si>
  <si>
    <t xml:space="preserve">3507B</t>
  </si>
  <si>
    <t xml:space="preserve">HOTELERAS</t>
  </si>
  <si>
    <t xml:space="preserve">HOTEL</t>
  </si>
  <si>
    <t xml:space="preserve">TOTAL DE PUNTOS FASE 1</t>
  </si>
  <si>
    <t xml:space="preserve">FASE 1</t>
  </si>
  <si>
    <t xml:space="preserve">10 HABITACIONES</t>
  </si>
  <si>
    <t xml:space="preserve">DUEÑO</t>
  </si>
  <si>
    <t xml:space="preserve">TOTAL DE PUNTOS FASE 2</t>
  </si>
  <si>
    <t xml:space="preserve">FASE 2</t>
  </si>
  <si>
    <t xml:space="preserve">26 HABITACIONES</t>
  </si>
  <si>
    <t xml:space="preserve">FRACCION</t>
  </si>
  <si>
    <t xml:space="preserve">TOTAL DE PUNTOS FASE 3</t>
  </si>
  <si>
    <t xml:space="preserve">FASE 3</t>
  </si>
  <si>
    <t xml:space="preserve">69 HABITACIONES</t>
  </si>
  <si>
    <t xml:space="preserve">M</t>
  </si>
  <si>
    <t xml:space="preserve">TOTAL DE PUNTOS POR LAS 3 FASES</t>
  </si>
  <si>
    <t xml:space="preserve">RENTAL</t>
  </si>
  <si>
    <t xml:space="preserve">RE</t>
  </si>
  <si>
    <t xml:space="preserve">REAL STATE</t>
  </si>
  <si>
    <t xml:space="preserve">CAMARISTA</t>
  </si>
  <si>
    <t xml:space="preserve">AIDE</t>
  </si>
  <si>
    <t xml:space="preserve">CUBRE</t>
  </si>
  <si>
    <t xml:space="preserve">LUCIA</t>
  </si>
  <si>
    <t xml:space="preserve">TOTAL</t>
  </si>
  <si>
    <t xml:space="preserve">24 HABITACIONES</t>
  </si>
  <si>
    <t xml:space="preserve">70 HABITACIONES</t>
  </si>
  <si>
    <t xml:space="preserve">PULIDA </t>
  </si>
  <si>
    <t xml:space="preserve">FALTA DE PULIR</t>
  </si>
  <si>
    <t xml:space="preserve">Villa</t>
  </si>
  <si>
    <t xml:space="preserve">Modelo AP</t>
  </si>
  <si>
    <t xml:space="preserve">Mac</t>
  </si>
  <si>
    <t xml:space="preserve">Nodo</t>
  </si>
  <si>
    <t xml:space="preserve">BW bajada Nodo</t>
  </si>
  <si>
    <t xml:space="preserve">BW Subida Nodo</t>
  </si>
  <si>
    <t xml:space="preserve">BW Bajada WiFi</t>
  </si>
  <si>
    <t xml:space="preserve">BW bajada WiFi2</t>
  </si>
  <si>
    <t xml:space="preserve">Disponibilidad</t>
  </si>
  <si>
    <t xml:space="preserve">Status</t>
  </si>
  <si>
    <t xml:space="preserve">Validador</t>
  </si>
  <si>
    <t xml:space="preserve">Ticket</t>
  </si>
  <si>
    <t xml:space="preserve">E5350</t>
  </si>
  <si>
    <t xml:space="preserve">C4411EA6E2E5</t>
  </si>
  <si>
    <t xml:space="preserve">VLE-DATOS-TORRE5-FASE3 / 05</t>
  </si>
  <si>
    <t xml:space="preserve">760 Mbps</t>
  </si>
  <si>
    <t xml:space="preserve">310 Mbps</t>
  </si>
  <si>
    <t xml:space="preserve">93 Mbps</t>
  </si>
  <si>
    <t xml:space="preserve">99 Mbps</t>
  </si>
  <si>
    <t xml:space="preserve">OK</t>
  </si>
  <si>
    <t xml:space="preserve">FRANK</t>
  </si>
  <si>
    <t xml:space="preserve">R350</t>
  </si>
  <si>
    <t xml:space="preserve">10F068177960</t>
  </si>
  <si>
    <t xml:space="preserve">VLE-DATOS-FASE3-SW-2 / 11</t>
  </si>
  <si>
    <t xml:space="preserve">640 Mbps</t>
  </si>
  <si>
    <t xml:space="preserve">150 Mbps</t>
  </si>
  <si>
    <t xml:space="preserve">170Mbps</t>
  </si>
  <si>
    <t xml:space="preserve">92Mbps</t>
  </si>
  <si>
    <t xml:space="preserve">E900</t>
  </si>
  <si>
    <t xml:space="preserve">B4750EBDAFD2</t>
  </si>
  <si>
    <t xml:space="preserve">VLE-DATOS-T3-SW1-ARCHIVO-MUERTO / 12</t>
  </si>
  <si>
    <t xml:space="preserve">730 Mbps</t>
  </si>
  <si>
    <t xml:space="preserve">63 Mbps</t>
  </si>
  <si>
    <t xml:space="preserve">42 Mbps</t>
  </si>
  <si>
    <t xml:space="preserve">E2500</t>
  </si>
  <si>
    <t xml:space="preserve">24F5A2700D82</t>
  </si>
  <si>
    <t xml:space="preserve">VLE-DATOS-T3-SW1-ARCHIVO-MUERTO / 04</t>
  </si>
  <si>
    <t xml:space="preserve">92 Mbps</t>
  </si>
  <si>
    <t xml:space="preserve">98 Mbps</t>
  </si>
  <si>
    <t xml:space="preserve">750 mbps</t>
  </si>
  <si>
    <t xml:space="preserve">160 Mbps</t>
  </si>
  <si>
    <t xml:space="preserve">#33307</t>
  </si>
  <si>
    <t xml:space="preserve">14918287D82D</t>
  </si>
  <si>
    <t xml:space="preserve">VLE-DATOS-FASE3-SW-2  16</t>
  </si>
  <si>
    <t xml:space="preserve">DIEGO</t>
  </si>
  <si>
    <t xml:space="preserve">B4750EBDB056</t>
  </si>
  <si>
    <t xml:space="preserve">VLE-DATOS-FASE3-SW-2  / 13</t>
  </si>
  <si>
    <t xml:space="preserve">540 Mbps</t>
  </si>
  <si>
    <t xml:space="preserve">NA</t>
  </si>
  <si>
    <t xml:space="preserve">#33433</t>
  </si>
  <si>
    <t xml:space="preserve">C4411EA6E3BD</t>
  </si>
  <si>
    <t xml:space="preserve">VLE-DATOS-FASE3-SW-2  /  44</t>
  </si>
  <si>
    <t xml:space="preserve">750 Mbps</t>
  </si>
  <si>
    <t xml:space="preserve">200 Mbps</t>
  </si>
  <si>
    <t xml:space="preserve">82 Mbps</t>
  </si>
  <si>
    <t xml:space="preserve">24F5A26D9318</t>
  </si>
  <si>
    <t xml:space="preserve">VLE-DATOS-T3-SW1-ARCHIVO-MUERTO  17</t>
  </si>
  <si>
    <t xml:space="preserve">24F5A26F8704</t>
  </si>
  <si>
    <t xml:space="preserve">VLE-DATOS-T3-SW1-ARCHIVO-MUERTO / 19</t>
  </si>
  <si>
    <t xml:space="preserve">84 Mbps</t>
  </si>
  <si>
    <t xml:space="preserve">780 Mbps.</t>
  </si>
  <si>
    <t xml:space="preserve">110 Mbps</t>
  </si>
  <si>
    <t xml:space="preserve">#33471</t>
  </si>
  <si>
    <t xml:space="preserve">24F5A26F67EC</t>
  </si>
  <si>
    <t xml:space="preserve">VLE-DATOS-T3-SW1-ARCHIVO-MUERTO / 21</t>
  </si>
  <si>
    <t xml:space="preserve">840 Mbps</t>
  </si>
  <si>
    <t xml:space="preserve">140 mBPS</t>
  </si>
  <si>
    <t xml:space="preserve">83 Mbps</t>
  </si>
  <si>
    <t xml:space="preserve">27 Mbps</t>
  </si>
  <si>
    <t xml:space="preserve">N600</t>
  </si>
  <si>
    <t xml:space="preserve">04A151220E28</t>
  </si>
  <si>
    <t xml:space="preserve">VLE-DATOS-T3-SW1-ARCHIVO-MUERTO / 18</t>
  </si>
  <si>
    <t xml:space="preserve">100 MBPS</t>
  </si>
  <si>
    <t xml:space="preserve">75 Mbps</t>
  </si>
  <si>
    <t xml:space="preserve">37 Mbps</t>
  </si>
  <si>
    <t xml:space="preserve">24F5A26D9F48</t>
  </si>
  <si>
    <t xml:space="preserve">VLE-DATOS-T3-SW1-ARCHIVO-MUERTO / 20</t>
  </si>
  <si>
    <t xml:space="preserve">700 Mbps</t>
  </si>
  <si>
    <t xml:space="preserve">260 Mbps</t>
  </si>
  <si>
    <t xml:space="preserve">85 Mbps</t>
  </si>
  <si>
    <t xml:space="preserve">15 Mbps</t>
  </si>
  <si>
    <t xml:space="preserve">24F5A26DA029</t>
  </si>
  <si>
    <t xml:space="preserve">VLE-DATOS-T3-SW1-ARCHIVO-MUERTO / 28</t>
  </si>
  <si>
    <t xml:space="preserve">590 Mbps</t>
  </si>
  <si>
    <t xml:space="preserve">350 Mbps</t>
  </si>
  <si>
    <t xml:space="preserve">78 Mbps</t>
  </si>
  <si>
    <t xml:space="preserve">21 Mbps</t>
  </si>
  <si>
    <t xml:space="preserve">24F5A270120F</t>
  </si>
  <si>
    <t xml:space="preserve">VLE-DATOS-T3-SW1-ARCHIVO-MUERTO /  26</t>
  </si>
  <si>
    <t xml:space="preserve">140 Mbps</t>
  </si>
  <si>
    <t xml:space="preserve">24 Mbps</t>
  </si>
  <si>
    <t xml:space="preserve">OCUPADA</t>
  </si>
  <si>
    <t xml:space="preserve">24F5A26F81CD</t>
  </si>
  <si>
    <t xml:space="preserve">VLE-DATOS-T3-SW1-ARCHIVO-MUERTO 44</t>
  </si>
  <si>
    <t xml:space="preserve">24F5A2E7BD89</t>
  </si>
  <si>
    <t xml:space="preserve">VLE-DATOS-T3-SW1-ARCHIVO-MUERTO 34</t>
  </si>
  <si>
    <t xml:space="preserve">24F5A27014C1</t>
  </si>
  <si>
    <t xml:space="preserve">VLE-DATOS-T3-SW1-ARCHIVO-MUERTO 46</t>
  </si>
  <si>
    <t xml:space="preserve">C8B3733D56D9</t>
  </si>
  <si>
    <t xml:space="preserve">VLE-DATOS-T3-SW1-ARCHIVO-MUERTO / 45</t>
  </si>
  <si>
    <t xml:space="preserve">670 Mbps</t>
  </si>
  <si>
    <t xml:space="preserve">55 Mbps</t>
  </si>
  <si>
    <t xml:space="preserve">30 Mbps</t>
  </si>
  <si>
    <t xml:space="preserve">24F5A2E7C7F1</t>
  </si>
  <si>
    <t xml:space="preserve">VLE-DATOS-T3-SW1-ARCHIVO-MUERTO  40</t>
  </si>
  <si>
    <t xml:space="preserve">340 Mbps</t>
  </si>
  <si>
    <t xml:space="preserve">69 Mbps</t>
  </si>
  <si>
    <t xml:space="preserve">70 Mbps</t>
  </si>
  <si>
    <t xml:space="preserve">VLE-DATOS-T3-SW1-ARCHIVO-MUERTO 36</t>
  </si>
  <si>
    <t xml:space="preserve">14918287E683</t>
  </si>
  <si>
    <t xml:space="preserve">VLE-DATOS-T3-SW1-ARCHIVO-MUERTO 38</t>
  </si>
  <si>
    <t xml:space="preserve">MAPEO DE LA ESTANCIA </t>
  </si>
  <si>
    <t xml:space="preserve">ACCIONISTA</t>
  </si>
  <si>
    <t xml:space="preserve">FRACCIONAL</t>
  </si>
  <si>
    <t xml:space="preserve">ELITE</t>
  </si>
  <si>
    <t xml:space="preserve">Reemplazo Rputer  capex 2025</t>
  </si>
  <si>
    <t xml:space="preserve">54 HABITACIONES</t>
  </si>
  <si>
    <t xml:space="preserve">ACCIONISTAS</t>
  </si>
  <si>
    <t xml:space="preserve">63 HABITACIONES</t>
  </si>
  <si>
    <t xml:space="preserve">17 HABITACIONES</t>
  </si>
  <si>
    <t xml:space="preserve">6 HABITACIONES</t>
  </si>
  <si>
    <t xml:space="preserve">12 HABITACIONES</t>
  </si>
  <si>
    <t xml:space="preserve">4 HABITACIONES</t>
  </si>
  <si>
    <t xml:space="preserve">Marca AP</t>
  </si>
  <si>
    <t xml:space="preserve"># Serie</t>
  </si>
  <si>
    <t xml:space="preserve">SSID</t>
  </si>
  <si>
    <t xml:space="preserve">SITIO</t>
  </si>
  <si>
    <t xml:space="preserve">SW</t>
  </si>
  <si>
    <t xml:space="preserve">PUERTO</t>
  </si>
  <si>
    <t xml:space="preserve">Notas</t>
  </si>
  <si>
    <t xml:space="preserve">ARUBA</t>
  </si>
  <si>
    <t xml:space="preserve">APIN0505</t>
  </si>
  <si>
    <t xml:space="preserve">CNQ4KPPRY4</t>
  </si>
  <si>
    <t xml:space="preserve">Pendiente</t>
  </si>
  <si>
    <t xml:space="preserve">CNQ4KPP6JT</t>
  </si>
  <si>
    <t xml:space="preserve">50E4E0C7BBB8</t>
  </si>
  <si>
    <t xml:space="preserve">PHR8KPP04L</t>
  </si>
  <si>
    <t xml:space="preserve">VLE-DATOS-TORRE5-FASE3</t>
  </si>
  <si>
    <t xml:space="preserve">Instalada</t>
  </si>
  <si>
    <t xml:space="preserve">Retirar de 3604A</t>
  </si>
  <si>
    <t xml:space="preserve">50E4E0C7BB5E</t>
  </si>
  <si>
    <t xml:space="preserve">PHR8KPP00X</t>
  </si>
  <si>
    <t xml:space="preserve">VLE_DATOS_TORRE1_P4</t>
  </si>
  <si>
    <t xml:space="preserve">50E4E0C7B9f2</t>
  </si>
  <si>
    <t xml:space="preserve">PHR8KPP079</t>
  </si>
  <si>
    <t xml:space="preserve">CNQ4KPPS73</t>
  </si>
  <si>
    <t xml:space="preserve">CNQ4KPPS75</t>
  </si>
  <si>
    <t xml:space="preserve">CNQ4KPPS7G</t>
  </si>
  <si>
    <t xml:space="preserve">CNQ4KPPS7L</t>
  </si>
  <si>
    <t xml:space="preserve">CNQ4KPPS77</t>
  </si>
  <si>
    <t xml:space="preserve">CNQ4KPPS79</t>
  </si>
  <si>
    <t xml:space="preserve">54F0B1CB91A4</t>
  </si>
  <si>
    <t xml:space="preserve">PHSDKPP3D6</t>
  </si>
  <si>
    <t xml:space="preserve">Configurar</t>
  </si>
  <si>
    <t xml:space="preserve">CNQ4KPPS76</t>
  </si>
  <si>
    <t xml:space="preserve">CNQ4KPPS7M</t>
  </si>
  <si>
    <t xml:space="preserve">CNQ4KPP6JX</t>
  </si>
  <si>
    <t xml:space="preserve">CNQ4KPP6K0</t>
  </si>
  <si>
    <t xml:space="preserve">CNQ4KPP6M9</t>
  </si>
  <si>
    <t xml:space="preserve">CNQ4KPP6L1</t>
  </si>
  <si>
    <t xml:space="preserve">CNQ4KPP6LP</t>
  </si>
  <si>
    <t xml:space="preserve">CNQ4KPP6HZ</t>
  </si>
  <si>
    <t xml:space="preserve">CNQ4KPP6JS</t>
  </si>
  <si>
    <t xml:space="preserve">54F0B1CB8D84</t>
  </si>
  <si>
    <t xml:space="preserve">PHSDKPP3BB</t>
  </si>
  <si>
    <t xml:space="preserve">retirar de 3605A</t>
  </si>
  <si>
    <t xml:space="preserve">54F0B1CB7E80</t>
  </si>
  <si>
    <t xml:space="preserve">PHSDKPP3D0</t>
  </si>
  <si>
    <t xml:space="preserve">CNQ4KPP6K4</t>
  </si>
  <si>
    <t xml:space="preserve">CNQ4KPP6K6</t>
  </si>
  <si>
    <t xml:space="preserve">CNQ4KPP6K8</t>
  </si>
  <si>
    <t xml:space="preserve">CNQ4KPP6K9</t>
  </si>
  <si>
    <t xml:space="preserve">CNQ4KPPRDB</t>
  </si>
  <si>
    <t xml:space="preserve">CNQ4KPPRJB</t>
  </si>
  <si>
    <t xml:space="preserve">CNQ4KPPS6L</t>
  </si>
  <si>
    <t xml:space="preserve">CNQ4KPPRJV</t>
  </si>
  <si>
    <t xml:space="preserve">CNQ4KPPRK8</t>
  </si>
  <si>
    <t xml:space="preserve">CNQ4KPPRQT</t>
  </si>
  <si>
    <t xml:space="preserve">CNQ4KPPRV2</t>
  </si>
  <si>
    <t xml:space="preserve">34:3a:20:c8:ad:0a</t>
  </si>
  <si>
    <t xml:space="preserve">CNP7KPPL9S</t>
  </si>
  <si>
    <t xml:space="preserve">CNQ4KPPRVC</t>
  </si>
  <si>
    <t xml:space="preserve">CNQ4KPPRVQ</t>
  </si>
  <si>
    <t xml:space="preserve">CNQ4KPPRWD</t>
  </si>
  <si>
    <t xml:space="preserve">CNQ4KPPRY0</t>
  </si>
  <si>
    <t xml:space="preserve">54:F0:B1:CB:7D:72</t>
  </si>
  <si>
    <t xml:space="preserve">PHSDKPP3HH</t>
  </si>
  <si>
    <t xml:space="preserve">CNQ4KPPRZB</t>
  </si>
  <si>
    <t xml:space="preserve">CNQ4KPPS05</t>
  </si>
  <si>
    <t xml:space="preserve">CNQ4KPPS0D</t>
  </si>
  <si>
    <t xml:space="preserve">CNQ4KPPS0F</t>
  </si>
  <si>
    <t xml:space="preserve">CNQ4KPPS0K</t>
  </si>
  <si>
    <t xml:space="preserve">CNQ4KPPS0M</t>
  </si>
  <si>
    <t xml:space="preserve">CNQ4KPPS0N</t>
  </si>
  <si>
    <t xml:space="preserve">CNQ4KPPS1G</t>
  </si>
  <si>
    <t xml:space="preserve">CNQ4KPPS1S</t>
  </si>
  <si>
    <t xml:space="preserve">3706a</t>
  </si>
  <si>
    <t xml:space="preserve">CNQ4KPPS1V</t>
  </si>
  <si>
    <t xml:space="preserve">CNQ4KPPS1W</t>
  </si>
  <si>
    <t xml:space="preserve">CNQ4KPP6KC</t>
  </si>
  <si>
    <t xml:space="preserve">CNQ4KPP6KW</t>
  </si>
  <si>
    <t xml:space="preserve">CNQ4KPP6KY</t>
  </si>
  <si>
    <t xml:space="preserve">CNQ4KPPS1X</t>
  </si>
  <si>
    <t xml:space="preserve">CNQ4KPPS5P</t>
  </si>
  <si>
    <t xml:space="preserve">CNQ4KPPS64</t>
  </si>
  <si>
    <t xml:space="preserve">50E4E0C7BAA4</t>
  </si>
  <si>
    <t xml:space="preserve">PHR8KPP022</t>
  </si>
  <si>
    <t xml:space="preserve">VLE-DATOS-T3-SW1-ARCHIVO-MUERTO</t>
  </si>
  <si>
    <t xml:space="preserve">CNQ4KPPS6Z</t>
  </si>
  <si>
    <t xml:space="preserve">Total Villas Hotel</t>
  </si>
  <si>
    <t xml:space="preserve">Antenas Capex</t>
  </si>
  <si>
    <t xml:space="preserve">Antenas GG</t>
  </si>
  <si>
    <t xml:space="preserve">Antenas pendientes por instalar</t>
  </si>
  <si>
    <t xml:space="preserve">SOLICITUD PARA DAR ALTA A EQUIPOS DE OPERACIÓN</t>
  </si>
  <si>
    <t xml:space="preserve">DEPARTAMENTO SOLICITANTE:            </t>
  </si>
  <si>
    <t xml:space="preserve">SISTEMAS</t>
  </si>
  <si>
    <t xml:space="preserve">CANTIDAD DE EQUIPOS:           </t>
  </si>
  <si>
    <t xml:space="preserve">FECHA:         24/03/2025</t>
  </si>
  <si>
    <t xml:space="preserve">SOLICITUD #:</t>
  </si>
  <si>
    <t xml:space="preserve">DATOS DEL EQUIPO</t>
  </si>
  <si>
    <t xml:space="preserve">LOCALIZACION</t>
  </si>
  <si>
    <t xml:space="preserve">NOMBRE:</t>
  </si>
  <si>
    <t xml:space="preserve">MARCA:</t>
  </si>
  <si>
    <t xml:space="preserve">MODELO:</t>
  </si>
  <si>
    <t xml:space="preserve">IDENTIFICADOR O SERIE:</t>
  </si>
  <si>
    <t xml:space="preserve">CARACTERISTICAS</t>
  </si>
  <si>
    <t xml:space="preserve">COLOR:</t>
  </si>
  <si>
    <t xml:space="preserve">RESPONSABLES:</t>
  </si>
  <si>
    <t xml:space="preserve">CENTRO DE COSTOS:</t>
  </si>
  <si>
    <t xml:space="preserve">TORRE O EDIFICIO:</t>
  </si>
  <si>
    <t xml:space="preserve">AREA/NUMERO DE HABITACION</t>
  </si>
  <si>
    <t xml:space="preserve">PISO</t>
  </si>
  <si>
    <t xml:space="preserve">TIPO DE HABITACION</t>
  </si>
  <si>
    <t xml:space="preserve">DEPARTAMENTO:</t>
  </si>
  <si>
    <t xml:space="preserve">ACCESS POINT</t>
  </si>
  <si>
    <t xml:space="preserve">AP22</t>
  </si>
  <si>
    <t xml:space="preserve">Banda Dual, Inalámbrico, 1774 Mbit/s, 1 Antena Integrada de 5.6dBi</t>
  </si>
  <si>
    <t xml:space="preserve">Blanco</t>
  </si>
  <si>
    <t xml:space="preserve">CAPEX</t>
  </si>
  <si>
    <t xml:space="preserve">Habitacion</t>
  </si>
  <si>
    <t xml:space="preserve">B837B2C24636</t>
  </si>
  <si>
    <t xml:space="preserve">B837B2C24DDE</t>
  </si>
  <si>
    <t xml:space="preserve">B837B2C24F6C</t>
  </si>
  <si>
    <t xml:space="preserve">B837B2C24462</t>
  </si>
  <si>
    <t xml:space="preserve">B837B2C245E6</t>
  </si>
  <si>
    <t xml:space="preserve">B837B2C25132</t>
  </si>
  <si>
    <t xml:space="preserve">B837B2C254F4</t>
  </si>
  <si>
    <t xml:space="preserve">B837B2C2</t>
  </si>
  <si>
    <t xml:space="preserve">B837B2C24300</t>
  </si>
  <si>
    <t xml:space="preserve">B837B2C24B42</t>
  </si>
  <si>
    <t xml:space="preserve">B837B2C245F2</t>
  </si>
  <si>
    <t xml:space="preserve">B837B2C2546C</t>
  </si>
  <si>
    <t xml:space="preserve">B837B2C245E8</t>
  </si>
  <si>
    <t xml:space="preserve">B837B2C32AD0</t>
  </si>
  <si>
    <t xml:space="preserve">B837B2C32030</t>
  </si>
  <si>
    <t xml:space="preserve">B837B2C32A7C</t>
  </si>
  <si>
    <t xml:space="preserve">B837B2C31CE0</t>
  </si>
  <si>
    <t xml:space="preserve">B837B2C3237A</t>
  </si>
  <si>
    <t xml:space="preserve">B837B2C32E48</t>
  </si>
  <si>
    <t xml:space="preserve">B837B2C32A86</t>
  </si>
  <si>
    <t xml:space="preserve">B837B2C337A8</t>
  </si>
  <si>
    <t xml:space="preserve">B837B2C31CC0</t>
  </si>
  <si>
    <t xml:space="preserve">TIPO DE EQUIPO:</t>
  </si>
  <si>
    <t xml:space="preserve">ACTIVO FIJO</t>
  </si>
  <si>
    <t xml:space="preserve">AUTORIZACIONES:</t>
  </si>
  <si>
    <t xml:space="preserve">DEPARTAMENTO</t>
  </si>
  <si>
    <t xml:space="preserve">SELLO:</t>
  </si>
  <si>
    <t xml:space="preserve">NOMBRE COMPLETO:</t>
  </si>
  <si>
    <t xml:space="preserve">FIRMA:</t>
  </si>
  <si>
    <t xml:space="preserve">PREVENCIÓN DE PERDIDAS:</t>
  </si>
  <si>
    <t xml:space="preserve"> </t>
  </si>
  <si>
    <t xml:space="preserve">JEFE DE ÁREA:____________________________________________________________</t>
  </si>
  <si>
    <t xml:space="preserve">CAPTURTISTA MP:_________________________________________________________</t>
  </si>
  <si>
    <t xml:space="preserve">AUDITOR INTERNO:_________________________________________________________</t>
  </si>
  <si>
    <t xml:space="preserve">ALMACEN</t>
  </si>
  <si>
    <t xml:space="preserve">CONTRALOR:_____________________________________________________________</t>
  </si>
  <si>
    <t xml:space="preserve">B837B2C253CE</t>
  </si>
  <si>
    <t xml:space="preserve">B837B2C24FF2</t>
  </si>
  <si>
    <t xml:space="preserve">B837B2C24568</t>
  </si>
  <si>
    <t xml:space="preserve">B837B2C24ED2</t>
  </si>
  <si>
    <t xml:space="preserve">B837B2C24310</t>
  </si>
  <si>
    <t xml:space="preserve">B837B2C24344</t>
  </si>
  <si>
    <t xml:space="preserve">B837B2C245C6</t>
  </si>
  <si>
    <t xml:space="preserve">B837B2C2551C</t>
  </si>
  <si>
    <t xml:space="preserve">B837B2C25648</t>
  </si>
  <si>
    <t xml:space="preserve">B837B2C242DA</t>
  </si>
  <si>
    <t xml:space="preserve">B837B2C252A6</t>
  </si>
  <si>
    <t xml:space="preserve">B837B2C31340</t>
  </si>
  <si>
    <t xml:space="preserve">B837B2C312F0</t>
  </si>
  <si>
    <t xml:space="preserve">B837B2C313B0</t>
  </si>
  <si>
    <t xml:space="preserve">ROOM</t>
  </si>
  <si>
    <t xml:space="preserve">TORRE</t>
  </si>
  <si>
    <t xml:space="preserve">MAC</t>
  </si>
  <si>
    <t xml:space="preserve">Serie</t>
  </si>
  <si>
    <t xml:space="preserve">DISPONIBLE</t>
  </si>
  <si>
    <t xml:space="preserve">INSTALLED</t>
  </si>
  <si>
    <t xml:space="preserve">RED</t>
  </si>
  <si>
    <t xml:space="preserve">RANGO HOSTS</t>
  </si>
  <si>
    <t xml:space="preserve">BROADCAST</t>
  </si>
  <si>
    <t xml:space="preserve">VLAN</t>
  </si>
  <si>
    <t xml:space="preserve">PASS</t>
  </si>
  <si>
    <t xml:space="preserve">SWITCH</t>
  </si>
  <si>
    <t xml:space="preserve">PORT</t>
  </si>
  <si>
    <t xml:space="preserve">1301</t>
  </si>
  <si>
    <t xml:space="preserve">Ticket 22/04/25</t>
  </si>
  <si>
    <t xml:space="preserve">PENDING</t>
  </si>
  <si>
    <t xml:space="preserve">192.168.200.0/27</t>
  </si>
  <si>
    <t xml:space="preserve">192.168.200.1 -- 192.168.200.30</t>
  </si>
  <si>
    <t xml:space="preserve">192.168.200.31</t>
  </si>
  <si>
    <t xml:space="preserve">habitación vacía</t>
  </si>
  <si>
    <t xml:space="preserve">192.168.200.32/27</t>
  </si>
  <si>
    <t xml:space="preserve">192.168.200.33 -- 192.168.200.62</t>
  </si>
  <si>
    <t xml:space="preserve">192.168.200.63</t>
  </si>
  <si>
    <t xml:space="preserve">192.168.200.64/27</t>
  </si>
  <si>
    <t xml:space="preserve">192.168.200.65 -- 192.168.200.94</t>
  </si>
  <si>
    <t xml:space="preserve">192.168.200.95</t>
  </si>
  <si>
    <t xml:space="preserve">192.168.200.96/27</t>
  </si>
  <si>
    <t xml:space="preserve">192.168.200.97 -- 192.168.200.126</t>
  </si>
  <si>
    <t xml:space="preserve">192.168.200.128/27</t>
  </si>
  <si>
    <t xml:space="preserve">192.168.200.129 -- 192.168.200.158</t>
  </si>
  <si>
    <t xml:space="preserve">192.168.200.160/27</t>
  </si>
  <si>
    <t xml:space="preserve">192.168.200.161 -- 192.168.200.190</t>
  </si>
  <si>
    <t xml:space="preserve">192.168.200.192/27</t>
  </si>
  <si>
    <t xml:space="preserve">192.168.200.193 -- 192.168.200.222</t>
  </si>
  <si>
    <t xml:space="preserve">192.168.200.224/27</t>
  </si>
  <si>
    <t xml:space="preserve">192.168.200.225 -- 192.168.200.254</t>
  </si>
  <si>
    <t xml:space="preserve">B837B2C25530</t>
  </si>
  <si>
    <t xml:space="preserve">192.168.201.0/27</t>
  </si>
  <si>
    <t xml:space="preserve">192.168.201.1 -- 192.168.201.30</t>
  </si>
  <si>
    <t xml:space="preserve">192.168.201.31</t>
  </si>
  <si>
    <t xml:space="preserve">192.168.201.32/27</t>
  </si>
  <si>
    <t xml:space="preserve">192.168.201.33 -- 192.168.201.62</t>
  </si>
  <si>
    <t xml:space="preserve">192.168.201.63</t>
  </si>
  <si>
    <t xml:space="preserve">B837B2C31674</t>
  </si>
  <si>
    <t xml:space="preserve">192.168.201.64/27</t>
  </si>
  <si>
    <t xml:space="preserve">192.168.201.65 -- 192.168.201.94</t>
  </si>
  <si>
    <t xml:space="preserve">192.168.201.95</t>
  </si>
  <si>
    <t xml:space="preserve">192.168.201.96/27</t>
  </si>
  <si>
    <t xml:space="preserve">192.168.201.97 -- 192.168.201.126</t>
  </si>
  <si>
    <t xml:space="preserve">192.168.201.128/27</t>
  </si>
  <si>
    <t xml:space="preserve">192.168.201.129 -- 192.168.201.158</t>
  </si>
  <si>
    <t xml:space="preserve">192.168.201.160/27</t>
  </si>
  <si>
    <t xml:space="preserve">192.168.201.161 -- 192.168.201.190</t>
  </si>
  <si>
    <t xml:space="preserve">192.168.201.192/27</t>
  </si>
  <si>
    <t xml:space="preserve">192.168.201.193 -- 192.168.201.222</t>
  </si>
  <si>
    <t xml:space="preserve">192.168.201.224/27</t>
  </si>
  <si>
    <t xml:space="preserve">192.168.201.225 -- 192.168.201.254</t>
  </si>
  <si>
    <t xml:space="preserve">192.168.202.0/27</t>
  </si>
  <si>
    <t xml:space="preserve">192.168.202.1 -- 192.168.202.30</t>
  </si>
  <si>
    <t xml:space="preserve">192.168.202.31</t>
  </si>
  <si>
    <t xml:space="preserve">192.168.202.32/27</t>
  </si>
  <si>
    <t xml:space="preserve">192.168.202.33 -- 192.168.202.62</t>
  </si>
  <si>
    <t xml:space="preserve">192.168.202.63</t>
  </si>
  <si>
    <t xml:space="preserve">192.168.202.64/27</t>
  </si>
  <si>
    <t xml:space="preserve">192.168.202.65 -- 192.168.202.94</t>
  </si>
  <si>
    <t xml:space="preserve">192.168.202.95</t>
  </si>
  <si>
    <t xml:space="preserve">B837B2C34124</t>
  </si>
  <si>
    <t xml:space="preserve">192.168.202.96/27</t>
  </si>
  <si>
    <t xml:space="preserve">192.168.202.97 -- 192.168.202.126</t>
  </si>
  <si>
    <t xml:space="preserve">B837B2C3351C</t>
  </si>
  <si>
    <t xml:space="preserve">192.168.202.128/27</t>
  </si>
  <si>
    <t xml:space="preserve">192.168.202.129 -- 192.168.202.158</t>
  </si>
  <si>
    <t xml:space="preserve">192.168.202.160/27</t>
  </si>
  <si>
    <t xml:space="preserve">192.168.202.161 -- 192.168.202.190</t>
  </si>
  <si>
    <t xml:space="preserve">B837B2C2423A</t>
  </si>
  <si>
    <t xml:space="preserve">192.168.202.192/27</t>
  </si>
  <si>
    <t xml:space="preserve">192.168.202.193 -- 192.168.202.222</t>
  </si>
  <si>
    <t xml:space="preserve">192.168.202.224/27</t>
  </si>
  <si>
    <t xml:space="preserve">192.168.202.225 -- 192.168.202.254</t>
  </si>
  <si>
    <t xml:space="preserve">192.168.203.0/27</t>
  </si>
  <si>
    <t xml:space="preserve">192.168.203.1 -- 192.168.203.30</t>
  </si>
  <si>
    <t xml:space="preserve">192.168.203.31</t>
  </si>
  <si>
    <t xml:space="preserve">192.168.203.32/27</t>
  </si>
  <si>
    <t xml:space="preserve">192.168.203.33 -- 192.168.203.62</t>
  </si>
  <si>
    <t xml:space="preserve">192.168.203.63</t>
  </si>
  <si>
    <t xml:space="preserve">B837B2C2449A</t>
  </si>
  <si>
    <t xml:space="preserve">192.168.203.64/27</t>
  </si>
  <si>
    <t xml:space="preserve">192.168.203.65 -- 192.168.203.94</t>
  </si>
  <si>
    <t xml:space="preserve">192.168.203.95</t>
  </si>
  <si>
    <t xml:space="preserve">B837B2C25976</t>
  </si>
  <si>
    <t xml:space="preserve">192.168.203.96/27</t>
  </si>
  <si>
    <t xml:space="preserve">192.168.203.97 -- 192.168.203.126</t>
  </si>
  <si>
    <t xml:space="preserve">192.168.203.128/27</t>
  </si>
  <si>
    <t xml:space="preserve">192.168.203.129 -- 192.168.203.158</t>
  </si>
  <si>
    <t xml:space="preserve">B837B2C25278</t>
  </si>
  <si>
    <t xml:space="preserve">192.168.203.160/27</t>
  </si>
  <si>
    <t xml:space="preserve">192.168.203.161 -- 192.168.203.190</t>
  </si>
  <si>
    <t xml:space="preserve">B837B2C248E6</t>
  </si>
  <si>
    <t xml:space="preserve">192.168.203.192/27</t>
  </si>
  <si>
    <t xml:space="preserve">192.168.203.193 -- 192.168.203.222</t>
  </si>
  <si>
    <t xml:space="preserve">192.168.203.224/27</t>
  </si>
  <si>
    <t xml:space="preserve">192.168.203.225 -- 192.168.203.254</t>
  </si>
  <si>
    <t xml:space="preserve">B837B2C254C0</t>
  </si>
  <si>
    <t xml:space="preserve">192.168.204.0/27</t>
  </si>
  <si>
    <t xml:space="preserve">192.168.204.1 -- 192.168.204.30</t>
  </si>
  <si>
    <t xml:space="preserve">192.168.204.31</t>
  </si>
  <si>
    <t xml:space="preserve">B837P2C2536C</t>
  </si>
  <si>
    <t xml:space="preserve">192.168.204.32/27</t>
  </si>
  <si>
    <t xml:space="preserve">192.168.204.33 -- 192.168.204.62</t>
  </si>
  <si>
    <t xml:space="preserve">192.168.204.63</t>
  </si>
  <si>
    <t xml:space="preserve">B837B2C25968</t>
  </si>
  <si>
    <t xml:space="preserve">192.168.204.64/27</t>
  </si>
  <si>
    <t xml:space="preserve">192.168.204.65 -- 192.168.204.94</t>
  </si>
  <si>
    <t xml:space="preserve">192.168.204.95</t>
  </si>
  <si>
    <t xml:space="preserve">B837B2C256F2</t>
  </si>
  <si>
    <t xml:space="preserve">192.168.204.96/27</t>
  </si>
  <si>
    <t xml:space="preserve">192.168.204.97 -- 192.168.204.126</t>
  </si>
  <si>
    <t xml:space="preserve">B837B2C24CFA</t>
  </si>
  <si>
    <t xml:space="preserve">192.168.204.128/27</t>
  </si>
  <si>
    <t xml:space="preserve">192.168.204.129 -- 192.168.204.158</t>
  </si>
  <si>
    <t xml:space="preserve">B837B2C24D7E</t>
  </si>
  <si>
    <t xml:space="preserve">192.168.204.160/27</t>
  </si>
  <si>
    <t xml:space="preserve">192.168.204.161 -- 192.168.204.190</t>
  </si>
  <si>
    <t xml:space="preserve">192.168.204.192/27</t>
  </si>
  <si>
    <t xml:space="preserve">192.168.204.193 -- 192.168.204.222</t>
  </si>
  <si>
    <t xml:space="preserve">192.168.204.224/27</t>
  </si>
  <si>
    <t xml:space="preserve">192.168.204.225 -- 192.168.204.254</t>
  </si>
  <si>
    <t xml:space="preserve">192.168.205.0/27</t>
  </si>
  <si>
    <t xml:space="preserve">192.168.205.1 -- 192.168.205.30</t>
  </si>
  <si>
    <t xml:space="preserve">192.168.205.31</t>
  </si>
  <si>
    <t xml:space="preserve">192.168.205.32/27</t>
  </si>
  <si>
    <t xml:space="preserve">192.168.205.33 -- 192.168.205.62</t>
  </si>
  <si>
    <t xml:space="preserve">192.168.205.63</t>
  </si>
  <si>
    <t xml:space="preserve">192.168.205.64/27</t>
  </si>
  <si>
    <t xml:space="preserve">192.168.205.65 -- 192.168.205.94</t>
  </si>
  <si>
    <t xml:space="preserve">192.168.205.95</t>
  </si>
  <si>
    <t xml:space="preserve">192.168.205.96/27</t>
  </si>
  <si>
    <t xml:space="preserve">192.168.205.97 -- 192.168.205.126</t>
  </si>
  <si>
    <t xml:space="preserve">192.168.205.128/27</t>
  </si>
  <si>
    <t xml:space="preserve">192.168.205.129 -- 192.168.205.158</t>
  </si>
  <si>
    <t xml:space="preserve">192.168.205.160/27</t>
  </si>
  <si>
    <t xml:space="preserve">192.168.205.161 -- 192.168.205.190</t>
  </si>
  <si>
    <t xml:space="preserve">192.168.205.192/27</t>
  </si>
  <si>
    <t xml:space="preserve">192.168.205.193 -- 192.168.205.222</t>
  </si>
  <si>
    <t xml:space="preserve">192.168.205.224/27</t>
  </si>
  <si>
    <t xml:space="preserve">192.168.205.225 -- 192.168.205.254</t>
  </si>
  <si>
    <t xml:space="preserve">192.168.206.0/27</t>
  </si>
  <si>
    <t xml:space="preserve">192.168.206.1 -- 192.168.206.30</t>
  </si>
  <si>
    <t xml:space="preserve">192.168.206.31</t>
  </si>
  <si>
    <t xml:space="preserve">192.168.206.32/27</t>
  </si>
  <si>
    <t xml:space="preserve">192.168.206.33 -- 192.168.206.62</t>
  </si>
  <si>
    <t xml:space="preserve">192.168.206.63</t>
  </si>
  <si>
    <t xml:space="preserve">3808A</t>
  </si>
  <si>
    <t xml:space="preserve">192.168.206.64/27</t>
  </si>
  <si>
    <t xml:space="preserve">192.168.206.65 -- 192.168.206.94</t>
  </si>
  <si>
    <t xml:space="preserve">192.168.206.95</t>
  </si>
  <si>
    <t xml:space="preserve">Fecha de salida</t>
  </si>
  <si>
    <t xml:space="preserve">ESstatus</t>
  </si>
  <si>
    <t xml:space="preserve">1509A</t>
  </si>
  <si>
    <t xml:space="preserve">3307S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</si>
</sst>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dd\-mmm"/>
    <numFmt numFmtId="168" formatCode="0.00E+00"/>
    <numFmt numFmtId="169" formatCode="dd/mm/yyyy"/>
    <numFmt numFmtId="170" formatCode="@"/>
    <numFmt numFmtId="171" formatCode="#,##0"/>
  </numFmts>
  <fonts count="3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</font>
    <font>
      <b val="true"/>
      <sz val="12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theme="5" tint="-0.2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u val="single"/>
      <sz val="2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14"/>
      <color theme="1"/>
      <name val="Arial"/>
      <family val="2"/>
      <charset val="1"/>
    </font>
    <font>
      <sz val="14"/>
      <color rgb="FF000000"/>
      <name val="Calibri"/>
      <family val="0"/>
      <charset val="1"/>
    </font>
    <font>
      <sz val="14"/>
      <color rgb="FF000000"/>
      <name val="Arial"/>
      <family val="0"/>
      <charset val="1"/>
    </font>
    <font>
      <sz val="12"/>
      <color theme="1"/>
      <name val="Calibri"/>
      <family val="2"/>
      <charset val="1"/>
    </font>
    <font>
      <sz val="11"/>
      <color rgb="FF305496"/>
      <name val="Calibri"/>
      <family val="0"/>
      <charset val="1"/>
    </font>
  </fonts>
  <fills count="34">
    <fill>
      <patternFill patternType="none"/>
    </fill>
    <fill>
      <patternFill patternType="gray125"/>
    </fill>
    <fill>
      <patternFill patternType="solid">
        <fgColor theme="5" tint="0.5999"/>
        <bgColor rgb="FFFFCCCC"/>
      </patternFill>
    </fill>
    <fill>
      <patternFill patternType="solid">
        <fgColor theme="8" tint="0.5999"/>
        <bgColor rgb="FFCCCCFF"/>
      </patternFill>
    </fill>
    <fill>
      <patternFill patternType="solid">
        <fgColor rgb="FF002060"/>
        <bgColor rgb="FF000080"/>
      </patternFill>
    </fill>
    <fill>
      <patternFill patternType="solid">
        <fgColor theme="7" tint="0.5999"/>
        <bgColor rgb="FFFFEB9C"/>
      </patternFill>
    </fill>
    <fill>
      <patternFill patternType="solid">
        <fgColor theme="9" tint="0.3999"/>
        <bgColor rgb="FFC5E0B4"/>
      </patternFill>
    </fill>
    <fill>
      <patternFill patternType="solid">
        <fgColor rgb="FFFF3300"/>
        <bgColor rgb="FFFF0000"/>
      </patternFill>
    </fill>
    <fill>
      <patternFill patternType="solid">
        <fgColor rgb="FFFF6699"/>
        <bgColor rgb="FFFF7C80"/>
      </patternFill>
    </fill>
    <fill>
      <patternFill patternType="solid">
        <fgColor theme="0"/>
        <bgColor rgb="FFFFF2CC"/>
      </patternFill>
    </fill>
    <fill>
      <patternFill patternType="solid">
        <fgColor rgb="FFFFC000"/>
        <bgColor rgb="FFFFCC66"/>
      </patternFill>
    </fill>
    <fill>
      <patternFill patternType="solid">
        <fgColor rgb="FF02CCD6"/>
        <bgColor rgb="FF00B0F0"/>
      </patternFill>
    </fill>
    <fill>
      <patternFill patternType="solid">
        <fgColor rgb="FF00B0F0"/>
        <bgColor rgb="FF02CCD6"/>
      </patternFill>
    </fill>
    <fill>
      <patternFill patternType="solid">
        <fgColor rgb="FF92D050"/>
        <bgColor rgb="FFA9D18E"/>
      </patternFill>
    </fill>
    <fill>
      <patternFill patternType="solid">
        <fgColor theme="7" tint="0.7999"/>
        <bgColor rgb="FFFFEB9C"/>
      </patternFill>
    </fill>
    <fill>
      <patternFill patternType="solid">
        <fgColor rgb="FFFF99FF"/>
        <bgColor rgb="FFFFC7CE"/>
      </patternFill>
    </fill>
    <fill>
      <patternFill patternType="solid">
        <fgColor rgb="FF99CCFF"/>
        <bgColor rgb="FFB4C7E7"/>
      </patternFill>
    </fill>
    <fill>
      <patternFill patternType="solid">
        <fgColor theme="8" tint="-0.25"/>
        <bgColor rgb="FF305496"/>
      </patternFill>
    </fill>
    <fill>
      <patternFill patternType="solid">
        <fgColor theme="9" tint="0.5999"/>
        <bgColor rgb="FFC6EFCE"/>
      </patternFill>
    </fill>
    <fill>
      <patternFill patternType="solid">
        <fgColor theme="3" tint="0.5999"/>
        <bgColor rgb="FFB4C7E7"/>
      </patternFill>
    </fill>
    <fill>
      <patternFill patternType="solid">
        <fgColor theme="9" tint="-0.25"/>
        <bgColor rgb="FF385724"/>
      </patternFill>
    </fill>
    <fill>
      <patternFill patternType="solid">
        <fgColor rgb="FFFF0000"/>
        <bgColor rgb="FFFF3300"/>
      </patternFill>
    </fill>
    <fill>
      <patternFill patternType="solid">
        <fgColor theme="7" tint="0.3999"/>
        <bgColor rgb="FFFFCC66"/>
      </patternFill>
    </fill>
    <fill>
      <patternFill patternType="solid">
        <fgColor rgb="FF009999"/>
        <bgColor rgb="FF008080"/>
      </patternFill>
    </fill>
    <fill>
      <patternFill patternType="solid">
        <fgColor rgb="FFFFCCCC"/>
        <bgColor rgb="FFFFC7CE"/>
      </patternFill>
    </fill>
    <fill>
      <patternFill patternType="solid">
        <fgColor rgb="FF66FFFF"/>
        <bgColor rgb="FF99CCFF"/>
      </patternFill>
    </fill>
    <fill>
      <patternFill patternType="solid">
        <fgColor rgb="FFFF7C80"/>
        <bgColor rgb="FFFF6699"/>
      </patternFill>
    </fill>
    <fill>
      <patternFill patternType="solid">
        <fgColor theme="4" tint="0.5999"/>
        <bgColor rgb="FFBDD7EE"/>
      </patternFill>
    </fill>
    <fill>
      <patternFill patternType="solid">
        <fgColor rgb="FFFF9966"/>
        <bgColor rgb="FFFF7C80"/>
      </patternFill>
    </fill>
    <fill>
      <patternFill patternType="solid">
        <fgColor rgb="FFFFCC66"/>
        <bgColor rgb="FFFFD966"/>
      </patternFill>
    </fill>
    <fill>
      <patternFill patternType="solid">
        <fgColor rgb="FFFFCCFF"/>
        <bgColor rgb="FFFFC7CE"/>
      </patternFill>
    </fill>
    <fill>
      <patternFill patternType="solid">
        <fgColor rgb="FFCCCCFF"/>
        <bgColor rgb="FFBDD7EE"/>
      </patternFill>
    </fill>
    <fill>
      <patternFill patternType="solid">
        <fgColor theme="9" tint="-0.5"/>
        <bgColor rgb="FF333300"/>
      </patternFill>
    </fill>
    <fill>
      <patternFill patternType="solid">
        <fgColor rgb="FFFFFF00"/>
        <bgColor rgb="FFFFD966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9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8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0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5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11" borderId="6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5" fontId="12" fillId="12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8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13" borderId="1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3" fillId="2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14" borderId="17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15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16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5" fillId="9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17" borderId="1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8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19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8" fillId="16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11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5" fillId="9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9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14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20" borderId="19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21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2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5" fillId="11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5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23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6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8" fillId="9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4" borderId="1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25" borderId="17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8" fillId="9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26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20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27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28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29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30" borderId="6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2" fillId="2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9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3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1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18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4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3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4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3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3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3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3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5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9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9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9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9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5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5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9C5700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0549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9C0006"/>
      <rgbColor rgb="FF006100"/>
      <rgbColor rgb="FF000080"/>
      <rgbColor rgb="FF548235"/>
      <rgbColor rgb="FF800080"/>
      <rgbColor rgb="FF009999"/>
      <rgbColor rgb="FFADB9CA"/>
      <rgbColor rgb="FFFFCC66"/>
      <rgbColor rgb="FFFFC7CE"/>
      <rgbColor rgb="FFFF3300"/>
      <rgbColor rgb="FFFFF2CC"/>
      <rgbColor rgb="FFBDD7EE"/>
      <rgbColor rgb="FF660066"/>
      <rgbColor rgb="FFFF7C80"/>
      <rgbColor rgb="FF0066CC"/>
      <rgbColor rgb="FFCCCCFF"/>
      <rgbColor rgb="FF000080"/>
      <rgbColor rgb="FFFF00FF"/>
      <rgbColor rgb="FFFFD966"/>
      <rgbColor rgb="FFFFCCFF"/>
      <rgbColor rgb="FF800080"/>
      <rgbColor rgb="FF800000"/>
      <rgbColor rgb="FF008080"/>
      <rgbColor rgb="FF0000FF"/>
      <rgbColor rgb="FF02CCD6"/>
      <rgbColor rgb="FFC5E0B4"/>
      <rgbColor rgb="FFC6EFCE"/>
      <rgbColor rgb="FFFFEB9C"/>
      <rgbColor rgb="FF99CCFF"/>
      <rgbColor rgb="FFFF99FF"/>
      <rgbColor rgb="FFB4C7E7"/>
      <rgbColor rgb="FFF8CBAD"/>
      <rgbColor rgb="FF2E75B6"/>
      <rgbColor rgb="FF00B0F0"/>
      <rgbColor rgb="FF92D050"/>
      <rgbColor rgb="FFFFC000"/>
      <rgbColor rgb="FFFF9966"/>
      <rgbColor rgb="FFC55A11"/>
      <rgbColor rgb="FFFFCCCC"/>
      <rgbColor rgb="FFA9D18E"/>
      <rgbColor rgb="FF002060"/>
      <rgbColor rgb="FFFFE699"/>
      <rgbColor rgb="FF003300"/>
      <rgbColor rgb="FF333300"/>
      <rgbColor rgb="FF9C5700"/>
      <rgbColor rgb="FFFF6699"/>
      <rgbColor rgb="FF305496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631440</xdr:colOff>
      <xdr:row>4</xdr:row>
      <xdr:rowOff>104400</xdr:rowOff>
    </xdr:to>
    <xdr:pic>
      <xdr:nvPicPr>
        <xdr:cNvPr id="0" name="Imagen 1" descr=""/>
        <xdr:cNvPicPr/>
      </xdr:nvPicPr>
      <xdr:blipFill>
        <a:blip r:embed="rId1"/>
        <a:srcRect l="19415" t="33622" r="45512" b="25030"/>
        <a:stretch/>
      </xdr:blipFill>
      <xdr:spPr>
        <a:xfrm>
          <a:off x="2358000" y="12960"/>
          <a:ext cx="3176280" cy="1948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631440</xdr:colOff>
      <xdr:row>4</xdr:row>
      <xdr:rowOff>104400</xdr:rowOff>
    </xdr:to>
    <xdr:pic>
      <xdr:nvPicPr>
        <xdr:cNvPr id="1" name="Imagen 1" descr=""/>
        <xdr:cNvPicPr/>
      </xdr:nvPicPr>
      <xdr:blipFill>
        <a:blip r:embed="rId1"/>
        <a:srcRect l="19415" t="33622" r="45512" b="25030"/>
        <a:stretch/>
      </xdr:blipFill>
      <xdr:spPr>
        <a:xfrm>
          <a:off x="2358000" y="12960"/>
          <a:ext cx="3176280" cy="1948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L31" headerRowCount="1" totalsRowCount="0" totalsRowShown="0">
  <autoFilter ref="A1:L31"/>
  <tableColumns count="12">
    <tableColumn id="1" name="Villa"/>
    <tableColumn id="2" name="Modelo AP"/>
    <tableColumn id="3" name="Mac"/>
    <tableColumn id="4" name="Nodo"/>
    <tableColumn id="5" name="BW bajada Nodo"/>
    <tableColumn id="6" name="BW Subida Nodo"/>
    <tableColumn id="7" name="BW Bajada WiFi"/>
    <tableColumn id="8" name="BW bajada WiFi2"/>
    <tableColumn id="9" name="Disponibilidad"/>
    <tableColumn id="10" name="Status"/>
    <tableColumn id="11" name="Validador"/>
    <tableColumn id="12" name="Ticket"/>
  </tableColumns>
</table>
</file>

<file path=xl/tables/table2.xml><?xml version="1.0" encoding="utf-8"?>
<table xmlns="http://schemas.openxmlformats.org/spreadsheetml/2006/main" id="2" name="Tabla14" displayName="Tabla14" ref="A1:K60" headerRowCount="1" totalsRowCount="0" totalsRowShown="0">
  <autoFilter ref="A1:K60"/>
  <tableColumns count="11">
    <tableColumn id="1" name="Villa"/>
    <tableColumn id="2" name="Marca AP"/>
    <tableColumn id="3" name="Modelo AP"/>
    <tableColumn id="4" name="Mac"/>
    <tableColumn id="5" name="# Serie"/>
    <tableColumn id="6" name="SSID"/>
    <tableColumn id="7" name="SITIO"/>
    <tableColumn id="8" name="SW"/>
    <tableColumn id="9" name="PUERTO"/>
    <tableColumn id="10" name="Status"/>
    <tableColumn id="11" name="Notas"/>
  </tableColumns>
</table>
</file>

<file path=xl/tables/table3.xml><?xml version="1.0" encoding="utf-8"?>
<table xmlns="http://schemas.openxmlformats.org/spreadsheetml/2006/main" id="3" name="Tabla2" displayName="Tabla2" ref="A1:C6" headerRowCount="1" totalsRowCount="0" totalsRowShown="0">
  <autoFilter ref="A1:C6"/>
  <tableColumns count="3">
    <tableColumn id="1" name="Habitacion"/>
    <tableColumn id="2" name="Fecha de salida"/>
    <tableColumn id="3" name="ESstatus"/>
  </tableColumns>
</table>
</file>

<file path=xl/tables/table4.xml><?xml version="1.0" encoding="utf-8"?>
<table xmlns="http://schemas.openxmlformats.org/spreadsheetml/2006/main" id="4" name="Tabla4" displayName="Tabla4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51" activeCellId="0" sqref="F5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7.15"/>
    <col collapsed="false" customWidth="true" hidden="false" outlineLevel="0" max="3" min="3" style="2" width="11.14"/>
    <col collapsed="false" customWidth="true" hidden="false" outlineLevel="0" max="4" min="4" style="3" width="11.14"/>
    <col collapsed="false" customWidth="true" hidden="false" outlineLevel="0" max="5" min="5" style="4" width="1"/>
    <col collapsed="false" customWidth="true" hidden="false" outlineLevel="0" max="6" min="6" style="1" width="7.86"/>
    <col collapsed="false" customWidth="true" hidden="false" outlineLevel="0" max="8" min="7" style="1" width="11.29"/>
    <col collapsed="false" customWidth="true" hidden="false" outlineLevel="0" max="9" min="9" style="1" width="1.57"/>
    <col collapsed="false" customWidth="true" hidden="false" outlineLevel="0" max="10" min="10" style="1" width="6.85"/>
    <col collapsed="false" customWidth="true" hidden="false" outlineLevel="0" max="11" min="11" style="1" width="11.29"/>
    <col collapsed="false" customWidth="true" hidden="false" outlineLevel="0" max="12" min="12" style="3" width="11.29"/>
    <col collapsed="false" customWidth="true" hidden="false" outlineLevel="0" max="13" min="13" style="1" width="1.57"/>
    <col collapsed="false" customWidth="true" hidden="false" outlineLevel="0" max="14" min="14" style="1" width="7.42"/>
    <col collapsed="false" customWidth="true" hidden="false" outlineLevel="0" max="16" min="15" style="1" width="11.29"/>
    <col collapsed="false" customWidth="true" hidden="false" outlineLevel="0" max="17" min="17" style="1" width="1"/>
    <col collapsed="false" customWidth="true" hidden="false" outlineLevel="0" max="18" min="18" style="1" width="7.57"/>
    <col collapsed="false" customWidth="true" hidden="false" outlineLevel="0" max="20" min="19" style="1" width="11.29"/>
    <col collapsed="false" customWidth="true" hidden="false" outlineLevel="0" max="21" min="21" style="1" width="1.42"/>
    <col collapsed="false" customWidth="true" hidden="false" outlineLevel="0" max="22" min="22" style="5" width="7.57"/>
    <col collapsed="false" customWidth="true" hidden="false" outlineLevel="0" max="23" min="23" style="1" width="11.29"/>
    <col collapsed="false" customWidth="true" hidden="false" outlineLevel="0" max="24" min="24" style="3" width="11.29"/>
    <col collapsed="false" customWidth="true" hidden="false" outlineLevel="0" max="25" min="25" style="1" width="1.57"/>
    <col collapsed="false" customWidth="true" hidden="false" outlineLevel="0" max="26" min="26" style="1" width="7.57"/>
    <col collapsed="false" customWidth="true" hidden="false" outlineLevel="0" max="28" min="27" style="1" width="11.29"/>
    <col collapsed="false" customWidth="true" hidden="false" outlineLevel="0" max="29" min="29" style="1" width="1.85"/>
    <col collapsed="false" customWidth="true" hidden="false" outlineLevel="0" max="30" min="30" style="1" width="7.42"/>
    <col collapsed="false" customWidth="true" hidden="false" outlineLevel="0" max="31" min="31" style="1" width="10.29"/>
    <col collapsed="false" customWidth="true" hidden="false" outlineLevel="0" max="32" min="32" style="1" width="13"/>
    <col collapsed="false" customWidth="true" hidden="false" outlineLevel="0" max="33" min="33" style="1" width="7.42"/>
    <col collapsed="false" customWidth="true" hidden="false" outlineLevel="0" max="35" min="34" style="6" width="11.57"/>
    <col collapsed="false" customWidth="true" hidden="false" outlineLevel="0" max="36" min="36" style="1" width="1.29"/>
    <col collapsed="false" customWidth="false" hidden="false" outlineLevel="0" max="16384" min="37" style="1" width="11.43"/>
  </cols>
  <sheetData>
    <row r="1" customFormat="false" ht="13.8" hidden="false" customHeight="false" outlineLevel="0" collapsed="false">
      <c r="A1" s="7"/>
      <c r="B1" s="8"/>
      <c r="C1" s="9"/>
      <c r="D1" s="10"/>
      <c r="E1" s="11"/>
      <c r="F1" s="8"/>
      <c r="G1" s="8"/>
      <c r="H1" s="8"/>
      <c r="I1" s="8"/>
      <c r="J1" s="8"/>
      <c r="K1" s="8"/>
      <c r="L1" s="10"/>
      <c r="M1" s="8"/>
      <c r="N1" s="8"/>
      <c r="O1" s="8"/>
      <c r="P1" s="8"/>
      <c r="Q1" s="8"/>
      <c r="R1" s="8"/>
      <c r="S1" s="8"/>
      <c r="T1" s="8"/>
      <c r="U1" s="8"/>
      <c r="V1" s="12"/>
      <c r="W1" s="8"/>
      <c r="X1" s="10"/>
      <c r="Y1" s="8"/>
      <c r="Z1" s="8"/>
      <c r="AA1" s="8"/>
      <c r="AB1" s="8"/>
      <c r="AC1" s="8"/>
      <c r="AD1" s="8"/>
      <c r="AE1" s="8"/>
      <c r="AF1" s="8"/>
      <c r="AG1" s="8"/>
      <c r="AH1" s="13"/>
      <c r="AI1" s="13"/>
      <c r="AJ1" s="8"/>
    </row>
    <row r="2" customFormat="false" ht="13.8" hidden="false" customHeight="false" outlineLevel="0" collapsed="false">
      <c r="A2" s="7"/>
      <c r="B2" s="14" t="s">
        <v>0</v>
      </c>
      <c r="C2" s="15"/>
      <c r="D2" s="16" t="s">
        <v>1</v>
      </c>
      <c r="E2" s="17"/>
      <c r="F2" s="18" t="s">
        <v>0</v>
      </c>
      <c r="G2" s="18"/>
      <c r="H2" s="16" t="s">
        <v>1</v>
      </c>
      <c r="I2" s="18"/>
      <c r="J2" s="18" t="s">
        <v>0</v>
      </c>
      <c r="K2" s="18"/>
      <c r="L2" s="16" t="s">
        <v>1</v>
      </c>
      <c r="M2" s="18"/>
      <c r="N2" s="18" t="s">
        <v>0</v>
      </c>
      <c r="O2" s="18"/>
      <c r="P2" s="16" t="s">
        <v>1</v>
      </c>
      <c r="Q2" s="18"/>
      <c r="R2" s="18" t="s">
        <v>0</v>
      </c>
      <c r="S2" s="18"/>
      <c r="T2" s="16" t="s">
        <v>1</v>
      </c>
      <c r="U2" s="18"/>
      <c r="V2" s="18" t="s">
        <v>0</v>
      </c>
      <c r="W2" s="18"/>
      <c r="X2" s="16" t="s">
        <v>1</v>
      </c>
      <c r="Y2" s="18"/>
      <c r="Z2" s="18" t="s">
        <v>0</v>
      </c>
      <c r="AA2" s="18"/>
      <c r="AB2" s="16" t="s">
        <v>1</v>
      </c>
      <c r="AC2" s="18"/>
      <c r="AD2" s="18" t="s">
        <v>0</v>
      </c>
      <c r="AE2" s="18"/>
      <c r="AF2" s="16" t="s">
        <v>1</v>
      </c>
      <c r="AG2" s="19"/>
      <c r="AH2" s="13"/>
      <c r="AI2" s="13"/>
      <c r="AJ2" s="8"/>
    </row>
    <row r="3" customFormat="false" ht="13.8" hidden="false" customHeight="false" outlineLevel="0" collapsed="false">
      <c r="A3" s="7"/>
      <c r="B3" s="20" t="n">
        <v>1101</v>
      </c>
      <c r="C3" s="21" t="s">
        <v>2</v>
      </c>
      <c r="D3" s="22" t="n">
        <v>6</v>
      </c>
      <c r="F3" s="23" t="n">
        <v>1201</v>
      </c>
      <c r="G3" s="24" t="s">
        <v>3</v>
      </c>
      <c r="H3" s="25" t="n">
        <v>6</v>
      </c>
      <c r="I3" s="6"/>
      <c r="J3" s="23" t="n">
        <v>1301</v>
      </c>
      <c r="K3" s="24" t="s">
        <v>3</v>
      </c>
      <c r="L3" s="25" t="n">
        <v>6</v>
      </c>
      <c r="M3" s="6"/>
      <c r="N3" s="26" t="n">
        <v>1401</v>
      </c>
      <c r="O3" s="27" t="s">
        <v>2</v>
      </c>
      <c r="P3" s="28" t="s">
        <v>4</v>
      </c>
      <c r="Q3" s="6"/>
      <c r="R3" s="23" t="n">
        <v>1501</v>
      </c>
      <c r="S3" s="24" t="s">
        <v>3</v>
      </c>
      <c r="T3" s="25" t="n">
        <v>6</v>
      </c>
      <c r="U3" s="6"/>
      <c r="V3" s="29" t="n">
        <v>1602</v>
      </c>
      <c r="W3" s="24" t="s">
        <v>3</v>
      </c>
      <c r="X3" s="25" t="n">
        <v>6</v>
      </c>
      <c r="Y3" s="6"/>
      <c r="Z3" s="26" t="n">
        <v>1703</v>
      </c>
      <c r="AA3" s="30" t="s">
        <v>2</v>
      </c>
      <c r="AB3" s="26" t="n">
        <v>6</v>
      </c>
      <c r="AC3" s="6"/>
      <c r="AD3" s="26" t="n">
        <v>1804</v>
      </c>
      <c r="AE3" s="30" t="s">
        <v>2</v>
      </c>
      <c r="AF3" s="31" t="n">
        <v>6</v>
      </c>
      <c r="AG3" s="32"/>
      <c r="AH3" s="13"/>
      <c r="AI3" s="13"/>
      <c r="AJ3" s="8"/>
    </row>
    <row r="4" customFormat="false" ht="13.8" hidden="false" customHeight="false" outlineLevel="0" collapsed="false">
      <c r="A4" s="7"/>
      <c r="B4" s="20" t="s">
        <v>5</v>
      </c>
      <c r="C4" s="21" t="s">
        <v>2</v>
      </c>
      <c r="D4" s="22" t="n">
        <v>3</v>
      </c>
      <c r="F4" s="26" t="s">
        <v>6</v>
      </c>
      <c r="G4" s="30" t="s">
        <v>2</v>
      </c>
      <c r="H4" s="33" t="n">
        <v>3</v>
      </c>
      <c r="I4" s="6"/>
      <c r="J4" s="26" t="s">
        <v>7</v>
      </c>
      <c r="K4" s="30" t="s">
        <v>2</v>
      </c>
      <c r="L4" s="33" t="n">
        <v>3</v>
      </c>
      <c r="M4" s="6"/>
      <c r="N4" s="26" t="s">
        <v>8</v>
      </c>
      <c r="O4" s="30" t="s">
        <v>2</v>
      </c>
      <c r="P4" s="33" t="n">
        <v>3</v>
      </c>
      <c r="Q4" s="6"/>
      <c r="R4" s="26" t="s">
        <v>9</v>
      </c>
      <c r="S4" s="34" t="s">
        <v>10</v>
      </c>
      <c r="T4" s="33" t="n">
        <v>3</v>
      </c>
      <c r="U4" s="6"/>
      <c r="V4" s="26" t="s">
        <v>11</v>
      </c>
      <c r="W4" s="34" t="s">
        <v>10</v>
      </c>
      <c r="X4" s="33" t="n">
        <v>3</v>
      </c>
      <c r="Y4" s="6"/>
      <c r="Z4" s="26" t="s">
        <v>12</v>
      </c>
      <c r="AA4" s="30" t="s">
        <v>2</v>
      </c>
      <c r="AB4" s="26" t="n">
        <v>4</v>
      </c>
      <c r="AC4" s="6"/>
      <c r="AD4" s="26" t="s">
        <v>13</v>
      </c>
      <c r="AE4" s="30" t="s">
        <v>2</v>
      </c>
      <c r="AF4" s="31" t="n">
        <v>3</v>
      </c>
      <c r="AG4" s="32"/>
      <c r="AH4" s="13"/>
      <c r="AI4" s="13"/>
      <c r="AJ4" s="8"/>
    </row>
    <row r="5" customFormat="false" ht="13.8" hidden="false" customHeight="false" outlineLevel="0" collapsed="false">
      <c r="A5" s="7"/>
      <c r="B5" s="20" t="s">
        <v>14</v>
      </c>
      <c r="C5" s="21" t="s">
        <v>2</v>
      </c>
      <c r="D5" s="22" t="n">
        <v>1</v>
      </c>
      <c r="F5" s="26" t="s">
        <v>15</v>
      </c>
      <c r="G5" s="30" t="s">
        <v>2</v>
      </c>
      <c r="H5" s="33" t="n">
        <v>1</v>
      </c>
      <c r="I5" s="6"/>
      <c r="J5" s="26" t="s">
        <v>16</v>
      </c>
      <c r="K5" s="30" t="s">
        <v>2</v>
      </c>
      <c r="L5" s="33" t="n">
        <v>1</v>
      </c>
      <c r="M5" s="6"/>
      <c r="N5" s="26" t="s">
        <v>17</v>
      </c>
      <c r="O5" s="30" t="s">
        <v>2</v>
      </c>
      <c r="P5" s="33" t="n">
        <v>1</v>
      </c>
      <c r="Q5" s="6"/>
      <c r="R5" s="26" t="s">
        <v>18</v>
      </c>
      <c r="S5" s="34" t="s">
        <v>10</v>
      </c>
      <c r="T5" s="33" t="n">
        <v>1</v>
      </c>
      <c r="U5" s="6"/>
      <c r="V5" s="26" t="s">
        <v>19</v>
      </c>
      <c r="W5" s="34" t="s">
        <v>10</v>
      </c>
      <c r="X5" s="33" t="n">
        <v>1</v>
      </c>
      <c r="Y5" s="6"/>
      <c r="Z5" s="26" t="s">
        <v>20</v>
      </c>
      <c r="AA5" s="30" t="s">
        <v>2</v>
      </c>
      <c r="AB5" s="26" t="n">
        <v>1</v>
      </c>
      <c r="AC5" s="6"/>
      <c r="AD5" s="26" t="s">
        <v>21</v>
      </c>
      <c r="AE5" s="30" t="s">
        <v>2</v>
      </c>
      <c r="AF5" s="31" t="n">
        <v>1</v>
      </c>
      <c r="AG5" s="32"/>
      <c r="AH5" s="13"/>
      <c r="AI5" s="13"/>
      <c r="AJ5" s="8"/>
    </row>
    <row r="6" customFormat="false" ht="13.8" hidden="false" customHeight="false" outlineLevel="0" collapsed="false">
      <c r="A6" s="7"/>
      <c r="B6" s="35" t="s">
        <v>22</v>
      </c>
      <c r="C6" s="36" t="s">
        <v>3</v>
      </c>
      <c r="D6" s="25" t="n">
        <v>3</v>
      </c>
      <c r="F6" s="26" t="s">
        <v>23</v>
      </c>
      <c r="G6" s="30" t="s">
        <v>2</v>
      </c>
      <c r="H6" s="33" t="n">
        <v>3</v>
      </c>
      <c r="I6" s="6"/>
      <c r="J6" s="26" t="s">
        <v>24</v>
      </c>
      <c r="K6" s="30" t="s">
        <v>2</v>
      </c>
      <c r="L6" s="33" t="n">
        <v>3</v>
      </c>
      <c r="M6" s="6"/>
      <c r="N6" s="26" t="s">
        <v>25</v>
      </c>
      <c r="O6" s="30" t="s">
        <v>2</v>
      </c>
      <c r="P6" s="33" t="n">
        <v>3</v>
      </c>
      <c r="Q6" s="6"/>
      <c r="R6" s="26" t="s">
        <v>26</v>
      </c>
      <c r="S6" s="30" t="s">
        <v>2</v>
      </c>
      <c r="T6" s="33" t="n">
        <v>3</v>
      </c>
      <c r="U6" s="6"/>
      <c r="V6" s="26" t="s">
        <v>27</v>
      </c>
      <c r="W6" s="34" t="s">
        <v>10</v>
      </c>
      <c r="X6" s="33" t="n">
        <v>4</v>
      </c>
      <c r="Y6" s="6"/>
      <c r="Z6" s="26" t="s">
        <v>28</v>
      </c>
      <c r="AA6" s="27" t="s">
        <v>2</v>
      </c>
      <c r="AB6" s="28" t="s">
        <v>4</v>
      </c>
      <c r="AC6" s="6"/>
      <c r="AD6" s="26" t="s">
        <v>29</v>
      </c>
      <c r="AE6" s="30" t="s">
        <v>2</v>
      </c>
      <c r="AF6" s="31" t="n">
        <v>3</v>
      </c>
      <c r="AG6" s="32"/>
      <c r="AH6" s="13"/>
      <c r="AI6" s="13"/>
      <c r="AJ6" s="8"/>
    </row>
    <row r="7" customFormat="false" ht="13.8" hidden="false" customHeight="false" outlineLevel="0" collapsed="false">
      <c r="A7" s="7"/>
      <c r="B7" s="35" t="s">
        <v>30</v>
      </c>
      <c r="C7" s="36" t="s">
        <v>3</v>
      </c>
      <c r="D7" s="25" t="n">
        <v>1</v>
      </c>
      <c r="F7" s="26" t="s">
        <v>31</v>
      </c>
      <c r="G7" s="30" t="s">
        <v>2</v>
      </c>
      <c r="H7" s="33" t="n">
        <v>1</v>
      </c>
      <c r="I7" s="6"/>
      <c r="J7" s="26" t="s">
        <v>32</v>
      </c>
      <c r="K7" s="30" t="s">
        <v>2</v>
      </c>
      <c r="L7" s="33" t="n">
        <v>1</v>
      </c>
      <c r="M7" s="6"/>
      <c r="N7" s="26" t="s">
        <v>33</v>
      </c>
      <c r="O7" s="30" t="s">
        <v>2</v>
      </c>
      <c r="P7" s="33" t="n">
        <v>1</v>
      </c>
      <c r="Q7" s="6"/>
      <c r="R7" s="26" t="s">
        <v>34</v>
      </c>
      <c r="S7" s="30" t="s">
        <v>2</v>
      </c>
      <c r="T7" s="33" t="n">
        <v>1</v>
      </c>
      <c r="U7" s="6"/>
      <c r="V7" s="26" t="s">
        <v>35</v>
      </c>
      <c r="W7" s="34" t="s">
        <v>10</v>
      </c>
      <c r="X7" s="33" t="n">
        <v>1</v>
      </c>
      <c r="Y7" s="6"/>
      <c r="Z7" s="26" t="s">
        <v>36</v>
      </c>
      <c r="AA7" s="27" t="s">
        <v>2</v>
      </c>
      <c r="AB7" s="28" t="s">
        <v>4</v>
      </c>
      <c r="AC7" s="6"/>
      <c r="AD7" s="26" t="s">
        <v>37</v>
      </c>
      <c r="AE7" s="30" t="s">
        <v>2</v>
      </c>
      <c r="AF7" s="31" t="n">
        <v>1</v>
      </c>
      <c r="AG7" s="32"/>
      <c r="AH7" s="37"/>
      <c r="AI7" s="37"/>
      <c r="AJ7" s="11"/>
    </row>
    <row r="8" customFormat="false" ht="13.8" hidden="false" customHeight="false" outlineLevel="0" collapsed="false">
      <c r="A8" s="7"/>
      <c r="B8" s="20" t="s">
        <v>38</v>
      </c>
      <c r="C8" s="21" t="s">
        <v>2</v>
      </c>
      <c r="D8" s="22" t="n">
        <v>4</v>
      </c>
      <c r="F8" s="26" t="s">
        <v>39</v>
      </c>
      <c r="G8" s="30" t="s">
        <v>2</v>
      </c>
      <c r="H8" s="33" t="n">
        <v>4</v>
      </c>
      <c r="I8" s="6"/>
      <c r="J8" s="26" t="s">
        <v>40</v>
      </c>
      <c r="K8" s="30" t="s">
        <v>2</v>
      </c>
      <c r="L8" s="33" t="n">
        <v>4</v>
      </c>
      <c r="M8" s="6"/>
      <c r="N8" s="26" t="s">
        <v>41</v>
      </c>
      <c r="O8" s="30" t="s">
        <v>2</v>
      </c>
      <c r="P8" s="33" t="n">
        <v>4</v>
      </c>
      <c r="Q8" s="6"/>
      <c r="R8" s="26" t="s">
        <v>42</v>
      </c>
      <c r="S8" s="30" t="s">
        <v>2</v>
      </c>
      <c r="T8" s="33" t="n">
        <v>4</v>
      </c>
      <c r="U8" s="6"/>
      <c r="V8" s="26" t="s">
        <v>43</v>
      </c>
      <c r="W8" s="38" t="s">
        <v>44</v>
      </c>
      <c r="X8" s="33" t="n">
        <v>3</v>
      </c>
      <c r="Y8" s="6"/>
      <c r="Z8" s="26" t="s">
        <v>45</v>
      </c>
      <c r="AA8" s="34" t="s">
        <v>10</v>
      </c>
      <c r="AB8" s="26" t="n">
        <v>3</v>
      </c>
      <c r="AC8" s="6"/>
      <c r="AD8" s="23" t="s">
        <v>46</v>
      </c>
      <c r="AE8" s="24" t="s">
        <v>3</v>
      </c>
      <c r="AF8" s="31" t="n">
        <v>3</v>
      </c>
      <c r="AG8" s="32"/>
      <c r="AH8" s="37"/>
      <c r="AI8" s="37"/>
      <c r="AJ8" s="11"/>
    </row>
    <row r="9" customFormat="false" ht="13.8" hidden="false" customHeight="false" outlineLevel="0" collapsed="false">
      <c r="A9" s="7"/>
      <c r="B9" s="20" t="s">
        <v>47</v>
      </c>
      <c r="C9" s="21" t="s">
        <v>2</v>
      </c>
      <c r="D9" s="22" t="n">
        <v>1</v>
      </c>
      <c r="F9" s="26" t="s">
        <v>48</v>
      </c>
      <c r="G9" s="30" t="s">
        <v>2</v>
      </c>
      <c r="H9" s="33" t="n">
        <v>1</v>
      </c>
      <c r="I9" s="6"/>
      <c r="J9" s="26" t="s">
        <v>49</v>
      </c>
      <c r="K9" s="30" t="s">
        <v>2</v>
      </c>
      <c r="L9" s="33" t="n">
        <v>1</v>
      </c>
      <c r="M9" s="6"/>
      <c r="N9" s="26" t="s">
        <v>50</v>
      </c>
      <c r="O9" s="30" t="s">
        <v>2</v>
      </c>
      <c r="P9" s="33" t="n">
        <v>1</v>
      </c>
      <c r="Q9" s="6"/>
      <c r="R9" s="26" t="s">
        <v>51</v>
      </c>
      <c r="S9" s="30" t="s">
        <v>2</v>
      </c>
      <c r="T9" s="33" t="n">
        <v>1</v>
      </c>
      <c r="U9" s="6"/>
      <c r="V9" s="26" t="s">
        <v>52</v>
      </c>
      <c r="W9" s="38" t="s">
        <v>44</v>
      </c>
      <c r="X9" s="33" t="n">
        <v>1</v>
      </c>
      <c r="Y9" s="6"/>
      <c r="Z9" s="26" t="s">
        <v>53</v>
      </c>
      <c r="AA9" s="34" t="s">
        <v>10</v>
      </c>
      <c r="AB9" s="26" t="n">
        <v>1</v>
      </c>
      <c r="AC9" s="6"/>
      <c r="AD9" s="23" t="s">
        <v>54</v>
      </c>
      <c r="AE9" s="24" t="s">
        <v>3</v>
      </c>
      <c r="AF9" s="31" t="n">
        <v>1</v>
      </c>
      <c r="AG9" s="32"/>
      <c r="AH9" s="13"/>
      <c r="AI9" s="13"/>
      <c r="AJ9" s="8"/>
    </row>
    <row r="10" customFormat="false" ht="13.8" hidden="false" customHeight="false" outlineLevel="0" collapsed="false">
      <c r="A10" s="7"/>
      <c r="B10" s="20" t="s">
        <v>55</v>
      </c>
      <c r="C10" s="21" t="s">
        <v>2</v>
      </c>
      <c r="D10" s="22" t="n">
        <v>3</v>
      </c>
      <c r="F10" s="26" t="s">
        <v>56</v>
      </c>
      <c r="G10" s="30" t="s">
        <v>2</v>
      </c>
      <c r="H10" s="33" t="n">
        <v>3</v>
      </c>
      <c r="I10" s="6"/>
      <c r="J10" s="26" t="s">
        <v>57</v>
      </c>
      <c r="K10" s="30" t="s">
        <v>2</v>
      </c>
      <c r="L10" s="33" t="n">
        <v>3</v>
      </c>
      <c r="M10" s="6"/>
      <c r="N10" s="26" t="s">
        <v>58</v>
      </c>
      <c r="O10" s="30" t="s">
        <v>2</v>
      </c>
      <c r="P10" s="33" t="n">
        <v>3</v>
      </c>
      <c r="Q10" s="6"/>
      <c r="R10" s="26" t="s">
        <v>59</v>
      </c>
      <c r="S10" s="30" t="s">
        <v>2</v>
      </c>
      <c r="T10" s="33" t="n">
        <v>3</v>
      </c>
      <c r="U10" s="6"/>
      <c r="V10" s="26" t="s">
        <v>60</v>
      </c>
      <c r="W10" s="34" t="s">
        <v>10</v>
      </c>
      <c r="X10" s="33" t="n">
        <v>3</v>
      </c>
      <c r="Y10" s="6"/>
      <c r="Z10" s="26" t="s">
        <v>61</v>
      </c>
      <c r="AA10" s="27" t="s">
        <v>2</v>
      </c>
      <c r="AB10" s="28" t="s">
        <v>4</v>
      </c>
      <c r="AC10" s="6"/>
      <c r="AD10" s="39"/>
      <c r="AE10" s="6"/>
      <c r="AF10" s="6"/>
      <c r="AG10" s="32"/>
      <c r="AH10" s="13"/>
      <c r="AI10" s="13"/>
      <c r="AJ10" s="40"/>
    </row>
    <row r="11" customFormat="false" ht="13.8" hidden="false" customHeight="false" outlineLevel="0" collapsed="false">
      <c r="A11" s="7"/>
      <c r="B11" s="20" t="s">
        <v>62</v>
      </c>
      <c r="C11" s="21" t="s">
        <v>2</v>
      </c>
      <c r="D11" s="22" t="n">
        <v>1</v>
      </c>
      <c r="F11" s="26" t="s">
        <v>63</v>
      </c>
      <c r="G11" s="30" t="s">
        <v>2</v>
      </c>
      <c r="H11" s="33" t="n">
        <v>1</v>
      </c>
      <c r="I11" s="6"/>
      <c r="J11" s="26" t="s">
        <v>64</v>
      </c>
      <c r="K11" s="30" t="s">
        <v>2</v>
      </c>
      <c r="L11" s="33" t="n">
        <v>1</v>
      </c>
      <c r="M11" s="6"/>
      <c r="N11" s="26" t="s">
        <v>65</v>
      </c>
      <c r="O11" s="30" t="s">
        <v>2</v>
      </c>
      <c r="P11" s="33" t="n">
        <v>1</v>
      </c>
      <c r="Q11" s="6"/>
      <c r="R11" s="26" t="s">
        <v>66</v>
      </c>
      <c r="S11" s="30" t="s">
        <v>2</v>
      </c>
      <c r="T11" s="33" t="n">
        <v>1</v>
      </c>
      <c r="U11" s="6"/>
      <c r="V11" s="26" t="s">
        <v>67</v>
      </c>
      <c r="W11" s="34" t="s">
        <v>10</v>
      </c>
      <c r="X11" s="33" t="n">
        <v>1</v>
      </c>
      <c r="Y11" s="6"/>
      <c r="Z11" s="26" t="s">
        <v>68</v>
      </c>
      <c r="AA11" s="27" t="s">
        <v>2</v>
      </c>
      <c r="AB11" s="28" t="s">
        <v>4</v>
      </c>
      <c r="AC11" s="39"/>
      <c r="AD11" s="39"/>
      <c r="AE11" s="6"/>
      <c r="AF11" s="6"/>
      <c r="AG11" s="32"/>
      <c r="AH11" s="13"/>
      <c r="AI11" s="13"/>
      <c r="AJ11" s="8"/>
    </row>
    <row r="12" customFormat="false" ht="13.8" hidden="false" customHeight="false" outlineLevel="0" collapsed="false">
      <c r="A12" s="7"/>
      <c r="B12" s="20" t="s">
        <v>69</v>
      </c>
      <c r="C12" s="21" t="s">
        <v>2</v>
      </c>
      <c r="D12" s="22" t="n">
        <v>3</v>
      </c>
      <c r="F12" s="26" t="s">
        <v>70</v>
      </c>
      <c r="G12" s="30" t="s">
        <v>2</v>
      </c>
      <c r="H12" s="33" t="n">
        <v>3</v>
      </c>
      <c r="I12" s="6"/>
      <c r="J12" s="26" t="s">
        <v>71</v>
      </c>
      <c r="K12" s="30" t="s">
        <v>2</v>
      </c>
      <c r="L12" s="33" t="n">
        <v>3</v>
      </c>
      <c r="M12" s="6"/>
      <c r="N12" s="26" t="s">
        <v>72</v>
      </c>
      <c r="O12" s="30" t="s">
        <v>2</v>
      </c>
      <c r="P12" s="33" t="n">
        <v>3</v>
      </c>
      <c r="Q12" s="6"/>
      <c r="R12" s="26" t="s">
        <v>73</v>
      </c>
      <c r="S12" s="30" t="s">
        <v>2</v>
      </c>
      <c r="T12" s="33" t="n">
        <v>3</v>
      </c>
      <c r="U12" s="6"/>
      <c r="V12" s="26" t="s">
        <v>74</v>
      </c>
      <c r="W12" s="30" t="s">
        <v>2</v>
      </c>
      <c r="X12" s="33" t="n">
        <v>3</v>
      </c>
      <c r="Y12" s="6"/>
      <c r="Z12" s="39"/>
      <c r="AA12" s="6"/>
      <c r="AB12" s="6"/>
      <c r="AC12" s="6"/>
      <c r="AD12" s="6"/>
      <c r="AE12" s="6"/>
      <c r="AF12" s="6"/>
      <c r="AG12" s="32"/>
      <c r="AH12" s="13"/>
      <c r="AI12" s="13"/>
      <c r="AJ12" s="8"/>
    </row>
    <row r="13" customFormat="false" ht="13.8" hidden="false" customHeight="false" outlineLevel="0" collapsed="false">
      <c r="A13" s="7"/>
      <c r="B13" s="20" t="s">
        <v>75</v>
      </c>
      <c r="C13" s="21" t="s">
        <v>2</v>
      </c>
      <c r="D13" s="22" t="n">
        <v>1</v>
      </c>
      <c r="F13" s="26" t="s">
        <v>76</v>
      </c>
      <c r="G13" s="30" t="s">
        <v>2</v>
      </c>
      <c r="H13" s="33" t="n">
        <v>1</v>
      </c>
      <c r="I13" s="6"/>
      <c r="J13" s="26" t="s">
        <v>77</v>
      </c>
      <c r="K13" s="30" t="s">
        <v>2</v>
      </c>
      <c r="L13" s="33" t="n">
        <v>1</v>
      </c>
      <c r="M13" s="6"/>
      <c r="N13" s="26" t="s">
        <v>78</v>
      </c>
      <c r="O13" s="30" t="s">
        <v>2</v>
      </c>
      <c r="P13" s="33" t="n">
        <v>1</v>
      </c>
      <c r="Q13" s="6"/>
      <c r="R13" s="26" t="s">
        <v>79</v>
      </c>
      <c r="S13" s="30" t="s">
        <v>2</v>
      </c>
      <c r="T13" s="33" t="n">
        <v>1</v>
      </c>
      <c r="U13" s="6"/>
      <c r="V13" s="26" t="s">
        <v>80</v>
      </c>
      <c r="W13" s="30" t="s">
        <v>2</v>
      </c>
      <c r="X13" s="33" t="n">
        <v>1</v>
      </c>
      <c r="Y13" s="6"/>
      <c r="Z13" s="39"/>
      <c r="AA13" s="6"/>
      <c r="AB13" s="6"/>
      <c r="AC13" s="6"/>
      <c r="AD13" s="6"/>
      <c r="AE13" s="6"/>
      <c r="AF13" s="6"/>
      <c r="AG13" s="32"/>
      <c r="AH13" s="13"/>
      <c r="AI13" s="13"/>
      <c r="AJ13" s="8"/>
    </row>
    <row r="14" customFormat="false" ht="13.8" hidden="false" customHeight="false" outlineLevel="0" collapsed="false">
      <c r="A14" s="7"/>
      <c r="B14" s="20" t="s">
        <v>81</v>
      </c>
      <c r="C14" s="41" t="s">
        <v>2</v>
      </c>
      <c r="D14" s="42" t="s">
        <v>4</v>
      </c>
      <c r="F14" s="23" t="s">
        <v>82</v>
      </c>
      <c r="G14" s="24" t="s">
        <v>3</v>
      </c>
      <c r="H14" s="25" t="n">
        <v>3</v>
      </c>
      <c r="I14" s="6"/>
      <c r="J14" s="26" t="s">
        <v>83</v>
      </c>
      <c r="K14" s="30" t="s">
        <v>2</v>
      </c>
      <c r="L14" s="33" t="n">
        <v>3</v>
      </c>
      <c r="M14" s="6"/>
      <c r="N14" s="26" t="s">
        <v>84</v>
      </c>
      <c r="O14" s="30" t="s">
        <v>2</v>
      </c>
      <c r="P14" s="33" t="n">
        <v>3</v>
      </c>
      <c r="Q14" s="6"/>
      <c r="R14" s="26" t="s">
        <v>85</v>
      </c>
      <c r="S14" s="30" t="s">
        <v>2</v>
      </c>
      <c r="T14" s="33" t="n">
        <v>3</v>
      </c>
      <c r="U14" s="6"/>
      <c r="V14" s="39"/>
      <c r="W14" s="6"/>
      <c r="X14" s="43"/>
      <c r="Y14" s="6"/>
      <c r="Z14" s="6"/>
      <c r="AA14" s="6"/>
      <c r="AB14" s="6"/>
      <c r="AC14" s="6"/>
      <c r="AD14" s="6"/>
      <c r="AE14" s="6"/>
      <c r="AF14" s="6"/>
      <c r="AG14" s="32"/>
      <c r="AH14" s="13"/>
      <c r="AI14" s="13"/>
      <c r="AJ14" s="8"/>
    </row>
    <row r="15" customFormat="false" ht="13.8" hidden="false" customHeight="false" outlineLevel="0" collapsed="false">
      <c r="A15" s="7"/>
      <c r="B15" s="20" t="s">
        <v>86</v>
      </c>
      <c r="C15" s="41" t="s">
        <v>2</v>
      </c>
      <c r="D15" s="42" t="s">
        <v>4</v>
      </c>
      <c r="F15" s="23" t="s">
        <v>87</v>
      </c>
      <c r="G15" s="24" t="s">
        <v>3</v>
      </c>
      <c r="H15" s="25" t="n">
        <v>1</v>
      </c>
      <c r="I15" s="6"/>
      <c r="J15" s="26" t="s">
        <v>88</v>
      </c>
      <c r="K15" s="30" t="s">
        <v>2</v>
      </c>
      <c r="L15" s="33" t="n">
        <v>1</v>
      </c>
      <c r="M15" s="6"/>
      <c r="N15" s="26" t="s">
        <v>89</v>
      </c>
      <c r="O15" s="30" t="s">
        <v>2</v>
      </c>
      <c r="P15" s="33" t="n">
        <v>1</v>
      </c>
      <c r="Q15" s="6"/>
      <c r="R15" s="26" t="s">
        <v>90</v>
      </c>
      <c r="S15" s="30" t="s">
        <v>2</v>
      </c>
      <c r="T15" s="33" t="n">
        <v>1</v>
      </c>
      <c r="U15" s="6"/>
      <c r="V15" s="39"/>
      <c r="W15" s="6"/>
      <c r="X15" s="43"/>
      <c r="Y15" s="6"/>
      <c r="Z15" s="6"/>
      <c r="AA15" s="6"/>
      <c r="AB15" s="6"/>
      <c r="AC15" s="6"/>
      <c r="AD15" s="6"/>
      <c r="AE15" s="6"/>
      <c r="AF15" s="6"/>
      <c r="AG15" s="32"/>
      <c r="AH15" s="13"/>
      <c r="AI15" s="13"/>
      <c r="AJ15" s="8"/>
    </row>
    <row r="16" customFormat="false" ht="13.8" hidden="false" customHeight="false" outlineLevel="0" collapsed="false">
      <c r="A16" s="7"/>
      <c r="B16" s="44" t="s">
        <v>91</v>
      </c>
      <c r="C16" s="44"/>
      <c r="D16" s="45" t="n">
        <f aca="false">SUM(D3:D13)</f>
        <v>27</v>
      </c>
      <c r="E16" s="46"/>
      <c r="F16" s="44" t="s">
        <v>91</v>
      </c>
      <c r="G16" s="44"/>
      <c r="H16" s="45" t="n">
        <f aca="false">SUM(H3:H15)</f>
        <v>31</v>
      </c>
      <c r="I16" s="47"/>
      <c r="J16" s="44" t="s">
        <v>91</v>
      </c>
      <c r="K16" s="44"/>
      <c r="L16" s="45" t="n">
        <f aca="false">SUM(L3:L15)</f>
        <v>31</v>
      </c>
      <c r="M16" s="47"/>
      <c r="N16" s="44" t="s">
        <v>91</v>
      </c>
      <c r="O16" s="44"/>
      <c r="P16" s="45" t="n">
        <f aca="false">SUM(P3:P15)</f>
        <v>25</v>
      </c>
      <c r="Q16" s="47"/>
      <c r="R16" s="44" t="s">
        <v>91</v>
      </c>
      <c r="S16" s="44"/>
      <c r="T16" s="45" t="n">
        <f aca="false">SUM(T3:T15)</f>
        <v>31</v>
      </c>
      <c r="U16" s="47"/>
      <c r="V16" s="44" t="s">
        <v>91</v>
      </c>
      <c r="W16" s="44"/>
      <c r="X16" s="45" t="n">
        <f aca="false">SUM(X3:X15)</f>
        <v>27</v>
      </c>
      <c r="Y16" s="47"/>
      <c r="Z16" s="44" t="s">
        <v>91</v>
      </c>
      <c r="AA16" s="44"/>
      <c r="AB16" s="45" t="n">
        <f aca="false">SUM(AB3:AB15)</f>
        <v>15</v>
      </c>
      <c r="AC16" s="47"/>
      <c r="AD16" s="44" t="s">
        <v>91</v>
      </c>
      <c r="AE16" s="44"/>
      <c r="AF16" s="45" t="n">
        <f aca="false">SUM(AF3:AF15)</f>
        <v>18</v>
      </c>
      <c r="AG16" s="48"/>
      <c r="AH16" s="13"/>
      <c r="AI16" s="13"/>
      <c r="AJ16" s="8"/>
    </row>
    <row r="17" customFormat="false" ht="13.8" hidden="false" customHeight="false" outlineLevel="0" collapsed="false">
      <c r="A17" s="7"/>
      <c r="E17" s="1"/>
      <c r="F17" s="6"/>
      <c r="G17" s="6"/>
      <c r="H17" s="6"/>
      <c r="I17" s="6"/>
      <c r="J17" s="6"/>
      <c r="K17" s="6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43"/>
      <c r="Y17" s="6"/>
      <c r="Z17" s="6"/>
      <c r="AA17" s="6"/>
      <c r="AB17" s="6"/>
      <c r="AC17" s="6"/>
      <c r="AD17" s="6"/>
      <c r="AE17" s="6"/>
      <c r="AF17" s="6"/>
      <c r="AG17" s="6"/>
      <c r="AH17" s="13"/>
      <c r="AI17" s="13"/>
      <c r="AJ17" s="8"/>
    </row>
    <row r="18" customFormat="false" ht="13.8" hidden="false" customHeight="false" outlineLevel="0" collapsed="false">
      <c r="A18" s="7"/>
      <c r="B18" s="14" t="s">
        <v>0</v>
      </c>
      <c r="C18" s="15"/>
      <c r="D18" s="16" t="s">
        <v>1</v>
      </c>
      <c r="E18" s="17"/>
      <c r="F18" s="18" t="s">
        <v>0</v>
      </c>
      <c r="G18" s="18"/>
      <c r="H18" s="16" t="s">
        <v>1</v>
      </c>
      <c r="I18" s="18"/>
      <c r="J18" s="18" t="s">
        <v>0</v>
      </c>
      <c r="K18" s="18"/>
      <c r="L18" s="16" t="s">
        <v>1</v>
      </c>
      <c r="M18" s="18"/>
      <c r="N18" s="18" t="s">
        <v>0</v>
      </c>
      <c r="O18" s="18"/>
      <c r="P18" s="16" t="s">
        <v>1</v>
      </c>
      <c r="Q18" s="18"/>
      <c r="R18" s="18" t="s">
        <v>0</v>
      </c>
      <c r="S18" s="18"/>
      <c r="T18" s="16" t="s">
        <v>1</v>
      </c>
      <c r="U18" s="18"/>
      <c r="V18" s="18" t="s">
        <v>0</v>
      </c>
      <c r="W18" s="18"/>
      <c r="X18" s="16" t="s">
        <v>1</v>
      </c>
      <c r="Y18" s="18"/>
      <c r="Z18" s="18" t="s">
        <v>0</v>
      </c>
      <c r="AA18" s="18"/>
      <c r="AB18" s="16" t="s">
        <v>1</v>
      </c>
      <c r="AC18" s="18"/>
      <c r="AD18" s="18" t="s">
        <v>0</v>
      </c>
      <c r="AE18" s="18"/>
      <c r="AF18" s="16" t="s">
        <v>1</v>
      </c>
      <c r="AG18" s="18"/>
      <c r="AH18" s="18"/>
      <c r="AI18" s="49"/>
      <c r="AJ18" s="8"/>
    </row>
    <row r="19" customFormat="false" ht="13.8" hidden="false" customHeight="false" outlineLevel="0" collapsed="false">
      <c r="A19" s="7"/>
      <c r="B19" s="20" t="s">
        <v>92</v>
      </c>
      <c r="C19" s="50" t="s">
        <v>10</v>
      </c>
      <c r="D19" s="33" t="n">
        <v>3</v>
      </c>
      <c r="F19" s="26" t="s">
        <v>93</v>
      </c>
      <c r="G19" s="30" t="s">
        <v>2</v>
      </c>
      <c r="H19" s="33" t="n">
        <v>3</v>
      </c>
      <c r="I19" s="6"/>
      <c r="J19" s="23" t="s">
        <v>94</v>
      </c>
      <c r="K19" s="24" t="s">
        <v>3</v>
      </c>
      <c r="L19" s="33" t="n">
        <v>3</v>
      </c>
      <c r="M19" s="6"/>
      <c r="N19" s="26" t="s">
        <v>95</v>
      </c>
      <c r="O19" s="30" t="s">
        <v>2</v>
      </c>
      <c r="P19" s="33" t="n">
        <v>3</v>
      </c>
      <c r="Q19" s="6"/>
      <c r="R19" s="26" t="s">
        <v>96</v>
      </c>
      <c r="S19" s="30" t="s">
        <v>2</v>
      </c>
      <c r="T19" s="33" t="n">
        <v>3</v>
      </c>
      <c r="U19" s="6"/>
      <c r="V19" s="23" t="s">
        <v>97</v>
      </c>
      <c r="W19" s="24" t="s">
        <v>3</v>
      </c>
      <c r="X19" s="33" t="n">
        <v>3</v>
      </c>
      <c r="Y19" s="6"/>
      <c r="Z19" s="23" t="s">
        <v>98</v>
      </c>
      <c r="AA19" s="51" t="s">
        <v>99</v>
      </c>
      <c r="AB19" s="33" t="n">
        <v>1</v>
      </c>
      <c r="AC19" s="6"/>
      <c r="AD19" s="23" t="s">
        <v>100</v>
      </c>
      <c r="AE19" s="24" t="s">
        <v>3</v>
      </c>
      <c r="AF19" s="33" t="n">
        <v>3</v>
      </c>
      <c r="AG19" s="52" t="n">
        <v>3002</v>
      </c>
      <c r="AH19" s="27" t="s">
        <v>2</v>
      </c>
      <c r="AI19" s="28" t="s">
        <v>4</v>
      </c>
      <c r="AJ19" s="8"/>
    </row>
    <row r="20" customFormat="false" ht="13.8" hidden="false" customHeight="false" outlineLevel="0" collapsed="false">
      <c r="A20" s="7"/>
      <c r="B20" s="20" t="s">
        <v>101</v>
      </c>
      <c r="C20" s="50" t="s">
        <v>10</v>
      </c>
      <c r="D20" s="33" t="n">
        <v>1</v>
      </c>
      <c r="F20" s="26" t="s">
        <v>102</v>
      </c>
      <c r="G20" s="30" t="s">
        <v>2</v>
      </c>
      <c r="H20" s="33" t="n">
        <v>1</v>
      </c>
      <c r="I20" s="6"/>
      <c r="J20" s="23" t="s">
        <v>103</v>
      </c>
      <c r="K20" s="24" t="s">
        <v>3</v>
      </c>
      <c r="L20" s="33" t="n">
        <v>1</v>
      </c>
      <c r="M20" s="6"/>
      <c r="N20" s="26" t="s">
        <v>104</v>
      </c>
      <c r="O20" s="30" t="s">
        <v>2</v>
      </c>
      <c r="P20" s="33" t="n">
        <v>1</v>
      </c>
      <c r="Q20" s="6"/>
      <c r="R20" s="26" t="s">
        <v>105</v>
      </c>
      <c r="S20" s="30" t="s">
        <v>2</v>
      </c>
      <c r="T20" s="33" t="n">
        <v>1</v>
      </c>
      <c r="U20" s="6"/>
      <c r="V20" s="23" t="s">
        <v>106</v>
      </c>
      <c r="W20" s="24" t="s">
        <v>3</v>
      </c>
      <c r="X20" s="33" t="n">
        <v>1</v>
      </c>
      <c r="Y20" s="6"/>
      <c r="Z20" s="23" t="s">
        <v>107</v>
      </c>
      <c r="AA20" s="51" t="s">
        <v>99</v>
      </c>
      <c r="AB20" s="33" t="n">
        <v>1</v>
      </c>
      <c r="AC20" s="6"/>
      <c r="AD20" s="23" t="s">
        <v>108</v>
      </c>
      <c r="AE20" s="24" t="s">
        <v>3</v>
      </c>
      <c r="AF20" s="33" t="n">
        <v>1</v>
      </c>
      <c r="AG20" s="52" t="n">
        <v>3003</v>
      </c>
      <c r="AH20" s="27" t="s">
        <v>2</v>
      </c>
      <c r="AI20" s="28" t="s">
        <v>4</v>
      </c>
      <c r="AJ20" s="8"/>
    </row>
    <row r="21" s="6" customFormat="true" ht="13.8" hidden="false" customHeight="false" outlineLevel="0" collapsed="false">
      <c r="A21" s="7"/>
      <c r="B21" s="35" t="s">
        <v>109</v>
      </c>
      <c r="C21" s="36" t="s">
        <v>3</v>
      </c>
      <c r="D21" s="25" t="n">
        <v>3</v>
      </c>
      <c r="E21" s="4"/>
      <c r="F21" s="26" t="s">
        <v>110</v>
      </c>
      <c r="G21" s="30" t="s">
        <v>2</v>
      </c>
      <c r="H21" s="33" t="n">
        <v>3</v>
      </c>
      <c r="J21" s="23" t="s">
        <v>111</v>
      </c>
      <c r="K21" s="24" t="s">
        <v>3</v>
      </c>
      <c r="L21" s="33" t="n">
        <v>3</v>
      </c>
      <c r="N21" s="26" t="s">
        <v>112</v>
      </c>
      <c r="O21" s="30" t="s">
        <v>2</v>
      </c>
      <c r="P21" s="33" t="n">
        <v>3</v>
      </c>
      <c r="R21" s="26" t="s">
        <v>113</v>
      </c>
      <c r="S21" s="30" t="s">
        <v>2</v>
      </c>
      <c r="T21" s="33" t="n">
        <v>3</v>
      </c>
      <c r="V21" s="26" t="s">
        <v>114</v>
      </c>
      <c r="W21" s="30" t="s">
        <v>2</v>
      </c>
      <c r="X21" s="33" t="n">
        <v>3</v>
      </c>
      <c r="Z21" s="23" t="s">
        <v>115</v>
      </c>
      <c r="AA21" s="24" t="s">
        <v>3</v>
      </c>
      <c r="AB21" s="33" t="n">
        <v>3</v>
      </c>
      <c r="AD21" s="26" t="s">
        <v>116</v>
      </c>
      <c r="AE21" s="34" t="s">
        <v>10</v>
      </c>
      <c r="AF21" s="33" t="n">
        <v>3</v>
      </c>
      <c r="AH21" s="53"/>
      <c r="AI21" s="53"/>
      <c r="AJ21" s="54"/>
    </row>
    <row r="22" customFormat="false" ht="15.75" hidden="false" customHeight="true" outlineLevel="0" collapsed="false">
      <c r="A22" s="7"/>
      <c r="B22" s="35" t="s">
        <v>117</v>
      </c>
      <c r="C22" s="36" t="s">
        <v>3</v>
      </c>
      <c r="D22" s="25" t="n">
        <v>1</v>
      </c>
      <c r="F22" s="26" t="s">
        <v>118</v>
      </c>
      <c r="G22" s="30" t="s">
        <v>2</v>
      </c>
      <c r="H22" s="33" t="n">
        <v>1</v>
      </c>
      <c r="I22" s="6"/>
      <c r="J22" s="23" t="s">
        <v>119</v>
      </c>
      <c r="K22" s="24" t="s">
        <v>3</v>
      </c>
      <c r="L22" s="33" t="n">
        <v>1</v>
      </c>
      <c r="M22" s="6"/>
      <c r="N22" s="26" t="s">
        <v>120</v>
      </c>
      <c r="O22" s="30" t="s">
        <v>2</v>
      </c>
      <c r="P22" s="33" t="n">
        <v>1</v>
      </c>
      <c r="Q22" s="6"/>
      <c r="R22" s="26" t="s">
        <v>121</v>
      </c>
      <c r="S22" s="30" t="s">
        <v>2</v>
      </c>
      <c r="T22" s="33" t="n">
        <v>1</v>
      </c>
      <c r="U22" s="6"/>
      <c r="V22" s="26" t="s">
        <v>122</v>
      </c>
      <c r="W22" s="30" t="s">
        <v>2</v>
      </c>
      <c r="X22" s="33" t="n">
        <v>1</v>
      </c>
      <c r="Y22" s="6"/>
      <c r="Z22" s="23" t="s">
        <v>123</v>
      </c>
      <c r="AA22" s="24" t="s">
        <v>3</v>
      </c>
      <c r="AB22" s="33" t="n">
        <v>1</v>
      </c>
      <c r="AC22" s="6"/>
      <c r="AD22" s="26" t="s">
        <v>124</v>
      </c>
      <c r="AE22" s="34" t="s">
        <v>10</v>
      </c>
      <c r="AF22" s="33" t="n">
        <v>1</v>
      </c>
      <c r="AG22" s="6"/>
      <c r="AH22" s="53"/>
      <c r="AI22" s="53"/>
      <c r="AJ22" s="54"/>
    </row>
    <row r="23" customFormat="false" ht="13.8" hidden="false" customHeight="false" outlineLevel="0" collapsed="false">
      <c r="A23" s="7"/>
      <c r="B23" s="35" t="s">
        <v>125</v>
      </c>
      <c r="C23" s="36" t="s">
        <v>3</v>
      </c>
      <c r="D23" s="25" t="n">
        <v>3</v>
      </c>
      <c r="F23" s="26" t="s">
        <v>126</v>
      </c>
      <c r="G23" s="30" t="s">
        <v>2</v>
      </c>
      <c r="H23" s="33" t="n">
        <v>3</v>
      </c>
      <c r="I23" s="6"/>
      <c r="J23" s="26" t="s">
        <v>127</v>
      </c>
      <c r="K23" s="30" t="s">
        <v>2</v>
      </c>
      <c r="L23" s="33" t="n">
        <v>3</v>
      </c>
      <c r="M23" s="6"/>
      <c r="N23" s="26" t="s">
        <v>128</v>
      </c>
      <c r="O23" s="30" t="s">
        <v>2</v>
      </c>
      <c r="P23" s="33" t="n">
        <v>3</v>
      </c>
      <c r="Q23" s="6"/>
      <c r="R23" s="23" t="s">
        <v>129</v>
      </c>
      <c r="S23" s="24" t="s">
        <v>3</v>
      </c>
      <c r="T23" s="33" t="n">
        <v>3</v>
      </c>
      <c r="U23" s="6"/>
      <c r="V23" s="26" t="s">
        <v>130</v>
      </c>
      <c r="W23" s="30" t="s">
        <v>2</v>
      </c>
      <c r="X23" s="33" t="n">
        <v>3</v>
      </c>
      <c r="Y23" s="6"/>
      <c r="Z23" s="26" t="s">
        <v>131</v>
      </c>
      <c r="AA23" s="27" t="s">
        <v>2</v>
      </c>
      <c r="AB23" s="28" t="s">
        <v>4</v>
      </c>
      <c r="AC23" s="6"/>
      <c r="AD23" s="26" t="s">
        <v>132</v>
      </c>
      <c r="AE23" s="30" t="s">
        <v>2</v>
      </c>
      <c r="AF23" s="33" t="n">
        <v>3</v>
      </c>
      <c r="AG23" s="6"/>
      <c r="AH23" s="53"/>
      <c r="AI23" s="53"/>
      <c r="AJ23" s="8"/>
    </row>
    <row r="24" customFormat="false" ht="13.8" hidden="false" customHeight="false" outlineLevel="0" collapsed="false">
      <c r="A24" s="7"/>
      <c r="B24" s="55" t="s">
        <v>133</v>
      </c>
      <c r="C24" s="36" t="s">
        <v>3</v>
      </c>
      <c r="D24" s="25" t="n">
        <v>1</v>
      </c>
      <c r="F24" s="26" t="s">
        <v>134</v>
      </c>
      <c r="G24" s="30" t="s">
        <v>2</v>
      </c>
      <c r="H24" s="33" t="n">
        <v>1</v>
      </c>
      <c r="I24" s="6"/>
      <c r="J24" s="26" t="s">
        <v>135</v>
      </c>
      <c r="K24" s="30" t="s">
        <v>2</v>
      </c>
      <c r="L24" s="33" t="n">
        <v>1</v>
      </c>
      <c r="M24" s="6"/>
      <c r="N24" s="26" t="s">
        <v>136</v>
      </c>
      <c r="O24" s="30" t="s">
        <v>2</v>
      </c>
      <c r="P24" s="33" t="n">
        <v>1</v>
      </c>
      <c r="Q24" s="6"/>
      <c r="R24" s="23" t="s">
        <v>137</v>
      </c>
      <c r="S24" s="24" t="s">
        <v>3</v>
      </c>
      <c r="T24" s="33" t="n">
        <v>1</v>
      </c>
      <c r="U24" s="6"/>
      <c r="V24" s="26" t="s">
        <v>138</v>
      </c>
      <c r="W24" s="30" t="s">
        <v>2</v>
      </c>
      <c r="X24" s="33" t="n">
        <v>1</v>
      </c>
      <c r="Y24" s="6"/>
      <c r="Z24" s="26" t="s">
        <v>139</v>
      </c>
      <c r="AA24" s="27" t="s">
        <v>2</v>
      </c>
      <c r="AB24" s="28" t="s">
        <v>4</v>
      </c>
      <c r="AC24" s="6"/>
      <c r="AD24" s="26" t="s">
        <v>140</v>
      </c>
      <c r="AE24" s="30" t="s">
        <v>2</v>
      </c>
      <c r="AF24" s="33" t="n">
        <v>1</v>
      </c>
      <c r="AG24" s="6"/>
      <c r="AH24" s="53"/>
      <c r="AI24" s="53"/>
      <c r="AJ24" s="8"/>
    </row>
    <row r="25" customFormat="false" ht="13.8" hidden="false" customHeight="false" outlineLevel="0" collapsed="false">
      <c r="A25" s="7"/>
      <c r="B25" s="56" t="s">
        <v>141</v>
      </c>
      <c r="C25" s="36" t="s">
        <v>3</v>
      </c>
      <c r="D25" s="25" t="n">
        <v>3</v>
      </c>
      <c r="F25" s="26" t="s">
        <v>142</v>
      </c>
      <c r="G25" s="38" t="s">
        <v>44</v>
      </c>
      <c r="H25" s="33" t="n">
        <v>3</v>
      </c>
      <c r="I25" s="6"/>
      <c r="J25" s="26" t="s">
        <v>143</v>
      </c>
      <c r="K25" s="30" t="s">
        <v>2</v>
      </c>
      <c r="L25" s="33" t="n">
        <v>3</v>
      </c>
      <c r="M25" s="6"/>
      <c r="N25" s="26" t="s">
        <v>144</v>
      </c>
      <c r="O25" s="30" t="s">
        <v>2</v>
      </c>
      <c r="P25" s="33" t="n">
        <v>3</v>
      </c>
      <c r="Q25" s="6"/>
      <c r="R25" s="26" t="s">
        <v>145</v>
      </c>
      <c r="S25" s="34" t="s">
        <v>10</v>
      </c>
      <c r="T25" s="33" t="n">
        <v>3</v>
      </c>
      <c r="U25" s="6"/>
      <c r="V25" s="23" t="s">
        <v>146</v>
      </c>
      <c r="W25" s="24" t="s">
        <v>3</v>
      </c>
      <c r="X25" s="33" t="n">
        <v>3</v>
      </c>
      <c r="Y25" s="6"/>
      <c r="Z25" s="23" t="s">
        <v>147</v>
      </c>
      <c r="AA25" s="24" t="s">
        <v>3</v>
      </c>
      <c r="AB25" s="33" t="n">
        <v>3</v>
      </c>
      <c r="AC25" s="6"/>
      <c r="AD25" s="26" t="s">
        <v>148</v>
      </c>
      <c r="AE25" s="30" t="s">
        <v>2</v>
      </c>
      <c r="AF25" s="33" t="n">
        <v>3</v>
      </c>
      <c r="AG25" s="6"/>
      <c r="AH25" s="53"/>
      <c r="AI25" s="53"/>
      <c r="AJ25" s="8"/>
    </row>
    <row r="26" customFormat="false" ht="13.8" hidden="false" customHeight="false" outlineLevel="0" collapsed="false">
      <c r="A26" s="7"/>
      <c r="B26" s="57" t="s">
        <v>149</v>
      </c>
      <c r="C26" s="36" t="s">
        <v>3</v>
      </c>
      <c r="D26" s="25" t="n">
        <v>1</v>
      </c>
      <c r="F26" s="26" t="s">
        <v>150</v>
      </c>
      <c r="G26" s="58" t="s">
        <v>44</v>
      </c>
      <c r="H26" s="33" t="n">
        <v>1</v>
      </c>
      <c r="I26" s="6"/>
      <c r="J26" s="26" t="s">
        <v>151</v>
      </c>
      <c r="K26" s="30" t="s">
        <v>2</v>
      </c>
      <c r="L26" s="33" t="n">
        <v>1</v>
      </c>
      <c r="M26" s="6"/>
      <c r="N26" s="26" t="s">
        <v>152</v>
      </c>
      <c r="O26" s="30" t="s">
        <v>2</v>
      </c>
      <c r="P26" s="33" t="n">
        <v>1</v>
      </c>
      <c r="Q26" s="6"/>
      <c r="R26" s="26" t="s">
        <v>153</v>
      </c>
      <c r="S26" s="34" t="s">
        <v>10</v>
      </c>
      <c r="T26" s="33" t="n">
        <v>1</v>
      </c>
      <c r="U26" s="6"/>
      <c r="V26" s="23" t="s">
        <v>154</v>
      </c>
      <c r="W26" s="24" t="s">
        <v>3</v>
      </c>
      <c r="X26" s="33" t="n">
        <v>1</v>
      </c>
      <c r="Y26" s="6"/>
      <c r="Z26" s="23" t="s">
        <v>155</v>
      </c>
      <c r="AA26" s="24" t="s">
        <v>3</v>
      </c>
      <c r="AB26" s="33" t="n">
        <v>1</v>
      </c>
      <c r="AC26" s="6"/>
      <c r="AD26" s="26" t="s">
        <v>156</v>
      </c>
      <c r="AE26" s="30" t="s">
        <v>2</v>
      </c>
      <c r="AF26" s="33" t="n">
        <v>1</v>
      </c>
      <c r="AG26" s="6"/>
      <c r="AH26" s="53"/>
      <c r="AI26" s="53"/>
      <c r="AJ26" s="8"/>
    </row>
    <row r="27" customFormat="false" ht="13.8" hidden="false" customHeight="false" outlineLevel="0" collapsed="false">
      <c r="A27" s="7"/>
      <c r="B27" s="26" t="s">
        <v>157</v>
      </c>
      <c r="C27" s="36" t="s">
        <v>3</v>
      </c>
      <c r="D27" s="33" t="n">
        <v>3</v>
      </c>
      <c r="E27" s="59"/>
      <c r="F27" s="39"/>
      <c r="G27" s="39"/>
      <c r="H27" s="39"/>
      <c r="I27" s="6"/>
      <c r="J27" s="39"/>
      <c r="K27" s="39"/>
      <c r="L27" s="43"/>
      <c r="M27" s="6"/>
      <c r="N27" s="39"/>
      <c r="O27" s="39"/>
      <c r="P27" s="39"/>
      <c r="Q27" s="6"/>
      <c r="R27" s="39"/>
      <c r="S27" s="39"/>
      <c r="T27" s="39"/>
      <c r="U27" s="6"/>
      <c r="V27" s="60"/>
      <c r="W27" s="60"/>
      <c r="X27" s="61"/>
      <c r="Y27" s="6"/>
      <c r="Z27" s="60"/>
      <c r="AA27" s="60"/>
      <c r="AB27" s="60"/>
      <c r="AC27" s="6"/>
      <c r="AD27" s="39"/>
      <c r="AE27" s="39"/>
      <c r="AF27" s="6"/>
      <c r="AG27" s="6"/>
      <c r="AH27" s="13"/>
      <c r="AI27" s="62"/>
      <c r="AJ27" s="8"/>
    </row>
    <row r="28" customFormat="false" ht="13.8" hidden="false" customHeight="false" outlineLevel="0" collapsed="false">
      <c r="A28" s="7"/>
      <c r="B28" s="31" t="s">
        <v>158</v>
      </c>
      <c r="C28" s="36" t="s">
        <v>3</v>
      </c>
      <c r="D28" s="33" t="n">
        <v>1</v>
      </c>
      <c r="E28" s="47"/>
      <c r="F28" s="44" t="s">
        <v>91</v>
      </c>
      <c r="G28" s="44"/>
      <c r="H28" s="45" t="n">
        <f aca="false">SUM(H19:H26)</f>
        <v>16</v>
      </c>
      <c r="I28" s="47"/>
      <c r="J28" s="44" t="s">
        <v>91</v>
      </c>
      <c r="K28" s="44"/>
      <c r="L28" s="45" t="n">
        <f aca="false">SUM(L19:L26)</f>
        <v>16</v>
      </c>
      <c r="M28" s="47"/>
      <c r="N28" s="44" t="s">
        <v>91</v>
      </c>
      <c r="O28" s="44"/>
      <c r="P28" s="45" t="n">
        <f aca="false">SUM(P19:P26)</f>
        <v>16</v>
      </c>
      <c r="Q28" s="47"/>
      <c r="R28" s="44" t="s">
        <v>91</v>
      </c>
      <c r="S28" s="44"/>
      <c r="T28" s="45" t="n">
        <f aca="false">SUM(T19:T26)</f>
        <v>16</v>
      </c>
      <c r="U28" s="47"/>
      <c r="V28" s="44" t="s">
        <v>91</v>
      </c>
      <c r="W28" s="44"/>
      <c r="X28" s="45" t="n">
        <f aca="false">SUM(X19:X26)</f>
        <v>16</v>
      </c>
      <c r="Y28" s="47"/>
      <c r="Z28" s="44" t="s">
        <v>91</v>
      </c>
      <c r="AA28" s="44"/>
      <c r="AB28" s="45" t="n">
        <f aca="false">SUM(AB19:AB26)</f>
        <v>10</v>
      </c>
      <c r="AC28" s="47"/>
      <c r="AD28" s="44" t="s">
        <v>91</v>
      </c>
      <c r="AE28" s="44"/>
      <c r="AF28" s="45" t="n">
        <f aca="false">SUM(AF19:AF26)</f>
        <v>16</v>
      </c>
      <c r="AG28" s="44" t="s">
        <v>91</v>
      </c>
      <c r="AH28" s="44"/>
      <c r="AI28" s="45" t="n">
        <f aca="false">SUM(AI18:AI27)</f>
        <v>0</v>
      </c>
      <c r="AJ28" s="8"/>
    </row>
    <row r="29" customFormat="false" ht="13.8" hidden="false" customHeight="false" outlineLevel="0" collapsed="false">
      <c r="A29" s="7"/>
      <c r="B29" s="44" t="s">
        <v>91</v>
      </c>
      <c r="C29" s="44"/>
      <c r="D29" s="45" t="n">
        <f aca="false">SUM(D19:D28)</f>
        <v>20</v>
      </c>
      <c r="F29" s="6"/>
      <c r="G29" s="6"/>
      <c r="H29" s="6"/>
      <c r="I29" s="6"/>
      <c r="J29" s="6"/>
      <c r="K29" s="6"/>
      <c r="L29" s="4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43"/>
      <c r="Y29" s="6"/>
      <c r="Z29" s="6"/>
      <c r="AA29" s="6"/>
      <c r="AB29" s="6"/>
      <c r="AC29" s="6"/>
      <c r="AD29" s="6"/>
      <c r="AE29" s="6"/>
      <c r="AF29" s="6"/>
      <c r="AG29" s="6"/>
      <c r="AH29" s="13"/>
      <c r="AI29" s="13"/>
      <c r="AJ29" s="8"/>
    </row>
    <row r="30" customFormat="false" ht="13.8" hidden="false" customHeight="false" outlineLevel="0" collapsed="false">
      <c r="A30" s="7"/>
      <c r="B30" s="14" t="s">
        <v>0</v>
      </c>
      <c r="C30" s="15"/>
      <c r="D30" s="16" t="s">
        <v>1</v>
      </c>
      <c r="E30" s="17"/>
      <c r="F30" s="18" t="s">
        <v>0</v>
      </c>
      <c r="G30" s="18"/>
      <c r="H30" s="16" t="s">
        <v>1</v>
      </c>
      <c r="I30" s="18"/>
      <c r="J30" s="18" t="s">
        <v>0</v>
      </c>
      <c r="K30" s="18"/>
      <c r="L30" s="16" t="s">
        <v>1</v>
      </c>
      <c r="M30" s="18"/>
      <c r="N30" s="18" t="s">
        <v>0</v>
      </c>
      <c r="O30" s="18"/>
      <c r="P30" s="16" t="s">
        <v>1</v>
      </c>
      <c r="Q30" s="18"/>
      <c r="R30" s="18" t="s">
        <v>0</v>
      </c>
      <c r="S30" s="18"/>
      <c r="T30" s="16" t="s">
        <v>1</v>
      </c>
      <c r="U30" s="18"/>
      <c r="V30" s="18" t="s">
        <v>0</v>
      </c>
      <c r="W30" s="18"/>
      <c r="X30" s="16" t="s">
        <v>1</v>
      </c>
      <c r="Y30" s="18"/>
      <c r="Z30" s="18" t="s">
        <v>0</v>
      </c>
      <c r="AA30" s="18"/>
      <c r="AB30" s="16" t="s">
        <v>1</v>
      </c>
      <c r="AC30" s="18"/>
      <c r="AD30" s="18" t="s">
        <v>0</v>
      </c>
      <c r="AE30" s="18"/>
      <c r="AF30" s="16" t="s">
        <v>1</v>
      </c>
      <c r="AG30" s="19"/>
      <c r="AH30" s="13"/>
      <c r="AI30" s="13"/>
      <c r="AJ30" s="8"/>
    </row>
    <row r="31" customFormat="false" ht="13.8" hidden="false" customHeight="false" outlineLevel="0" collapsed="false">
      <c r="A31" s="7"/>
      <c r="B31" s="55" t="n">
        <v>3101</v>
      </c>
      <c r="C31" s="36" t="s">
        <v>3</v>
      </c>
      <c r="D31" s="25" t="n">
        <v>6</v>
      </c>
      <c r="F31" s="29" t="n">
        <v>3201</v>
      </c>
      <c r="G31" s="24" t="s">
        <v>3</v>
      </c>
      <c r="H31" s="25" t="n">
        <v>6</v>
      </c>
      <c r="I31" s="6"/>
      <c r="J31" s="23" t="n">
        <v>3301</v>
      </c>
      <c r="K31" s="24" t="s">
        <v>3</v>
      </c>
      <c r="L31" s="25" t="n">
        <v>6</v>
      </c>
      <c r="M31" s="6"/>
      <c r="N31" s="26" t="s">
        <v>159</v>
      </c>
      <c r="O31" s="27" t="s">
        <v>2</v>
      </c>
      <c r="P31" s="28" t="s">
        <v>4</v>
      </c>
      <c r="Q31" s="6"/>
      <c r="R31" s="26" t="n">
        <v>3501</v>
      </c>
      <c r="S31" s="27" t="s">
        <v>2</v>
      </c>
      <c r="T31" s="28" t="s">
        <v>4</v>
      </c>
      <c r="U31" s="6"/>
      <c r="V31" s="23" t="n">
        <v>3602</v>
      </c>
      <c r="W31" s="63" t="s">
        <v>99</v>
      </c>
      <c r="X31" s="25" t="n">
        <v>3</v>
      </c>
      <c r="Y31" s="6"/>
      <c r="Z31" s="23" t="n">
        <v>3703</v>
      </c>
      <c r="AA31" s="24" t="s">
        <v>160</v>
      </c>
      <c r="AB31" s="25" t="n">
        <v>6</v>
      </c>
      <c r="AC31" s="6"/>
      <c r="AD31" s="26" t="n">
        <v>3804</v>
      </c>
      <c r="AE31" s="30" t="s">
        <v>2</v>
      </c>
      <c r="AF31" s="31" t="n">
        <v>6</v>
      </c>
      <c r="AG31" s="32"/>
      <c r="AH31" s="13"/>
      <c r="AI31" s="13"/>
      <c r="AJ31" s="8"/>
    </row>
    <row r="32" customFormat="false" ht="13.8" hidden="false" customHeight="false" outlineLevel="0" collapsed="false">
      <c r="A32" s="7"/>
      <c r="B32" s="35" t="s">
        <v>161</v>
      </c>
      <c r="C32" s="36" t="s">
        <v>3</v>
      </c>
      <c r="D32" s="25" t="n">
        <v>3</v>
      </c>
      <c r="F32" s="23" t="s">
        <v>162</v>
      </c>
      <c r="G32" s="24" t="s">
        <v>3</v>
      </c>
      <c r="H32" s="25" t="n">
        <v>3</v>
      </c>
      <c r="I32" s="6"/>
      <c r="J32" s="26" t="s">
        <v>163</v>
      </c>
      <c r="K32" s="30" t="s">
        <v>2</v>
      </c>
      <c r="L32" s="25" t="n">
        <v>3</v>
      </c>
      <c r="M32" s="6"/>
      <c r="N32" s="26" t="s">
        <v>164</v>
      </c>
      <c r="O32" s="30" t="s">
        <v>2</v>
      </c>
      <c r="P32" s="25" t="n">
        <v>3</v>
      </c>
      <c r="Q32" s="6"/>
      <c r="R32" s="26" t="s">
        <v>165</v>
      </c>
      <c r="S32" s="30" t="s">
        <v>2</v>
      </c>
      <c r="T32" s="25" t="n">
        <v>3</v>
      </c>
      <c r="U32" s="6"/>
      <c r="V32" s="23" t="s">
        <v>166</v>
      </c>
      <c r="W32" s="24" t="s">
        <v>3</v>
      </c>
      <c r="X32" s="25" t="n">
        <v>3</v>
      </c>
      <c r="Y32" s="6"/>
      <c r="Z32" s="26" t="s">
        <v>167</v>
      </c>
      <c r="AA32" s="30" t="s">
        <v>2</v>
      </c>
      <c r="AB32" s="33" t="n">
        <v>4</v>
      </c>
      <c r="AC32" s="6"/>
      <c r="AD32" s="23" t="s">
        <v>168</v>
      </c>
      <c r="AE32" s="24" t="s">
        <v>3</v>
      </c>
      <c r="AF32" s="31" t="n">
        <v>3</v>
      </c>
      <c r="AG32" s="32"/>
      <c r="AH32" s="13"/>
      <c r="AI32" s="13"/>
      <c r="AJ32" s="8"/>
    </row>
    <row r="33" customFormat="false" ht="13.8" hidden="false" customHeight="false" outlineLevel="0" collapsed="false">
      <c r="A33" s="7"/>
      <c r="B33" s="35" t="s">
        <v>169</v>
      </c>
      <c r="C33" s="36" t="s">
        <v>3</v>
      </c>
      <c r="D33" s="25" t="n">
        <v>1</v>
      </c>
      <c r="F33" s="23" t="s">
        <v>170</v>
      </c>
      <c r="G33" s="24" t="s">
        <v>3</v>
      </c>
      <c r="H33" s="25" t="n">
        <v>1</v>
      </c>
      <c r="I33" s="6"/>
      <c r="J33" s="26" t="s">
        <v>171</v>
      </c>
      <c r="K33" s="30" t="s">
        <v>2</v>
      </c>
      <c r="L33" s="25" t="n">
        <v>1</v>
      </c>
      <c r="M33" s="6"/>
      <c r="N33" s="26" t="s">
        <v>172</v>
      </c>
      <c r="O33" s="30" t="s">
        <v>2</v>
      </c>
      <c r="P33" s="25" t="n">
        <v>1</v>
      </c>
      <c r="Q33" s="6"/>
      <c r="R33" s="26" t="s">
        <v>173</v>
      </c>
      <c r="S33" s="30" t="s">
        <v>2</v>
      </c>
      <c r="T33" s="25" t="n">
        <v>1</v>
      </c>
      <c r="U33" s="6"/>
      <c r="V33" s="23" t="s">
        <v>174</v>
      </c>
      <c r="W33" s="24" t="s">
        <v>3</v>
      </c>
      <c r="X33" s="25" t="n">
        <v>1</v>
      </c>
      <c r="Y33" s="6"/>
      <c r="Z33" s="26" t="s">
        <v>175</v>
      </c>
      <c r="AA33" s="30" t="s">
        <v>2</v>
      </c>
      <c r="AB33" s="33" t="n">
        <v>1</v>
      </c>
      <c r="AC33" s="6"/>
      <c r="AD33" s="23" t="s">
        <v>176</v>
      </c>
      <c r="AE33" s="24" t="s">
        <v>3</v>
      </c>
      <c r="AF33" s="31" t="n">
        <v>1</v>
      </c>
      <c r="AG33" s="32"/>
      <c r="AH33" s="13"/>
      <c r="AI33" s="13"/>
      <c r="AJ33" s="8"/>
    </row>
    <row r="34" customFormat="false" ht="13.8" hidden="false" customHeight="false" outlineLevel="0" collapsed="false">
      <c r="A34" s="7"/>
      <c r="B34" s="35" t="s">
        <v>177</v>
      </c>
      <c r="C34" s="64" t="s">
        <v>178</v>
      </c>
      <c r="D34" s="25" t="n">
        <v>3</v>
      </c>
      <c r="F34" s="23" t="s">
        <v>179</v>
      </c>
      <c r="G34" s="24" t="s">
        <v>160</v>
      </c>
      <c r="H34" s="25" t="n">
        <v>3</v>
      </c>
      <c r="I34" s="6"/>
      <c r="J34" s="23" t="s">
        <v>180</v>
      </c>
      <c r="K34" s="24" t="s">
        <v>3</v>
      </c>
      <c r="L34" s="25" t="n">
        <v>3</v>
      </c>
      <c r="M34" s="6"/>
      <c r="N34" s="23" t="s">
        <v>181</v>
      </c>
      <c r="O34" s="24" t="s">
        <v>3</v>
      </c>
      <c r="P34" s="25" t="n">
        <v>3</v>
      </c>
      <c r="Q34" s="65"/>
      <c r="R34" s="26" t="s">
        <v>182</v>
      </c>
      <c r="S34" s="34" t="s">
        <v>10</v>
      </c>
      <c r="T34" s="25" t="n">
        <v>3</v>
      </c>
      <c r="U34" s="6"/>
      <c r="V34" s="23" t="s">
        <v>183</v>
      </c>
      <c r="W34" s="24" t="s">
        <v>160</v>
      </c>
      <c r="X34" s="25" t="n">
        <v>4</v>
      </c>
      <c r="Y34" s="6"/>
      <c r="Z34" s="23" t="s">
        <v>184</v>
      </c>
      <c r="AA34" s="24" t="s">
        <v>3</v>
      </c>
      <c r="AB34" s="25" t="n">
        <v>3</v>
      </c>
      <c r="AC34" s="6"/>
      <c r="AD34" s="23" t="s">
        <v>185</v>
      </c>
      <c r="AE34" s="24" t="s">
        <v>3</v>
      </c>
      <c r="AF34" s="31" t="n">
        <v>3</v>
      </c>
      <c r="AG34" s="32"/>
      <c r="AH34" s="13"/>
      <c r="AI34" s="13"/>
      <c r="AJ34" s="8"/>
    </row>
    <row r="35" customFormat="false" ht="13.8" hidden="false" customHeight="false" outlineLevel="0" collapsed="false">
      <c r="A35" s="7"/>
      <c r="B35" s="35" t="s">
        <v>186</v>
      </c>
      <c r="C35" s="64" t="s">
        <v>178</v>
      </c>
      <c r="D35" s="25" t="n">
        <v>1</v>
      </c>
      <c r="F35" s="23" t="s">
        <v>187</v>
      </c>
      <c r="G35" s="24" t="s">
        <v>160</v>
      </c>
      <c r="H35" s="25" t="n">
        <v>1</v>
      </c>
      <c r="I35" s="6"/>
      <c r="J35" s="23" t="s">
        <v>188</v>
      </c>
      <c r="K35" s="24" t="s">
        <v>3</v>
      </c>
      <c r="L35" s="25" t="n">
        <v>1</v>
      </c>
      <c r="M35" s="6"/>
      <c r="N35" s="23" t="s">
        <v>189</v>
      </c>
      <c r="O35" s="24" t="s">
        <v>3</v>
      </c>
      <c r="P35" s="25" t="n">
        <v>1</v>
      </c>
      <c r="Q35" s="6"/>
      <c r="R35" s="26" t="s">
        <v>190</v>
      </c>
      <c r="S35" s="34" t="s">
        <v>10</v>
      </c>
      <c r="T35" s="25" t="n">
        <v>1</v>
      </c>
      <c r="U35" s="6"/>
      <c r="V35" s="23" t="s">
        <v>191</v>
      </c>
      <c r="W35" s="24" t="s">
        <v>160</v>
      </c>
      <c r="X35" s="25" t="n">
        <v>1</v>
      </c>
      <c r="Y35" s="6"/>
      <c r="Z35" s="23" t="s">
        <v>192</v>
      </c>
      <c r="AA35" s="24" t="s">
        <v>3</v>
      </c>
      <c r="AB35" s="25" t="n">
        <v>1</v>
      </c>
      <c r="AC35" s="6"/>
      <c r="AD35" s="23" t="s">
        <v>193</v>
      </c>
      <c r="AE35" s="24" t="s">
        <v>3</v>
      </c>
      <c r="AF35" s="31" t="n">
        <v>1</v>
      </c>
      <c r="AG35" s="32"/>
      <c r="AH35" s="13"/>
      <c r="AI35" s="13"/>
      <c r="AJ35" s="8"/>
    </row>
    <row r="36" customFormat="false" ht="13.8" hidden="false" customHeight="false" outlineLevel="0" collapsed="false">
      <c r="A36" s="7"/>
      <c r="B36" s="56" t="s">
        <v>194</v>
      </c>
      <c r="C36" s="36" t="s">
        <v>3</v>
      </c>
      <c r="D36" s="25" t="n">
        <v>4</v>
      </c>
      <c r="F36" s="26" t="s">
        <v>195</v>
      </c>
      <c r="G36" s="30" t="s">
        <v>2</v>
      </c>
      <c r="H36" s="25" t="n">
        <v>4</v>
      </c>
      <c r="I36" s="6"/>
      <c r="J36" s="26" t="s">
        <v>196</v>
      </c>
      <c r="K36" s="30" t="s">
        <v>2</v>
      </c>
      <c r="L36" s="25" t="n">
        <v>4</v>
      </c>
      <c r="M36" s="6"/>
      <c r="N36" s="23" t="s">
        <v>197</v>
      </c>
      <c r="O36" s="24" t="s">
        <v>3</v>
      </c>
      <c r="P36" s="25" t="n">
        <v>4</v>
      </c>
      <c r="Q36" s="6"/>
      <c r="R36" s="23" t="s">
        <v>198</v>
      </c>
      <c r="S36" s="24" t="s">
        <v>160</v>
      </c>
      <c r="T36" s="25" t="n">
        <v>4</v>
      </c>
      <c r="U36" s="6"/>
      <c r="V36" s="23" t="s">
        <v>199</v>
      </c>
      <c r="W36" s="24" t="s">
        <v>3</v>
      </c>
      <c r="X36" s="25" t="n">
        <v>3</v>
      </c>
      <c r="Y36" s="6"/>
      <c r="Z36" s="23" t="s">
        <v>200</v>
      </c>
      <c r="AA36" s="24" t="s">
        <v>3</v>
      </c>
      <c r="AB36" s="25" t="n">
        <v>3</v>
      </c>
      <c r="AC36" s="6"/>
      <c r="AD36" s="26" t="s">
        <v>201</v>
      </c>
      <c r="AE36" s="34" t="s">
        <v>10</v>
      </c>
      <c r="AF36" s="31" t="n">
        <v>3</v>
      </c>
      <c r="AG36" s="32"/>
      <c r="AH36" s="13"/>
      <c r="AI36" s="13"/>
      <c r="AJ36" s="8"/>
    </row>
    <row r="37" customFormat="false" ht="13.8" hidden="false" customHeight="false" outlineLevel="0" collapsed="false">
      <c r="A37" s="7"/>
      <c r="B37" s="56" t="s">
        <v>202</v>
      </c>
      <c r="C37" s="36" t="s">
        <v>3</v>
      </c>
      <c r="D37" s="25" t="n">
        <v>1</v>
      </c>
      <c r="F37" s="26" t="s">
        <v>203</v>
      </c>
      <c r="G37" s="30" t="s">
        <v>2</v>
      </c>
      <c r="H37" s="25" t="n">
        <v>1</v>
      </c>
      <c r="I37" s="6"/>
      <c r="J37" s="26" t="s">
        <v>204</v>
      </c>
      <c r="K37" s="30" t="s">
        <v>2</v>
      </c>
      <c r="L37" s="25" t="n">
        <v>1</v>
      </c>
      <c r="M37" s="6"/>
      <c r="N37" s="23" t="s">
        <v>205</v>
      </c>
      <c r="O37" s="24" t="s">
        <v>3</v>
      </c>
      <c r="P37" s="25" t="n">
        <v>1</v>
      </c>
      <c r="Q37" s="6"/>
      <c r="R37" s="23" t="s">
        <v>206</v>
      </c>
      <c r="S37" s="24" t="s">
        <v>160</v>
      </c>
      <c r="T37" s="25" t="n">
        <v>1</v>
      </c>
      <c r="U37" s="6"/>
      <c r="V37" s="23" t="s">
        <v>207</v>
      </c>
      <c r="W37" s="24" t="s">
        <v>3</v>
      </c>
      <c r="X37" s="25" t="n">
        <v>1</v>
      </c>
      <c r="Y37" s="6"/>
      <c r="Z37" s="23" t="s">
        <v>208</v>
      </c>
      <c r="AA37" s="24" t="s">
        <v>3</v>
      </c>
      <c r="AB37" s="25" t="n">
        <v>1</v>
      </c>
      <c r="AC37" s="6"/>
      <c r="AD37" s="26" t="s">
        <v>209</v>
      </c>
      <c r="AE37" s="34" t="s">
        <v>10</v>
      </c>
      <c r="AF37" s="31" t="n">
        <v>1</v>
      </c>
      <c r="AG37" s="32"/>
      <c r="AH37" s="13"/>
      <c r="AI37" s="13"/>
      <c r="AJ37" s="8"/>
    </row>
    <row r="38" customFormat="false" ht="13.8" hidden="false" customHeight="false" outlineLevel="0" collapsed="false">
      <c r="A38" s="7"/>
      <c r="B38" s="35" t="s">
        <v>210</v>
      </c>
      <c r="C38" s="36" t="s">
        <v>3</v>
      </c>
      <c r="D38" s="25" t="n">
        <v>3</v>
      </c>
      <c r="F38" s="23" t="s">
        <v>211</v>
      </c>
      <c r="G38" s="24" t="s">
        <v>3</v>
      </c>
      <c r="H38" s="25" t="n">
        <v>3</v>
      </c>
      <c r="I38" s="6"/>
      <c r="J38" s="23" t="s">
        <v>212</v>
      </c>
      <c r="K38" s="24" t="s">
        <v>3</v>
      </c>
      <c r="L38" s="25" t="n">
        <v>3</v>
      </c>
      <c r="M38" s="6"/>
      <c r="N38" s="23" t="s">
        <v>213</v>
      </c>
      <c r="O38" s="24" t="s">
        <v>3</v>
      </c>
      <c r="P38" s="25" t="n">
        <v>3</v>
      </c>
      <c r="Q38" s="6"/>
      <c r="R38" s="23" t="s">
        <v>214</v>
      </c>
      <c r="S38" s="24" t="s">
        <v>3</v>
      </c>
      <c r="T38" s="25" t="n">
        <v>3</v>
      </c>
      <c r="U38" s="6"/>
      <c r="V38" s="23" t="s">
        <v>215</v>
      </c>
      <c r="W38" s="24" t="s">
        <v>3</v>
      </c>
      <c r="X38" s="25" t="n">
        <v>3</v>
      </c>
      <c r="Y38" s="6"/>
      <c r="Z38" s="23" t="s">
        <v>216</v>
      </c>
      <c r="AA38" s="24" t="s">
        <v>3</v>
      </c>
      <c r="AB38" s="25" t="n">
        <v>3</v>
      </c>
      <c r="AC38" s="6"/>
      <c r="AD38" s="6"/>
      <c r="AE38" s="6"/>
      <c r="AF38" s="6"/>
      <c r="AG38" s="32"/>
      <c r="AH38" s="37"/>
      <c r="AI38" s="37"/>
      <c r="AJ38" s="11"/>
    </row>
    <row r="39" customFormat="false" ht="13.8" hidden="false" customHeight="false" outlineLevel="0" collapsed="false">
      <c r="A39" s="7"/>
      <c r="B39" s="35" t="s">
        <v>217</v>
      </c>
      <c r="C39" s="36" t="s">
        <v>3</v>
      </c>
      <c r="D39" s="25" t="n">
        <v>1</v>
      </c>
      <c r="F39" s="23" t="s">
        <v>218</v>
      </c>
      <c r="G39" s="24" t="s">
        <v>3</v>
      </c>
      <c r="H39" s="25" t="n">
        <v>1</v>
      </c>
      <c r="I39" s="6"/>
      <c r="J39" s="23" t="s">
        <v>219</v>
      </c>
      <c r="K39" s="24" t="s">
        <v>3</v>
      </c>
      <c r="L39" s="25" t="n">
        <v>1</v>
      </c>
      <c r="M39" s="6"/>
      <c r="N39" s="23" t="s">
        <v>220</v>
      </c>
      <c r="O39" s="24" t="s">
        <v>3</v>
      </c>
      <c r="P39" s="25" t="n">
        <v>1</v>
      </c>
      <c r="Q39" s="6"/>
      <c r="R39" s="23" t="s">
        <v>221</v>
      </c>
      <c r="S39" s="24" t="s">
        <v>3</v>
      </c>
      <c r="T39" s="25" t="n">
        <v>1</v>
      </c>
      <c r="U39" s="6"/>
      <c r="V39" s="23" t="s">
        <v>222</v>
      </c>
      <c r="W39" s="24" t="s">
        <v>3</v>
      </c>
      <c r="X39" s="25" t="n">
        <v>1</v>
      </c>
      <c r="Y39" s="6"/>
      <c r="Z39" s="23" t="s">
        <v>223</v>
      </c>
      <c r="AA39" s="24" t="s">
        <v>3</v>
      </c>
      <c r="AB39" s="25" t="n">
        <v>1</v>
      </c>
      <c r="AC39" s="6"/>
      <c r="AD39" s="6"/>
      <c r="AE39" s="6"/>
      <c r="AF39" s="6"/>
      <c r="AG39" s="32"/>
      <c r="AH39" s="37"/>
      <c r="AI39" s="37"/>
      <c r="AJ39" s="11"/>
    </row>
    <row r="40" customFormat="false" ht="13.8" hidden="false" customHeight="false" outlineLevel="0" collapsed="false">
      <c r="A40" s="7"/>
      <c r="B40" s="35" t="s">
        <v>224</v>
      </c>
      <c r="C40" s="36" t="s">
        <v>3</v>
      </c>
      <c r="D40" s="25" t="n">
        <v>3</v>
      </c>
      <c r="F40" s="23" t="s">
        <v>225</v>
      </c>
      <c r="G40" s="24" t="s">
        <v>3</v>
      </c>
      <c r="H40" s="25" t="n">
        <v>3</v>
      </c>
      <c r="I40" s="6"/>
      <c r="J40" s="23" t="s">
        <v>226</v>
      </c>
      <c r="K40" s="24" t="s">
        <v>3</v>
      </c>
      <c r="L40" s="25" t="n">
        <v>3</v>
      </c>
      <c r="M40" s="6"/>
      <c r="N40" s="23" t="s">
        <v>227</v>
      </c>
      <c r="O40" s="24" t="s">
        <v>3</v>
      </c>
      <c r="P40" s="25" t="n">
        <v>3</v>
      </c>
      <c r="Q40" s="6"/>
      <c r="R40" s="23" t="s">
        <v>228</v>
      </c>
      <c r="S40" s="24" t="s">
        <v>3</v>
      </c>
      <c r="T40" s="25" t="n">
        <v>3</v>
      </c>
      <c r="U40" s="6"/>
      <c r="V40" s="23" t="s">
        <v>229</v>
      </c>
      <c r="W40" s="24" t="s">
        <v>3</v>
      </c>
      <c r="X40" s="25" t="n">
        <v>3</v>
      </c>
      <c r="Y40" s="6"/>
      <c r="Z40" s="6"/>
      <c r="AA40" s="6"/>
      <c r="AB40" s="6"/>
      <c r="AC40" s="6"/>
      <c r="AD40" s="6"/>
      <c r="AE40" s="6"/>
      <c r="AF40" s="6"/>
      <c r="AG40" s="32"/>
      <c r="AH40" s="13"/>
      <c r="AI40" s="13"/>
      <c r="AJ40" s="8"/>
    </row>
    <row r="41" customFormat="false" ht="13.8" hidden="false" customHeight="false" outlineLevel="0" collapsed="false">
      <c r="A41" s="7"/>
      <c r="B41" s="35" t="s">
        <v>230</v>
      </c>
      <c r="C41" s="36" t="s">
        <v>3</v>
      </c>
      <c r="D41" s="25" t="n">
        <v>1</v>
      </c>
      <c r="F41" s="23" t="s">
        <v>231</v>
      </c>
      <c r="G41" s="24" t="s">
        <v>3</v>
      </c>
      <c r="H41" s="25" t="n">
        <v>1</v>
      </c>
      <c r="I41" s="6"/>
      <c r="J41" s="23" t="s">
        <v>232</v>
      </c>
      <c r="K41" s="24" t="s">
        <v>3</v>
      </c>
      <c r="L41" s="25" t="n">
        <v>1</v>
      </c>
      <c r="M41" s="6"/>
      <c r="N41" s="23" t="s">
        <v>233</v>
      </c>
      <c r="O41" s="24" t="s">
        <v>3</v>
      </c>
      <c r="P41" s="25" t="n">
        <v>1</v>
      </c>
      <c r="Q41" s="6"/>
      <c r="R41" s="23" t="s">
        <v>234</v>
      </c>
      <c r="S41" s="24" t="s">
        <v>3</v>
      </c>
      <c r="T41" s="25" t="n">
        <v>1</v>
      </c>
      <c r="U41" s="6"/>
      <c r="V41" s="23" t="s">
        <v>235</v>
      </c>
      <c r="W41" s="24" t="s">
        <v>3</v>
      </c>
      <c r="X41" s="25" t="n">
        <v>1</v>
      </c>
      <c r="Y41" s="6"/>
      <c r="Z41" s="6"/>
      <c r="AA41" s="6"/>
      <c r="AB41" s="6"/>
      <c r="AC41" s="6"/>
      <c r="AD41" s="6"/>
      <c r="AE41" s="6"/>
      <c r="AF41" s="6"/>
      <c r="AG41" s="32"/>
      <c r="AH41" s="13"/>
      <c r="AI41" s="13"/>
      <c r="AJ41" s="40"/>
    </row>
    <row r="42" customFormat="false" ht="13.8" hidden="false" customHeight="false" outlineLevel="0" collapsed="false">
      <c r="A42" s="7"/>
      <c r="B42" s="35" t="s">
        <v>236</v>
      </c>
      <c r="C42" s="36" t="s">
        <v>3</v>
      </c>
      <c r="D42" s="25" t="n">
        <v>3</v>
      </c>
      <c r="F42" s="23" t="s">
        <v>237</v>
      </c>
      <c r="G42" s="24" t="s">
        <v>3</v>
      </c>
      <c r="H42" s="25" t="n">
        <v>3</v>
      </c>
      <c r="I42" s="6"/>
      <c r="J42" s="23" t="s">
        <v>238</v>
      </c>
      <c r="K42" s="24" t="s">
        <v>3</v>
      </c>
      <c r="L42" s="25" t="n">
        <v>3</v>
      </c>
      <c r="M42" s="6"/>
      <c r="N42" s="23" t="s">
        <v>239</v>
      </c>
      <c r="O42" s="24" t="s">
        <v>3</v>
      </c>
      <c r="P42" s="25" t="n">
        <v>3</v>
      </c>
      <c r="Q42" s="6"/>
      <c r="R42" s="23" t="s">
        <v>240</v>
      </c>
      <c r="S42" s="24" t="s">
        <v>3</v>
      </c>
      <c r="T42" s="25" t="n">
        <v>3</v>
      </c>
      <c r="U42" s="6"/>
      <c r="V42" s="6"/>
      <c r="W42" s="6"/>
      <c r="X42" s="43"/>
      <c r="Y42" s="6"/>
      <c r="Z42" s="6"/>
      <c r="AA42" s="6"/>
      <c r="AB42" s="6"/>
      <c r="AC42" s="6"/>
      <c r="AD42" s="6"/>
      <c r="AE42" s="6"/>
      <c r="AF42" s="6"/>
      <c r="AG42" s="32"/>
      <c r="AH42" s="13"/>
      <c r="AI42" s="13"/>
      <c r="AJ42" s="8"/>
    </row>
    <row r="43" customFormat="false" ht="13.8" hidden="false" customHeight="false" outlineLevel="0" collapsed="false">
      <c r="A43" s="7"/>
      <c r="B43" s="35" t="s">
        <v>241</v>
      </c>
      <c r="C43" s="36" t="s">
        <v>3</v>
      </c>
      <c r="D43" s="25" t="n">
        <v>1</v>
      </c>
      <c r="F43" s="23" t="s">
        <v>242</v>
      </c>
      <c r="G43" s="24" t="s">
        <v>3</v>
      </c>
      <c r="H43" s="25" t="n">
        <v>1</v>
      </c>
      <c r="I43" s="6"/>
      <c r="J43" s="23" t="s">
        <v>243</v>
      </c>
      <c r="K43" s="24" t="s">
        <v>3</v>
      </c>
      <c r="L43" s="25" t="n">
        <v>1</v>
      </c>
      <c r="M43" s="6"/>
      <c r="N43" s="23" t="s">
        <v>244</v>
      </c>
      <c r="O43" s="24" t="s">
        <v>3</v>
      </c>
      <c r="P43" s="25" t="n">
        <v>1</v>
      </c>
      <c r="Q43" s="6"/>
      <c r="R43" s="23" t="s">
        <v>245</v>
      </c>
      <c r="S43" s="24" t="s">
        <v>3</v>
      </c>
      <c r="T43" s="25" t="n">
        <v>1</v>
      </c>
      <c r="U43" s="6"/>
      <c r="V43" s="6"/>
      <c r="W43" s="6"/>
      <c r="X43" s="43"/>
      <c r="Y43" s="6"/>
      <c r="Z43" s="6"/>
      <c r="AA43" s="6"/>
      <c r="AB43" s="6"/>
      <c r="AC43" s="6"/>
      <c r="AD43" s="6"/>
      <c r="AE43" s="6"/>
      <c r="AF43" s="6"/>
      <c r="AG43" s="32"/>
      <c r="AH43" s="13"/>
      <c r="AI43" s="13"/>
      <c r="AJ43" s="8"/>
    </row>
    <row r="44" customFormat="false" ht="13.8" hidden="false" customHeight="false" outlineLevel="0" collapsed="false">
      <c r="A44" s="7"/>
      <c r="B44" s="44" t="s">
        <v>91</v>
      </c>
      <c r="C44" s="44"/>
      <c r="D44" s="45" t="n">
        <f aca="false">SUM(D31:D43)</f>
        <v>31</v>
      </c>
      <c r="E44" s="46"/>
      <c r="F44" s="44" t="s">
        <v>91</v>
      </c>
      <c r="G44" s="44"/>
      <c r="H44" s="45" t="n">
        <f aca="false">SUM(H31:H43)</f>
        <v>31</v>
      </c>
      <c r="I44" s="47"/>
      <c r="J44" s="44" t="s">
        <v>91</v>
      </c>
      <c r="K44" s="44"/>
      <c r="L44" s="45" t="n">
        <f aca="false">SUM(L31:L43)</f>
        <v>31</v>
      </c>
      <c r="M44" s="47"/>
      <c r="N44" s="44" t="s">
        <v>91</v>
      </c>
      <c r="O44" s="44"/>
      <c r="P44" s="45" t="n">
        <f aca="false">SUM(P32:P43)</f>
        <v>25</v>
      </c>
      <c r="Q44" s="47"/>
      <c r="R44" s="44" t="s">
        <v>91</v>
      </c>
      <c r="S44" s="44"/>
      <c r="T44" s="45" t="n">
        <f aca="false">SUM(T31:T43)</f>
        <v>25</v>
      </c>
      <c r="U44" s="47"/>
      <c r="V44" s="44" t="s">
        <v>91</v>
      </c>
      <c r="W44" s="44"/>
      <c r="X44" s="45" t="n">
        <f aca="false">SUM(X31:X41)</f>
        <v>24</v>
      </c>
      <c r="Y44" s="47"/>
      <c r="Z44" s="44" t="s">
        <v>91</v>
      </c>
      <c r="AA44" s="44"/>
      <c r="AB44" s="45" t="n">
        <f aca="false">SUM(AB31:AB39)</f>
        <v>23</v>
      </c>
      <c r="AC44" s="47"/>
      <c r="AD44" s="44" t="s">
        <v>91</v>
      </c>
      <c r="AE44" s="44"/>
      <c r="AF44" s="45" t="n">
        <f aca="false">SUM(AF31:AF37)</f>
        <v>18</v>
      </c>
      <c r="AG44" s="48"/>
      <c r="AH44" s="13"/>
      <c r="AI44" s="13"/>
      <c r="AJ44" s="8"/>
    </row>
    <row r="45" customFormat="false" ht="13.8" hidden="false" customHeight="false" outlineLevel="0" collapsed="false">
      <c r="A45" s="7"/>
      <c r="B45" s="7"/>
      <c r="C45" s="66"/>
      <c r="D45" s="67"/>
      <c r="E45" s="7"/>
      <c r="F45" s="7"/>
      <c r="G45" s="7"/>
      <c r="H45" s="7"/>
      <c r="I45" s="7"/>
      <c r="J45" s="7"/>
      <c r="K45" s="7"/>
      <c r="L45" s="6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67"/>
      <c r="Y45" s="7"/>
      <c r="Z45" s="7"/>
      <c r="AA45" s="7"/>
      <c r="AB45" s="7"/>
      <c r="AC45" s="7"/>
      <c r="AD45" s="7"/>
      <c r="AE45" s="7"/>
      <c r="AF45" s="7"/>
    </row>
    <row r="46" customFormat="false" ht="13.8" hidden="false" customHeight="false" outlineLevel="0" collapsed="false">
      <c r="A46" s="7"/>
      <c r="B46" s="33" t="s">
        <v>246</v>
      </c>
      <c r="C46" s="33"/>
      <c r="D46" s="33"/>
      <c r="E46" s="33"/>
      <c r="F46" s="33"/>
      <c r="G46" s="7"/>
      <c r="H46" s="7"/>
      <c r="I46" s="7"/>
      <c r="J46" s="68" t="s">
        <v>3</v>
      </c>
      <c r="K46" s="68" t="s">
        <v>247</v>
      </c>
      <c r="L46" s="61"/>
      <c r="M46" s="7"/>
      <c r="N46" s="69" t="n">
        <v>105</v>
      </c>
      <c r="O46" s="7"/>
      <c r="P46" s="7"/>
      <c r="Q46" s="7"/>
      <c r="R46" s="70" t="s">
        <v>248</v>
      </c>
      <c r="S46" s="70"/>
      <c r="T46" s="70"/>
      <c r="U46" s="71" t="n">
        <f aca="false">SUM(D16,H16,L16,P16,T16,X16,AB16,AF16)</f>
        <v>205</v>
      </c>
      <c r="V46" s="71"/>
      <c r="W46" s="7"/>
      <c r="X46" s="67"/>
      <c r="Y46" s="7"/>
      <c r="Z46" s="7"/>
      <c r="AA46" s="7"/>
      <c r="AB46" s="7"/>
      <c r="AC46" s="7"/>
      <c r="AD46" s="7"/>
      <c r="AE46" s="7"/>
      <c r="AF46" s="7"/>
    </row>
    <row r="47" customFormat="false" ht="13.8" hidden="false" customHeight="false" outlineLevel="0" collapsed="false">
      <c r="A47" s="7"/>
      <c r="B47" s="31" t="s">
        <v>249</v>
      </c>
      <c r="C47" s="59" t="s">
        <v>250</v>
      </c>
      <c r="D47" s="59"/>
      <c r="E47" s="59"/>
      <c r="F47" s="59"/>
      <c r="G47" s="7"/>
      <c r="H47" s="7"/>
      <c r="I47" s="7"/>
      <c r="J47" s="72" t="s">
        <v>2</v>
      </c>
      <c r="K47" s="72" t="s">
        <v>251</v>
      </c>
      <c r="L47" s="61"/>
      <c r="M47" s="7"/>
      <c r="N47" s="69" t="n">
        <v>119</v>
      </c>
      <c r="O47" s="7"/>
      <c r="P47" s="7"/>
      <c r="Q47" s="7"/>
      <c r="R47" s="70" t="s">
        <v>252</v>
      </c>
      <c r="S47" s="70"/>
      <c r="T47" s="70"/>
      <c r="U47" s="71" t="n">
        <f aca="false">SUM(D29,H28,L28,P28,T28,X28,AB28,AF28,AI28)</f>
        <v>126</v>
      </c>
      <c r="V47" s="71"/>
      <c r="W47" s="7"/>
      <c r="X47" s="67"/>
      <c r="Y47" s="7"/>
      <c r="Z47" s="7"/>
      <c r="AA47" s="7"/>
      <c r="AB47" s="7"/>
      <c r="AC47" s="7"/>
      <c r="AD47" s="7"/>
      <c r="AE47" s="7"/>
      <c r="AF47" s="7"/>
    </row>
    <row r="48" customFormat="false" ht="13.8" hidden="false" customHeight="false" outlineLevel="0" collapsed="false">
      <c r="A48" s="7"/>
      <c r="B48" s="31" t="s">
        <v>253</v>
      </c>
      <c r="C48" s="59" t="s">
        <v>254</v>
      </c>
      <c r="D48" s="59"/>
      <c r="E48" s="59"/>
      <c r="F48" s="59"/>
      <c r="G48" s="7"/>
      <c r="H48" s="7"/>
      <c r="I48" s="7"/>
      <c r="J48" s="73" t="s">
        <v>10</v>
      </c>
      <c r="K48" s="73" t="s">
        <v>255</v>
      </c>
      <c r="L48" s="61"/>
      <c r="M48" s="7"/>
      <c r="N48" s="69" t="n">
        <v>20</v>
      </c>
      <c r="O48" s="7"/>
      <c r="P48" s="7"/>
      <c r="Q48" s="7"/>
      <c r="R48" s="70" t="s">
        <v>256</v>
      </c>
      <c r="S48" s="70"/>
      <c r="T48" s="70"/>
      <c r="U48" s="71" t="n">
        <f aca="false">SUM(D44,H44,L44,P44,T44,X44,AB44,AF44)</f>
        <v>208</v>
      </c>
      <c r="V48" s="71"/>
      <c r="W48" s="7"/>
      <c r="X48" s="67"/>
      <c r="Y48" s="7"/>
      <c r="Z48" s="7"/>
      <c r="AA48" s="7"/>
      <c r="AB48" s="7"/>
      <c r="AC48" s="7"/>
      <c r="AD48" s="7"/>
      <c r="AE48" s="7"/>
      <c r="AF48" s="7"/>
    </row>
    <row r="49" customFormat="false" ht="13.8" hidden="false" customHeight="false" outlineLevel="0" collapsed="false">
      <c r="A49" s="7"/>
      <c r="B49" s="31" t="s">
        <v>257</v>
      </c>
      <c r="C49" s="59" t="s">
        <v>258</v>
      </c>
      <c r="D49" s="59"/>
      <c r="E49" s="59"/>
      <c r="F49" s="59"/>
      <c r="G49" s="7"/>
      <c r="H49" s="7"/>
      <c r="I49" s="7"/>
      <c r="J49" s="74" t="s">
        <v>259</v>
      </c>
      <c r="K49" s="74" t="s">
        <v>99</v>
      </c>
      <c r="L49" s="61"/>
      <c r="M49" s="7"/>
      <c r="N49" s="69" t="n">
        <v>3</v>
      </c>
      <c r="O49" s="7"/>
      <c r="P49" s="7"/>
      <c r="Q49" s="7"/>
      <c r="R49" s="75" t="s">
        <v>260</v>
      </c>
      <c r="S49" s="75"/>
      <c r="T49" s="75"/>
      <c r="U49" s="71" t="n">
        <f aca="false">SUM(U46:V48)</f>
        <v>539</v>
      </c>
      <c r="V49" s="71"/>
      <c r="W49" s="7"/>
      <c r="X49" s="67"/>
      <c r="Y49" s="7"/>
      <c r="Z49" s="7"/>
      <c r="AA49" s="7"/>
      <c r="AB49" s="7"/>
      <c r="AC49" s="7"/>
      <c r="AD49" s="7"/>
      <c r="AE49" s="7"/>
      <c r="AF49" s="7"/>
    </row>
    <row r="50" customFormat="false" ht="13.8" hidden="false" customHeight="false" outlineLevel="0" collapsed="false">
      <c r="A50" s="7"/>
      <c r="B50" s="7"/>
      <c r="C50" s="66" t="n">
        <f aca="false">10+26+69</f>
        <v>105</v>
      </c>
      <c r="D50" s="67"/>
      <c r="E50" s="7"/>
      <c r="F50" s="7"/>
      <c r="G50" s="7"/>
      <c r="H50" s="7"/>
      <c r="I50" s="7"/>
      <c r="J50" s="76" t="s">
        <v>44</v>
      </c>
      <c r="K50" s="76" t="s">
        <v>261</v>
      </c>
      <c r="L50" s="61"/>
      <c r="M50" s="7"/>
      <c r="N50" s="69" t="n">
        <v>4</v>
      </c>
      <c r="O50" s="7"/>
      <c r="P50" s="7"/>
      <c r="Q50" s="7"/>
      <c r="R50" s="7"/>
      <c r="S50" s="7"/>
      <c r="T50" s="7"/>
      <c r="U50" s="7"/>
      <c r="V50" s="7"/>
      <c r="W50" s="7"/>
      <c r="X50" s="67"/>
      <c r="Y50" s="7"/>
      <c r="Z50" s="7"/>
      <c r="AA50" s="7"/>
      <c r="AB50" s="7"/>
      <c r="AC50" s="7"/>
      <c r="AD50" s="7"/>
      <c r="AE50" s="7"/>
      <c r="AF50" s="7"/>
    </row>
    <row r="51" customFormat="false" ht="13.8" hidden="false" customHeight="false" outlineLevel="0" collapsed="false">
      <c r="A51" s="7"/>
      <c r="B51" s="7"/>
      <c r="C51" s="66"/>
      <c r="D51" s="67"/>
      <c r="E51" s="7"/>
      <c r="F51" s="7"/>
      <c r="G51" s="7"/>
      <c r="H51" s="7"/>
      <c r="I51" s="7"/>
      <c r="J51" s="77" t="s">
        <v>262</v>
      </c>
      <c r="K51" s="78" t="s">
        <v>263</v>
      </c>
      <c r="L51" s="79"/>
      <c r="M51" s="7"/>
      <c r="N51" s="69" t="n">
        <v>2</v>
      </c>
      <c r="O51" s="7"/>
      <c r="P51" s="7"/>
      <c r="Q51" s="7"/>
      <c r="R51" s="7"/>
      <c r="S51" s="7"/>
      <c r="T51" s="7"/>
      <c r="U51" s="7"/>
      <c r="V51" s="7"/>
      <c r="W51" s="7"/>
      <c r="X51" s="67"/>
      <c r="Y51" s="7"/>
      <c r="Z51" s="7"/>
      <c r="AA51" s="7"/>
      <c r="AB51" s="7"/>
      <c r="AC51" s="7"/>
      <c r="AD51" s="7"/>
      <c r="AE51" s="7"/>
      <c r="AF51" s="7"/>
    </row>
    <row r="52" customFormat="false" ht="13.8" hidden="false" customHeight="false" outlineLevel="0" collapsed="false">
      <c r="A52" s="7"/>
      <c r="B52" s="7"/>
      <c r="C52" s="66"/>
      <c r="D52" s="67"/>
      <c r="E52" s="7"/>
      <c r="F52" s="7"/>
      <c r="G52" s="7"/>
      <c r="H52" s="7"/>
      <c r="I52" s="7"/>
      <c r="J52" s="7"/>
      <c r="K52" s="7"/>
      <c r="L52" s="6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67"/>
      <c r="Y52" s="7"/>
      <c r="Z52" s="7"/>
      <c r="AA52" s="7"/>
      <c r="AB52" s="7"/>
      <c r="AC52" s="7"/>
      <c r="AD52" s="7"/>
      <c r="AE52" s="7"/>
      <c r="AF52" s="7"/>
    </row>
    <row r="53" customFormat="false" ht="4.5" hidden="false" customHeight="true" outlineLevel="0" collapsed="false">
      <c r="A53" s="7"/>
      <c r="B53" s="7"/>
      <c r="C53" s="66"/>
      <c r="D53" s="67"/>
      <c r="E53" s="7"/>
      <c r="F53" s="7"/>
      <c r="G53" s="7"/>
      <c r="H53" s="7"/>
      <c r="I53" s="7"/>
      <c r="J53" s="7"/>
      <c r="K53" s="7"/>
      <c r="L53" s="6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67"/>
      <c r="Y53" s="7"/>
      <c r="Z53" s="7"/>
      <c r="AA53" s="7"/>
      <c r="AB53" s="7"/>
      <c r="AC53" s="7"/>
      <c r="AD53" s="7"/>
      <c r="AE53" s="7"/>
      <c r="AF53" s="7"/>
    </row>
    <row r="54" customFormat="false" ht="4.5" hidden="false" customHeight="true" outlineLevel="0" collapsed="false">
      <c r="A54" s="7"/>
      <c r="B54" s="7"/>
      <c r="C54" s="66"/>
      <c r="D54" s="67"/>
      <c r="E54" s="7"/>
      <c r="F54" s="7"/>
      <c r="G54" s="7"/>
      <c r="H54" s="7"/>
      <c r="I54" s="7"/>
      <c r="J54" s="7"/>
      <c r="K54" s="7"/>
      <c r="L54" s="6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67"/>
      <c r="Y54" s="7"/>
      <c r="Z54" s="7"/>
      <c r="AA54" s="7"/>
      <c r="AB54" s="7"/>
      <c r="AC54" s="7"/>
      <c r="AD54" s="7"/>
      <c r="AE54" s="7"/>
      <c r="AF54" s="7"/>
    </row>
    <row r="55" customFormat="false" ht="4.5" hidden="false" customHeight="true" outlineLevel="0" collapsed="false">
      <c r="A55" s="7"/>
      <c r="B55" s="7"/>
      <c r="C55" s="66"/>
      <c r="D55" s="67"/>
      <c r="E55" s="7"/>
      <c r="F55" s="7"/>
      <c r="G55" s="7"/>
      <c r="H55" s="7"/>
      <c r="I55" s="7"/>
      <c r="J55" s="7"/>
      <c r="K55" s="7"/>
      <c r="L55" s="6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67"/>
      <c r="Y55" s="7"/>
      <c r="Z55" s="7"/>
      <c r="AA55" s="7"/>
      <c r="AB55" s="7"/>
      <c r="AC55" s="7"/>
      <c r="AD55" s="7"/>
      <c r="AE55" s="7"/>
      <c r="AF55" s="7"/>
    </row>
    <row r="56" customFormat="false" ht="13.8" hidden="false" customHeight="false" outlineLevel="0" collapsed="false">
      <c r="A56" s="7"/>
      <c r="B56" s="7"/>
      <c r="C56" s="66"/>
      <c r="D56" s="67"/>
      <c r="E56" s="7"/>
      <c r="F56" s="7"/>
      <c r="G56" s="7"/>
      <c r="H56" s="7"/>
      <c r="I56" s="7"/>
      <c r="J56" s="7"/>
      <c r="K56" s="7"/>
      <c r="L56" s="6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67"/>
      <c r="Y56" s="7"/>
      <c r="Z56" s="7"/>
      <c r="AA56" s="7"/>
      <c r="AB56" s="7"/>
      <c r="AC56" s="7"/>
      <c r="AD56" s="7"/>
      <c r="AE56" s="7"/>
      <c r="AF56" s="7"/>
    </row>
    <row r="57" customFormat="false" ht="13.8" hidden="false" customHeight="false" outlineLevel="0" collapsed="false">
      <c r="A57" s="7"/>
      <c r="B57" s="7"/>
      <c r="C57" s="66"/>
      <c r="D57" s="67"/>
      <c r="E57" s="7"/>
      <c r="F57" s="7"/>
      <c r="G57" s="7"/>
      <c r="H57" s="7"/>
      <c r="I57" s="7"/>
      <c r="J57" s="7"/>
      <c r="K57" s="7"/>
      <c r="L57" s="6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67"/>
      <c r="Y57" s="7"/>
      <c r="Z57" s="7"/>
      <c r="AA57" s="7"/>
      <c r="AB57" s="7"/>
      <c r="AC57" s="7"/>
      <c r="AD57" s="7"/>
      <c r="AE57" s="7"/>
      <c r="AF57" s="7"/>
    </row>
    <row r="58" customFormat="false" ht="13.8" hidden="false" customHeight="false" outlineLevel="0" collapsed="false">
      <c r="A58" s="7"/>
      <c r="B58" s="7"/>
      <c r="C58" s="66"/>
      <c r="D58" s="67"/>
      <c r="E58" s="7"/>
      <c r="F58" s="7"/>
      <c r="G58" s="7"/>
      <c r="H58" s="7"/>
      <c r="I58" s="7"/>
      <c r="J58" s="7"/>
      <c r="K58" s="7"/>
      <c r="L58" s="6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67"/>
      <c r="Y58" s="7"/>
      <c r="Z58" s="7"/>
      <c r="AA58" s="7"/>
      <c r="AB58" s="7"/>
      <c r="AC58" s="7"/>
      <c r="AD58" s="7"/>
      <c r="AE58" s="7"/>
      <c r="AF58" s="7"/>
    </row>
    <row r="63" customFormat="false" ht="12.75" hidden="false" customHeight="false" outlineLevel="0" collapsed="false">
      <c r="E63" s="1"/>
      <c r="V63" s="1"/>
    </row>
    <row r="64" customFormat="false" ht="12.75" hidden="false" customHeight="false" outlineLevel="0" collapsed="false">
      <c r="E64" s="1"/>
      <c r="V64" s="1"/>
    </row>
    <row r="65" customFormat="false" ht="12.75" hidden="false" customHeight="false" outlineLevel="0" collapsed="false">
      <c r="E65" s="1"/>
      <c r="V65" s="1"/>
    </row>
    <row r="66" customFormat="false" ht="12.75" hidden="false" customHeight="false" outlineLevel="0" collapsed="false">
      <c r="E66" s="1"/>
      <c r="V66" s="1"/>
    </row>
    <row r="67" customFormat="false" ht="12.75" hidden="false" customHeight="false" outlineLevel="0" collapsed="false">
      <c r="E67" s="1"/>
      <c r="V67" s="1"/>
    </row>
    <row r="68" customFormat="false" ht="12.75" hidden="false" customHeight="false" outlineLevel="0" collapsed="false">
      <c r="E68" s="1"/>
      <c r="V68" s="1"/>
    </row>
    <row r="69" customFormat="false" ht="12.75" hidden="false" customHeight="false" outlineLevel="0" collapsed="false">
      <c r="E69" s="1"/>
      <c r="V69" s="1"/>
    </row>
    <row r="70" customFormat="false" ht="12.75" hidden="false" customHeight="false" outlineLevel="0" collapsed="false">
      <c r="E70" s="1"/>
      <c r="V70" s="1"/>
    </row>
    <row r="71" customFormat="false" ht="12.75" hidden="false" customHeight="false" outlineLevel="0" collapsed="false">
      <c r="E71" s="1"/>
      <c r="V71" s="1"/>
    </row>
    <row r="72" customFormat="false" ht="12.75" hidden="false" customHeight="false" outlineLevel="0" collapsed="false">
      <c r="E72" s="1"/>
      <c r="V72" s="1"/>
    </row>
    <row r="73" customFormat="false" ht="12.75" hidden="false" customHeight="false" outlineLevel="0" collapsed="false">
      <c r="E73" s="1"/>
      <c r="V73" s="1"/>
    </row>
    <row r="74" customFormat="false" ht="12.75" hidden="false" customHeight="false" outlineLevel="0" collapsed="false">
      <c r="E74" s="1"/>
      <c r="V74" s="1"/>
    </row>
    <row r="75" customFormat="false" ht="12.75" hidden="false" customHeight="false" outlineLevel="0" collapsed="false">
      <c r="E75" s="1"/>
      <c r="V75" s="1"/>
    </row>
    <row r="76" customFormat="false" ht="12.75" hidden="false" customHeight="false" outlineLevel="0" collapsed="false">
      <c r="E76" s="1"/>
      <c r="V76" s="1"/>
    </row>
    <row r="77" customFormat="false" ht="12.75" hidden="false" customHeight="false" outlineLevel="0" collapsed="false">
      <c r="E77" s="1"/>
      <c r="V77" s="1"/>
    </row>
    <row r="78" customFormat="false" ht="12.75" hidden="false" customHeight="false" outlineLevel="0" collapsed="false">
      <c r="E78" s="1"/>
      <c r="V78" s="1"/>
    </row>
    <row r="79" customFormat="false" ht="12.75" hidden="false" customHeight="false" outlineLevel="0" collapsed="false">
      <c r="E79" s="1"/>
      <c r="V79" s="1"/>
    </row>
    <row r="80" customFormat="false" ht="12.75" hidden="false" customHeight="false" outlineLevel="0" collapsed="false">
      <c r="E80" s="1"/>
      <c r="V80" s="1"/>
    </row>
    <row r="81" customFormat="false" ht="12.75" hidden="false" customHeight="false" outlineLevel="0" collapsed="false">
      <c r="E81" s="1"/>
      <c r="V81" s="1"/>
    </row>
    <row r="82" customFormat="false" ht="12.75" hidden="false" customHeight="false" outlineLevel="0" collapsed="false">
      <c r="E82" s="1"/>
      <c r="V82" s="1"/>
    </row>
    <row r="83" customFormat="false" ht="12.75" hidden="false" customHeight="false" outlineLevel="0" collapsed="false">
      <c r="E83" s="1"/>
      <c r="V83" s="1"/>
    </row>
    <row r="84" customFormat="false" ht="12.75" hidden="false" customHeight="false" outlineLevel="0" collapsed="false">
      <c r="E84" s="1"/>
      <c r="V84" s="1"/>
    </row>
    <row r="85" customFormat="false" ht="12.75" hidden="false" customHeight="false" outlineLevel="0" collapsed="false">
      <c r="E85" s="1"/>
      <c r="V85" s="1"/>
    </row>
    <row r="86" customFormat="false" ht="12.75" hidden="false" customHeight="false" outlineLevel="0" collapsed="false">
      <c r="E86" s="1"/>
      <c r="V86" s="1"/>
    </row>
    <row r="87" customFormat="false" ht="12.75" hidden="false" customHeight="false" outlineLevel="0" collapsed="false">
      <c r="E87" s="1"/>
      <c r="V87" s="1"/>
    </row>
    <row r="88" customFormat="false" ht="12.75" hidden="false" customHeight="false" outlineLevel="0" collapsed="false">
      <c r="E88" s="1"/>
      <c r="V88" s="1"/>
    </row>
    <row r="89" customFormat="false" ht="12.75" hidden="false" customHeight="false" outlineLevel="0" collapsed="false">
      <c r="E89" s="1"/>
      <c r="V89" s="1"/>
    </row>
    <row r="90" customFormat="false" ht="12.75" hidden="false" customHeight="false" outlineLevel="0" collapsed="false">
      <c r="E90" s="1"/>
      <c r="V90" s="1"/>
    </row>
    <row r="91" customFormat="false" ht="12.75" hidden="false" customHeight="false" outlineLevel="0" collapsed="false">
      <c r="E91" s="1"/>
      <c r="V91" s="1"/>
    </row>
    <row r="92" customFormat="false" ht="12.75" hidden="false" customHeight="false" outlineLevel="0" collapsed="false">
      <c r="E92" s="1"/>
      <c r="V92" s="1"/>
    </row>
    <row r="93" customFormat="false" ht="12.75" hidden="false" customHeight="false" outlineLevel="0" collapsed="false">
      <c r="E93" s="1"/>
      <c r="V93" s="1"/>
    </row>
    <row r="94" customFormat="false" ht="12.75" hidden="false" customHeight="false" outlineLevel="0" collapsed="false">
      <c r="E94" s="1"/>
      <c r="V94" s="1"/>
    </row>
    <row r="95" customFormat="false" ht="12.75" hidden="false" customHeight="false" outlineLevel="0" collapsed="false">
      <c r="E95" s="1"/>
      <c r="V95" s="1"/>
    </row>
    <row r="96" customFormat="false" ht="12.75" hidden="false" customHeight="false" outlineLevel="0" collapsed="false">
      <c r="E96" s="1"/>
      <c r="V96" s="1"/>
    </row>
    <row r="97" customFormat="false" ht="12.75" hidden="false" customHeight="false" outlineLevel="0" collapsed="false">
      <c r="E97" s="1"/>
      <c r="V97" s="1"/>
    </row>
    <row r="98" customFormat="false" ht="12.75" hidden="false" customHeight="false" outlineLevel="0" collapsed="false">
      <c r="E98" s="1"/>
      <c r="V98" s="1"/>
    </row>
    <row r="99" customFormat="false" ht="12.75" hidden="false" customHeight="false" outlineLevel="0" collapsed="false">
      <c r="E99" s="1"/>
      <c r="V99" s="1"/>
    </row>
    <row r="100" customFormat="false" ht="12.75" hidden="false" customHeight="false" outlineLevel="0" collapsed="false">
      <c r="E100" s="1"/>
      <c r="V100" s="1"/>
    </row>
    <row r="101" customFormat="false" ht="12.75" hidden="false" customHeight="false" outlineLevel="0" collapsed="false">
      <c r="E101" s="1"/>
      <c r="V101" s="1"/>
    </row>
    <row r="102" customFormat="false" ht="12.75" hidden="false" customHeight="false" outlineLevel="0" collapsed="false">
      <c r="E102" s="1"/>
      <c r="V102" s="1"/>
    </row>
    <row r="103" customFormat="false" ht="12.75" hidden="false" customHeight="false" outlineLevel="0" collapsed="false">
      <c r="E103" s="1"/>
      <c r="V103" s="1"/>
    </row>
    <row r="104" customFormat="false" ht="12.75" hidden="false" customHeight="false" outlineLevel="0" collapsed="false">
      <c r="E104" s="1"/>
      <c r="V104" s="1"/>
    </row>
    <row r="105" customFormat="false" ht="12.75" hidden="false" customHeight="false" outlineLevel="0" collapsed="false">
      <c r="E105" s="1"/>
      <c r="V105" s="1"/>
    </row>
    <row r="106" customFormat="false" ht="12.75" hidden="false" customHeight="false" outlineLevel="0" collapsed="false">
      <c r="E106" s="1"/>
      <c r="V106" s="1"/>
    </row>
    <row r="107" customFormat="false" ht="12.75" hidden="false" customHeight="false" outlineLevel="0" collapsed="false">
      <c r="E107" s="1"/>
      <c r="V107" s="1"/>
    </row>
    <row r="108" customFormat="false" ht="12.75" hidden="false" customHeight="false" outlineLevel="0" collapsed="false">
      <c r="E108" s="1"/>
      <c r="V108" s="1"/>
    </row>
    <row r="109" customFormat="false" ht="12.75" hidden="false" customHeight="false" outlineLevel="0" collapsed="false">
      <c r="E109" s="1"/>
      <c r="V109" s="1"/>
    </row>
    <row r="110" customFormat="false" ht="12.75" hidden="false" customHeight="false" outlineLevel="0" collapsed="false">
      <c r="E110" s="1"/>
      <c r="V110" s="1"/>
    </row>
    <row r="111" customFormat="false" ht="12.75" hidden="false" customHeight="false" outlineLevel="0" collapsed="false">
      <c r="E111" s="1"/>
      <c r="V111" s="1"/>
    </row>
    <row r="112" customFormat="false" ht="12.75" hidden="false" customHeight="false" outlineLevel="0" collapsed="false">
      <c r="E112" s="1"/>
      <c r="V112" s="1"/>
    </row>
    <row r="113" customFormat="false" ht="12.75" hidden="false" customHeight="false" outlineLevel="0" collapsed="false">
      <c r="E113" s="1"/>
      <c r="V113" s="1"/>
    </row>
    <row r="114" customFormat="false" ht="12.75" hidden="false" customHeight="false" outlineLevel="0" collapsed="false">
      <c r="E114" s="1"/>
      <c r="V114" s="1"/>
    </row>
    <row r="115" customFormat="false" ht="12.75" hidden="false" customHeight="false" outlineLevel="0" collapsed="false">
      <c r="E115" s="1"/>
      <c r="V115" s="1"/>
    </row>
    <row r="116" customFormat="false" ht="12.75" hidden="false" customHeight="false" outlineLevel="0" collapsed="false">
      <c r="E116" s="1"/>
      <c r="V116" s="1"/>
    </row>
    <row r="117" customFormat="false" ht="12.75" hidden="false" customHeight="false" outlineLevel="0" collapsed="false">
      <c r="E117" s="1"/>
      <c r="V117" s="1"/>
    </row>
    <row r="118" customFormat="false" ht="12.75" hidden="false" customHeight="false" outlineLevel="0" collapsed="false">
      <c r="E118" s="1"/>
      <c r="V118" s="1"/>
    </row>
    <row r="119" customFormat="false" ht="12.75" hidden="false" customHeight="false" outlineLevel="0" collapsed="false">
      <c r="E119" s="1"/>
      <c r="V119" s="1"/>
    </row>
    <row r="120" customFormat="false" ht="12.75" hidden="false" customHeight="false" outlineLevel="0" collapsed="false">
      <c r="E120" s="1"/>
      <c r="V120" s="1"/>
    </row>
    <row r="121" customFormat="false" ht="12.75" hidden="false" customHeight="false" outlineLevel="0" collapsed="false">
      <c r="E121" s="1"/>
      <c r="V121" s="1"/>
    </row>
    <row r="122" customFormat="false" ht="12.75" hidden="false" customHeight="false" outlineLevel="0" collapsed="false">
      <c r="E122" s="1"/>
      <c r="V122" s="1"/>
    </row>
    <row r="123" customFormat="false" ht="12.75" hidden="false" customHeight="false" outlineLevel="0" collapsed="false">
      <c r="E123" s="1"/>
      <c r="V123" s="1"/>
    </row>
    <row r="124" customFormat="false" ht="12.75" hidden="false" customHeight="false" outlineLevel="0" collapsed="false">
      <c r="E124" s="1"/>
      <c r="V124" s="1"/>
    </row>
    <row r="125" customFormat="false" ht="12.75" hidden="false" customHeight="false" outlineLevel="0" collapsed="false">
      <c r="E125" s="1"/>
      <c r="V125" s="1"/>
    </row>
    <row r="126" customFormat="false" ht="12.75" hidden="false" customHeight="false" outlineLevel="0" collapsed="false">
      <c r="E126" s="1"/>
      <c r="V126" s="1"/>
    </row>
    <row r="127" customFormat="false" ht="12.75" hidden="false" customHeight="false" outlineLevel="0" collapsed="false">
      <c r="E127" s="1"/>
      <c r="V127" s="1"/>
    </row>
    <row r="128" customFormat="false" ht="12.75" hidden="false" customHeight="false" outlineLevel="0" collapsed="false">
      <c r="E128" s="1"/>
      <c r="V128" s="1"/>
    </row>
    <row r="129" customFormat="false" ht="12.75" hidden="false" customHeight="false" outlineLevel="0" collapsed="false">
      <c r="E129" s="1"/>
      <c r="V129" s="1"/>
    </row>
    <row r="130" customFormat="false" ht="12.75" hidden="false" customHeight="false" outlineLevel="0" collapsed="false">
      <c r="E130" s="1"/>
      <c r="V130" s="1"/>
    </row>
    <row r="131" customFormat="false" ht="12.75" hidden="false" customHeight="false" outlineLevel="0" collapsed="false">
      <c r="E131" s="1"/>
      <c r="V131" s="1"/>
    </row>
    <row r="132" customFormat="false" ht="12.75" hidden="false" customHeight="false" outlineLevel="0" collapsed="false">
      <c r="E132" s="1"/>
      <c r="V132" s="1"/>
    </row>
    <row r="133" customFormat="false" ht="12.75" hidden="false" customHeight="false" outlineLevel="0" collapsed="false">
      <c r="E133" s="1"/>
      <c r="V133" s="1"/>
    </row>
    <row r="134" customFormat="false" ht="12.75" hidden="false" customHeight="false" outlineLevel="0" collapsed="false">
      <c r="E134" s="1"/>
      <c r="V134" s="1"/>
    </row>
    <row r="135" customFormat="false" ht="12.75" hidden="false" customHeight="false" outlineLevel="0" collapsed="false">
      <c r="E135" s="1"/>
      <c r="V135" s="1"/>
    </row>
    <row r="136" customFormat="false" ht="12.75" hidden="false" customHeight="false" outlineLevel="0" collapsed="false">
      <c r="E136" s="1"/>
      <c r="V136" s="1"/>
    </row>
    <row r="137" customFormat="false" ht="12.75" hidden="false" customHeight="false" outlineLevel="0" collapsed="false">
      <c r="E137" s="1"/>
      <c r="V137" s="1"/>
    </row>
    <row r="138" customFormat="false" ht="12.75" hidden="false" customHeight="false" outlineLevel="0" collapsed="false">
      <c r="E138" s="1"/>
      <c r="V138" s="1"/>
    </row>
    <row r="139" customFormat="false" ht="12.75" hidden="false" customHeight="false" outlineLevel="0" collapsed="false">
      <c r="E139" s="1"/>
      <c r="V139" s="1"/>
    </row>
    <row r="140" customFormat="false" ht="12.75" hidden="false" customHeight="false" outlineLevel="0" collapsed="false">
      <c r="E140" s="1"/>
      <c r="V140" s="1"/>
    </row>
    <row r="141" customFormat="false" ht="12.75" hidden="false" customHeight="false" outlineLevel="0" collapsed="false">
      <c r="E141" s="1"/>
      <c r="V141" s="1"/>
    </row>
    <row r="142" customFormat="false" ht="12.75" hidden="false" customHeight="false" outlineLevel="0" collapsed="false">
      <c r="E142" s="1"/>
      <c r="V142" s="1"/>
    </row>
    <row r="143" customFormat="false" ht="12.75" hidden="false" customHeight="false" outlineLevel="0" collapsed="false">
      <c r="E143" s="1"/>
      <c r="V143" s="1"/>
    </row>
    <row r="144" customFormat="false" ht="12.75" hidden="false" customHeight="false" outlineLevel="0" collapsed="false">
      <c r="E144" s="1"/>
      <c r="V144" s="1"/>
    </row>
    <row r="145" customFormat="false" ht="12.75" hidden="false" customHeight="false" outlineLevel="0" collapsed="false">
      <c r="E145" s="1"/>
      <c r="V145" s="1"/>
    </row>
    <row r="146" customFormat="false" ht="12.75" hidden="false" customHeight="false" outlineLevel="0" collapsed="false">
      <c r="E146" s="1"/>
      <c r="V146" s="1"/>
    </row>
    <row r="147" customFormat="false" ht="12.75" hidden="false" customHeight="false" outlineLevel="0" collapsed="false">
      <c r="E147" s="1"/>
      <c r="V147" s="1"/>
    </row>
    <row r="148" customFormat="false" ht="12.75" hidden="false" customHeight="false" outlineLevel="0" collapsed="false">
      <c r="E148" s="1"/>
      <c r="V148" s="1"/>
    </row>
    <row r="149" customFormat="false" ht="12.75" hidden="false" customHeight="false" outlineLevel="0" collapsed="false">
      <c r="E149" s="1"/>
      <c r="V149" s="1"/>
    </row>
    <row r="150" customFormat="false" ht="12.75" hidden="false" customHeight="false" outlineLevel="0" collapsed="false">
      <c r="E150" s="1"/>
      <c r="V150" s="1"/>
    </row>
    <row r="151" customFormat="false" ht="12.75" hidden="false" customHeight="false" outlineLevel="0" collapsed="false">
      <c r="E151" s="1"/>
      <c r="V151" s="1"/>
    </row>
    <row r="152" customFormat="false" ht="12.75" hidden="false" customHeight="false" outlineLevel="0" collapsed="false">
      <c r="E152" s="1"/>
      <c r="V152" s="1"/>
    </row>
    <row r="153" customFormat="false" ht="12.75" hidden="false" customHeight="false" outlineLevel="0" collapsed="false">
      <c r="E153" s="1"/>
      <c r="V153" s="1"/>
    </row>
    <row r="154" customFormat="false" ht="12.75" hidden="false" customHeight="false" outlineLevel="0" collapsed="false">
      <c r="E154" s="1"/>
      <c r="V154" s="1"/>
    </row>
    <row r="155" customFormat="false" ht="12.75" hidden="false" customHeight="false" outlineLevel="0" collapsed="false">
      <c r="E155" s="1"/>
      <c r="V155" s="1"/>
    </row>
    <row r="156" customFormat="false" ht="12.75" hidden="false" customHeight="false" outlineLevel="0" collapsed="false">
      <c r="E156" s="1"/>
      <c r="V156" s="1"/>
    </row>
    <row r="157" customFormat="false" ht="12.75" hidden="false" customHeight="false" outlineLevel="0" collapsed="false">
      <c r="E157" s="1"/>
      <c r="V157" s="1"/>
    </row>
    <row r="158" customFormat="false" ht="12.75" hidden="false" customHeight="false" outlineLevel="0" collapsed="false">
      <c r="E158" s="1"/>
      <c r="V158" s="1"/>
    </row>
    <row r="159" customFormat="false" ht="12.75" hidden="false" customHeight="false" outlineLevel="0" collapsed="false">
      <c r="E159" s="1"/>
      <c r="V159" s="1"/>
    </row>
    <row r="160" customFormat="false" ht="12.75" hidden="false" customHeight="false" outlineLevel="0" collapsed="false">
      <c r="E160" s="1"/>
      <c r="V160" s="1"/>
    </row>
    <row r="161" customFormat="false" ht="12.75" hidden="false" customHeight="false" outlineLevel="0" collapsed="false">
      <c r="E161" s="1"/>
      <c r="V161" s="1"/>
    </row>
    <row r="162" customFormat="false" ht="12.75" hidden="false" customHeight="false" outlineLevel="0" collapsed="false">
      <c r="E162" s="1"/>
      <c r="V162" s="1"/>
    </row>
    <row r="163" customFormat="false" ht="12.75" hidden="false" customHeight="false" outlineLevel="0" collapsed="false">
      <c r="E163" s="1"/>
      <c r="V163" s="1"/>
    </row>
    <row r="164" customFormat="false" ht="12.75" hidden="false" customHeight="false" outlineLevel="0" collapsed="false">
      <c r="E164" s="1"/>
      <c r="V164" s="1"/>
    </row>
    <row r="165" customFormat="false" ht="12.75" hidden="false" customHeight="false" outlineLevel="0" collapsed="false">
      <c r="E165" s="1"/>
      <c r="V165" s="1"/>
    </row>
    <row r="166" customFormat="false" ht="12.75" hidden="false" customHeight="false" outlineLevel="0" collapsed="false">
      <c r="E166" s="1"/>
      <c r="V166" s="1"/>
    </row>
    <row r="167" customFormat="false" ht="12.75" hidden="false" customHeight="false" outlineLevel="0" collapsed="false">
      <c r="E167" s="1"/>
      <c r="V167" s="1"/>
    </row>
    <row r="168" customFormat="false" ht="12.75" hidden="false" customHeight="false" outlineLevel="0" collapsed="false">
      <c r="E168" s="1"/>
      <c r="V168" s="1"/>
    </row>
    <row r="169" customFormat="false" ht="12.75" hidden="false" customHeight="false" outlineLevel="0" collapsed="false">
      <c r="E169" s="1"/>
      <c r="V169" s="1"/>
    </row>
    <row r="170" customFormat="false" ht="12.75" hidden="false" customHeight="false" outlineLevel="0" collapsed="false">
      <c r="E170" s="1"/>
      <c r="V170" s="1"/>
    </row>
    <row r="171" customFormat="false" ht="12.75" hidden="false" customHeight="false" outlineLevel="0" collapsed="false">
      <c r="E171" s="1"/>
      <c r="V171" s="1"/>
    </row>
    <row r="172" customFormat="false" ht="12.75" hidden="false" customHeight="false" outlineLevel="0" collapsed="false">
      <c r="E172" s="1"/>
      <c r="V172" s="1"/>
    </row>
    <row r="173" customFormat="false" ht="12.75" hidden="false" customHeight="false" outlineLevel="0" collapsed="false">
      <c r="E173" s="1"/>
      <c r="V173" s="1"/>
    </row>
    <row r="174" customFormat="false" ht="12.75" hidden="false" customHeight="false" outlineLevel="0" collapsed="false">
      <c r="E174" s="1"/>
      <c r="V174" s="1"/>
    </row>
    <row r="175" customFormat="false" ht="12.75" hidden="false" customHeight="false" outlineLevel="0" collapsed="false">
      <c r="E175" s="1"/>
      <c r="V175" s="1"/>
    </row>
    <row r="176" customFormat="false" ht="12.75" hidden="false" customHeight="false" outlineLevel="0" collapsed="false">
      <c r="E176" s="1"/>
      <c r="V176" s="1"/>
    </row>
    <row r="177" customFormat="false" ht="12.75" hidden="false" customHeight="false" outlineLevel="0" collapsed="false">
      <c r="E177" s="1"/>
      <c r="V177" s="1"/>
    </row>
    <row r="178" customFormat="false" ht="12.75" hidden="false" customHeight="false" outlineLevel="0" collapsed="false">
      <c r="E178" s="1"/>
      <c r="V178" s="1"/>
    </row>
    <row r="179" customFormat="false" ht="12.75" hidden="false" customHeight="false" outlineLevel="0" collapsed="false">
      <c r="E179" s="1"/>
      <c r="V179" s="1"/>
    </row>
    <row r="180" customFormat="false" ht="12.75" hidden="false" customHeight="false" outlineLevel="0" collapsed="false">
      <c r="E180" s="1"/>
      <c r="V180" s="1"/>
    </row>
    <row r="181" customFormat="false" ht="12.75" hidden="false" customHeight="false" outlineLevel="0" collapsed="false">
      <c r="E181" s="1"/>
      <c r="V181" s="1"/>
    </row>
    <row r="182" customFormat="false" ht="12.75" hidden="false" customHeight="false" outlineLevel="0" collapsed="false">
      <c r="E182" s="1"/>
      <c r="V182" s="1"/>
    </row>
    <row r="183" customFormat="false" ht="12.75" hidden="false" customHeight="false" outlineLevel="0" collapsed="false">
      <c r="E183" s="1"/>
      <c r="V183" s="1"/>
    </row>
    <row r="184" customFormat="false" ht="12.75" hidden="false" customHeight="false" outlineLevel="0" collapsed="false">
      <c r="E184" s="1"/>
      <c r="V184" s="1"/>
    </row>
    <row r="185" customFormat="false" ht="12.75" hidden="false" customHeight="false" outlineLevel="0" collapsed="false">
      <c r="E185" s="1"/>
      <c r="V185" s="1"/>
    </row>
    <row r="186" customFormat="false" ht="12.75" hidden="false" customHeight="false" outlineLevel="0" collapsed="false">
      <c r="E186" s="1"/>
      <c r="V186" s="1"/>
    </row>
    <row r="187" customFormat="false" ht="12.75" hidden="false" customHeight="false" outlineLevel="0" collapsed="false">
      <c r="E187" s="1"/>
      <c r="V187" s="1"/>
    </row>
    <row r="188" customFormat="false" ht="12.75" hidden="false" customHeight="false" outlineLevel="0" collapsed="false">
      <c r="E188" s="1"/>
      <c r="V188" s="1"/>
    </row>
    <row r="189" customFormat="false" ht="12.75" hidden="false" customHeight="false" outlineLevel="0" collapsed="false">
      <c r="E189" s="1"/>
      <c r="V189" s="1"/>
    </row>
    <row r="190" customFormat="false" ht="12.75" hidden="false" customHeight="false" outlineLevel="0" collapsed="false">
      <c r="E190" s="1"/>
      <c r="V190" s="1"/>
    </row>
    <row r="191" customFormat="false" ht="12.75" hidden="false" customHeight="false" outlineLevel="0" collapsed="false">
      <c r="E191" s="1"/>
      <c r="V191" s="1"/>
    </row>
    <row r="192" customFormat="false" ht="12.75" hidden="false" customHeight="false" outlineLevel="0" collapsed="false">
      <c r="E192" s="1"/>
      <c r="V192" s="1"/>
    </row>
    <row r="193" customFormat="false" ht="12.75" hidden="false" customHeight="false" outlineLevel="0" collapsed="false">
      <c r="E193" s="1"/>
      <c r="V193" s="1"/>
    </row>
    <row r="194" customFormat="false" ht="12.75" hidden="false" customHeight="false" outlineLevel="0" collapsed="false">
      <c r="E194" s="1"/>
      <c r="V194" s="1"/>
    </row>
    <row r="195" customFormat="false" ht="12.75" hidden="false" customHeight="false" outlineLevel="0" collapsed="false">
      <c r="E195" s="1"/>
      <c r="V195" s="1"/>
    </row>
    <row r="196" customFormat="false" ht="12.75" hidden="false" customHeight="false" outlineLevel="0" collapsed="false">
      <c r="E196" s="1"/>
      <c r="V196" s="1"/>
    </row>
    <row r="197" customFormat="false" ht="12.75" hidden="false" customHeight="false" outlineLevel="0" collapsed="false">
      <c r="E197" s="1"/>
      <c r="V197" s="1"/>
    </row>
    <row r="198" customFormat="false" ht="12.75" hidden="false" customHeight="false" outlineLevel="0" collapsed="false">
      <c r="E198" s="1"/>
      <c r="V198" s="1"/>
    </row>
    <row r="199" customFormat="false" ht="12.75" hidden="false" customHeight="false" outlineLevel="0" collapsed="false">
      <c r="E199" s="1"/>
      <c r="V199" s="1"/>
    </row>
    <row r="200" customFormat="false" ht="12.75" hidden="false" customHeight="false" outlineLevel="0" collapsed="false">
      <c r="E200" s="1"/>
      <c r="V200" s="1"/>
    </row>
    <row r="201" customFormat="false" ht="12.75" hidden="false" customHeight="false" outlineLevel="0" collapsed="false">
      <c r="E201" s="1"/>
      <c r="V201" s="1"/>
    </row>
    <row r="202" customFormat="false" ht="12.75" hidden="false" customHeight="false" outlineLevel="0" collapsed="false">
      <c r="E202" s="1"/>
      <c r="V202" s="1"/>
    </row>
    <row r="203" customFormat="false" ht="12.75" hidden="false" customHeight="false" outlineLevel="0" collapsed="false">
      <c r="E203" s="1"/>
      <c r="V203" s="1"/>
    </row>
    <row r="204" customFormat="false" ht="12.75" hidden="false" customHeight="false" outlineLevel="0" collapsed="false">
      <c r="E204" s="1"/>
      <c r="V204" s="1"/>
    </row>
    <row r="205" customFormat="false" ht="12.75" hidden="false" customHeight="false" outlineLevel="0" collapsed="false">
      <c r="E205" s="1"/>
      <c r="V205" s="1"/>
    </row>
    <row r="206" customFormat="false" ht="12.75" hidden="false" customHeight="false" outlineLevel="0" collapsed="false">
      <c r="E206" s="1"/>
      <c r="V206" s="1"/>
    </row>
    <row r="207" customFormat="false" ht="12.75" hidden="false" customHeight="false" outlineLevel="0" collapsed="false">
      <c r="E207" s="1"/>
      <c r="V207" s="1"/>
    </row>
    <row r="208" customFormat="false" ht="12.75" hidden="false" customHeight="false" outlineLevel="0" collapsed="false">
      <c r="E208" s="1"/>
      <c r="V208" s="1"/>
    </row>
    <row r="209" customFormat="false" ht="12.75" hidden="false" customHeight="false" outlineLevel="0" collapsed="false">
      <c r="E209" s="1"/>
      <c r="V209" s="1"/>
    </row>
    <row r="210" customFormat="false" ht="12.75" hidden="false" customHeight="false" outlineLevel="0" collapsed="false">
      <c r="E210" s="1"/>
      <c r="V210" s="1"/>
    </row>
    <row r="211" customFormat="false" ht="12.75" hidden="false" customHeight="false" outlineLevel="0" collapsed="false">
      <c r="E211" s="1"/>
      <c r="V211" s="1"/>
    </row>
    <row r="212" customFormat="false" ht="12.75" hidden="false" customHeight="false" outlineLevel="0" collapsed="false">
      <c r="E212" s="1"/>
      <c r="V212" s="1"/>
    </row>
    <row r="213" customFormat="false" ht="12.75" hidden="false" customHeight="false" outlineLevel="0" collapsed="false">
      <c r="E213" s="1"/>
      <c r="V213" s="1"/>
    </row>
    <row r="214" customFormat="false" ht="12.75" hidden="false" customHeight="false" outlineLevel="0" collapsed="false">
      <c r="E214" s="1"/>
      <c r="V214" s="1"/>
    </row>
    <row r="215" customFormat="false" ht="12.75" hidden="false" customHeight="false" outlineLevel="0" collapsed="false">
      <c r="E215" s="1"/>
      <c r="V215" s="1"/>
    </row>
    <row r="216" customFormat="false" ht="12.75" hidden="false" customHeight="false" outlineLevel="0" collapsed="false">
      <c r="E216" s="1"/>
      <c r="V216" s="1"/>
    </row>
    <row r="217" customFormat="false" ht="12.75" hidden="false" customHeight="false" outlineLevel="0" collapsed="false">
      <c r="E217" s="1"/>
      <c r="V217" s="1"/>
    </row>
    <row r="218" customFormat="false" ht="12.75" hidden="false" customHeight="false" outlineLevel="0" collapsed="false">
      <c r="E218" s="1"/>
      <c r="V218" s="1"/>
    </row>
    <row r="219" customFormat="false" ht="12.75" hidden="false" customHeight="false" outlineLevel="0" collapsed="false">
      <c r="E219" s="1"/>
      <c r="V219" s="1"/>
    </row>
    <row r="220" customFormat="false" ht="12.75" hidden="false" customHeight="false" outlineLevel="0" collapsed="false">
      <c r="E220" s="1"/>
      <c r="V220" s="1"/>
    </row>
    <row r="221" customFormat="false" ht="12.75" hidden="false" customHeight="false" outlineLevel="0" collapsed="false">
      <c r="E221" s="1"/>
      <c r="V221" s="1"/>
    </row>
    <row r="222" customFormat="false" ht="12.75" hidden="false" customHeight="false" outlineLevel="0" collapsed="false">
      <c r="E222" s="1"/>
      <c r="V222" s="1"/>
    </row>
    <row r="223" customFormat="false" ht="12.75" hidden="false" customHeight="false" outlineLevel="0" collapsed="false">
      <c r="E223" s="1"/>
      <c r="V223" s="1"/>
    </row>
    <row r="224" customFormat="false" ht="12.75" hidden="false" customHeight="false" outlineLevel="0" collapsed="false">
      <c r="E224" s="1"/>
      <c r="V224" s="1"/>
    </row>
    <row r="225" customFormat="false" ht="12.75" hidden="false" customHeight="false" outlineLevel="0" collapsed="false">
      <c r="E225" s="1"/>
      <c r="V225" s="1"/>
    </row>
    <row r="226" customFormat="false" ht="12.75" hidden="false" customHeight="false" outlineLevel="0" collapsed="false">
      <c r="E226" s="1"/>
      <c r="V226" s="1"/>
    </row>
    <row r="227" customFormat="false" ht="12.75" hidden="false" customHeight="false" outlineLevel="0" collapsed="false">
      <c r="E227" s="1"/>
      <c r="V227" s="1"/>
    </row>
    <row r="228" customFormat="false" ht="12.75" hidden="false" customHeight="false" outlineLevel="0" collapsed="false">
      <c r="E228" s="1"/>
      <c r="V228" s="1"/>
    </row>
    <row r="229" customFormat="false" ht="12.75" hidden="false" customHeight="false" outlineLevel="0" collapsed="false">
      <c r="E229" s="1"/>
      <c r="V229" s="1"/>
    </row>
    <row r="230" customFormat="false" ht="12.75" hidden="false" customHeight="false" outlineLevel="0" collapsed="false">
      <c r="E230" s="1"/>
      <c r="V230" s="1"/>
    </row>
    <row r="231" customFormat="false" ht="12.75" hidden="false" customHeight="false" outlineLevel="0" collapsed="false">
      <c r="E231" s="1"/>
      <c r="V231" s="1"/>
    </row>
    <row r="232" customFormat="false" ht="12.75" hidden="false" customHeight="false" outlineLevel="0" collapsed="false">
      <c r="E232" s="1"/>
      <c r="V232" s="1"/>
    </row>
    <row r="233" customFormat="false" ht="12.75" hidden="false" customHeight="false" outlineLevel="0" collapsed="false">
      <c r="E233" s="1"/>
      <c r="V233" s="1"/>
    </row>
    <row r="234" customFormat="false" ht="12.75" hidden="false" customHeight="false" outlineLevel="0" collapsed="false">
      <c r="E234" s="1"/>
      <c r="V234" s="1"/>
    </row>
    <row r="235" customFormat="false" ht="12.75" hidden="false" customHeight="false" outlineLevel="0" collapsed="false">
      <c r="E235" s="1"/>
      <c r="V235" s="1"/>
    </row>
    <row r="236" customFormat="false" ht="12.75" hidden="false" customHeight="false" outlineLevel="0" collapsed="false">
      <c r="E236" s="1"/>
      <c r="V236" s="1"/>
    </row>
    <row r="237" customFormat="false" ht="12.75" hidden="false" customHeight="false" outlineLevel="0" collapsed="false">
      <c r="E237" s="1"/>
      <c r="V237" s="1"/>
    </row>
    <row r="238" customFormat="false" ht="12.75" hidden="false" customHeight="false" outlineLevel="0" collapsed="false">
      <c r="E238" s="1"/>
      <c r="V238" s="1"/>
    </row>
    <row r="239" customFormat="false" ht="12.75" hidden="false" customHeight="false" outlineLevel="0" collapsed="false">
      <c r="E239" s="1"/>
      <c r="V239" s="1"/>
    </row>
    <row r="240" customFormat="false" ht="12.75" hidden="false" customHeight="false" outlineLevel="0" collapsed="false">
      <c r="E240" s="1"/>
      <c r="V240" s="1"/>
    </row>
    <row r="241" customFormat="false" ht="12.75" hidden="false" customHeight="false" outlineLevel="0" collapsed="false">
      <c r="E241" s="1"/>
      <c r="V241" s="1"/>
    </row>
    <row r="242" customFormat="false" ht="12.75" hidden="false" customHeight="false" outlineLevel="0" collapsed="false">
      <c r="E242" s="1"/>
      <c r="V242" s="1"/>
    </row>
    <row r="243" customFormat="false" ht="12.75" hidden="false" customHeight="false" outlineLevel="0" collapsed="false">
      <c r="E243" s="1"/>
      <c r="V243" s="1"/>
    </row>
    <row r="244" customFormat="false" ht="12.75" hidden="false" customHeight="false" outlineLevel="0" collapsed="false">
      <c r="E244" s="1"/>
      <c r="V244" s="1"/>
    </row>
    <row r="245" customFormat="false" ht="12.75" hidden="false" customHeight="false" outlineLevel="0" collapsed="false">
      <c r="E245" s="1"/>
      <c r="V245" s="1"/>
    </row>
    <row r="246" customFormat="false" ht="12.75" hidden="false" customHeight="false" outlineLevel="0" collapsed="false">
      <c r="E246" s="1"/>
      <c r="V246" s="1"/>
    </row>
    <row r="247" customFormat="false" ht="12.75" hidden="false" customHeight="false" outlineLevel="0" collapsed="false">
      <c r="E247" s="1"/>
      <c r="V247" s="1"/>
    </row>
    <row r="248" customFormat="false" ht="12.75" hidden="false" customHeight="false" outlineLevel="0" collapsed="false">
      <c r="E248" s="1"/>
      <c r="V248" s="1"/>
    </row>
    <row r="249" customFormat="false" ht="12.75" hidden="false" customHeight="false" outlineLevel="0" collapsed="false">
      <c r="E249" s="1"/>
      <c r="V249" s="1"/>
    </row>
    <row r="250" customFormat="false" ht="12.75" hidden="false" customHeight="false" outlineLevel="0" collapsed="false">
      <c r="E250" s="1"/>
      <c r="V250" s="1"/>
    </row>
    <row r="251" customFormat="false" ht="12.75" hidden="false" customHeight="false" outlineLevel="0" collapsed="false">
      <c r="E251" s="1"/>
      <c r="V251" s="1"/>
    </row>
    <row r="252" customFormat="false" ht="12.75" hidden="false" customHeight="false" outlineLevel="0" collapsed="false">
      <c r="E252" s="1"/>
      <c r="V252" s="1"/>
    </row>
    <row r="253" customFormat="false" ht="12.75" hidden="false" customHeight="false" outlineLevel="0" collapsed="false">
      <c r="E253" s="1"/>
      <c r="V253" s="1"/>
    </row>
    <row r="254" customFormat="false" ht="12.75" hidden="false" customHeight="false" outlineLevel="0" collapsed="false">
      <c r="E254" s="1"/>
      <c r="V254" s="1"/>
    </row>
    <row r="255" customFormat="false" ht="12.75" hidden="false" customHeight="false" outlineLevel="0" collapsed="false">
      <c r="E255" s="1"/>
      <c r="V255" s="1"/>
    </row>
    <row r="256" customFormat="false" ht="12.75" hidden="false" customHeight="false" outlineLevel="0" collapsed="false">
      <c r="E256" s="1"/>
      <c r="V256" s="1"/>
    </row>
    <row r="257" customFormat="false" ht="12.75" hidden="false" customHeight="false" outlineLevel="0" collapsed="false">
      <c r="E257" s="1"/>
      <c r="V257" s="1"/>
    </row>
    <row r="258" customFormat="false" ht="12.75" hidden="false" customHeight="false" outlineLevel="0" collapsed="false">
      <c r="E258" s="1"/>
      <c r="V258" s="1"/>
    </row>
    <row r="259" customFormat="false" ht="12.75" hidden="false" customHeight="false" outlineLevel="0" collapsed="false">
      <c r="E259" s="1"/>
      <c r="V259" s="1"/>
    </row>
    <row r="260" customFormat="false" ht="12.75" hidden="false" customHeight="false" outlineLevel="0" collapsed="false">
      <c r="E260" s="1"/>
      <c r="V260" s="1"/>
    </row>
    <row r="261" customFormat="false" ht="12.75" hidden="false" customHeight="false" outlineLevel="0" collapsed="false">
      <c r="E261" s="1"/>
      <c r="V261" s="1"/>
    </row>
    <row r="262" customFormat="false" ht="12.75" hidden="false" customHeight="false" outlineLevel="0" collapsed="false">
      <c r="E262" s="1"/>
      <c r="V262" s="1"/>
    </row>
    <row r="263" customFormat="false" ht="12.75" hidden="false" customHeight="false" outlineLevel="0" collapsed="false">
      <c r="E263" s="1"/>
      <c r="V263" s="1"/>
    </row>
    <row r="264" customFormat="false" ht="12.75" hidden="false" customHeight="false" outlineLevel="0" collapsed="false">
      <c r="E264" s="1"/>
      <c r="V264" s="1"/>
    </row>
    <row r="265" customFormat="false" ht="12.75" hidden="false" customHeight="false" outlineLevel="0" collapsed="false">
      <c r="E265" s="1"/>
      <c r="V265" s="1"/>
    </row>
    <row r="266" customFormat="false" ht="12.75" hidden="false" customHeight="false" outlineLevel="0" collapsed="false">
      <c r="E266" s="1"/>
      <c r="V266" s="1"/>
    </row>
    <row r="267" customFormat="false" ht="12.75" hidden="false" customHeight="false" outlineLevel="0" collapsed="false">
      <c r="E267" s="1"/>
      <c r="V267" s="1"/>
    </row>
    <row r="268" customFormat="false" ht="12.75" hidden="false" customHeight="false" outlineLevel="0" collapsed="false">
      <c r="E268" s="1"/>
      <c r="V268" s="1"/>
    </row>
    <row r="269" customFormat="false" ht="12.75" hidden="false" customHeight="false" outlineLevel="0" collapsed="false">
      <c r="E269" s="1"/>
      <c r="V269" s="1"/>
    </row>
    <row r="270" customFormat="false" ht="12.75" hidden="false" customHeight="false" outlineLevel="0" collapsed="false">
      <c r="E270" s="1"/>
      <c r="V270" s="1"/>
    </row>
    <row r="271" customFormat="false" ht="12.75" hidden="false" customHeight="false" outlineLevel="0" collapsed="false">
      <c r="E271" s="1"/>
      <c r="V271" s="1"/>
    </row>
    <row r="272" customFormat="false" ht="12.75" hidden="false" customHeight="false" outlineLevel="0" collapsed="false">
      <c r="E272" s="1"/>
      <c r="V272" s="1"/>
    </row>
    <row r="273" customFormat="false" ht="12.75" hidden="false" customHeight="false" outlineLevel="0" collapsed="false">
      <c r="E273" s="1"/>
      <c r="V273" s="1"/>
    </row>
    <row r="274" customFormat="false" ht="12.75" hidden="false" customHeight="false" outlineLevel="0" collapsed="false">
      <c r="E274" s="1"/>
      <c r="V274" s="1"/>
    </row>
    <row r="275" customFormat="false" ht="12.75" hidden="false" customHeight="false" outlineLevel="0" collapsed="false">
      <c r="E275" s="1"/>
      <c r="V275" s="1"/>
    </row>
    <row r="276" customFormat="false" ht="12.75" hidden="false" customHeight="false" outlineLevel="0" collapsed="false">
      <c r="E276" s="1"/>
      <c r="V276" s="1"/>
    </row>
    <row r="277" customFormat="false" ht="12.75" hidden="false" customHeight="false" outlineLevel="0" collapsed="false">
      <c r="E277" s="1"/>
      <c r="V277" s="1"/>
    </row>
    <row r="278" customFormat="false" ht="12.75" hidden="false" customHeight="false" outlineLevel="0" collapsed="false">
      <c r="E278" s="1"/>
      <c r="V278" s="1"/>
    </row>
    <row r="279" customFormat="false" ht="12.75" hidden="false" customHeight="false" outlineLevel="0" collapsed="false">
      <c r="E279" s="1"/>
      <c r="V279" s="1"/>
    </row>
    <row r="280" customFormat="false" ht="12.75" hidden="false" customHeight="false" outlineLevel="0" collapsed="false">
      <c r="E280" s="1"/>
      <c r="V280" s="1"/>
    </row>
    <row r="281" customFormat="false" ht="12.75" hidden="false" customHeight="false" outlineLevel="0" collapsed="false">
      <c r="E281" s="1"/>
      <c r="V281" s="1"/>
    </row>
    <row r="295" customFormat="false" ht="12.75" hidden="false" customHeight="false" outlineLevel="0" collapsed="false">
      <c r="E295" s="1"/>
      <c r="V295" s="1"/>
      <c r="AH295" s="6" t="n">
        <v>0</v>
      </c>
      <c r="AJ295" s="1" t="n">
        <v>0</v>
      </c>
    </row>
    <row r="296" customFormat="false" ht="12.75" hidden="false" customHeight="false" outlineLevel="0" collapsed="false">
      <c r="E296" s="1"/>
      <c r="V296" s="1"/>
      <c r="AH296" s="6" t="n">
        <v>0</v>
      </c>
      <c r="AJ296" s="1" t="n">
        <v>0</v>
      </c>
    </row>
    <row r="297" customFormat="false" ht="12.75" hidden="false" customHeight="false" outlineLevel="0" collapsed="false">
      <c r="E297" s="1"/>
      <c r="V297" s="1"/>
      <c r="AH297" s="6" t="n">
        <v>0</v>
      </c>
      <c r="AJ297" s="1" t="n">
        <v>0</v>
      </c>
    </row>
    <row r="298" customFormat="false" ht="12.75" hidden="false" customHeight="false" outlineLevel="0" collapsed="false">
      <c r="E298" s="1"/>
      <c r="V298" s="1"/>
      <c r="AH298" s="6" t="n">
        <v>0</v>
      </c>
      <c r="AJ298" s="1" t="n">
        <v>0</v>
      </c>
    </row>
    <row r="299" customFormat="false" ht="12.75" hidden="false" customHeight="false" outlineLevel="0" collapsed="false">
      <c r="E299" s="1"/>
      <c r="V299" s="1"/>
      <c r="AH299" s="6" t="n">
        <v>0</v>
      </c>
      <c r="AJ299" s="1" t="n">
        <v>0</v>
      </c>
    </row>
    <row r="300" customFormat="false" ht="12.75" hidden="false" customHeight="false" outlineLevel="0" collapsed="false">
      <c r="E300" s="1"/>
      <c r="V300" s="1"/>
      <c r="AH300" s="6" t="n">
        <v>0</v>
      </c>
      <c r="AJ300" s="1" t="n">
        <v>0</v>
      </c>
    </row>
    <row r="301" customFormat="false" ht="12.75" hidden="false" customHeight="false" outlineLevel="0" collapsed="false">
      <c r="E301" s="1"/>
      <c r="V301" s="1"/>
      <c r="AH301" s="6" t="n">
        <v>0</v>
      </c>
      <c r="AJ301" s="1" t="n">
        <v>0</v>
      </c>
    </row>
    <row r="302" customFormat="false" ht="12.75" hidden="false" customHeight="false" outlineLevel="0" collapsed="false">
      <c r="E302" s="1"/>
      <c r="V302" s="1"/>
      <c r="AH302" s="6" t="n">
        <v>0</v>
      </c>
    </row>
    <row r="303" customFormat="false" ht="12.75" hidden="false" customHeight="false" outlineLevel="0" collapsed="false">
      <c r="E303" s="1"/>
      <c r="V303" s="1"/>
      <c r="AH303" s="6" t="n">
        <v>0</v>
      </c>
    </row>
    <row r="304" customFormat="false" ht="12.75" hidden="false" customHeight="false" outlineLevel="0" collapsed="false">
      <c r="E304" s="1"/>
      <c r="V304" s="1"/>
      <c r="AH304" s="6" t="n">
        <v>0</v>
      </c>
    </row>
    <row r="305" customFormat="false" ht="12.75" hidden="false" customHeight="false" outlineLevel="0" collapsed="false">
      <c r="E305" s="1"/>
      <c r="V305" s="1"/>
      <c r="AH305" s="6" t="n">
        <v>0</v>
      </c>
    </row>
    <row r="306" customFormat="false" ht="12.75" hidden="false" customHeight="false" outlineLevel="0" collapsed="false">
      <c r="E306" s="1"/>
      <c r="V306" s="1"/>
      <c r="AH306" s="6" t="n">
        <v>0</v>
      </c>
    </row>
    <row r="307" customFormat="false" ht="12.75" hidden="false" customHeight="false" outlineLevel="0" collapsed="false">
      <c r="E307" s="1"/>
      <c r="V307" s="1"/>
      <c r="AH307" s="6" t="n">
        <v>0</v>
      </c>
    </row>
    <row r="308" customFormat="false" ht="12.75" hidden="false" customHeight="false" outlineLevel="0" collapsed="false">
      <c r="E308" s="1"/>
      <c r="V308" s="1"/>
      <c r="AH308" s="6" t="n">
        <v>0</v>
      </c>
    </row>
    <row r="309" customFormat="false" ht="12.75" hidden="false" customHeight="false" outlineLevel="0" collapsed="false">
      <c r="E309" s="1"/>
      <c r="V309" s="1"/>
      <c r="AH309" s="6" t="n">
        <v>0</v>
      </c>
    </row>
    <row r="310" customFormat="false" ht="12.75" hidden="false" customHeight="false" outlineLevel="0" collapsed="false">
      <c r="E310" s="1"/>
      <c r="V310" s="1"/>
      <c r="AH310" s="6" t="n">
        <v>0</v>
      </c>
    </row>
    <row r="311" customFormat="false" ht="12.75" hidden="false" customHeight="false" outlineLevel="0" collapsed="false">
      <c r="E311" s="1"/>
      <c r="V311" s="1"/>
      <c r="AH311" s="6" t="n">
        <v>0</v>
      </c>
    </row>
    <row r="312" customFormat="false" ht="12.75" hidden="false" customHeight="false" outlineLevel="0" collapsed="false">
      <c r="E312" s="1"/>
      <c r="V312" s="1"/>
      <c r="AH312" s="6" t="n">
        <v>0</v>
      </c>
    </row>
    <row r="313" customFormat="false" ht="12.75" hidden="false" customHeight="false" outlineLevel="0" collapsed="false">
      <c r="E313" s="1"/>
      <c r="V313" s="1"/>
      <c r="AH313" s="6" t="n">
        <v>0</v>
      </c>
    </row>
    <row r="314" customFormat="false" ht="12.75" hidden="false" customHeight="false" outlineLevel="0" collapsed="false">
      <c r="E314" s="1"/>
      <c r="V314" s="1"/>
      <c r="AH314" s="6" t="n">
        <v>0</v>
      </c>
    </row>
    <row r="315" customFormat="false" ht="12.75" hidden="false" customHeight="false" outlineLevel="0" collapsed="false">
      <c r="E315" s="1"/>
      <c r="V315" s="1"/>
      <c r="AH315" s="6" t="n">
        <v>0</v>
      </c>
    </row>
    <row r="316" customFormat="false" ht="12.75" hidden="false" customHeight="false" outlineLevel="0" collapsed="false">
      <c r="E316" s="1"/>
      <c r="V316" s="1"/>
      <c r="AH316" s="6" t="n">
        <v>0</v>
      </c>
    </row>
    <row r="317" customFormat="false" ht="12.75" hidden="false" customHeight="false" outlineLevel="0" collapsed="false">
      <c r="E317" s="1"/>
      <c r="V317" s="1"/>
      <c r="AH317" s="6" t="n">
        <v>0</v>
      </c>
    </row>
    <row r="318" customFormat="false" ht="12.75" hidden="false" customHeight="false" outlineLevel="0" collapsed="false">
      <c r="E318" s="1"/>
      <c r="V318" s="1"/>
      <c r="AH318" s="6" t="n">
        <v>0</v>
      </c>
    </row>
    <row r="319" customFormat="false" ht="12.75" hidden="false" customHeight="false" outlineLevel="0" collapsed="false">
      <c r="E319" s="1"/>
      <c r="V319" s="1"/>
      <c r="AH319" s="6" t="n">
        <v>0</v>
      </c>
    </row>
    <row r="320" customFormat="false" ht="12.75" hidden="false" customHeight="false" outlineLevel="0" collapsed="false">
      <c r="E320" s="1"/>
      <c r="V320" s="1"/>
      <c r="AH320" s="6" t="n">
        <v>0</v>
      </c>
    </row>
    <row r="321" customFormat="false" ht="12.75" hidden="false" customHeight="false" outlineLevel="0" collapsed="false">
      <c r="E321" s="1"/>
      <c r="V321" s="1"/>
      <c r="AH321" s="6" t="n">
        <v>0</v>
      </c>
    </row>
    <row r="322" customFormat="false" ht="12.75" hidden="false" customHeight="false" outlineLevel="0" collapsed="false">
      <c r="E322" s="1"/>
      <c r="V322" s="1"/>
      <c r="AH322" s="6" t="n">
        <v>0</v>
      </c>
    </row>
    <row r="323" customFormat="false" ht="12.75" hidden="false" customHeight="false" outlineLevel="0" collapsed="false">
      <c r="E323" s="1"/>
      <c r="V323" s="1"/>
      <c r="AH323" s="6" t="n">
        <v>0</v>
      </c>
    </row>
    <row r="324" customFormat="false" ht="12.75" hidden="false" customHeight="false" outlineLevel="0" collapsed="false">
      <c r="E324" s="1"/>
      <c r="V324" s="1"/>
      <c r="AH324" s="6" t="n">
        <v>0</v>
      </c>
    </row>
    <row r="325" customFormat="false" ht="12.75" hidden="false" customHeight="false" outlineLevel="0" collapsed="false">
      <c r="E325" s="1"/>
      <c r="V325" s="1"/>
      <c r="AH325" s="6" t="n">
        <v>0</v>
      </c>
    </row>
    <row r="326" customFormat="false" ht="12.75" hidden="false" customHeight="false" outlineLevel="0" collapsed="false">
      <c r="E326" s="1"/>
      <c r="V326" s="1"/>
      <c r="AH326" s="6" t="n">
        <v>0</v>
      </c>
    </row>
    <row r="327" customFormat="false" ht="12.75" hidden="false" customHeight="false" outlineLevel="0" collapsed="false">
      <c r="E327" s="1"/>
      <c r="V327" s="1"/>
      <c r="AH327" s="6" t="n">
        <v>0</v>
      </c>
    </row>
    <row r="328" customFormat="false" ht="12.75" hidden="false" customHeight="false" outlineLevel="0" collapsed="false">
      <c r="E328" s="1"/>
      <c r="V328" s="1"/>
      <c r="AH328" s="6" t="n">
        <v>0</v>
      </c>
    </row>
    <row r="329" customFormat="false" ht="12.75" hidden="false" customHeight="false" outlineLevel="0" collapsed="false">
      <c r="E329" s="1"/>
      <c r="V329" s="1"/>
      <c r="AH329" s="6" t="n">
        <v>0</v>
      </c>
    </row>
    <row r="330" customFormat="false" ht="12.75" hidden="false" customHeight="false" outlineLevel="0" collapsed="false">
      <c r="E330" s="1"/>
      <c r="V330" s="1"/>
      <c r="AH330" s="6" t="n">
        <v>0</v>
      </c>
    </row>
    <row r="331" customFormat="false" ht="12.75" hidden="false" customHeight="false" outlineLevel="0" collapsed="false">
      <c r="E331" s="1"/>
      <c r="V331" s="1"/>
      <c r="AH331" s="6" t="n">
        <v>0</v>
      </c>
    </row>
    <row r="332" customFormat="false" ht="12.75" hidden="false" customHeight="false" outlineLevel="0" collapsed="false">
      <c r="E332" s="1"/>
      <c r="V332" s="1"/>
      <c r="AH332" s="6" t="n">
        <v>0</v>
      </c>
    </row>
    <row r="333" customFormat="false" ht="12.75" hidden="false" customHeight="false" outlineLevel="0" collapsed="false">
      <c r="E333" s="1"/>
      <c r="V333" s="1"/>
      <c r="AH333" s="6" t="n">
        <v>0</v>
      </c>
    </row>
    <row r="334" customFormat="false" ht="12.75" hidden="false" customHeight="false" outlineLevel="0" collapsed="false">
      <c r="E334" s="1"/>
      <c r="V334" s="1"/>
      <c r="AH334" s="6" t="n">
        <v>0</v>
      </c>
    </row>
    <row r="335" customFormat="false" ht="12.75" hidden="false" customHeight="false" outlineLevel="0" collapsed="false">
      <c r="E335" s="1"/>
      <c r="V335" s="1"/>
      <c r="AH335" s="6" t="n">
        <v>0</v>
      </c>
    </row>
    <row r="336" customFormat="false" ht="12.75" hidden="false" customHeight="false" outlineLevel="0" collapsed="false">
      <c r="E336" s="1"/>
      <c r="V336" s="1"/>
      <c r="AH336" s="6" t="n">
        <v>0</v>
      </c>
    </row>
    <row r="337" customFormat="false" ht="12.75" hidden="false" customHeight="false" outlineLevel="0" collapsed="false">
      <c r="E337" s="1"/>
      <c r="V337" s="1"/>
      <c r="AH337" s="6" t="n">
        <v>0</v>
      </c>
    </row>
    <row r="338" customFormat="false" ht="12.75" hidden="false" customHeight="false" outlineLevel="0" collapsed="false">
      <c r="E338" s="1"/>
      <c r="V338" s="1"/>
      <c r="AH338" s="6" t="n">
        <v>0</v>
      </c>
    </row>
    <row r="339" customFormat="false" ht="12.75" hidden="false" customHeight="false" outlineLevel="0" collapsed="false">
      <c r="E339" s="1"/>
      <c r="V339" s="1"/>
      <c r="AH339" s="6" t="n">
        <v>0</v>
      </c>
    </row>
    <row r="340" customFormat="false" ht="12.75" hidden="false" customHeight="false" outlineLevel="0" collapsed="false">
      <c r="E340" s="1"/>
      <c r="V340" s="1"/>
      <c r="AH340" s="6" t="n">
        <v>0</v>
      </c>
    </row>
  </sheetData>
  <mergeCells count="37">
    <mergeCell ref="B16:C16"/>
    <mergeCell ref="F16:G16"/>
    <mergeCell ref="J16:K16"/>
    <mergeCell ref="N16:O16"/>
    <mergeCell ref="R16:S16"/>
    <mergeCell ref="V16:W16"/>
    <mergeCell ref="Z16:AA16"/>
    <mergeCell ref="AD16:AE16"/>
    <mergeCell ref="F28:G28"/>
    <mergeCell ref="J28:K28"/>
    <mergeCell ref="N28:O28"/>
    <mergeCell ref="R28:S28"/>
    <mergeCell ref="V28:W28"/>
    <mergeCell ref="Z28:AA28"/>
    <mergeCell ref="AD28:AE28"/>
    <mergeCell ref="AG28:AH28"/>
    <mergeCell ref="B29:C29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R46:T46"/>
    <mergeCell ref="U46:V46"/>
    <mergeCell ref="C47:F47"/>
    <mergeCell ref="R47:T47"/>
    <mergeCell ref="U47:V47"/>
    <mergeCell ref="C48:F48"/>
    <mergeCell ref="R48:T48"/>
    <mergeCell ref="U48:V48"/>
    <mergeCell ref="C49:F49"/>
    <mergeCell ref="R49:T49"/>
    <mergeCell ref="U49:V4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AH285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K57" activeCellId="0" sqref="K57"/>
    </sheetView>
  </sheetViews>
  <sheetFormatPr defaultColWidth="11.42578125" defaultRowHeight="15" zeroHeight="false" outlineLevelRow="0" outlineLevelCol="0"/>
  <cols>
    <col collapsed="false" customWidth="true" hidden="false" outlineLevel="0" max="1" min="1" style="80" width="1.29"/>
    <col collapsed="false" customWidth="true" hidden="false" outlineLevel="0" max="2" min="2" style="0" width="6.29"/>
    <col collapsed="false" customWidth="true" hidden="false" outlineLevel="0" max="5" min="5" style="0" width="1"/>
    <col collapsed="false" customWidth="true" hidden="false" outlineLevel="0" max="6" min="6" style="0" width="6.29"/>
    <col collapsed="false" customWidth="true" hidden="false" outlineLevel="0" max="9" min="9" style="0" width="1"/>
    <col collapsed="false" customWidth="true" hidden="false" outlineLevel="0" max="10" min="10" style="0" width="6.29"/>
    <col collapsed="false" customWidth="true" hidden="false" outlineLevel="0" max="13" min="13" style="0" width="1"/>
    <col collapsed="false" customWidth="true" hidden="false" outlineLevel="0" max="14" min="14" style="0" width="6.29"/>
    <col collapsed="false" customWidth="true" hidden="false" outlineLevel="0" max="16" min="16" style="0" width="12.29"/>
    <col collapsed="false" customWidth="true" hidden="false" outlineLevel="0" max="17" min="17" style="0" width="1"/>
    <col collapsed="false" customWidth="true" hidden="false" outlineLevel="0" max="18" min="18" style="0" width="6.29"/>
    <col collapsed="false" customWidth="true" hidden="false" outlineLevel="0" max="21" min="21" style="0" width="1"/>
    <col collapsed="false" customWidth="true" hidden="false" outlineLevel="0" max="22" min="22" style="0" width="6.29"/>
    <col collapsed="false" customWidth="true" hidden="false" outlineLevel="0" max="25" min="25" style="0" width="1"/>
    <col collapsed="false" customWidth="true" hidden="false" outlineLevel="0" max="26" min="26" style="0" width="6.29"/>
    <col collapsed="false" customWidth="true" hidden="false" outlineLevel="0" max="29" min="29" style="0" width="1"/>
    <col collapsed="false" customWidth="true" hidden="false" outlineLevel="0" max="30" min="30" style="0" width="6.29"/>
    <col collapsed="false" customWidth="false" hidden="false" outlineLevel="0" max="99" min="35" style="80" width="11.43"/>
  </cols>
  <sheetData>
    <row r="1" customFormat="false" ht="15" hidden="false" customHeight="false" outlineLevel="0" collapsed="false">
      <c r="B1" s="81"/>
      <c r="C1" s="82"/>
      <c r="D1" s="82"/>
      <c r="E1" s="83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4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0"/>
    </row>
    <row r="2" customFormat="false" ht="15" hidden="false" customHeight="false" outlineLevel="0" collapsed="false">
      <c r="B2" s="85" t="s">
        <v>0</v>
      </c>
      <c r="C2" s="86"/>
      <c r="D2" s="87" t="s">
        <v>264</v>
      </c>
      <c r="E2" s="88"/>
      <c r="F2" s="89" t="s">
        <v>0</v>
      </c>
      <c r="G2" s="89"/>
      <c r="H2" s="89" t="str">
        <f aca="false">D2</f>
        <v>CAMARISTA</v>
      </c>
      <c r="I2" s="90"/>
      <c r="J2" s="89" t="s">
        <v>0</v>
      </c>
      <c r="K2" s="89"/>
      <c r="L2" s="89" t="str">
        <f aca="false">H2</f>
        <v>CAMARISTA</v>
      </c>
      <c r="M2" s="90"/>
      <c r="N2" s="89" t="s">
        <v>0</v>
      </c>
      <c r="O2" s="89"/>
      <c r="P2" s="89" t="str">
        <f aca="false">L2</f>
        <v>CAMARISTA</v>
      </c>
      <c r="Q2" s="90"/>
      <c r="R2" s="89" t="s">
        <v>0</v>
      </c>
      <c r="S2" s="89"/>
      <c r="T2" s="89" t="str">
        <f aca="false">P2</f>
        <v>CAMARISTA</v>
      </c>
      <c r="U2" s="90"/>
      <c r="V2" s="89" t="s">
        <v>0</v>
      </c>
      <c r="W2" s="89"/>
      <c r="X2" s="89" t="str">
        <f aca="false">T2</f>
        <v>CAMARISTA</v>
      </c>
      <c r="Y2" s="90"/>
      <c r="Z2" s="89" t="s">
        <v>0</v>
      </c>
      <c r="AA2" s="89"/>
      <c r="AB2" s="89" t="str">
        <f aca="false">X2</f>
        <v>CAMARISTA</v>
      </c>
      <c r="AC2" s="90"/>
      <c r="AD2" s="89" t="s">
        <v>0</v>
      </c>
      <c r="AE2" s="89"/>
      <c r="AF2" s="91" t="str">
        <f aca="false">AB2</f>
        <v>CAMARISTA</v>
      </c>
      <c r="AG2" s="92"/>
      <c r="AH2" s="80"/>
    </row>
    <row r="3" customFormat="false" ht="15" hidden="false" customHeight="true" outlineLevel="0" collapsed="false">
      <c r="B3" s="93" t="n">
        <v>1101</v>
      </c>
      <c r="C3" s="94" t="s">
        <v>2</v>
      </c>
      <c r="D3" s="95"/>
      <c r="E3" s="96"/>
      <c r="F3" s="97" t="n">
        <v>1201</v>
      </c>
      <c r="G3" s="97" t="s">
        <v>3</v>
      </c>
      <c r="H3" s="95"/>
      <c r="I3" s="92"/>
      <c r="J3" s="97" t="n">
        <v>1301</v>
      </c>
      <c r="K3" s="97" t="s">
        <v>3</v>
      </c>
      <c r="L3" s="98"/>
      <c r="M3" s="92"/>
      <c r="N3" s="99" t="n">
        <v>1401</v>
      </c>
      <c r="O3" s="99" t="s">
        <v>2</v>
      </c>
      <c r="P3" s="100"/>
      <c r="Q3" s="92"/>
      <c r="R3" s="97" t="n">
        <v>1501</v>
      </c>
      <c r="S3" s="97" t="s">
        <v>3</v>
      </c>
      <c r="T3" s="101"/>
      <c r="U3" s="92"/>
      <c r="V3" s="102" t="n">
        <v>1602</v>
      </c>
      <c r="W3" s="97" t="s">
        <v>3</v>
      </c>
      <c r="X3" s="103"/>
      <c r="Y3" s="92"/>
      <c r="Z3" s="99" t="n">
        <v>1703</v>
      </c>
      <c r="AA3" s="99" t="s">
        <v>2</v>
      </c>
      <c r="AB3" s="104"/>
      <c r="AC3" s="92"/>
      <c r="AD3" s="99" t="n">
        <v>1804</v>
      </c>
      <c r="AE3" s="99" t="s">
        <v>2</v>
      </c>
      <c r="AF3" s="105"/>
      <c r="AG3" s="92"/>
      <c r="AH3" s="80"/>
    </row>
    <row r="4" customFormat="false" ht="15" hidden="false" customHeight="false" outlineLevel="0" collapsed="false">
      <c r="B4" s="93" t="s">
        <v>5</v>
      </c>
      <c r="C4" s="94" t="s">
        <v>2</v>
      </c>
      <c r="D4" s="95"/>
      <c r="E4" s="96"/>
      <c r="F4" s="99" t="s">
        <v>6</v>
      </c>
      <c r="G4" s="99" t="s">
        <v>2</v>
      </c>
      <c r="H4" s="95"/>
      <c r="I4" s="92"/>
      <c r="J4" s="99" t="s">
        <v>7</v>
      </c>
      <c r="K4" s="99" t="s">
        <v>2</v>
      </c>
      <c r="L4" s="98"/>
      <c r="M4" s="92"/>
      <c r="N4" s="99" t="s">
        <v>8</v>
      </c>
      <c r="O4" s="99" t="s">
        <v>2</v>
      </c>
      <c r="P4" s="100"/>
      <c r="Q4" s="92"/>
      <c r="R4" s="99" t="s">
        <v>9</v>
      </c>
      <c r="S4" s="99" t="s">
        <v>10</v>
      </c>
      <c r="T4" s="101"/>
      <c r="U4" s="92"/>
      <c r="V4" s="99" t="s">
        <v>11</v>
      </c>
      <c r="W4" s="99" t="s">
        <v>10</v>
      </c>
      <c r="X4" s="103"/>
      <c r="Y4" s="92"/>
      <c r="Z4" s="99" t="s">
        <v>12</v>
      </c>
      <c r="AA4" s="99" t="s">
        <v>2</v>
      </c>
      <c r="AB4" s="104"/>
      <c r="AC4" s="92"/>
      <c r="AD4" s="99" t="s">
        <v>13</v>
      </c>
      <c r="AE4" s="99" t="s">
        <v>2</v>
      </c>
      <c r="AF4" s="105"/>
      <c r="AG4" s="92"/>
      <c r="AH4" s="80"/>
    </row>
    <row r="5" customFormat="false" ht="15" hidden="false" customHeight="false" outlineLevel="0" collapsed="false">
      <c r="B5" s="93" t="s">
        <v>14</v>
      </c>
      <c r="C5" s="94" t="s">
        <v>2</v>
      </c>
      <c r="D5" s="95"/>
      <c r="E5" s="96"/>
      <c r="F5" s="99" t="s">
        <v>15</v>
      </c>
      <c r="G5" s="99" t="s">
        <v>2</v>
      </c>
      <c r="H5" s="95"/>
      <c r="I5" s="92"/>
      <c r="J5" s="99" t="s">
        <v>16</v>
      </c>
      <c r="K5" s="99" t="s">
        <v>2</v>
      </c>
      <c r="L5" s="98"/>
      <c r="M5" s="92"/>
      <c r="N5" s="99" t="s">
        <v>17</v>
      </c>
      <c r="O5" s="99" t="s">
        <v>2</v>
      </c>
      <c r="P5" s="100"/>
      <c r="Q5" s="92"/>
      <c r="R5" s="99" t="s">
        <v>18</v>
      </c>
      <c r="S5" s="99" t="s">
        <v>10</v>
      </c>
      <c r="T5" s="101"/>
      <c r="U5" s="92"/>
      <c r="V5" s="99" t="s">
        <v>19</v>
      </c>
      <c r="W5" s="99" t="s">
        <v>10</v>
      </c>
      <c r="X5" s="103"/>
      <c r="Y5" s="92"/>
      <c r="Z5" s="99" t="s">
        <v>20</v>
      </c>
      <c r="AA5" s="99" t="s">
        <v>2</v>
      </c>
      <c r="AB5" s="104"/>
      <c r="AC5" s="92"/>
      <c r="AD5" s="99" t="s">
        <v>21</v>
      </c>
      <c r="AE5" s="99" t="s">
        <v>2</v>
      </c>
      <c r="AF5" s="105"/>
      <c r="AG5" s="92"/>
      <c r="AH5" s="80"/>
    </row>
    <row r="6" customFormat="false" ht="15" hidden="false" customHeight="false" outlineLevel="0" collapsed="false">
      <c r="B6" s="106" t="s">
        <v>22</v>
      </c>
      <c r="C6" s="107" t="s">
        <v>3</v>
      </c>
      <c r="D6" s="95"/>
      <c r="E6" s="96"/>
      <c r="F6" s="99" t="s">
        <v>23</v>
      </c>
      <c r="G6" s="99" t="s">
        <v>2</v>
      </c>
      <c r="H6" s="95"/>
      <c r="I6" s="92"/>
      <c r="J6" s="99" t="s">
        <v>24</v>
      </c>
      <c r="K6" s="99" t="s">
        <v>2</v>
      </c>
      <c r="L6" s="98"/>
      <c r="M6" s="92"/>
      <c r="N6" s="99" t="s">
        <v>25</v>
      </c>
      <c r="O6" s="99" t="s">
        <v>2</v>
      </c>
      <c r="P6" s="100"/>
      <c r="Q6" s="92"/>
      <c r="R6" s="99" t="s">
        <v>26</v>
      </c>
      <c r="S6" s="99" t="s">
        <v>2</v>
      </c>
      <c r="T6" s="101"/>
      <c r="U6" s="92"/>
      <c r="V6" s="99" t="s">
        <v>27</v>
      </c>
      <c r="W6" s="99" t="s">
        <v>10</v>
      </c>
      <c r="X6" s="103"/>
      <c r="Y6" s="92"/>
      <c r="Z6" s="99" t="s">
        <v>28</v>
      </c>
      <c r="AA6" s="99" t="s">
        <v>2</v>
      </c>
      <c r="AB6" s="104"/>
      <c r="AC6" s="92"/>
      <c r="AD6" s="99" t="s">
        <v>29</v>
      </c>
      <c r="AE6" s="99" t="s">
        <v>2</v>
      </c>
      <c r="AF6" s="105"/>
      <c r="AG6" s="92"/>
      <c r="AH6" s="80"/>
    </row>
    <row r="7" customFormat="false" ht="15" hidden="false" customHeight="false" outlineLevel="0" collapsed="false">
      <c r="B7" s="106" t="s">
        <v>30</v>
      </c>
      <c r="C7" s="107" t="s">
        <v>3</v>
      </c>
      <c r="D7" s="95"/>
      <c r="E7" s="96"/>
      <c r="F7" s="99" t="s">
        <v>31</v>
      </c>
      <c r="G7" s="99" t="s">
        <v>2</v>
      </c>
      <c r="H7" s="95"/>
      <c r="I7" s="92"/>
      <c r="J7" s="99" t="s">
        <v>32</v>
      </c>
      <c r="K7" s="99" t="s">
        <v>2</v>
      </c>
      <c r="L7" s="98"/>
      <c r="M7" s="92"/>
      <c r="N7" s="99" t="s">
        <v>33</v>
      </c>
      <c r="O7" s="99" t="s">
        <v>2</v>
      </c>
      <c r="P7" s="100"/>
      <c r="Q7" s="92"/>
      <c r="R7" s="99" t="s">
        <v>34</v>
      </c>
      <c r="S7" s="99" t="s">
        <v>2</v>
      </c>
      <c r="T7" s="101"/>
      <c r="U7" s="92"/>
      <c r="V7" s="99" t="s">
        <v>35</v>
      </c>
      <c r="W7" s="99" t="s">
        <v>10</v>
      </c>
      <c r="X7" s="103"/>
      <c r="Y7" s="92"/>
      <c r="Z7" s="99" t="s">
        <v>36</v>
      </c>
      <c r="AA7" s="99" t="s">
        <v>2</v>
      </c>
      <c r="AB7" s="104"/>
      <c r="AC7" s="92"/>
      <c r="AD7" s="99" t="s">
        <v>37</v>
      </c>
      <c r="AE7" s="99" t="s">
        <v>2</v>
      </c>
      <c r="AF7" s="105"/>
      <c r="AG7" s="92"/>
      <c r="AH7" s="80"/>
    </row>
    <row r="8" customFormat="false" ht="15" hidden="false" customHeight="true" outlineLevel="0" collapsed="false">
      <c r="B8" s="93" t="s">
        <v>38</v>
      </c>
      <c r="C8" s="94" t="s">
        <v>2</v>
      </c>
      <c r="D8" s="95"/>
      <c r="E8" s="96"/>
      <c r="F8" s="99" t="s">
        <v>39</v>
      </c>
      <c r="G8" s="99" t="s">
        <v>2</v>
      </c>
      <c r="H8" s="95"/>
      <c r="I8" s="92"/>
      <c r="J8" s="99" t="s">
        <v>40</v>
      </c>
      <c r="K8" s="99" t="s">
        <v>2</v>
      </c>
      <c r="L8" s="98"/>
      <c r="M8" s="92"/>
      <c r="N8" s="99" t="s">
        <v>41</v>
      </c>
      <c r="O8" s="99" t="s">
        <v>2</v>
      </c>
      <c r="P8" s="100"/>
      <c r="Q8" s="92"/>
      <c r="R8" s="99" t="s">
        <v>42</v>
      </c>
      <c r="S8" s="99" t="s">
        <v>2</v>
      </c>
      <c r="T8" s="101"/>
      <c r="U8" s="92"/>
      <c r="V8" s="99" t="s">
        <v>43</v>
      </c>
      <c r="W8" s="99" t="s">
        <v>44</v>
      </c>
      <c r="X8" s="108"/>
      <c r="Y8" s="92"/>
      <c r="Z8" s="99" t="s">
        <v>45</v>
      </c>
      <c r="AA8" s="99" t="s">
        <v>10</v>
      </c>
      <c r="AB8" s="104"/>
      <c r="AC8" s="92"/>
      <c r="AD8" s="97" t="s">
        <v>46</v>
      </c>
      <c r="AE8" s="97" t="s">
        <v>3</v>
      </c>
      <c r="AF8" s="105"/>
      <c r="AG8" s="92"/>
      <c r="AH8" s="80"/>
    </row>
    <row r="9" customFormat="false" ht="15" hidden="false" customHeight="false" outlineLevel="0" collapsed="false">
      <c r="B9" s="93" t="s">
        <v>47</v>
      </c>
      <c r="C9" s="94" t="s">
        <v>2</v>
      </c>
      <c r="D9" s="95"/>
      <c r="E9" s="96"/>
      <c r="F9" s="99" t="s">
        <v>48</v>
      </c>
      <c r="G9" s="99" t="s">
        <v>2</v>
      </c>
      <c r="H9" s="95"/>
      <c r="I9" s="92"/>
      <c r="J9" s="99" t="s">
        <v>49</v>
      </c>
      <c r="K9" s="99" t="s">
        <v>2</v>
      </c>
      <c r="L9" s="98"/>
      <c r="M9" s="92"/>
      <c r="N9" s="99" t="s">
        <v>50</v>
      </c>
      <c r="O9" s="99" t="s">
        <v>2</v>
      </c>
      <c r="P9" s="100"/>
      <c r="Q9" s="92"/>
      <c r="R9" s="99" t="s">
        <v>51</v>
      </c>
      <c r="S9" s="99" t="s">
        <v>2</v>
      </c>
      <c r="T9" s="101"/>
      <c r="U9" s="92"/>
      <c r="V9" s="99" t="s">
        <v>52</v>
      </c>
      <c r="W9" s="99" t="s">
        <v>44</v>
      </c>
      <c r="X9" s="108"/>
      <c r="Y9" s="92"/>
      <c r="Z9" s="99" t="s">
        <v>53</v>
      </c>
      <c r="AA9" s="99" t="s">
        <v>10</v>
      </c>
      <c r="AB9" s="104"/>
      <c r="AC9" s="92"/>
      <c r="AD9" s="97" t="s">
        <v>54</v>
      </c>
      <c r="AE9" s="97" t="s">
        <v>3</v>
      </c>
      <c r="AF9" s="105"/>
      <c r="AG9" s="92"/>
      <c r="AH9" s="80"/>
    </row>
    <row r="10" customFormat="false" ht="15" hidden="false" customHeight="true" outlineLevel="0" collapsed="false">
      <c r="B10" s="93" t="s">
        <v>55</v>
      </c>
      <c r="C10" s="94" t="s">
        <v>2</v>
      </c>
      <c r="D10" s="95"/>
      <c r="E10" s="96"/>
      <c r="F10" s="99" t="s">
        <v>56</v>
      </c>
      <c r="G10" s="99" t="s">
        <v>2</v>
      </c>
      <c r="H10" s="98"/>
      <c r="I10" s="92"/>
      <c r="J10" s="99" t="s">
        <v>57</v>
      </c>
      <c r="K10" s="99" t="s">
        <v>2</v>
      </c>
      <c r="L10" s="98"/>
      <c r="M10" s="92"/>
      <c r="N10" s="99" t="s">
        <v>58</v>
      </c>
      <c r="O10" s="99" t="s">
        <v>2</v>
      </c>
      <c r="P10" s="100"/>
      <c r="Q10" s="92"/>
      <c r="R10" s="99" t="s">
        <v>59</v>
      </c>
      <c r="S10" s="99" t="s">
        <v>2</v>
      </c>
      <c r="T10" s="101"/>
      <c r="U10" s="92"/>
      <c r="V10" s="99" t="s">
        <v>60</v>
      </c>
      <c r="W10" s="99" t="s">
        <v>10</v>
      </c>
      <c r="X10" s="108"/>
      <c r="Y10" s="92"/>
      <c r="Z10" s="99" t="s">
        <v>61</v>
      </c>
      <c r="AA10" s="99" t="s">
        <v>2</v>
      </c>
      <c r="AB10" s="104"/>
      <c r="AC10" s="92"/>
      <c r="AD10" s="109"/>
      <c r="AE10" s="92"/>
      <c r="AF10" s="110"/>
      <c r="AG10" s="92"/>
      <c r="AH10" s="80"/>
    </row>
    <row r="11" customFormat="false" ht="15" hidden="false" customHeight="false" outlineLevel="0" collapsed="false">
      <c r="B11" s="93" t="s">
        <v>62</v>
      </c>
      <c r="C11" s="94" t="s">
        <v>2</v>
      </c>
      <c r="D11" s="95"/>
      <c r="E11" s="96"/>
      <c r="F11" s="99" t="s">
        <v>63</v>
      </c>
      <c r="G11" s="99" t="s">
        <v>2</v>
      </c>
      <c r="H11" s="98"/>
      <c r="I11" s="92"/>
      <c r="J11" s="99" t="s">
        <v>64</v>
      </c>
      <c r="K11" s="99" t="s">
        <v>2</v>
      </c>
      <c r="L11" s="98"/>
      <c r="M11" s="92"/>
      <c r="N11" s="99" t="s">
        <v>65</v>
      </c>
      <c r="O11" s="99" t="s">
        <v>2</v>
      </c>
      <c r="P11" s="100"/>
      <c r="Q11" s="92"/>
      <c r="R11" s="99" t="s">
        <v>66</v>
      </c>
      <c r="S11" s="99" t="s">
        <v>2</v>
      </c>
      <c r="T11" s="101"/>
      <c r="U11" s="92"/>
      <c r="V11" s="99" t="s">
        <v>67</v>
      </c>
      <c r="W11" s="99" t="s">
        <v>10</v>
      </c>
      <c r="X11" s="108"/>
      <c r="Y11" s="92"/>
      <c r="Z11" s="99" t="s">
        <v>68</v>
      </c>
      <c r="AA11" s="99" t="s">
        <v>2</v>
      </c>
      <c r="AB11" s="104"/>
      <c r="AC11" s="109"/>
      <c r="AD11" s="109"/>
      <c r="AE11" s="92"/>
      <c r="AF11" s="110"/>
      <c r="AG11" s="92"/>
      <c r="AH11" s="80"/>
    </row>
    <row r="12" customFormat="false" ht="15" hidden="false" customHeight="false" outlineLevel="0" collapsed="false">
      <c r="B12" s="93" t="s">
        <v>69</v>
      </c>
      <c r="C12" s="94" t="s">
        <v>2</v>
      </c>
      <c r="D12" s="95"/>
      <c r="E12" s="96"/>
      <c r="F12" s="99" t="s">
        <v>70</v>
      </c>
      <c r="G12" s="99" t="s">
        <v>2</v>
      </c>
      <c r="H12" s="98"/>
      <c r="I12" s="92"/>
      <c r="J12" s="99" t="s">
        <v>71</v>
      </c>
      <c r="K12" s="99" t="s">
        <v>2</v>
      </c>
      <c r="L12" s="98"/>
      <c r="M12" s="92"/>
      <c r="N12" s="99" t="s">
        <v>72</v>
      </c>
      <c r="O12" s="99" t="s">
        <v>2</v>
      </c>
      <c r="P12" s="100"/>
      <c r="Q12" s="92"/>
      <c r="R12" s="99" t="s">
        <v>73</v>
      </c>
      <c r="S12" s="99" t="s">
        <v>2</v>
      </c>
      <c r="T12" s="101"/>
      <c r="U12" s="92"/>
      <c r="V12" s="99" t="s">
        <v>74</v>
      </c>
      <c r="W12" s="99" t="s">
        <v>2</v>
      </c>
      <c r="X12" s="108"/>
      <c r="Y12" s="92"/>
      <c r="Z12" s="109"/>
      <c r="AA12" s="92"/>
      <c r="AB12" s="92"/>
      <c r="AC12" s="92"/>
      <c r="AD12" s="92"/>
      <c r="AE12" s="92"/>
      <c r="AF12" s="110"/>
      <c r="AG12" s="92"/>
      <c r="AH12" s="80"/>
    </row>
    <row r="13" customFormat="false" ht="15" hidden="false" customHeight="false" outlineLevel="0" collapsed="false">
      <c r="B13" s="93" t="s">
        <v>75</v>
      </c>
      <c r="C13" s="94" t="s">
        <v>2</v>
      </c>
      <c r="D13" s="95"/>
      <c r="E13" s="96"/>
      <c r="F13" s="99" t="s">
        <v>76</v>
      </c>
      <c r="G13" s="99" t="s">
        <v>2</v>
      </c>
      <c r="H13" s="98"/>
      <c r="I13" s="92"/>
      <c r="J13" s="99" t="s">
        <v>77</v>
      </c>
      <c r="K13" s="99" t="s">
        <v>2</v>
      </c>
      <c r="L13" s="98"/>
      <c r="M13" s="92"/>
      <c r="N13" s="99" t="s">
        <v>78</v>
      </c>
      <c r="O13" s="99" t="s">
        <v>2</v>
      </c>
      <c r="P13" s="100"/>
      <c r="Q13" s="92"/>
      <c r="R13" s="99" t="s">
        <v>79</v>
      </c>
      <c r="S13" s="99" t="s">
        <v>2</v>
      </c>
      <c r="T13" s="101"/>
      <c r="U13" s="92"/>
      <c r="V13" s="99" t="s">
        <v>80</v>
      </c>
      <c r="W13" s="99" t="s">
        <v>2</v>
      </c>
      <c r="X13" s="108"/>
      <c r="Y13" s="92"/>
      <c r="Z13" s="109"/>
      <c r="AA13" s="92"/>
      <c r="AB13" s="92"/>
      <c r="AC13" s="92"/>
      <c r="AD13" s="92"/>
      <c r="AE13" s="92"/>
      <c r="AF13" s="110"/>
      <c r="AG13" s="92"/>
      <c r="AH13" s="80"/>
    </row>
    <row r="14" customFormat="false" ht="15" hidden="false" customHeight="false" outlineLevel="0" collapsed="false">
      <c r="B14" s="93" t="s">
        <v>81</v>
      </c>
      <c r="C14" s="94" t="s">
        <v>2</v>
      </c>
      <c r="D14" s="95"/>
      <c r="E14" s="96"/>
      <c r="F14" s="97" t="s">
        <v>82</v>
      </c>
      <c r="G14" s="97" t="s">
        <v>3</v>
      </c>
      <c r="H14" s="98"/>
      <c r="I14" s="92"/>
      <c r="J14" s="99" t="s">
        <v>83</v>
      </c>
      <c r="K14" s="99" t="s">
        <v>2</v>
      </c>
      <c r="L14" s="98"/>
      <c r="M14" s="92"/>
      <c r="N14" s="99" t="s">
        <v>84</v>
      </c>
      <c r="O14" s="99" t="s">
        <v>2</v>
      </c>
      <c r="P14" s="100"/>
      <c r="Q14" s="92"/>
      <c r="R14" s="99" t="s">
        <v>85</v>
      </c>
      <c r="S14" s="99" t="s">
        <v>2</v>
      </c>
      <c r="T14" s="101"/>
      <c r="U14" s="92"/>
      <c r="V14" s="109"/>
      <c r="W14" s="92"/>
      <c r="X14" s="92"/>
      <c r="Y14" s="92"/>
      <c r="Z14" s="92"/>
      <c r="AA14" s="92"/>
      <c r="AB14" s="92"/>
      <c r="AC14" s="92"/>
      <c r="AD14" s="92"/>
      <c r="AE14" s="92"/>
      <c r="AF14" s="110"/>
      <c r="AG14" s="92"/>
      <c r="AH14" s="80"/>
    </row>
    <row r="15" customFormat="false" ht="15" hidden="false" customHeight="false" outlineLevel="0" collapsed="false">
      <c r="B15" s="93" t="s">
        <v>86</v>
      </c>
      <c r="C15" s="94" t="s">
        <v>2</v>
      </c>
      <c r="D15" s="95"/>
      <c r="E15" s="96"/>
      <c r="F15" s="97" t="s">
        <v>87</v>
      </c>
      <c r="G15" s="97" t="s">
        <v>3</v>
      </c>
      <c r="H15" s="98"/>
      <c r="I15" s="92"/>
      <c r="J15" s="99" t="s">
        <v>88</v>
      </c>
      <c r="K15" s="99" t="s">
        <v>2</v>
      </c>
      <c r="L15" s="98"/>
      <c r="M15" s="92"/>
      <c r="N15" s="99" t="s">
        <v>89</v>
      </c>
      <c r="O15" s="99" t="s">
        <v>2</v>
      </c>
      <c r="P15" s="100"/>
      <c r="Q15" s="92"/>
      <c r="R15" s="99" t="s">
        <v>90</v>
      </c>
      <c r="S15" s="99" t="s">
        <v>2</v>
      </c>
      <c r="T15" s="101"/>
      <c r="U15" s="92"/>
      <c r="V15" s="109"/>
      <c r="W15" s="92"/>
      <c r="X15" s="92"/>
      <c r="Y15" s="92"/>
      <c r="Z15" s="92"/>
      <c r="AA15" s="92"/>
      <c r="AB15" s="92"/>
      <c r="AC15" s="92"/>
      <c r="AD15" s="92"/>
      <c r="AE15" s="92"/>
      <c r="AF15" s="110"/>
      <c r="AG15" s="92"/>
      <c r="AH15" s="80"/>
    </row>
    <row r="16" customFormat="false" ht="15" hidden="false" customHeight="false" outlineLevel="0" collapsed="false">
      <c r="B16" s="111"/>
      <c r="C16" s="111"/>
      <c r="D16" s="112"/>
      <c r="E16" s="112"/>
      <c r="F16" s="112"/>
      <c r="G16" s="112"/>
      <c r="H16" s="112"/>
      <c r="I16" s="113"/>
      <c r="J16" s="112"/>
      <c r="K16" s="112"/>
      <c r="L16" s="112"/>
      <c r="M16" s="113"/>
      <c r="N16" s="112"/>
      <c r="O16" s="112"/>
      <c r="P16" s="112"/>
      <c r="Q16" s="113"/>
      <c r="R16" s="114"/>
      <c r="S16" s="114"/>
      <c r="T16" s="114"/>
      <c r="U16" s="113"/>
      <c r="V16" s="112"/>
      <c r="W16" s="112"/>
      <c r="X16" s="112"/>
      <c r="Y16" s="113"/>
      <c r="Z16" s="112"/>
      <c r="AA16" s="112"/>
      <c r="AB16" s="112"/>
      <c r="AC16" s="113"/>
      <c r="AD16" s="112"/>
      <c r="AE16" s="112"/>
      <c r="AF16" s="115"/>
      <c r="AG16" s="92"/>
      <c r="AH16" s="80"/>
    </row>
    <row r="17" customFormat="false" ht="15" hidden="false" customHeight="false" outlineLevel="0" collapsed="false">
      <c r="B17" s="116"/>
      <c r="C17" s="117"/>
      <c r="D17" s="117"/>
      <c r="E17" s="118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119"/>
      <c r="AH17" s="80"/>
    </row>
    <row r="18" customFormat="false" ht="15" hidden="false" customHeight="false" outlineLevel="0" collapsed="false">
      <c r="B18" s="120" t="s">
        <v>0</v>
      </c>
      <c r="C18" s="94"/>
      <c r="D18" s="87" t="s">
        <v>264</v>
      </c>
      <c r="E18" s="121"/>
      <c r="F18" s="122" t="s">
        <v>0</v>
      </c>
      <c r="G18" s="122"/>
      <c r="H18" s="87" t="s">
        <v>264</v>
      </c>
      <c r="I18" s="122"/>
      <c r="J18" s="122" t="s">
        <v>0</v>
      </c>
      <c r="K18" s="122"/>
      <c r="L18" s="87" t="s">
        <v>264</v>
      </c>
      <c r="M18" s="122"/>
      <c r="N18" s="122" t="s">
        <v>0</v>
      </c>
      <c r="O18" s="122"/>
      <c r="P18" s="87" t="s">
        <v>264</v>
      </c>
      <c r="Q18" s="122"/>
      <c r="R18" s="122" t="s">
        <v>0</v>
      </c>
      <c r="S18" s="122"/>
      <c r="T18" s="87" t="s">
        <v>264</v>
      </c>
      <c r="U18" s="122"/>
      <c r="V18" s="122" t="s">
        <v>0</v>
      </c>
      <c r="W18" s="122"/>
      <c r="X18" s="87" t="s">
        <v>264</v>
      </c>
      <c r="Y18" s="122"/>
      <c r="Z18" s="122" t="s">
        <v>0</v>
      </c>
      <c r="AA18" s="122"/>
      <c r="AB18" s="87" t="s">
        <v>264</v>
      </c>
      <c r="AC18" s="122"/>
      <c r="AD18" s="122" t="s">
        <v>0</v>
      </c>
      <c r="AE18" s="122"/>
      <c r="AF18" s="87" t="s">
        <v>264</v>
      </c>
      <c r="AG18" s="122"/>
      <c r="AH18" s="87"/>
    </row>
    <row r="19" customFormat="false" ht="15" hidden="false" customHeight="true" outlineLevel="0" collapsed="false">
      <c r="B19" s="123" t="s">
        <v>92</v>
      </c>
      <c r="C19" s="124" t="s">
        <v>10</v>
      </c>
      <c r="D19" s="125"/>
      <c r="E19" s="96"/>
      <c r="F19" s="126" t="s">
        <v>93</v>
      </c>
      <c r="G19" s="126" t="s">
        <v>2</v>
      </c>
      <c r="H19" s="127"/>
      <c r="I19" s="92"/>
      <c r="J19" s="128" t="s">
        <v>94</v>
      </c>
      <c r="K19" s="128" t="s">
        <v>3</v>
      </c>
      <c r="L19" s="129"/>
      <c r="M19" s="92"/>
      <c r="N19" s="126" t="s">
        <v>95</v>
      </c>
      <c r="O19" s="126" t="s">
        <v>2</v>
      </c>
      <c r="P19" s="130"/>
      <c r="Q19" s="92"/>
      <c r="R19" s="126" t="s">
        <v>96</v>
      </c>
      <c r="S19" s="126" t="s">
        <v>2</v>
      </c>
      <c r="T19" s="108"/>
      <c r="U19" s="92"/>
      <c r="V19" s="128" t="s">
        <v>97</v>
      </c>
      <c r="W19" s="128" t="s">
        <v>3</v>
      </c>
      <c r="X19" s="104"/>
      <c r="Y19" s="92"/>
      <c r="Z19" s="128" t="s">
        <v>98</v>
      </c>
      <c r="AA19" s="128" t="s">
        <v>99</v>
      </c>
      <c r="AB19" s="131"/>
      <c r="AC19" s="92"/>
      <c r="AD19" s="128" t="s">
        <v>100</v>
      </c>
      <c r="AE19" s="128" t="s">
        <v>3</v>
      </c>
      <c r="AF19" s="132"/>
      <c r="AG19" s="126" t="n">
        <v>3002</v>
      </c>
      <c r="AH19" s="133" t="s">
        <v>2</v>
      </c>
    </row>
    <row r="20" customFormat="false" ht="15" hidden="false" customHeight="false" outlineLevel="0" collapsed="false">
      <c r="B20" s="123" t="s">
        <v>101</v>
      </c>
      <c r="C20" s="134" t="s">
        <v>10</v>
      </c>
      <c r="D20" s="125"/>
      <c r="E20" s="96"/>
      <c r="F20" s="99" t="s">
        <v>102</v>
      </c>
      <c r="G20" s="99" t="s">
        <v>2</v>
      </c>
      <c r="H20" s="127"/>
      <c r="I20" s="92"/>
      <c r="J20" s="97" t="s">
        <v>103</v>
      </c>
      <c r="K20" s="97" t="s">
        <v>3</v>
      </c>
      <c r="L20" s="129"/>
      <c r="M20" s="92"/>
      <c r="N20" s="99" t="s">
        <v>104</v>
      </c>
      <c r="O20" s="99" t="s">
        <v>2</v>
      </c>
      <c r="P20" s="130"/>
      <c r="Q20" s="92"/>
      <c r="R20" s="99" t="s">
        <v>105</v>
      </c>
      <c r="S20" s="99" t="s">
        <v>2</v>
      </c>
      <c r="T20" s="108"/>
      <c r="U20" s="92"/>
      <c r="V20" s="97" t="s">
        <v>106</v>
      </c>
      <c r="W20" s="97" t="s">
        <v>3</v>
      </c>
      <c r="X20" s="104"/>
      <c r="Y20" s="92"/>
      <c r="Z20" s="97" t="s">
        <v>107</v>
      </c>
      <c r="AA20" s="97" t="s">
        <v>99</v>
      </c>
      <c r="AB20" s="131"/>
      <c r="AC20" s="92"/>
      <c r="AD20" s="97" t="s">
        <v>108</v>
      </c>
      <c r="AE20" s="97" t="s">
        <v>3</v>
      </c>
      <c r="AF20" s="132"/>
      <c r="AG20" s="99" t="n">
        <v>3003</v>
      </c>
      <c r="AH20" s="135" t="s">
        <v>2</v>
      </c>
    </row>
    <row r="21" customFormat="false" ht="15" hidden="false" customHeight="false" outlineLevel="0" collapsed="false">
      <c r="B21" s="106" t="s">
        <v>109</v>
      </c>
      <c r="C21" s="107" t="s">
        <v>3</v>
      </c>
      <c r="D21" s="125"/>
      <c r="E21" s="96"/>
      <c r="F21" s="99" t="s">
        <v>110</v>
      </c>
      <c r="G21" s="99" t="s">
        <v>2</v>
      </c>
      <c r="H21" s="127"/>
      <c r="I21" s="92"/>
      <c r="J21" s="97" t="s">
        <v>111</v>
      </c>
      <c r="K21" s="97" t="s">
        <v>3</v>
      </c>
      <c r="L21" s="129"/>
      <c r="M21" s="92"/>
      <c r="N21" s="99" t="s">
        <v>112</v>
      </c>
      <c r="O21" s="99" t="s">
        <v>2</v>
      </c>
      <c r="P21" s="130"/>
      <c r="Q21" s="92"/>
      <c r="R21" s="99" t="s">
        <v>113</v>
      </c>
      <c r="S21" s="99" t="s">
        <v>2</v>
      </c>
      <c r="T21" s="108"/>
      <c r="U21" s="92"/>
      <c r="V21" s="99" t="s">
        <v>114</v>
      </c>
      <c r="W21" s="99" t="s">
        <v>2</v>
      </c>
      <c r="X21" s="104"/>
      <c r="Y21" s="92"/>
      <c r="Z21" s="97" t="s">
        <v>115</v>
      </c>
      <c r="AA21" s="97" t="s">
        <v>3</v>
      </c>
      <c r="AB21" s="136"/>
      <c r="AC21" s="92"/>
      <c r="AD21" s="99" t="s">
        <v>116</v>
      </c>
      <c r="AE21" s="99" t="s">
        <v>10</v>
      </c>
      <c r="AF21" s="132"/>
      <c r="AG21" s="92"/>
      <c r="AH21" s="110"/>
    </row>
    <row r="22" customFormat="false" ht="15" hidden="false" customHeight="false" outlineLevel="0" collapsed="false">
      <c r="B22" s="106" t="s">
        <v>117</v>
      </c>
      <c r="C22" s="107" t="s">
        <v>3</v>
      </c>
      <c r="D22" s="125"/>
      <c r="E22" s="96"/>
      <c r="F22" s="99" t="s">
        <v>118</v>
      </c>
      <c r="G22" s="99" t="s">
        <v>2</v>
      </c>
      <c r="H22" s="127"/>
      <c r="I22" s="92"/>
      <c r="J22" s="97" t="s">
        <v>119</v>
      </c>
      <c r="K22" s="97" t="s">
        <v>3</v>
      </c>
      <c r="L22" s="129"/>
      <c r="M22" s="92"/>
      <c r="N22" s="99" t="s">
        <v>120</v>
      </c>
      <c r="O22" s="99" t="s">
        <v>2</v>
      </c>
      <c r="P22" s="130"/>
      <c r="Q22" s="92"/>
      <c r="R22" s="99" t="s">
        <v>121</v>
      </c>
      <c r="S22" s="99" t="s">
        <v>2</v>
      </c>
      <c r="T22" s="108"/>
      <c r="U22" s="92"/>
      <c r="V22" s="99" t="s">
        <v>122</v>
      </c>
      <c r="W22" s="99" t="s">
        <v>2</v>
      </c>
      <c r="X22" s="104"/>
      <c r="Y22" s="92"/>
      <c r="Z22" s="97" t="s">
        <v>123</v>
      </c>
      <c r="AA22" s="97" t="s">
        <v>3</v>
      </c>
      <c r="AB22" s="136"/>
      <c r="AC22" s="92"/>
      <c r="AD22" s="99" t="s">
        <v>124</v>
      </c>
      <c r="AE22" s="99" t="s">
        <v>10</v>
      </c>
      <c r="AF22" s="132"/>
      <c r="AG22" s="92"/>
      <c r="AH22" s="110"/>
    </row>
    <row r="23" customFormat="false" ht="15" hidden="false" customHeight="false" outlineLevel="0" collapsed="false">
      <c r="B23" s="106" t="s">
        <v>125</v>
      </c>
      <c r="C23" s="107" t="s">
        <v>3</v>
      </c>
      <c r="D23" s="125"/>
      <c r="E23" s="96"/>
      <c r="F23" s="99" t="s">
        <v>126</v>
      </c>
      <c r="G23" s="99" t="s">
        <v>2</v>
      </c>
      <c r="H23" s="127"/>
      <c r="I23" s="92"/>
      <c r="J23" s="99" t="s">
        <v>127</v>
      </c>
      <c r="K23" s="99" t="s">
        <v>2</v>
      </c>
      <c r="L23" s="129"/>
      <c r="M23" s="92"/>
      <c r="N23" s="99" t="s">
        <v>128</v>
      </c>
      <c r="O23" s="99" t="s">
        <v>2</v>
      </c>
      <c r="P23" s="130"/>
      <c r="Q23" s="92"/>
      <c r="R23" s="97" t="s">
        <v>129</v>
      </c>
      <c r="S23" s="97" t="s">
        <v>3</v>
      </c>
      <c r="T23" s="108"/>
      <c r="U23" s="92"/>
      <c r="V23" s="99" t="s">
        <v>130</v>
      </c>
      <c r="W23" s="99" t="s">
        <v>2</v>
      </c>
      <c r="X23" s="104"/>
      <c r="Y23" s="92"/>
      <c r="Z23" s="99" t="s">
        <v>131</v>
      </c>
      <c r="AA23" s="99" t="s">
        <v>2</v>
      </c>
      <c r="AB23" s="136"/>
      <c r="AC23" s="92"/>
      <c r="AD23" s="99" t="s">
        <v>132</v>
      </c>
      <c r="AE23" s="99" t="s">
        <v>2</v>
      </c>
      <c r="AF23" s="132"/>
      <c r="AG23" s="92"/>
      <c r="AH23" s="110"/>
    </row>
    <row r="24" customFormat="false" ht="15" hidden="false" customHeight="false" outlineLevel="0" collapsed="false">
      <c r="B24" s="137" t="s">
        <v>133</v>
      </c>
      <c r="C24" s="107" t="s">
        <v>3</v>
      </c>
      <c r="D24" s="125"/>
      <c r="E24" s="96"/>
      <c r="F24" s="99" t="s">
        <v>134</v>
      </c>
      <c r="G24" s="99" t="s">
        <v>2</v>
      </c>
      <c r="H24" s="127"/>
      <c r="I24" s="92"/>
      <c r="J24" s="99" t="s">
        <v>135</v>
      </c>
      <c r="K24" s="99" t="s">
        <v>2</v>
      </c>
      <c r="L24" s="129"/>
      <c r="M24" s="92"/>
      <c r="N24" s="99" t="s">
        <v>136</v>
      </c>
      <c r="O24" s="99" t="s">
        <v>2</v>
      </c>
      <c r="P24" s="130"/>
      <c r="Q24" s="92"/>
      <c r="R24" s="97" t="s">
        <v>137</v>
      </c>
      <c r="S24" s="97" t="s">
        <v>3</v>
      </c>
      <c r="T24" s="108"/>
      <c r="U24" s="92"/>
      <c r="V24" s="99" t="s">
        <v>138</v>
      </c>
      <c r="W24" s="99" t="s">
        <v>2</v>
      </c>
      <c r="X24" s="104"/>
      <c r="Y24" s="92"/>
      <c r="Z24" s="99" t="s">
        <v>139</v>
      </c>
      <c r="AA24" s="99" t="s">
        <v>2</v>
      </c>
      <c r="AB24" s="136"/>
      <c r="AC24" s="92"/>
      <c r="AD24" s="99" t="s">
        <v>140</v>
      </c>
      <c r="AE24" s="99" t="s">
        <v>2</v>
      </c>
      <c r="AF24" s="132"/>
      <c r="AG24" s="92"/>
      <c r="AH24" s="110"/>
    </row>
    <row r="25" customFormat="false" ht="15" hidden="false" customHeight="false" outlineLevel="0" collapsed="false">
      <c r="B25" s="123" t="s">
        <v>141</v>
      </c>
      <c r="C25" s="107" t="s">
        <v>3</v>
      </c>
      <c r="D25" s="125"/>
      <c r="E25" s="96"/>
      <c r="F25" s="99" t="s">
        <v>142</v>
      </c>
      <c r="G25" s="99" t="s">
        <v>44</v>
      </c>
      <c r="H25" s="127"/>
      <c r="I25" s="92"/>
      <c r="J25" s="99" t="s">
        <v>143</v>
      </c>
      <c r="K25" s="99" t="s">
        <v>2</v>
      </c>
      <c r="L25" s="129"/>
      <c r="M25" s="92"/>
      <c r="N25" s="99" t="s">
        <v>144</v>
      </c>
      <c r="O25" s="99" t="s">
        <v>2</v>
      </c>
      <c r="P25" s="130"/>
      <c r="Q25" s="92"/>
      <c r="R25" s="99" t="s">
        <v>145</v>
      </c>
      <c r="S25" s="99" t="s">
        <v>10</v>
      </c>
      <c r="T25" s="108"/>
      <c r="U25" s="92"/>
      <c r="V25" s="97" t="s">
        <v>146</v>
      </c>
      <c r="W25" s="97" t="s">
        <v>3</v>
      </c>
      <c r="X25" s="104"/>
      <c r="Y25" s="92"/>
      <c r="Z25" s="97" t="s">
        <v>147</v>
      </c>
      <c r="AA25" s="97" t="s">
        <v>3</v>
      </c>
      <c r="AB25" s="136"/>
      <c r="AC25" s="92"/>
      <c r="AD25" s="99" t="s">
        <v>148</v>
      </c>
      <c r="AE25" s="99" t="s">
        <v>2</v>
      </c>
      <c r="AF25" s="132"/>
      <c r="AG25" s="92"/>
      <c r="AH25" s="110"/>
    </row>
    <row r="26" customFormat="false" ht="15" hidden="false" customHeight="false" outlineLevel="0" collapsed="false">
      <c r="B26" s="123" t="s">
        <v>149</v>
      </c>
      <c r="C26" s="107" t="s">
        <v>3</v>
      </c>
      <c r="D26" s="125"/>
      <c r="E26" s="96"/>
      <c r="F26" s="99" t="s">
        <v>150</v>
      </c>
      <c r="G26" s="99" t="s">
        <v>44</v>
      </c>
      <c r="H26" s="127"/>
      <c r="I26" s="92"/>
      <c r="J26" s="99" t="s">
        <v>151</v>
      </c>
      <c r="K26" s="99" t="s">
        <v>2</v>
      </c>
      <c r="L26" s="129"/>
      <c r="M26" s="92"/>
      <c r="N26" s="99" t="s">
        <v>152</v>
      </c>
      <c r="O26" s="99" t="s">
        <v>2</v>
      </c>
      <c r="P26" s="130"/>
      <c r="Q26" s="92"/>
      <c r="R26" s="99" t="s">
        <v>153</v>
      </c>
      <c r="S26" s="99" t="s">
        <v>10</v>
      </c>
      <c r="T26" s="108"/>
      <c r="U26" s="92"/>
      <c r="V26" s="97" t="s">
        <v>154</v>
      </c>
      <c r="W26" s="97" t="s">
        <v>3</v>
      </c>
      <c r="X26" s="104"/>
      <c r="Y26" s="92"/>
      <c r="Z26" s="97" t="s">
        <v>155</v>
      </c>
      <c r="AA26" s="97" t="s">
        <v>3</v>
      </c>
      <c r="AB26" s="136"/>
      <c r="AC26" s="92"/>
      <c r="AD26" s="99" t="s">
        <v>156</v>
      </c>
      <c r="AE26" s="99" t="s">
        <v>2</v>
      </c>
      <c r="AF26" s="132"/>
      <c r="AG26" s="92"/>
      <c r="AH26" s="110"/>
    </row>
    <row r="27" customFormat="false" ht="15.75" hidden="false" customHeight="true" outlineLevel="0" collapsed="false">
      <c r="B27" s="138"/>
      <c r="C27" s="139"/>
      <c r="D27" s="96"/>
      <c r="E27" s="140"/>
      <c r="F27" s="99" t="s">
        <v>157</v>
      </c>
      <c r="G27" s="99" t="s">
        <v>3</v>
      </c>
      <c r="H27" s="141"/>
      <c r="I27" s="92"/>
      <c r="J27" s="109"/>
      <c r="K27" s="109"/>
      <c r="L27" s="109"/>
      <c r="M27" s="92"/>
      <c r="N27" s="109"/>
      <c r="O27" s="109"/>
      <c r="P27" s="109"/>
      <c r="Q27" s="92"/>
      <c r="R27" s="109"/>
      <c r="S27" s="109"/>
      <c r="T27" s="109"/>
      <c r="U27" s="92"/>
      <c r="V27" s="142"/>
      <c r="W27" s="142"/>
      <c r="X27" s="142"/>
      <c r="Y27" s="92"/>
      <c r="Z27" s="142"/>
      <c r="AA27" s="142"/>
      <c r="AB27" s="142"/>
      <c r="AC27" s="92"/>
      <c r="AD27" s="109"/>
      <c r="AE27" s="109"/>
      <c r="AF27" s="109"/>
      <c r="AG27" s="92"/>
      <c r="AH27" s="115"/>
    </row>
    <row r="28" customFormat="false" ht="15" hidden="false" customHeight="false" outlineLevel="0" collapsed="false">
      <c r="B28" s="138"/>
      <c r="C28" s="139"/>
      <c r="D28" s="96"/>
      <c r="E28" s="92"/>
      <c r="F28" s="99" t="s">
        <v>158</v>
      </c>
      <c r="G28" s="99" t="s">
        <v>3</v>
      </c>
      <c r="H28" s="141"/>
      <c r="I28" s="92"/>
      <c r="J28" s="143"/>
      <c r="K28" s="143"/>
      <c r="L28" s="96"/>
      <c r="M28" s="92"/>
      <c r="N28" s="143"/>
      <c r="O28" s="143"/>
      <c r="P28" s="96"/>
      <c r="Q28" s="92"/>
      <c r="R28" s="139"/>
      <c r="S28" s="139"/>
      <c r="T28" s="139"/>
      <c r="U28" s="92"/>
      <c r="V28" s="143"/>
      <c r="W28" s="143"/>
      <c r="X28" s="96"/>
      <c r="Y28" s="92"/>
      <c r="Z28" s="143"/>
      <c r="AA28" s="143"/>
      <c r="AB28" s="96"/>
      <c r="AC28" s="92"/>
      <c r="AD28" s="143"/>
      <c r="AE28" s="143"/>
      <c r="AF28" s="96"/>
      <c r="AG28" s="144"/>
      <c r="AH28" s="80"/>
    </row>
    <row r="29" customFormat="false" ht="15" hidden="false" customHeight="false" outlineLevel="0" collapsed="false">
      <c r="B29" s="138"/>
      <c r="C29" s="139"/>
      <c r="D29" s="96"/>
      <c r="E29" s="96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115"/>
      <c r="AH29" s="80"/>
    </row>
    <row r="30" customFormat="false" ht="15" hidden="false" customHeight="false" outlineLevel="0" collapsed="false">
      <c r="B30" s="85" t="s">
        <v>0</v>
      </c>
      <c r="C30" s="86"/>
      <c r="D30" s="87" t="s">
        <v>264</v>
      </c>
      <c r="E30" s="145"/>
      <c r="F30" s="89" t="s">
        <v>0</v>
      </c>
      <c r="G30" s="89"/>
      <c r="H30" s="87" t="s">
        <v>264</v>
      </c>
      <c r="I30" s="89"/>
      <c r="J30" s="89" t="s">
        <v>0</v>
      </c>
      <c r="K30" s="89"/>
      <c r="L30" s="87" t="s">
        <v>264</v>
      </c>
      <c r="M30" s="89"/>
      <c r="N30" s="89" t="s">
        <v>0</v>
      </c>
      <c r="O30" s="89"/>
      <c r="P30" s="87" t="s">
        <v>264</v>
      </c>
      <c r="Q30" s="89"/>
      <c r="R30" s="89" t="s">
        <v>0</v>
      </c>
      <c r="S30" s="89"/>
      <c r="T30" s="87" t="s">
        <v>264</v>
      </c>
      <c r="U30" s="89"/>
      <c r="V30" s="89" t="s">
        <v>0</v>
      </c>
      <c r="W30" s="89"/>
      <c r="X30" s="87" t="s">
        <v>264</v>
      </c>
      <c r="Y30" s="89"/>
      <c r="Z30" s="89" t="s">
        <v>0</v>
      </c>
      <c r="AA30" s="89"/>
      <c r="AB30" s="87" t="s">
        <v>264</v>
      </c>
      <c r="AC30" s="89"/>
      <c r="AD30" s="89" t="s">
        <v>0</v>
      </c>
      <c r="AE30" s="146"/>
      <c r="AF30" s="147" t="s">
        <v>264</v>
      </c>
      <c r="AG30" s="92"/>
      <c r="AH30" s="80"/>
    </row>
    <row r="31" customFormat="false" ht="15" hidden="false" customHeight="true" outlineLevel="0" collapsed="false">
      <c r="B31" s="137" t="n">
        <v>3101</v>
      </c>
      <c r="C31" s="148" t="s">
        <v>3</v>
      </c>
      <c r="D31" s="149"/>
      <c r="E31" s="96"/>
      <c r="F31" s="150" t="n">
        <v>3201</v>
      </c>
      <c r="G31" s="151" t="s">
        <v>3</v>
      </c>
      <c r="H31" s="152"/>
      <c r="I31" s="92"/>
      <c r="J31" s="128" t="n">
        <v>3301</v>
      </c>
      <c r="K31" s="151" t="s">
        <v>3</v>
      </c>
      <c r="L31" s="153"/>
      <c r="M31" s="92"/>
      <c r="N31" s="126" t="n">
        <v>3401</v>
      </c>
      <c r="O31" s="154" t="s">
        <v>2</v>
      </c>
      <c r="P31" s="155"/>
      <c r="Q31" s="92"/>
      <c r="R31" s="126" t="n">
        <v>3501</v>
      </c>
      <c r="S31" s="154" t="s">
        <v>2</v>
      </c>
      <c r="T31" s="156"/>
      <c r="U31" s="92"/>
      <c r="V31" s="128" t="n">
        <v>3602</v>
      </c>
      <c r="W31" s="157" t="s">
        <v>99</v>
      </c>
      <c r="X31" s="158"/>
      <c r="Y31" s="92"/>
      <c r="Z31" s="128" t="n">
        <v>3703</v>
      </c>
      <c r="AA31" s="151" t="s">
        <v>160</v>
      </c>
      <c r="AB31" s="159"/>
      <c r="AC31" s="92"/>
      <c r="AD31" s="126" t="n">
        <v>3804</v>
      </c>
      <c r="AE31" s="99" t="s">
        <v>2</v>
      </c>
      <c r="AF31" s="160"/>
      <c r="AG31" s="92"/>
      <c r="AH31" s="80"/>
    </row>
    <row r="32" customFormat="false" ht="15" hidden="false" customHeight="true" outlineLevel="0" collapsed="false">
      <c r="B32" s="106" t="s">
        <v>161</v>
      </c>
      <c r="C32" s="161" t="s">
        <v>3</v>
      </c>
      <c r="D32" s="149"/>
      <c r="E32" s="96"/>
      <c r="F32" s="97" t="s">
        <v>162</v>
      </c>
      <c r="G32" s="162" t="s">
        <v>3</v>
      </c>
      <c r="H32" s="152"/>
      <c r="I32" s="92"/>
      <c r="J32" s="99" t="s">
        <v>163</v>
      </c>
      <c r="K32" s="154" t="s">
        <v>2</v>
      </c>
      <c r="L32" s="153"/>
      <c r="M32" s="92"/>
      <c r="N32" s="99" t="s">
        <v>164</v>
      </c>
      <c r="O32" s="154" t="s">
        <v>2</v>
      </c>
      <c r="P32" s="155"/>
      <c r="Q32" s="92"/>
      <c r="R32" s="99" t="s">
        <v>165</v>
      </c>
      <c r="S32" s="154" t="s">
        <v>2</v>
      </c>
      <c r="T32" s="156"/>
      <c r="U32" s="92"/>
      <c r="V32" s="97" t="s">
        <v>166</v>
      </c>
      <c r="W32" s="162" t="s">
        <v>3</v>
      </c>
      <c r="X32" s="156"/>
      <c r="Y32" s="92"/>
      <c r="Z32" s="99" t="s">
        <v>167</v>
      </c>
      <c r="AA32" s="154" t="s">
        <v>2</v>
      </c>
      <c r="AB32" s="159"/>
      <c r="AC32" s="92"/>
      <c r="AD32" s="97" t="s">
        <v>168</v>
      </c>
      <c r="AE32" s="97" t="s">
        <v>3</v>
      </c>
      <c r="AF32" s="160"/>
      <c r="AG32" s="92"/>
      <c r="AH32" s="80"/>
    </row>
    <row r="33" customFormat="false" ht="15" hidden="false" customHeight="false" outlineLevel="0" collapsed="false">
      <c r="B33" s="106" t="s">
        <v>169</v>
      </c>
      <c r="C33" s="161" t="s">
        <v>3</v>
      </c>
      <c r="D33" s="149"/>
      <c r="E33" s="96"/>
      <c r="F33" s="97" t="s">
        <v>170</v>
      </c>
      <c r="G33" s="162" t="s">
        <v>3</v>
      </c>
      <c r="H33" s="152"/>
      <c r="I33" s="92"/>
      <c r="J33" s="99" t="s">
        <v>171</v>
      </c>
      <c r="K33" s="154" t="s">
        <v>2</v>
      </c>
      <c r="L33" s="153"/>
      <c r="M33" s="92"/>
      <c r="N33" s="99" t="s">
        <v>172</v>
      </c>
      <c r="O33" s="154" t="s">
        <v>2</v>
      </c>
      <c r="P33" s="155"/>
      <c r="Q33" s="92"/>
      <c r="R33" s="99" t="s">
        <v>173</v>
      </c>
      <c r="S33" s="154" t="s">
        <v>2</v>
      </c>
      <c r="T33" s="156"/>
      <c r="U33" s="92"/>
      <c r="V33" s="97" t="s">
        <v>174</v>
      </c>
      <c r="W33" s="162" t="s">
        <v>3</v>
      </c>
      <c r="X33" s="156"/>
      <c r="Y33" s="92"/>
      <c r="Z33" s="99" t="s">
        <v>175</v>
      </c>
      <c r="AA33" s="154" t="s">
        <v>2</v>
      </c>
      <c r="AB33" s="159"/>
      <c r="AC33" s="92"/>
      <c r="AD33" s="97" t="s">
        <v>176</v>
      </c>
      <c r="AE33" s="97" t="s">
        <v>3</v>
      </c>
      <c r="AF33" s="160"/>
      <c r="AG33" s="92"/>
      <c r="AH33" s="80"/>
    </row>
    <row r="34" customFormat="false" ht="15" hidden="false" customHeight="false" outlineLevel="0" collapsed="false">
      <c r="B34" s="106" t="s">
        <v>177</v>
      </c>
      <c r="C34" s="161" t="s">
        <v>178</v>
      </c>
      <c r="D34" s="149"/>
      <c r="E34" s="96"/>
      <c r="F34" s="97" t="s">
        <v>179</v>
      </c>
      <c r="G34" s="162" t="s">
        <v>160</v>
      </c>
      <c r="H34" s="152"/>
      <c r="I34" s="92"/>
      <c r="J34" s="97" t="s">
        <v>180</v>
      </c>
      <c r="K34" s="162" t="s">
        <v>3</v>
      </c>
      <c r="L34" s="153"/>
      <c r="M34" s="92"/>
      <c r="N34" s="97" t="s">
        <v>181</v>
      </c>
      <c r="O34" s="162" t="s">
        <v>3</v>
      </c>
      <c r="P34" s="155"/>
      <c r="Q34" s="163"/>
      <c r="R34" s="99" t="s">
        <v>182</v>
      </c>
      <c r="S34" s="154" t="s">
        <v>10</v>
      </c>
      <c r="T34" s="156"/>
      <c r="U34" s="92"/>
      <c r="V34" s="97" t="s">
        <v>183</v>
      </c>
      <c r="W34" s="162" t="s">
        <v>160</v>
      </c>
      <c r="X34" s="156"/>
      <c r="Y34" s="92"/>
      <c r="Z34" s="97" t="s">
        <v>184</v>
      </c>
      <c r="AA34" s="162" t="s">
        <v>3</v>
      </c>
      <c r="AB34" s="159"/>
      <c r="AC34" s="92"/>
      <c r="AD34" s="97" t="s">
        <v>185</v>
      </c>
      <c r="AE34" s="97" t="s">
        <v>3</v>
      </c>
      <c r="AF34" s="160"/>
      <c r="AG34" s="92"/>
      <c r="AH34" s="80"/>
    </row>
    <row r="35" customFormat="false" ht="15" hidden="false" customHeight="false" outlineLevel="0" collapsed="false">
      <c r="B35" s="106" t="s">
        <v>186</v>
      </c>
      <c r="C35" s="161" t="s">
        <v>178</v>
      </c>
      <c r="D35" s="149"/>
      <c r="E35" s="96"/>
      <c r="F35" s="97" t="s">
        <v>187</v>
      </c>
      <c r="G35" s="162" t="s">
        <v>160</v>
      </c>
      <c r="H35" s="152"/>
      <c r="I35" s="92"/>
      <c r="J35" s="97" t="s">
        <v>188</v>
      </c>
      <c r="K35" s="162" t="s">
        <v>3</v>
      </c>
      <c r="L35" s="153"/>
      <c r="M35" s="92"/>
      <c r="N35" s="97" t="s">
        <v>189</v>
      </c>
      <c r="O35" s="162" t="s">
        <v>3</v>
      </c>
      <c r="P35" s="155"/>
      <c r="Q35" s="92"/>
      <c r="R35" s="99" t="s">
        <v>190</v>
      </c>
      <c r="S35" s="154" t="s">
        <v>10</v>
      </c>
      <c r="T35" s="156"/>
      <c r="U35" s="92"/>
      <c r="V35" s="97" t="s">
        <v>191</v>
      </c>
      <c r="W35" s="162" t="s">
        <v>160</v>
      </c>
      <c r="X35" s="156"/>
      <c r="Y35" s="92"/>
      <c r="Z35" s="97" t="s">
        <v>192</v>
      </c>
      <c r="AA35" s="162" t="s">
        <v>3</v>
      </c>
      <c r="AB35" s="159"/>
      <c r="AC35" s="92"/>
      <c r="AD35" s="97" t="s">
        <v>193</v>
      </c>
      <c r="AE35" s="97" t="s">
        <v>3</v>
      </c>
      <c r="AF35" s="160"/>
      <c r="AG35" s="92"/>
      <c r="AH35" s="80"/>
    </row>
    <row r="36" customFormat="false" ht="15" hidden="false" customHeight="false" outlineLevel="0" collapsed="false">
      <c r="B36" s="123" t="s">
        <v>194</v>
      </c>
      <c r="C36" s="161" t="s">
        <v>3</v>
      </c>
      <c r="D36" s="149"/>
      <c r="E36" s="96"/>
      <c r="F36" s="99" t="s">
        <v>195</v>
      </c>
      <c r="G36" s="154" t="s">
        <v>2</v>
      </c>
      <c r="H36" s="152"/>
      <c r="I36" s="92"/>
      <c r="J36" s="99" t="s">
        <v>196</v>
      </c>
      <c r="K36" s="154" t="s">
        <v>2</v>
      </c>
      <c r="L36" s="153"/>
      <c r="M36" s="92"/>
      <c r="N36" s="97" t="s">
        <v>197</v>
      </c>
      <c r="O36" s="162" t="s">
        <v>3</v>
      </c>
      <c r="P36" s="155"/>
      <c r="Q36" s="92"/>
      <c r="R36" s="97" t="s">
        <v>198</v>
      </c>
      <c r="S36" s="162" t="s">
        <v>160</v>
      </c>
      <c r="T36" s="156"/>
      <c r="U36" s="92"/>
      <c r="V36" s="97" t="s">
        <v>199</v>
      </c>
      <c r="W36" s="162" t="s">
        <v>3</v>
      </c>
      <c r="X36" s="164"/>
      <c r="Y36" s="92"/>
      <c r="Z36" s="97" t="s">
        <v>200</v>
      </c>
      <c r="AA36" s="162" t="s">
        <v>3</v>
      </c>
      <c r="AB36" s="159"/>
      <c r="AC36" s="92"/>
      <c r="AD36" s="99" t="s">
        <v>201</v>
      </c>
      <c r="AE36" s="99" t="s">
        <v>10</v>
      </c>
      <c r="AF36" s="160"/>
      <c r="AG36" s="92"/>
      <c r="AH36" s="80"/>
    </row>
    <row r="37" customFormat="false" ht="15" hidden="false" customHeight="false" outlineLevel="0" collapsed="false">
      <c r="B37" s="123" t="s">
        <v>202</v>
      </c>
      <c r="C37" s="161" t="s">
        <v>3</v>
      </c>
      <c r="D37" s="149"/>
      <c r="E37" s="96"/>
      <c r="F37" s="99" t="s">
        <v>203</v>
      </c>
      <c r="G37" s="154" t="s">
        <v>2</v>
      </c>
      <c r="H37" s="152"/>
      <c r="I37" s="92"/>
      <c r="J37" s="99" t="s">
        <v>204</v>
      </c>
      <c r="K37" s="154" t="s">
        <v>2</v>
      </c>
      <c r="L37" s="153"/>
      <c r="M37" s="92"/>
      <c r="N37" s="97" t="s">
        <v>205</v>
      </c>
      <c r="O37" s="162" t="s">
        <v>3</v>
      </c>
      <c r="P37" s="155"/>
      <c r="Q37" s="92"/>
      <c r="R37" s="97" t="s">
        <v>206</v>
      </c>
      <c r="S37" s="162" t="s">
        <v>160</v>
      </c>
      <c r="T37" s="156"/>
      <c r="U37" s="92"/>
      <c r="V37" s="97" t="s">
        <v>207</v>
      </c>
      <c r="W37" s="162" t="s">
        <v>3</v>
      </c>
      <c r="X37" s="164"/>
      <c r="Y37" s="92"/>
      <c r="Z37" s="97" t="s">
        <v>208</v>
      </c>
      <c r="AA37" s="162" t="s">
        <v>3</v>
      </c>
      <c r="AB37" s="159"/>
      <c r="AC37" s="92"/>
      <c r="AD37" s="99" t="s">
        <v>209</v>
      </c>
      <c r="AE37" s="99" t="s">
        <v>10</v>
      </c>
      <c r="AF37" s="160"/>
      <c r="AG37" s="92"/>
      <c r="AH37" s="80"/>
    </row>
    <row r="38" customFormat="false" ht="15" hidden="false" customHeight="false" outlineLevel="0" collapsed="false">
      <c r="B38" s="106" t="s">
        <v>210</v>
      </c>
      <c r="C38" s="161" t="s">
        <v>3</v>
      </c>
      <c r="D38" s="165"/>
      <c r="E38" s="96"/>
      <c r="F38" s="97" t="s">
        <v>211</v>
      </c>
      <c r="G38" s="162" t="s">
        <v>3</v>
      </c>
      <c r="H38" s="166"/>
      <c r="I38" s="92"/>
      <c r="J38" s="97" t="s">
        <v>212</v>
      </c>
      <c r="K38" s="162" t="s">
        <v>3</v>
      </c>
      <c r="L38" s="167"/>
      <c r="M38" s="92"/>
      <c r="N38" s="97" t="s">
        <v>213</v>
      </c>
      <c r="O38" s="162" t="s">
        <v>3</v>
      </c>
      <c r="P38" s="168"/>
      <c r="Q38" s="92"/>
      <c r="R38" s="97" t="s">
        <v>214</v>
      </c>
      <c r="S38" s="162" t="s">
        <v>3</v>
      </c>
      <c r="T38" s="169"/>
      <c r="U38" s="92"/>
      <c r="V38" s="97" t="s">
        <v>215</v>
      </c>
      <c r="W38" s="162" t="s">
        <v>3</v>
      </c>
      <c r="X38" s="164"/>
      <c r="Y38" s="92"/>
      <c r="Z38" s="97" t="s">
        <v>216</v>
      </c>
      <c r="AA38" s="162" t="s">
        <v>3</v>
      </c>
      <c r="AB38" s="170"/>
      <c r="AC38" s="92"/>
      <c r="AD38" s="92"/>
      <c r="AE38" s="92"/>
      <c r="AF38" s="110"/>
      <c r="AG38" s="92"/>
      <c r="AH38" s="80"/>
    </row>
    <row r="39" customFormat="false" ht="15" hidden="false" customHeight="false" outlineLevel="0" collapsed="false">
      <c r="B39" s="106" t="s">
        <v>217</v>
      </c>
      <c r="C39" s="161" t="s">
        <v>3</v>
      </c>
      <c r="D39" s="165"/>
      <c r="E39" s="96"/>
      <c r="F39" s="97" t="s">
        <v>218</v>
      </c>
      <c r="G39" s="162" t="s">
        <v>3</v>
      </c>
      <c r="H39" s="166"/>
      <c r="I39" s="92"/>
      <c r="J39" s="97" t="s">
        <v>219</v>
      </c>
      <c r="K39" s="162" t="s">
        <v>3</v>
      </c>
      <c r="L39" s="167"/>
      <c r="M39" s="92"/>
      <c r="N39" s="97" t="s">
        <v>220</v>
      </c>
      <c r="O39" s="162" t="s">
        <v>3</v>
      </c>
      <c r="P39" s="168"/>
      <c r="Q39" s="92"/>
      <c r="R39" s="97" t="s">
        <v>221</v>
      </c>
      <c r="S39" s="162" t="s">
        <v>3</v>
      </c>
      <c r="T39" s="169"/>
      <c r="U39" s="92"/>
      <c r="V39" s="97" t="s">
        <v>222</v>
      </c>
      <c r="W39" s="162" t="s">
        <v>3</v>
      </c>
      <c r="X39" s="164"/>
      <c r="Y39" s="92"/>
      <c r="Z39" s="97" t="s">
        <v>223</v>
      </c>
      <c r="AA39" s="162" t="s">
        <v>3</v>
      </c>
      <c r="AB39" s="170"/>
      <c r="AC39" s="92"/>
      <c r="AD39" s="92"/>
      <c r="AE39" s="92"/>
      <c r="AF39" s="110"/>
      <c r="AG39" s="92"/>
      <c r="AH39" s="80"/>
    </row>
    <row r="40" customFormat="false" ht="15" hidden="false" customHeight="false" outlineLevel="0" collapsed="false">
      <c r="B40" s="106" t="s">
        <v>224</v>
      </c>
      <c r="C40" s="161" t="s">
        <v>3</v>
      </c>
      <c r="D40" s="165"/>
      <c r="E40" s="96"/>
      <c r="F40" s="97" t="s">
        <v>225</v>
      </c>
      <c r="G40" s="162" t="s">
        <v>3</v>
      </c>
      <c r="H40" s="166"/>
      <c r="I40" s="92"/>
      <c r="J40" s="97" t="s">
        <v>226</v>
      </c>
      <c r="K40" s="162" t="s">
        <v>3</v>
      </c>
      <c r="L40" s="167"/>
      <c r="M40" s="92"/>
      <c r="N40" s="97" t="s">
        <v>227</v>
      </c>
      <c r="O40" s="162" t="s">
        <v>3</v>
      </c>
      <c r="P40" s="168"/>
      <c r="Q40" s="92"/>
      <c r="R40" s="97" t="s">
        <v>228</v>
      </c>
      <c r="S40" s="162" t="s">
        <v>3</v>
      </c>
      <c r="T40" s="169"/>
      <c r="U40" s="92"/>
      <c r="V40" s="97" t="s">
        <v>229</v>
      </c>
      <c r="W40" s="162" t="s">
        <v>3</v>
      </c>
      <c r="X40" s="164"/>
      <c r="Y40" s="92"/>
      <c r="Z40" s="92"/>
      <c r="AA40" s="92"/>
      <c r="AB40" s="92"/>
      <c r="AC40" s="92"/>
      <c r="AD40" s="92"/>
      <c r="AE40" s="92"/>
      <c r="AF40" s="110"/>
      <c r="AG40" s="92"/>
      <c r="AH40" s="80"/>
    </row>
    <row r="41" customFormat="false" ht="15" hidden="false" customHeight="false" outlineLevel="0" collapsed="false">
      <c r="B41" s="106" t="s">
        <v>230</v>
      </c>
      <c r="C41" s="161" t="s">
        <v>3</v>
      </c>
      <c r="D41" s="165"/>
      <c r="E41" s="96"/>
      <c r="F41" s="97" t="s">
        <v>231</v>
      </c>
      <c r="G41" s="162" t="s">
        <v>3</v>
      </c>
      <c r="H41" s="166"/>
      <c r="I41" s="92"/>
      <c r="J41" s="97" t="s">
        <v>232</v>
      </c>
      <c r="K41" s="162" t="s">
        <v>3</v>
      </c>
      <c r="L41" s="167"/>
      <c r="M41" s="92"/>
      <c r="N41" s="97" t="s">
        <v>233</v>
      </c>
      <c r="O41" s="162" t="s">
        <v>3</v>
      </c>
      <c r="P41" s="168"/>
      <c r="Q41" s="92"/>
      <c r="R41" s="97" t="s">
        <v>234</v>
      </c>
      <c r="S41" s="162" t="s">
        <v>3</v>
      </c>
      <c r="T41" s="169"/>
      <c r="U41" s="92"/>
      <c r="V41" s="97" t="s">
        <v>235</v>
      </c>
      <c r="W41" s="162" t="s">
        <v>3</v>
      </c>
      <c r="X41" s="164"/>
      <c r="Y41" s="92"/>
      <c r="Z41" s="92"/>
      <c r="AA41" s="122" t="s">
        <v>265</v>
      </c>
      <c r="AB41" s="171" t="s">
        <v>266</v>
      </c>
      <c r="AC41" s="92"/>
      <c r="AD41" s="92"/>
      <c r="AE41" s="92"/>
      <c r="AF41" s="110"/>
      <c r="AG41" s="92"/>
      <c r="AH41" s="80"/>
    </row>
    <row r="42" customFormat="false" ht="15" hidden="false" customHeight="false" outlineLevel="0" collapsed="false">
      <c r="B42" s="106" t="s">
        <v>236</v>
      </c>
      <c r="C42" s="161" t="s">
        <v>3</v>
      </c>
      <c r="D42" s="165"/>
      <c r="E42" s="96"/>
      <c r="F42" s="97" t="s">
        <v>237</v>
      </c>
      <c r="G42" s="162" t="s">
        <v>3</v>
      </c>
      <c r="H42" s="166"/>
      <c r="I42" s="92"/>
      <c r="J42" s="97" t="s">
        <v>238</v>
      </c>
      <c r="K42" s="162" t="s">
        <v>3</v>
      </c>
      <c r="L42" s="167"/>
      <c r="M42" s="92"/>
      <c r="N42" s="97" t="s">
        <v>239</v>
      </c>
      <c r="O42" s="162" t="s">
        <v>3</v>
      </c>
      <c r="P42" s="168"/>
      <c r="Q42" s="92"/>
      <c r="R42" s="97" t="s">
        <v>240</v>
      </c>
      <c r="S42" s="162" t="s">
        <v>3</v>
      </c>
      <c r="T42" s="169"/>
      <c r="U42" s="92"/>
      <c r="V42" s="92"/>
      <c r="W42" s="92"/>
      <c r="X42" s="92"/>
      <c r="Y42" s="92"/>
      <c r="Z42" s="92"/>
      <c r="AA42" s="122" t="s">
        <v>267</v>
      </c>
      <c r="AB42" s="171"/>
      <c r="AC42" s="92"/>
      <c r="AD42" s="92"/>
      <c r="AE42" s="92"/>
      <c r="AF42" s="110"/>
      <c r="AG42" s="92"/>
      <c r="AH42" s="80"/>
    </row>
    <row r="43" customFormat="false" ht="15" hidden="false" customHeight="false" outlineLevel="0" collapsed="false">
      <c r="B43" s="106" t="s">
        <v>241</v>
      </c>
      <c r="C43" s="161" t="s">
        <v>3</v>
      </c>
      <c r="D43" s="165"/>
      <c r="E43" s="96"/>
      <c r="F43" s="97" t="s">
        <v>242</v>
      </c>
      <c r="G43" s="162" t="s">
        <v>3</v>
      </c>
      <c r="H43" s="166"/>
      <c r="I43" s="92"/>
      <c r="J43" s="97" t="s">
        <v>243</v>
      </c>
      <c r="K43" s="162" t="s">
        <v>3</v>
      </c>
      <c r="L43" s="167"/>
      <c r="M43" s="92"/>
      <c r="N43" s="97" t="s">
        <v>244</v>
      </c>
      <c r="O43" s="162" t="s">
        <v>3</v>
      </c>
      <c r="P43" s="168"/>
      <c r="Q43" s="92"/>
      <c r="R43" s="97" t="s">
        <v>245</v>
      </c>
      <c r="S43" s="162" t="s">
        <v>3</v>
      </c>
      <c r="T43" s="169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110"/>
      <c r="AG43" s="92"/>
      <c r="AH43" s="80"/>
    </row>
    <row r="44" customFormat="false" ht="15" hidden="false" customHeight="false" outlineLevel="0" collapsed="false">
      <c r="B44" s="111"/>
      <c r="C44" s="111"/>
      <c r="D44" s="112"/>
      <c r="E44" s="112"/>
      <c r="F44" s="112"/>
      <c r="G44" s="112"/>
      <c r="H44" s="112"/>
      <c r="I44" s="113"/>
      <c r="J44" s="112"/>
      <c r="K44" s="112"/>
      <c r="L44" s="112"/>
      <c r="M44" s="113"/>
      <c r="N44" s="112"/>
      <c r="O44" s="112"/>
      <c r="P44" s="112"/>
      <c r="Q44" s="113"/>
      <c r="R44" s="112"/>
      <c r="S44" s="112"/>
      <c r="T44" s="112"/>
      <c r="U44" s="113"/>
      <c r="V44" s="112"/>
      <c r="W44" s="112"/>
      <c r="X44" s="112"/>
      <c r="Y44" s="113"/>
      <c r="Z44" s="112"/>
      <c r="AA44" s="112"/>
      <c r="AB44" s="112"/>
      <c r="AC44" s="113"/>
      <c r="AD44" s="112"/>
      <c r="AE44" s="112"/>
      <c r="AF44" s="115"/>
      <c r="AG44" s="92"/>
      <c r="AH44" s="80"/>
    </row>
    <row r="45" customFormat="false" ht="15" hidden="false" customHeight="false" outlineLevel="0" collapsed="false">
      <c r="B45" s="172"/>
      <c r="C45" s="173"/>
      <c r="D45" s="173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39"/>
      <c r="AG45" s="139"/>
      <c r="AH45" s="80"/>
    </row>
    <row r="46" customFormat="false" ht="15" hidden="false" customHeight="false" outlineLevel="0" collapsed="false">
      <c r="B46" s="171" t="s">
        <v>246</v>
      </c>
      <c r="C46" s="171"/>
      <c r="D46" s="171"/>
      <c r="E46" s="171"/>
      <c r="F46" s="171"/>
      <c r="G46" s="172"/>
      <c r="H46" s="172"/>
      <c r="I46" s="172"/>
      <c r="J46" s="97" t="s">
        <v>3</v>
      </c>
      <c r="K46" s="97" t="s">
        <v>247</v>
      </c>
      <c r="L46" s="142"/>
      <c r="M46" s="172"/>
      <c r="N46" s="174" t="n">
        <f aca="false">10+24+70</f>
        <v>104</v>
      </c>
      <c r="O46" s="172"/>
      <c r="P46" s="175" t="s">
        <v>268</v>
      </c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39"/>
      <c r="AG46" s="139"/>
      <c r="AH46" s="80"/>
    </row>
    <row r="47" customFormat="false" ht="15" hidden="false" customHeight="false" outlineLevel="0" collapsed="false">
      <c r="B47" s="122" t="s">
        <v>249</v>
      </c>
      <c r="C47" s="176" t="s">
        <v>250</v>
      </c>
      <c r="D47" s="176"/>
      <c r="E47" s="176"/>
      <c r="F47" s="176"/>
      <c r="G47" s="172"/>
      <c r="H47" s="172"/>
      <c r="I47" s="172"/>
      <c r="J47" s="97" t="s">
        <v>2</v>
      </c>
      <c r="K47" s="97" t="s">
        <v>251</v>
      </c>
      <c r="L47" s="142"/>
      <c r="M47" s="172"/>
      <c r="N47" s="174" t="n">
        <f aca="false">82+42+19</f>
        <v>143</v>
      </c>
      <c r="O47" s="172"/>
      <c r="P47" s="177" t="n">
        <f aca="false">N46+N47</f>
        <v>247</v>
      </c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39"/>
      <c r="AG47" s="139"/>
      <c r="AH47" s="80"/>
    </row>
    <row r="48" customFormat="false" ht="15" hidden="false" customHeight="false" outlineLevel="0" collapsed="false">
      <c r="B48" s="122" t="s">
        <v>253</v>
      </c>
      <c r="C48" s="176" t="s">
        <v>269</v>
      </c>
      <c r="D48" s="176"/>
      <c r="E48" s="176"/>
      <c r="F48" s="176"/>
      <c r="G48" s="172"/>
      <c r="H48" s="172"/>
      <c r="I48" s="172"/>
      <c r="J48" s="97" t="s">
        <v>10</v>
      </c>
      <c r="K48" s="97" t="s">
        <v>255</v>
      </c>
      <c r="L48" s="142"/>
      <c r="M48" s="172"/>
      <c r="N48" s="174" t="n">
        <v>20</v>
      </c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39"/>
      <c r="AG48" s="139"/>
      <c r="AH48" s="80"/>
    </row>
    <row r="49" customFormat="false" ht="15" hidden="false" customHeight="false" outlineLevel="0" collapsed="false">
      <c r="B49" s="122" t="s">
        <v>257</v>
      </c>
      <c r="C49" s="176" t="s">
        <v>270</v>
      </c>
      <c r="D49" s="176"/>
      <c r="E49" s="176"/>
      <c r="F49" s="176"/>
      <c r="G49" s="172"/>
      <c r="H49" s="172"/>
      <c r="I49" s="172"/>
      <c r="J49" s="97" t="s">
        <v>259</v>
      </c>
      <c r="K49" s="97" t="s">
        <v>99</v>
      </c>
      <c r="L49" s="142"/>
      <c r="M49" s="172"/>
      <c r="N49" s="174" t="n">
        <v>3</v>
      </c>
      <c r="O49" s="172"/>
      <c r="P49" s="172"/>
      <c r="Q49" s="172"/>
      <c r="R49" s="81"/>
      <c r="S49" s="81"/>
      <c r="T49" s="81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39"/>
      <c r="AG49" s="139"/>
      <c r="AH49" s="80"/>
    </row>
    <row r="50" customFormat="false" ht="15" hidden="false" customHeight="false" outlineLevel="0" collapsed="false">
      <c r="B50" s="172"/>
      <c r="C50" s="173"/>
      <c r="D50" s="173"/>
      <c r="E50" s="172"/>
      <c r="F50" s="172"/>
      <c r="G50" s="172"/>
      <c r="H50" s="172"/>
      <c r="I50" s="172"/>
      <c r="J50" s="97" t="s">
        <v>44</v>
      </c>
      <c r="K50" s="97" t="s">
        <v>261</v>
      </c>
      <c r="L50" s="142"/>
      <c r="M50" s="172"/>
      <c r="N50" s="174" t="n">
        <v>4</v>
      </c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39"/>
      <c r="AG50" s="139"/>
      <c r="AH50" s="80"/>
    </row>
    <row r="51" customFormat="false" ht="15" hidden="false" customHeight="false" outlineLevel="0" collapsed="false">
      <c r="B51" s="172"/>
      <c r="C51" s="173"/>
      <c r="D51" s="173"/>
      <c r="E51" s="172"/>
      <c r="F51" s="172"/>
      <c r="G51" s="172"/>
      <c r="H51" s="172"/>
      <c r="I51" s="172"/>
      <c r="J51" s="97" t="s">
        <v>262</v>
      </c>
      <c r="K51" s="178" t="s">
        <v>263</v>
      </c>
      <c r="L51" s="179"/>
      <c r="M51" s="172"/>
      <c r="N51" s="174" t="n">
        <v>2</v>
      </c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39"/>
      <c r="AG51" s="139"/>
      <c r="AH51" s="80"/>
    </row>
    <row r="52" s="80" customFormat="true" ht="15" hidden="false" customHeight="false" outlineLevel="0" collapsed="false">
      <c r="B52" s="172"/>
      <c r="C52" s="173"/>
      <c r="D52" s="173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39"/>
      <c r="AG52" s="139"/>
    </row>
    <row r="53" s="80" customFormat="true" ht="15" hidden="false" customHeight="false" outlineLevel="0" collapsed="false">
      <c r="B53" s="172"/>
      <c r="C53" s="173"/>
      <c r="D53" s="173"/>
      <c r="E53" s="172"/>
      <c r="F53" s="172"/>
      <c r="G53" s="172"/>
    </row>
    <row r="54" s="80" customFormat="true" ht="15" hidden="false" customHeight="false" outlineLevel="0" collapsed="false">
      <c r="B54" s="172"/>
      <c r="C54" s="173"/>
      <c r="D54" s="173"/>
      <c r="E54" s="172"/>
      <c r="F54" s="172"/>
      <c r="G54" s="172"/>
    </row>
    <row r="55" s="80" customFormat="true" ht="15" hidden="false" customHeight="false" outlineLevel="0" collapsed="false">
      <c r="B55" s="172"/>
      <c r="C55" s="173"/>
      <c r="D55" s="173"/>
      <c r="E55" s="172"/>
      <c r="F55" s="172"/>
      <c r="G55" s="172"/>
    </row>
    <row r="56" s="80" customFormat="true" ht="15" hidden="false" customHeight="false" outlineLevel="0" collapsed="false">
      <c r="B56" s="172"/>
      <c r="C56" s="173"/>
      <c r="D56" s="173"/>
      <c r="E56" s="172"/>
      <c r="F56" s="172"/>
      <c r="G56" s="172"/>
    </row>
    <row r="57" s="80" customFormat="true" ht="15" hidden="false" customHeight="false" outlineLevel="0" collapsed="false">
      <c r="B57" s="172"/>
      <c r="C57" s="173"/>
      <c r="D57" s="173"/>
      <c r="E57" s="172"/>
      <c r="F57" s="172"/>
      <c r="G57" s="172"/>
    </row>
    <row r="58" s="80" customFormat="true" ht="15" hidden="false" customHeight="false" outlineLevel="0" collapsed="false">
      <c r="B58" s="172"/>
      <c r="C58" s="173"/>
      <c r="D58" s="173"/>
      <c r="E58" s="172"/>
      <c r="F58" s="172"/>
      <c r="G58" s="172"/>
    </row>
    <row r="59" s="80" customFormat="true" ht="15" hidden="false" customHeight="false" outlineLevel="0" collapsed="false">
      <c r="B59" s="172"/>
      <c r="C59" s="173"/>
      <c r="D59" s="173"/>
      <c r="E59" s="172"/>
      <c r="F59" s="172"/>
      <c r="G59" s="172"/>
    </row>
    <row r="60" s="80" customFormat="true" ht="15" hidden="false" customHeight="false" outlineLevel="0" collapsed="false">
      <c r="B60" s="172"/>
      <c r="C60" s="173"/>
      <c r="D60" s="173"/>
      <c r="E60" s="172"/>
      <c r="F60" s="172"/>
      <c r="G60" s="172"/>
    </row>
    <row r="61" s="80" customFormat="true" ht="15" hidden="false" customHeight="false" outlineLevel="0" collapsed="false"/>
    <row r="62" s="80" customFormat="true" ht="15" hidden="false" customHeight="false" outlineLevel="0" collapsed="false"/>
    <row r="63" s="80" customFormat="true" ht="15" hidden="false" customHeight="false" outlineLevel="0" collapsed="false"/>
    <row r="64" s="80" customFormat="true" ht="15" hidden="false" customHeight="false" outlineLevel="0" collapsed="false"/>
    <row r="65" s="80" customFormat="true" ht="15" hidden="false" customHeight="false" outlineLevel="0" collapsed="false"/>
    <row r="66" s="80" customFormat="true" ht="15" hidden="false" customHeight="false" outlineLevel="0" collapsed="false"/>
    <row r="67" s="80" customFormat="true" ht="15" hidden="false" customHeight="false" outlineLevel="0" collapsed="false"/>
    <row r="68" s="80" customFormat="true" ht="15" hidden="false" customHeight="false" outlineLevel="0" collapsed="false"/>
    <row r="69" s="80" customFormat="true" ht="15" hidden="false" customHeight="false" outlineLevel="0" collapsed="false"/>
    <row r="70" s="80" customFormat="true" ht="15" hidden="false" customHeight="false" outlineLevel="0" collapsed="false"/>
    <row r="71" s="80" customFormat="true" ht="15" hidden="false" customHeight="false" outlineLevel="0" collapsed="false"/>
    <row r="72" s="80" customFormat="true" ht="15" hidden="false" customHeight="false" outlineLevel="0" collapsed="false"/>
    <row r="73" s="80" customFormat="true" ht="15" hidden="false" customHeight="false" outlineLevel="0" collapsed="false"/>
    <row r="74" s="80" customFormat="true" ht="15" hidden="false" customHeight="false" outlineLevel="0" collapsed="false"/>
    <row r="75" s="80" customFormat="true" ht="15" hidden="false" customHeight="false" outlineLevel="0" collapsed="false"/>
    <row r="76" s="80" customFormat="true" ht="15" hidden="false" customHeight="false" outlineLevel="0" collapsed="false"/>
    <row r="77" s="80" customFormat="true" ht="15" hidden="false" customHeight="false" outlineLevel="0" collapsed="false"/>
    <row r="78" s="80" customFormat="true" ht="15" hidden="false" customHeight="false" outlineLevel="0" collapsed="false"/>
    <row r="79" s="80" customFormat="true" ht="15" hidden="false" customHeight="false" outlineLevel="0" collapsed="false"/>
    <row r="80" s="80" customFormat="true" ht="15" hidden="false" customHeight="false" outlineLevel="0" collapsed="false"/>
    <row r="81" s="80" customFormat="true" ht="15" hidden="false" customHeight="false" outlineLevel="0" collapsed="false"/>
    <row r="82" s="80" customFormat="true" ht="15" hidden="false" customHeight="false" outlineLevel="0" collapsed="false"/>
    <row r="83" s="80" customFormat="true" ht="15" hidden="false" customHeight="false" outlineLevel="0" collapsed="false"/>
    <row r="84" s="80" customFormat="true" ht="15" hidden="false" customHeight="false" outlineLevel="0" collapsed="false"/>
    <row r="85" s="80" customFormat="true" ht="15" hidden="false" customHeight="false" outlineLevel="0" collapsed="false"/>
    <row r="86" s="80" customFormat="true" ht="15" hidden="false" customHeight="false" outlineLevel="0" collapsed="false"/>
    <row r="87" s="80" customFormat="true" ht="15" hidden="false" customHeight="false" outlineLevel="0" collapsed="false"/>
    <row r="88" s="80" customFormat="true" ht="15" hidden="false" customHeight="false" outlineLevel="0" collapsed="false"/>
    <row r="89" s="80" customFormat="true" ht="15" hidden="false" customHeight="false" outlineLevel="0" collapsed="false"/>
    <row r="90" s="80" customFormat="true" ht="15" hidden="false" customHeight="false" outlineLevel="0" collapsed="false"/>
    <row r="91" s="80" customFormat="true" ht="15" hidden="false" customHeight="false" outlineLevel="0" collapsed="false"/>
    <row r="92" s="80" customFormat="true" ht="15" hidden="false" customHeight="false" outlineLevel="0" collapsed="false"/>
    <row r="93" s="80" customFormat="true" ht="15" hidden="false" customHeight="false" outlineLevel="0" collapsed="false"/>
    <row r="94" s="80" customFormat="true" ht="15" hidden="false" customHeight="false" outlineLevel="0" collapsed="false"/>
    <row r="95" s="80" customFormat="true" ht="15" hidden="false" customHeight="false" outlineLevel="0" collapsed="false"/>
    <row r="96" s="80" customFormat="true" ht="15" hidden="false" customHeight="false" outlineLevel="0" collapsed="false"/>
    <row r="97" s="80" customFormat="true" ht="15" hidden="false" customHeight="false" outlineLevel="0" collapsed="false"/>
    <row r="98" s="80" customFormat="true" ht="15" hidden="false" customHeight="false" outlineLevel="0" collapsed="false"/>
    <row r="99" s="80" customFormat="true" ht="15" hidden="false" customHeight="false" outlineLevel="0" collapsed="false"/>
    <row r="100" s="80" customFormat="true" ht="15" hidden="false" customHeight="false" outlineLevel="0" collapsed="false"/>
    <row r="101" s="80" customFormat="true" ht="15" hidden="false" customHeight="false" outlineLevel="0" collapsed="false"/>
    <row r="102" s="80" customFormat="true" ht="15" hidden="false" customHeight="false" outlineLevel="0" collapsed="false"/>
    <row r="103" s="80" customFormat="true" ht="15" hidden="false" customHeight="false" outlineLevel="0" collapsed="false"/>
    <row r="104" s="80" customFormat="true" ht="15" hidden="false" customHeight="false" outlineLevel="0" collapsed="false"/>
    <row r="105" s="80" customFormat="true" ht="15" hidden="false" customHeight="false" outlineLevel="0" collapsed="false"/>
    <row r="106" s="80" customFormat="true" ht="15" hidden="false" customHeight="false" outlineLevel="0" collapsed="false"/>
    <row r="107" s="80" customFormat="true" ht="15" hidden="false" customHeight="false" outlineLevel="0" collapsed="false"/>
    <row r="108" s="80" customFormat="true" ht="15" hidden="false" customHeight="false" outlineLevel="0" collapsed="false"/>
    <row r="109" s="80" customFormat="true" ht="15" hidden="false" customHeight="false" outlineLevel="0" collapsed="false"/>
    <row r="110" s="80" customFormat="true" ht="15" hidden="false" customHeight="false" outlineLevel="0" collapsed="false"/>
    <row r="111" s="80" customFormat="true" ht="15" hidden="false" customHeight="false" outlineLevel="0" collapsed="false"/>
    <row r="112" s="80" customFormat="true" ht="15" hidden="false" customHeight="false" outlineLevel="0" collapsed="false"/>
    <row r="113" s="80" customFormat="true" ht="15" hidden="false" customHeight="false" outlineLevel="0" collapsed="false"/>
    <row r="114" s="80" customFormat="true" ht="15" hidden="false" customHeight="false" outlineLevel="0" collapsed="false"/>
    <row r="115" s="80" customFormat="true" ht="15" hidden="false" customHeight="false" outlineLevel="0" collapsed="false"/>
    <row r="116" s="80" customFormat="true" ht="15" hidden="false" customHeight="false" outlineLevel="0" collapsed="false"/>
    <row r="117" s="80" customFormat="true" ht="15" hidden="false" customHeight="false" outlineLevel="0" collapsed="false"/>
    <row r="118" s="80" customFormat="true" ht="15" hidden="false" customHeight="false" outlineLevel="0" collapsed="false"/>
    <row r="119" s="80" customFormat="true" ht="15" hidden="false" customHeight="false" outlineLevel="0" collapsed="false"/>
    <row r="120" s="80" customFormat="true" ht="15" hidden="false" customHeight="false" outlineLevel="0" collapsed="false"/>
    <row r="121" s="80" customFormat="true" ht="15" hidden="false" customHeight="false" outlineLevel="0" collapsed="false"/>
    <row r="122" s="80" customFormat="true" ht="15" hidden="false" customHeight="false" outlineLevel="0" collapsed="false"/>
    <row r="123" s="80" customFormat="true" ht="15" hidden="false" customHeight="false" outlineLevel="0" collapsed="false"/>
    <row r="124" s="80" customFormat="true" ht="15" hidden="false" customHeight="false" outlineLevel="0" collapsed="false"/>
    <row r="125" s="80" customFormat="true" ht="15" hidden="false" customHeight="false" outlineLevel="0" collapsed="false"/>
    <row r="126" s="80" customFormat="true" ht="15" hidden="false" customHeight="false" outlineLevel="0" collapsed="false"/>
    <row r="127" s="80" customFormat="true" ht="15" hidden="false" customHeight="false" outlineLevel="0" collapsed="false"/>
    <row r="128" s="80" customFormat="true" ht="15" hidden="false" customHeight="false" outlineLevel="0" collapsed="false"/>
    <row r="129" s="80" customFormat="true" ht="15" hidden="false" customHeight="false" outlineLevel="0" collapsed="false"/>
    <row r="130" s="80" customFormat="true" ht="15" hidden="false" customHeight="false" outlineLevel="0" collapsed="false"/>
    <row r="131" s="80" customFormat="true" ht="15" hidden="false" customHeight="false" outlineLevel="0" collapsed="false"/>
    <row r="132" s="80" customFormat="true" ht="15" hidden="false" customHeight="false" outlineLevel="0" collapsed="false"/>
    <row r="133" s="80" customFormat="true" ht="15" hidden="false" customHeight="false" outlineLevel="0" collapsed="false"/>
    <row r="134" s="80" customFormat="true" ht="15" hidden="false" customHeight="false" outlineLevel="0" collapsed="false"/>
    <row r="135" s="80" customFormat="true" ht="15" hidden="false" customHeight="false" outlineLevel="0" collapsed="false"/>
    <row r="136" s="80" customFormat="true" ht="15" hidden="false" customHeight="false" outlineLevel="0" collapsed="false"/>
    <row r="137" s="80" customFormat="true" ht="15" hidden="false" customHeight="false" outlineLevel="0" collapsed="false"/>
    <row r="138" s="80" customFormat="true" ht="15" hidden="false" customHeight="false" outlineLevel="0" collapsed="false"/>
    <row r="139" s="80" customFormat="true" ht="15" hidden="false" customHeight="false" outlineLevel="0" collapsed="false"/>
    <row r="140" s="80" customFormat="true" ht="15" hidden="false" customHeight="false" outlineLevel="0" collapsed="false"/>
    <row r="141" s="80" customFormat="true" ht="15" hidden="false" customHeight="false" outlineLevel="0" collapsed="false"/>
    <row r="142" s="80" customFormat="true" ht="15" hidden="false" customHeight="false" outlineLevel="0" collapsed="false"/>
    <row r="143" s="80" customFormat="true" ht="15" hidden="false" customHeight="false" outlineLevel="0" collapsed="false"/>
    <row r="144" s="80" customFormat="true" ht="15" hidden="false" customHeight="false" outlineLevel="0" collapsed="false"/>
    <row r="145" s="80" customFormat="true" ht="15" hidden="false" customHeight="false" outlineLevel="0" collapsed="false"/>
    <row r="146" s="80" customFormat="true" ht="15" hidden="false" customHeight="false" outlineLevel="0" collapsed="false"/>
    <row r="147" s="80" customFormat="true" ht="15" hidden="false" customHeight="false" outlineLevel="0" collapsed="false"/>
    <row r="148" s="80" customFormat="true" ht="15" hidden="false" customHeight="false" outlineLevel="0" collapsed="false"/>
    <row r="149" s="80" customFormat="true" ht="15" hidden="false" customHeight="false" outlineLevel="0" collapsed="false"/>
    <row r="150" s="80" customFormat="true" ht="15" hidden="false" customHeight="false" outlineLevel="0" collapsed="false"/>
    <row r="151" s="80" customFormat="true" ht="15" hidden="false" customHeight="false" outlineLevel="0" collapsed="false"/>
    <row r="152" s="80" customFormat="true" ht="15" hidden="false" customHeight="false" outlineLevel="0" collapsed="false"/>
    <row r="153" s="80" customFormat="true" ht="15" hidden="false" customHeight="false" outlineLevel="0" collapsed="false"/>
    <row r="154" s="80" customFormat="true" ht="15" hidden="false" customHeight="false" outlineLevel="0" collapsed="false"/>
    <row r="155" s="80" customFormat="true" ht="15" hidden="false" customHeight="false" outlineLevel="0" collapsed="false"/>
    <row r="156" s="80" customFormat="true" ht="15" hidden="false" customHeight="false" outlineLevel="0" collapsed="false"/>
    <row r="157" s="80" customFormat="true" ht="15" hidden="false" customHeight="false" outlineLevel="0" collapsed="false"/>
    <row r="158" s="80" customFormat="true" ht="15" hidden="false" customHeight="false" outlineLevel="0" collapsed="false"/>
    <row r="159" s="80" customFormat="true" ht="15" hidden="false" customHeight="false" outlineLevel="0" collapsed="false"/>
    <row r="160" s="80" customFormat="true" ht="15" hidden="false" customHeight="false" outlineLevel="0" collapsed="false"/>
    <row r="161" s="80" customFormat="true" ht="15" hidden="false" customHeight="false" outlineLevel="0" collapsed="false"/>
    <row r="162" s="80" customFormat="true" ht="15" hidden="false" customHeight="false" outlineLevel="0" collapsed="false"/>
    <row r="163" s="80" customFormat="true" ht="15" hidden="false" customHeight="false" outlineLevel="0" collapsed="false"/>
    <row r="164" s="80" customFormat="true" ht="15" hidden="false" customHeight="false" outlineLevel="0" collapsed="false"/>
    <row r="165" s="80" customFormat="true" ht="15" hidden="false" customHeight="false" outlineLevel="0" collapsed="false"/>
    <row r="166" s="80" customFormat="true" ht="15" hidden="false" customHeight="false" outlineLevel="0" collapsed="false"/>
    <row r="167" s="80" customFormat="true" ht="15" hidden="false" customHeight="false" outlineLevel="0" collapsed="false"/>
    <row r="168" s="80" customFormat="true" ht="15" hidden="false" customHeight="false" outlineLevel="0" collapsed="false"/>
    <row r="169" s="80" customFormat="true" ht="15" hidden="false" customHeight="false" outlineLevel="0" collapsed="false"/>
    <row r="170" s="80" customFormat="true" ht="15" hidden="false" customHeight="false" outlineLevel="0" collapsed="false"/>
    <row r="171" s="80" customFormat="true" ht="15" hidden="false" customHeight="false" outlineLevel="0" collapsed="false"/>
    <row r="172" s="80" customFormat="true" ht="15" hidden="false" customHeight="false" outlineLevel="0" collapsed="false"/>
    <row r="173" s="80" customFormat="true" ht="15" hidden="false" customHeight="false" outlineLevel="0" collapsed="false"/>
    <row r="174" s="80" customFormat="true" ht="15" hidden="false" customHeight="false" outlineLevel="0" collapsed="false"/>
    <row r="175" s="80" customFormat="true" ht="15" hidden="false" customHeight="false" outlineLevel="0" collapsed="false"/>
    <row r="176" s="80" customFormat="true" ht="15" hidden="false" customHeight="false" outlineLevel="0" collapsed="false"/>
    <row r="177" s="80" customFormat="true" ht="15" hidden="false" customHeight="false" outlineLevel="0" collapsed="false"/>
    <row r="178" s="80" customFormat="true" ht="15" hidden="false" customHeight="false" outlineLevel="0" collapsed="false"/>
    <row r="179" s="80" customFormat="true" ht="15" hidden="false" customHeight="false" outlineLevel="0" collapsed="false"/>
    <row r="180" s="80" customFormat="true" ht="15" hidden="false" customHeight="false" outlineLevel="0" collapsed="false"/>
    <row r="181" s="80" customFormat="true" ht="15" hidden="false" customHeight="false" outlineLevel="0" collapsed="false"/>
    <row r="182" s="80" customFormat="true" ht="15" hidden="false" customHeight="false" outlineLevel="0" collapsed="false"/>
    <row r="183" s="80" customFormat="true" ht="15" hidden="false" customHeight="false" outlineLevel="0" collapsed="false"/>
    <row r="184" s="80" customFormat="true" ht="15" hidden="false" customHeight="false" outlineLevel="0" collapsed="false"/>
    <row r="185" s="80" customFormat="true" ht="15" hidden="false" customHeight="false" outlineLevel="0" collapsed="false"/>
    <row r="186" s="80" customFormat="true" ht="15" hidden="false" customHeight="false" outlineLevel="0" collapsed="false"/>
    <row r="187" s="80" customFormat="true" ht="15" hidden="false" customHeight="false" outlineLevel="0" collapsed="false"/>
    <row r="188" s="80" customFormat="true" ht="15" hidden="false" customHeight="false" outlineLevel="0" collapsed="false"/>
    <row r="189" s="80" customFormat="true" ht="15" hidden="false" customHeight="false" outlineLevel="0" collapsed="false"/>
    <row r="190" s="80" customFormat="true" ht="15" hidden="false" customHeight="false" outlineLevel="0" collapsed="false"/>
    <row r="191" s="80" customFormat="true" ht="15" hidden="false" customHeight="false" outlineLevel="0" collapsed="false"/>
    <row r="192" s="80" customFormat="true" ht="15" hidden="false" customHeight="false" outlineLevel="0" collapsed="false"/>
    <row r="193" s="80" customFormat="true" ht="15" hidden="false" customHeight="false" outlineLevel="0" collapsed="false"/>
    <row r="194" s="80" customFormat="true" ht="15" hidden="false" customHeight="false" outlineLevel="0" collapsed="false"/>
    <row r="195" s="80" customFormat="true" ht="15" hidden="false" customHeight="false" outlineLevel="0" collapsed="false"/>
    <row r="196" s="80" customFormat="true" ht="15" hidden="false" customHeight="false" outlineLevel="0" collapsed="false"/>
    <row r="197" s="80" customFormat="true" ht="15" hidden="false" customHeight="false" outlineLevel="0" collapsed="false"/>
    <row r="198" s="80" customFormat="true" ht="15" hidden="false" customHeight="false" outlineLevel="0" collapsed="false"/>
    <row r="199" s="80" customFormat="true" ht="15" hidden="false" customHeight="false" outlineLevel="0" collapsed="false"/>
    <row r="200" s="80" customFormat="true" ht="15" hidden="false" customHeight="false" outlineLevel="0" collapsed="false"/>
    <row r="201" s="80" customFormat="true" ht="15" hidden="false" customHeight="false" outlineLevel="0" collapsed="false"/>
    <row r="202" s="80" customFormat="true" ht="15" hidden="false" customHeight="false" outlineLevel="0" collapsed="false"/>
    <row r="203" s="80" customFormat="true" ht="15" hidden="false" customHeight="false" outlineLevel="0" collapsed="false"/>
    <row r="204" s="80" customFormat="true" ht="15" hidden="false" customHeight="false" outlineLevel="0" collapsed="false"/>
    <row r="205" s="80" customFormat="true" ht="15" hidden="false" customHeight="false" outlineLevel="0" collapsed="false"/>
    <row r="206" s="80" customFormat="true" ht="15" hidden="false" customHeight="false" outlineLevel="0" collapsed="false"/>
    <row r="207" s="80" customFormat="true" ht="15" hidden="false" customHeight="false" outlineLevel="0" collapsed="false"/>
    <row r="208" s="80" customFormat="true" ht="15" hidden="false" customHeight="false" outlineLevel="0" collapsed="false"/>
    <row r="209" s="80" customFormat="true" ht="15" hidden="false" customHeight="false" outlineLevel="0" collapsed="false"/>
    <row r="210" s="80" customFormat="true" ht="15" hidden="false" customHeight="false" outlineLevel="0" collapsed="false"/>
    <row r="211" s="80" customFormat="true" ht="15" hidden="false" customHeight="false" outlineLevel="0" collapsed="false"/>
    <row r="212" s="80" customFormat="true" ht="15" hidden="false" customHeight="false" outlineLevel="0" collapsed="false"/>
    <row r="213" s="80" customFormat="true" ht="15" hidden="false" customHeight="false" outlineLevel="0" collapsed="false"/>
    <row r="214" s="80" customFormat="true" ht="15" hidden="false" customHeight="false" outlineLevel="0" collapsed="false"/>
    <row r="215" s="80" customFormat="true" ht="15" hidden="false" customHeight="false" outlineLevel="0" collapsed="false"/>
    <row r="216" s="80" customFormat="true" ht="15" hidden="false" customHeight="false" outlineLevel="0" collapsed="false"/>
    <row r="217" s="80" customFormat="true" ht="15" hidden="false" customHeight="false" outlineLevel="0" collapsed="false"/>
    <row r="218" s="80" customFormat="true" ht="15" hidden="false" customHeight="false" outlineLevel="0" collapsed="false"/>
    <row r="219" s="80" customFormat="true" ht="15" hidden="false" customHeight="false" outlineLevel="0" collapsed="false"/>
    <row r="220" s="80" customFormat="true" ht="15" hidden="false" customHeight="false" outlineLevel="0" collapsed="false"/>
    <row r="221" s="80" customFormat="true" ht="15" hidden="false" customHeight="false" outlineLevel="0" collapsed="false"/>
    <row r="222" s="80" customFormat="true" ht="15" hidden="false" customHeight="false" outlineLevel="0" collapsed="false"/>
    <row r="223" s="80" customFormat="true" ht="15" hidden="false" customHeight="false" outlineLevel="0" collapsed="false"/>
    <row r="224" s="80" customFormat="true" ht="15" hidden="false" customHeight="false" outlineLevel="0" collapsed="false"/>
    <row r="225" s="80" customFormat="true" ht="15" hidden="false" customHeight="false" outlineLevel="0" collapsed="false"/>
    <row r="226" s="80" customFormat="true" ht="15" hidden="false" customHeight="false" outlineLevel="0" collapsed="false"/>
    <row r="227" s="80" customFormat="true" ht="15" hidden="false" customHeight="false" outlineLevel="0" collapsed="false"/>
    <row r="228" s="80" customFormat="true" ht="15" hidden="false" customHeight="false" outlineLevel="0" collapsed="false"/>
    <row r="229" s="80" customFormat="true" ht="15" hidden="false" customHeight="false" outlineLevel="0" collapsed="false"/>
    <row r="230" s="80" customFormat="true" ht="15" hidden="false" customHeight="false" outlineLevel="0" collapsed="false"/>
    <row r="231" s="80" customFormat="true" ht="15" hidden="false" customHeight="false" outlineLevel="0" collapsed="false"/>
    <row r="232" s="80" customFormat="true" ht="15" hidden="false" customHeight="false" outlineLevel="0" collapsed="false"/>
    <row r="233" s="80" customFormat="true" ht="15" hidden="false" customHeight="false" outlineLevel="0" collapsed="false"/>
    <row r="234" s="80" customFormat="true" ht="15" hidden="false" customHeight="false" outlineLevel="0" collapsed="false"/>
    <row r="235" s="80" customFormat="true" ht="15" hidden="false" customHeight="false" outlineLevel="0" collapsed="false"/>
    <row r="236" s="80" customFormat="true" ht="15" hidden="false" customHeight="false" outlineLevel="0" collapsed="false"/>
    <row r="237" s="80" customFormat="true" ht="15" hidden="false" customHeight="false" outlineLevel="0" collapsed="false"/>
    <row r="238" s="80" customFormat="true" ht="15" hidden="false" customHeight="false" outlineLevel="0" collapsed="false"/>
    <row r="239" s="80" customFormat="true" ht="15" hidden="false" customHeight="false" outlineLevel="0" collapsed="false"/>
    <row r="240" s="80" customFormat="true" ht="15" hidden="false" customHeight="false" outlineLevel="0" collapsed="false"/>
    <row r="241" s="80" customFormat="true" ht="15" hidden="false" customHeight="false" outlineLevel="0" collapsed="false"/>
    <row r="242" s="80" customFormat="true" ht="15" hidden="false" customHeight="false" outlineLevel="0" collapsed="false"/>
    <row r="243" s="80" customFormat="true" ht="15" hidden="false" customHeight="false" outlineLevel="0" collapsed="false"/>
    <row r="244" s="80" customFormat="true" ht="15" hidden="false" customHeight="false" outlineLevel="0" collapsed="false"/>
    <row r="245" s="80" customFormat="true" ht="15" hidden="false" customHeight="false" outlineLevel="0" collapsed="false"/>
    <row r="246" s="80" customFormat="true" ht="15" hidden="false" customHeight="false" outlineLevel="0" collapsed="false"/>
    <row r="247" s="80" customFormat="true" ht="15" hidden="false" customHeight="false" outlineLevel="0" collapsed="false"/>
    <row r="248" s="80" customFormat="true" ht="15" hidden="false" customHeight="false" outlineLevel="0" collapsed="false"/>
    <row r="249" s="80" customFormat="true" ht="15" hidden="false" customHeight="false" outlineLevel="0" collapsed="false"/>
    <row r="250" s="80" customFormat="true" ht="15" hidden="false" customHeight="false" outlineLevel="0" collapsed="false"/>
    <row r="251" s="80" customFormat="true" ht="15" hidden="false" customHeight="false" outlineLevel="0" collapsed="false"/>
    <row r="252" s="80" customFormat="true" ht="15" hidden="false" customHeight="false" outlineLevel="0" collapsed="false"/>
    <row r="253" s="80" customFormat="true" ht="15" hidden="false" customHeight="false" outlineLevel="0" collapsed="false"/>
    <row r="254" s="80" customFormat="true" ht="15" hidden="false" customHeight="false" outlineLevel="0" collapsed="false"/>
    <row r="255" s="80" customFormat="true" ht="15" hidden="false" customHeight="false" outlineLevel="0" collapsed="false"/>
    <row r="256" s="80" customFormat="true" ht="15" hidden="false" customHeight="false" outlineLevel="0" collapsed="false"/>
    <row r="257" s="80" customFormat="true" ht="15" hidden="false" customHeight="false" outlineLevel="0" collapsed="false"/>
    <row r="258" s="80" customFormat="true" ht="15" hidden="false" customHeight="false" outlineLevel="0" collapsed="false"/>
    <row r="259" s="80" customFormat="true" ht="15" hidden="false" customHeight="false" outlineLevel="0" collapsed="false"/>
    <row r="260" s="80" customFormat="true" ht="15" hidden="false" customHeight="false" outlineLevel="0" collapsed="false"/>
    <row r="261" s="80" customFormat="true" ht="15" hidden="false" customHeight="false" outlineLevel="0" collapsed="false"/>
    <row r="262" s="80" customFormat="true" ht="15" hidden="false" customHeight="false" outlineLevel="0" collapsed="false"/>
    <row r="263" s="80" customFormat="true" ht="15" hidden="false" customHeight="false" outlineLevel="0" collapsed="false"/>
    <row r="264" s="80" customFormat="true" ht="15" hidden="false" customHeight="false" outlineLevel="0" collapsed="false"/>
    <row r="265" s="80" customFormat="true" ht="15" hidden="false" customHeight="false" outlineLevel="0" collapsed="false"/>
    <row r="266" s="80" customFormat="true" ht="15" hidden="false" customHeight="false" outlineLevel="0" collapsed="false"/>
    <row r="267" s="80" customFormat="true" ht="15" hidden="false" customHeight="false" outlineLevel="0" collapsed="false"/>
    <row r="268" s="80" customFormat="true" ht="15" hidden="false" customHeight="false" outlineLevel="0" collapsed="false"/>
    <row r="269" s="80" customFormat="true" ht="15" hidden="false" customHeight="false" outlineLevel="0" collapsed="false"/>
    <row r="270" s="80" customFormat="true" ht="15" hidden="false" customHeight="false" outlineLevel="0" collapsed="false"/>
    <row r="271" s="80" customFormat="true" ht="15" hidden="false" customHeight="false" outlineLevel="0" collapsed="false"/>
    <row r="272" s="80" customFormat="true" ht="15" hidden="false" customHeight="false" outlineLevel="0" collapsed="false"/>
    <row r="273" s="80" customFormat="true" ht="15" hidden="false" customHeight="false" outlineLevel="0" collapsed="false"/>
    <row r="274" s="80" customFormat="true" ht="15" hidden="false" customHeight="false" outlineLevel="0" collapsed="false"/>
    <row r="275" s="80" customFormat="true" ht="15" hidden="false" customHeight="false" outlineLevel="0" collapsed="false"/>
    <row r="276" s="80" customFormat="true" ht="15" hidden="false" customHeight="false" outlineLevel="0" collapsed="false"/>
    <row r="277" s="80" customFormat="true" ht="15" hidden="false" customHeight="false" outlineLevel="0" collapsed="false"/>
    <row r="278" s="80" customFormat="true" ht="15" hidden="false" customHeight="false" outlineLevel="0" collapsed="false"/>
    <row r="279" s="80" customFormat="true" ht="15" hidden="false" customHeight="false" outlineLevel="0" collapsed="false"/>
    <row r="280" s="80" customFormat="true" ht="15" hidden="false" customHeight="false" outlineLevel="0" collapsed="false"/>
    <row r="281" s="80" customFormat="true" ht="15" hidden="false" customHeight="false" outlineLevel="0" collapsed="false"/>
    <row r="282" s="80" customFormat="true" ht="15" hidden="false" customHeight="false" outlineLevel="0" collapsed="false"/>
    <row r="283" s="80" customFormat="true" ht="15" hidden="false" customHeight="false" outlineLevel="0" collapsed="false"/>
    <row r="284" s="80" customFormat="true" ht="15" hidden="false" customHeight="false" outlineLevel="0" collapsed="false"/>
    <row r="285" s="80" customFormat="true" ht="15" hidden="false" customHeight="false" outlineLevel="0" collapsed="false"/>
  </sheetData>
  <mergeCells count="60">
    <mergeCell ref="D3:D15"/>
    <mergeCell ref="H3:H9"/>
    <mergeCell ref="L3:L15"/>
    <mergeCell ref="P3:P15"/>
    <mergeCell ref="T3:T15"/>
    <mergeCell ref="X3:X7"/>
    <mergeCell ref="AB3:AB11"/>
    <mergeCell ref="AF3:AF9"/>
    <mergeCell ref="X8:X13"/>
    <mergeCell ref="H10:H15"/>
    <mergeCell ref="B16:C16"/>
    <mergeCell ref="F16:G16"/>
    <mergeCell ref="J16:K16"/>
    <mergeCell ref="N16:O16"/>
    <mergeCell ref="V16:W16"/>
    <mergeCell ref="Z16:AA16"/>
    <mergeCell ref="AD16:AE16"/>
    <mergeCell ref="D19:D26"/>
    <mergeCell ref="H19:H26"/>
    <mergeCell ref="L19:L26"/>
    <mergeCell ref="P19:P26"/>
    <mergeCell ref="T19:T26"/>
    <mergeCell ref="X19:X26"/>
    <mergeCell ref="AB19:AB20"/>
    <mergeCell ref="AF19:AF26"/>
    <mergeCell ref="AB21:AB26"/>
    <mergeCell ref="H27:H28"/>
    <mergeCell ref="J28:K28"/>
    <mergeCell ref="N28:O28"/>
    <mergeCell ref="V28:W28"/>
    <mergeCell ref="Z28:AA28"/>
    <mergeCell ref="AD28:AE28"/>
    <mergeCell ref="D31:D37"/>
    <mergeCell ref="H31:H37"/>
    <mergeCell ref="L31:L37"/>
    <mergeCell ref="P31:P37"/>
    <mergeCell ref="T31:T37"/>
    <mergeCell ref="AB31:AB37"/>
    <mergeCell ref="AF31:AF37"/>
    <mergeCell ref="X32:X35"/>
    <mergeCell ref="X36:X41"/>
    <mergeCell ref="D38:D43"/>
    <mergeCell ref="H38:H43"/>
    <mergeCell ref="L38:L43"/>
    <mergeCell ref="P38:P43"/>
    <mergeCell ref="T38:T43"/>
    <mergeCell ref="AB38:AB39"/>
    <mergeCell ref="AB41:AB42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C47:F47"/>
    <mergeCell ref="C48:F48"/>
    <mergeCell ref="C49:F49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92" width="1.29"/>
    <col collapsed="false" customWidth="true" hidden="false" outlineLevel="0" max="2" min="2" style="92" width="7.15"/>
    <col collapsed="false" customWidth="true" hidden="false" outlineLevel="0" max="3" min="3" style="180" width="11.14"/>
    <col collapsed="false" customWidth="true" hidden="false" outlineLevel="0" max="4" min="4" style="140" width="1"/>
    <col collapsed="false" customWidth="true" hidden="false" outlineLevel="0" max="5" min="5" style="92" width="7.86"/>
    <col collapsed="false" customWidth="true" hidden="false" outlineLevel="0" max="6" min="6" style="92" width="11.29"/>
    <col collapsed="false" customWidth="true" hidden="false" outlineLevel="0" max="7" min="7" style="92" width="1.57"/>
    <col collapsed="false" customWidth="true" hidden="false" outlineLevel="0" max="8" min="8" style="92" width="6.85"/>
    <col collapsed="false" customWidth="true" hidden="false" outlineLevel="0" max="9" min="9" style="92" width="11.29"/>
    <col collapsed="false" customWidth="true" hidden="false" outlineLevel="0" max="10" min="10" style="92" width="1.57"/>
    <col collapsed="false" customWidth="true" hidden="false" outlineLevel="0" max="11" min="11" style="92" width="7.42"/>
    <col collapsed="false" customWidth="true" hidden="false" outlineLevel="0" max="12" min="12" style="92" width="11.29"/>
    <col collapsed="false" customWidth="true" hidden="false" outlineLevel="0" max="13" min="13" style="92" width="1"/>
    <col collapsed="false" customWidth="true" hidden="false" outlineLevel="0" max="14" min="14" style="92" width="7.57"/>
    <col collapsed="false" customWidth="true" hidden="false" outlineLevel="0" max="15" min="15" style="92" width="11.29"/>
    <col collapsed="false" customWidth="true" hidden="false" outlineLevel="0" max="16" min="16" style="92" width="1.42"/>
    <col collapsed="false" customWidth="true" hidden="false" outlineLevel="0" max="17" min="17" style="109" width="7.57"/>
    <col collapsed="false" customWidth="true" hidden="false" outlineLevel="0" max="18" min="18" style="92" width="11.29"/>
    <col collapsed="false" customWidth="true" hidden="false" outlineLevel="0" max="19" min="19" style="92" width="1.57"/>
    <col collapsed="false" customWidth="true" hidden="false" outlineLevel="0" max="20" min="20" style="92" width="7.57"/>
    <col collapsed="false" customWidth="true" hidden="false" outlineLevel="0" max="21" min="21" style="92" width="11.29"/>
    <col collapsed="false" customWidth="true" hidden="false" outlineLevel="0" max="22" min="22" style="92" width="1.85"/>
    <col collapsed="false" customWidth="true" hidden="false" outlineLevel="0" max="23" min="23" style="92" width="7.42"/>
    <col collapsed="false" customWidth="true" hidden="false" outlineLevel="0" max="24" min="24" style="92" width="10.29"/>
    <col collapsed="false" customWidth="true" hidden="false" outlineLevel="0" max="26" min="25" style="92" width="7.42"/>
    <col collapsed="false" customWidth="true" hidden="false" outlineLevel="0" max="27" min="27" style="92" width="1.29"/>
    <col collapsed="false" customWidth="false" hidden="false" outlineLevel="0" max="16384" min="28" style="92" width="11.43"/>
  </cols>
  <sheetData>
    <row r="1" customFormat="false" ht="13.8" hidden="false" customHeight="false" outlineLevel="0" collapsed="false">
      <c r="A1" s="179"/>
      <c r="B1" s="181"/>
      <c r="C1" s="182"/>
      <c r="D1" s="183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4"/>
      <c r="R1" s="181"/>
      <c r="S1" s="181"/>
      <c r="T1" s="181"/>
      <c r="U1" s="181"/>
      <c r="V1" s="181"/>
      <c r="W1" s="181"/>
      <c r="X1" s="181"/>
      <c r="Y1" s="181"/>
      <c r="Z1" s="181"/>
      <c r="AA1" s="181"/>
    </row>
    <row r="2" customFormat="false" ht="13.8" hidden="false" customHeight="false" outlineLevel="0" collapsed="false">
      <c r="A2" s="179"/>
      <c r="B2" s="185" t="s">
        <v>0</v>
      </c>
      <c r="C2" s="87"/>
      <c r="D2" s="186"/>
      <c r="E2" s="89" t="s">
        <v>0</v>
      </c>
      <c r="F2" s="89"/>
      <c r="G2" s="90"/>
      <c r="H2" s="89" t="s">
        <v>0</v>
      </c>
      <c r="I2" s="89"/>
      <c r="J2" s="90"/>
      <c r="K2" s="89" t="s">
        <v>0</v>
      </c>
      <c r="L2" s="89"/>
      <c r="M2" s="90"/>
      <c r="N2" s="89" t="s">
        <v>0</v>
      </c>
      <c r="O2" s="89"/>
      <c r="P2" s="90"/>
      <c r="Q2" s="89" t="s">
        <v>0</v>
      </c>
      <c r="R2" s="89"/>
      <c r="S2" s="90"/>
      <c r="T2" s="89" t="s">
        <v>0</v>
      </c>
      <c r="U2" s="89"/>
      <c r="V2" s="90"/>
      <c r="W2" s="89" t="s">
        <v>0</v>
      </c>
      <c r="X2" s="89"/>
      <c r="Y2" s="119"/>
      <c r="AA2" s="181"/>
    </row>
    <row r="3" customFormat="false" ht="13.8" hidden="false" customHeight="false" outlineLevel="0" collapsed="false">
      <c r="A3" s="179"/>
      <c r="B3" s="187" t="n">
        <v>1101</v>
      </c>
      <c r="C3" s="188" t="s">
        <v>2</v>
      </c>
      <c r="E3" s="97" t="n">
        <v>1201</v>
      </c>
      <c r="F3" s="97" t="s">
        <v>3</v>
      </c>
      <c r="H3" s="97" t="n">
        <v>1301</v>
      </c>
      <c r="I3" s="97" t="s">
        <v>3</v>
      </c>
      <c r="K3" s="189" t="n">
        <v>1401</v>
      </c>
      <c r="L3" s="190" t="s">
        <v>2</v>
      </c>
      <c r="N3" s="97" t="n">
        <v>1501</v>
      </c>
      <c r="O3" s="97" t="s">
        <v>3</v>
      </c>
      <c r="Q3" s="102" t="n">
        <v>1602</v>
      </c>
      <c r="R3" s="97" t="s">
        <v>3</v>
      </c>
      <c r="T3" s="190" t="n">
        <v>1703</v>
      </c>
      <c r="U3" s="190" t="s">
        <v>2</v>
      </c>
      <c r="W3" s="190" t="n">
        <v>1804</v>
      </c>
      <c r="X3" s="190" t="s">
        <v>2</v>
      </c>
      <c r="Y3" s="110"/>
      <c r="AA3" s="181"/>
    </row>
    <row r="4" customFormat="false" ht="13.8" hidden="false" customHeight="false" outlineLevel="0" collapsed="false">
      <c r="A4" s="179"/>
      <c r="B4" s="191" t="s">
        <v>5</v>
      </c>
      <c r="C4" s="188" t="s">
        <v>2</v>
      </c>
      <c r="E4" s="190" t="s">
        <v>6</v>
      </c>
      <c r="F4" s="190" t="s">
        <v>2</v>
      </c>
      <c r="H4" s="190" t="s">
        <v>7</v>
      </c>
      <c r="I4" s="190" t="s">
        <v>2</v>
      </c>
      <c r="K4" s="190" t="s">
        <v>8</v>
      </c>
      <c r="L4" s="190" t="s">
        <v>2</v>
      </c>
      <c r="N4" s="190" t="s">
        <v>9</v>
      </c>
      <c r="O4" s="190" t="s">
        <v>10</v>
      </c>
      <c r="Q4" s="190" t="s">
        <v>11</v>
      </c>
      <c r="R4" s="190" t="s">
        <v>10</v>
      </c>
      <c r="T4" s="190" t="s">
        <v>12</v>
      </c>
      <c r="U4" s="190" t="s">
        <v>10</v>
      </c>
      <c r="W4" s="190" t="s">
        <v>13</v>
      </c>
      <c r="X4" s="190" t="s">
        <v>2</v>
      </c>
      <c r="Y4" s="110"/>
      <c r="AA4" s="181"/>
      <c r="AB4" s="192" t="s">
        <v>271</v>
      </c>
      <c r="AC4" s="192"/>
      <c r="AD4" s="193"/>
    </row>
    <row r="5" customFormat="false" ht="13.8" hidden="false" customHeight="false" outlineLevel="0" collapsed="false">
      <c r="A5" s="179"/>
      <c r="B5" s="191" t="s">
        <v>14</v>
      </c>
      <c r="C5" s="188" t="s">
        <v>2</v>
      </c>
      <c r="E5" s="190" t="s">
        <v>15</v>
      </c>
      <c r="F5" s="190" t="s">
        <v>2</v>
      </c>
      <c r="H5" s="190" t="s">
        <v>16</v>
      </c>
      <c r="I5" s="190" t="s">
        <v>2</v>
      </c>
      <c r="K5" s="190" t="s">
        <v>17</v>
      </c>
      <c r="L5" s="190" t="s">
        <v>2</v>
      </c>
      <c r="N5" s="190" t="s">
        <v>18</v>
      </c>
      <c r="O5" s="190" t="s">
        <v>10</v>
      </c>
      <c r="Q5" s="190" t="s">
        <v>19</v>
      </c>
      <c r="R5" s="190" t="s">
        <v>10</v>
      </c>
      <c r="T5" s="190" t="s">
        <v>20</v>
      </c>
      <c r="U5" s="190" t="s">
        <v>10</v>
      </c>
      <c r="W5" s="190" t="s">
        <v>21</v>
      </c>
      <c r="X5" s="190" t="s">
        <v>2</v>
      </c>
      <c r="Y5" s="110"/>
      <c r="AA5" s="181"/>
      <c r="AB5" s="176" t="s">
        <v>272</v>
      </c>
      <c r="AC5" s="176"/>
      <c r="AD5" s="122"/>
    </row>
    <row r="6" customFormat="false" ht="13.8" hidden="false" customHeight="false" outlineLevel="0" collapsed="false">
      <c r="A6" s="179"/>
      <c r="B6" s="194" t="s">
        <v>22</v>
      </c>
      <c r="C6" s="195" t="s">
        <v>3</v>
      </c>
      <c r="E6" s="190" t="s">
        <v>23</v>
      </c>
      <c r="F6" s="190" t="s">
        <v>2</v>
      </c>
      <c r="H6" s="190" t="s">
        <v>24</v>
      </c>
      <c r="I6" s="190" t="s">
        <v>2</v>
      </c>
      <c r="K6" s="190" t="s">
        <v>25</v>
      </c>
      <c r="L6" s="190" t="s">
        <v>2</v>
      </c>
      <c r="N6" s="190" t="s">
        <v>26</v>
      </c>
      <c r="O6" s="190" t="s">
        <v>2</v>
      </c>
      <c r="Q6" s="190" t="s">
        <v>27</v>
      </c>
      <c r="R6" s="190" t="s">
        <v>10</v>
      </c>
      <c r="T6" s="190" t="s">
        <v>28</v>
      </c>
      <c r="U6" s="190" t="s">
        <v>2</v>
      </c>
      <c r="W6" s="190" t="s">
        <v>29</v>
      </c>
      <c r="X6" s="190" t="s">
        <v>2</v>
      </c>
      <c r="Y6" s="110"/>
      <c r="AA6" s="181"/>
    </row>
    <row r="7" customFormat="false" ht="13.8" hidden="false" customHeight="false" outlineLevel="0" collapsed="false">
      <c r="A7" s="179"/>
      <c r="B7" s="194" t="s">
        <v>30</v>
      </c>
      <c r="C7" s="195" t="s">
        <v>3</v>
      </c>
      <c r="E7" s="190" t="s">
        <v>31</v>
      </c>
      <c r="F7" s="190" t="s">
        <v>2</v>
      </c>
      <c r="H7" s="190" t="s">
        <v>32</v>
      </c>
      <c r="I7" s="190" t="s">
        <v>2</v>
      </c>
      <c r="K7" s="190" t="s">
        <v>33</v>
      </c>
      <c r="L7" s="190" t="s">
        <v>2</v>
      </c>
      <c r="N7" s="190" t="s">
        <v>34</v>
      </c>
      <c r="O7" s="190" t="s">
        <v>2</v>
      </c>
      <c r="Q7" s="190" t="s">
        <v>35</v>
      </c>
      <c r="R7" s="190" t="s">
        <v>10</v>
      </c>
      <c r="T7" s="190" t="s">
        <v>36</v>
      </c>
      <c r="U7" s="190" t="s">
        <v>2</v>
      </c>
      <c r="W7" s="190" t="s">
        <v>37</v>
      </c>
      <c r="X7" s="190" t="s">
        <v>2</v>
      </c>
      <c r="Y7" s="110"/>
      <c r="AA7" s="183"/>
    </row>
    <row r="8" customFormat="false" ht="13.8" hidden="false" customHeight="false" outlineLevel="0" collapsed="false">
      <c r="A8" s="179"/>
      <c r="B8" s="191" t="s">
        <v>38</v>
      </c>
      <c r="C8" s="188" t="s">
        <v>2</v>
      </c>
      <c r="E8" s="190" t="s">
        <v>39</v>
      </c>
      <c r="F8" s="190" t="s">
        <v>2</v>
      </c>
      <c r="H8" s="190" t="s">
        <v>40</v>
      </c>
      <c r="I8" s="190" t="s">
        <v>2</v>
      </c>
      <c r="K8" s="190" t="s">
        <v>41</v>
      </c>
      <c r="L8" s="190" t="s">
        <v>2</v>
      </c>
      <c r="N8" s="190" t="s">
        <v>42</v>
      </c>
      <c r="O8" s="190" t="s">
        <v>2</v>
      </c>
      <c r="Q8" s="190" t="s">
        <v>43</v>
      </c>
      <c r="R8" s="190" t="s">
        <v>44</v>
      </c>
      <c r="T8" s="190" t="s">
        <v>45</v>
      </c>
      <c r="U8" s="190" t="s">
        <v>10</v>
      </c>
      <c r="W8" s="97" t="s">
        <v>46</v>
      </c>
      <c r="X8" s="97" t="s">
        <v>3</v>
      </c>
      <c r="Y8" s="110"/>
      <c r="AA8" s="183"/>
    </row>
    <row r="9" customFormat="false" ht="13.8" hidden="false" customHeight="false" outlineLevel="0" collapsed="false">
      <c r="A9" s="179"/>
      <c r="B9" s="191" t="s">
        <v>47</v>
      </c>
      <c r="C9" s="188" t="s">
        <v>2</v>
      </c>
      <c r="E9" s="190" t="s">
        <v>48</v>
      </c>
      <c r="F9" s="190" t="s">
        <v>2</v>
      </c>
      <c r="H9" s="190" t="s">
        <v>49</v>
      </c>
      <c r="I9" s="190" t="s">
        <v>2</v>
      </c>
      <c r="K9" s="190" t="s">
        <v>50</v>
      </c>
      <c r="L9" s="190" t="s">
        <v>2</v>
      </c>
      <c r="N9" s="190" t="s">
        <v>51</v>
      </c>
      <c r="O9" s="190" t="s">
        <v>2</v>
      </c>
      <c r="Q9" s="190" t="s">
        <v>52</v>
      </c>
      <c r="R9" s="190" t="s">
        <v>44</v>
      </c>
      <c r="T9" s="190" t="s">
        <v>53</v>
      </c>
      <c r="U9" s="190" t="s">
        <v>10</v>
      </c>
      <c r="W9" s="97" t="s">
        <v>54</v>
      </c>
      <c r="X9" s="97" t="s">
        <v>3</v>
      </c>
      <c r="Y9" s="110"/>
      <c r="AA9" s="181"/>
    </row>
    <row r="10" customFormat="false" ht="13.8" hidden="false" customHeight="false" outlineLevel="0" collapsed="false">
      <c r="A10" s="179"/>
      <c r="B10" s="191" t="s">
        <v>55</v>
      </c>
      <c r="C10" s="188" t="s">
        <v>2</v>
      </c>
      <c r="E10" s="190" t="s">
        <v>56</v>
      </c>
      <c r="F10" s="190" t="s">
        <v>2</v>
      </c>
      <c r="H10" s="190" t="s">
        <v>57</v>
      </c>
      <c r="I10" s="190" t="s">
        <v>2</v>
      </c>
      <c r="K10" s="190" t="s">
        <v>58</v>
      </c>
      <c r="L10" s="190" t="s">
        <v>2</v>
      </c>
      <c r="N10" s="190" t="s">
        <v>59</v>
      </c>
      <c r="O10" s="190" t="s">
        <v>2</v>
      </c>
      <c r="Q10" s="190" t="s">
        <v>60</v>
      </c>
      <c r="R10" s="190" t="s">
        <v>10</v>
      </c>
      <c r="T10" s="190" t="s">
        <v>61</v>
      </c>
      <c r="U10" s="190" t="s">
        <v>2</v>
      </c>
      <c r="W10" s="109"/>
      <c r="Y10" s="110"/>
      <c r="AA10" s="196"/>
    </row>
    <row r="11" customFormat="false" ht="13.8" hidden="false" customHeight="false" outlineLevel="0" collapsed="false">
      <c r="A11" s="179"/>
      <c r="B11" s="191" t="s">
        <v>62</v>
      </c>
      <c r="C11" s="188" t="s">
        <v>2</v>
      </c>
      <c r="E11" s="190" t="s">
        <v>63</v>
      </c>
      <c r="F11" s="190" t="s">
        <v>2</v>
      </c>
      <c r="H11" s="190" t="s">
        <v>64</v>
      </c>
      <c r="I11" s="190" t="s">
        <v>2</v>
      </c>
      <c r="K11" s="190" t="s">
        <v>65</v>
      </c>
      <c r="L11" s="190" t="s">
        <v>2</v>
      </c>
      <c r="N11" s="190" t="s">
        <v>66</v>
      </c>
      <c r="O11" s="190" t="s">
        <v>2</v>
      </c>
      <c r="Q11" s="190" t="s">
        <v>67</v>
      </c>
      <c r="R11" s="190" t="s">
        <v>10</v>
      </c>
      <c r="T11" s="190" t="s">
        <v>68</v>
      </c>
      <c r="U11" s="190" t="s">
        <v>2</v>
      </c>
      <c r="V11" s="109"/>
      <c r="W11" s="109"/>
      <c r="Y11" s="110"/>
      <c r="AA11" s="181"/>
    </row>
    <row r="12" customFormat="false" ht="13.8" hidden="false" customHeight="false" outlineLevel="0" collapsed="false">
      <c r="A12" s="179"/>
      <c r="B12" s="191" t="s">
        <v>69</v>
      </c>
      <c r="C12" s="188" t="s">
        <v>2</v>
      </c>
      <c r="E12" s="190" t="s">
        <v>70</v>
      </c>
      <c r="F12" s="190" t="s">
        <v>2</v>
      </c>
      <c r="H12" s="190" t="s">
        <v>71</v>
      </c>
      <c r="I12" s="190" t="s">
        <v>2</v>
      </c>
      <c r="K12" s="190" t="s">
        <v>72</v>
      </c>
      <c r="L12" s="190" t="s">
        <v>2</v>
      </c>
      <c r="N12" s="190" t="s">
        <v>73</v>
      </c>
      <c r="O12" s="190" t="s">
        <v>2</v>
      </c>
      <c r="Q12" s="190" t="s">
        <v>74</v>
      </c>
      <c r="R12" s="190" t="s">
        <v>2</v>
      </c>
      <c r="T12" s="109"/>
      <c r="Y12" s="110"/>
      <c r="AA12" s="181"/>
    </row>
    <row r="13" customFormat="false" ht="13.8" hidden="false" customHeight="false" outlineLevel="0" collapsed="false">
      <c r="A13" s="179"/>
      <c r="B13" s="191" t="s">
        <v>75</v>
      </c>
      <c r="C13" s="188" t="s">
        <v>2</v>
      </c>
      <c r="E13" s="190" t="s">
        <v>76</v>
      </c>
      <c r="F13" s="190" t="s">
        <v>2</v>
      </c>
      <c r="H13" s="190" t="s">
        <v>77</v>
      </c>
      <c r="I13" s="190" t="s">
        <v>2</v>
      </c>
      <c r="K13" s="190" t="s">
        <v>78</v>
      </c>
      <c r="L13" s="190" t="s">
        <v>2</v>
      </c>
      <c r="N13" s="190" t="s">
        <v>79</v>
      </c>
      <c r="O13" s="190" t="s">
        <v>2</v>
      </c>
      <c r="Q13" s="190" t="s">
        <v>80</v>
      </c>
      <c r="R13" s="190" t="s">
        <v>2</v>
      </c>
      <c r="T13" s="109"/>
      <c r="Y13" s="110"/>
      <c r="AA13" s="181"/>
    </row>
    <row r="14" customFormat="false" ht="13.8" hidden="false" customHeight="false" outlineLevel="0" collapsed="false">
      <c r="A14" s="179"/>
      <c r="B14" s="191" t="s">
        <v>81</v>
      </c>
      <c r="C14" s="188" t="s">
        <v>2</v>
      </c>
      <c r="E14" s="68" t="s">
        <v>82</v>
      </c>
      <c r="F14" s="68" t="s">
        <v>3</v>
      </c>
      <c r="H14" s="190" t="s">
        <v>83</v>
      </c>
      <c r="I14" s="190" t="s">
        <v>2</v>
      </c>
      <c r="K14" s="190" t="s">
        <v>84</v>
      </c>
      <c r="L14" s="190" t="s">
        <v>2</v>
      </c>
      <c r="N14" s="190" t="s">
        <v>85</v>
      </c>
      <c r="O14" s="190" t="s">
        <v>2</v>
      </c>
      <c r="Y14" s="110"/>
      <c r="AA14" s="181"/>
    </row>
    <row r="15" customFormat="false" ht="13.8" hidden="false" customHeight="false" outlineLevel="0" collapsed="false">
      <c r="A15" s="179"/>
      <c r="B15" s="191" t="s">
        <v>86</v>
      </c>
      <c r="C15" s="188" t="s">
        <v>2</v>
      </c>
      <c r="E15" s="68" t="s">
        <v>87</v>
      </c>
      <c r="F15" s="68" t="s">
        <v>3</v>
      </c>
      <c r="H15" s="190" t="s">
        <v>88</v>
      </c>
      <c r="I15" s="190" t="s">
        <v>2</v>
      </c>
      <c r="K15" s="190" t="s">
        <v>89</v>
      </c>
      <c r="L15" s="190" t="s">
        <v>2</v>
      </c>
      <c r="N15" s="190" t="s">
        <v>90</v>
      </c>
      <c r="O15" s="190" t="s">
        <v>2</v>
      </c>
      <c r="Y15" s="110"/>
      <c r="AA15" s="181"/>
    </row>
    <row r="16" customFormat="false" ht="13.8" hidden="false" customHeight="false" outlineLevel="0" collapsed="false">
      <c r="A16" s="179"/>
      <c r="B16" s="197"/>
      <c r="C16" s="197"/>
      <c r="E16" s="198"/>
      <c r="F16" s="198"/>
      <c r="H16" s="198"/>
      <c r="I16" s="198"/>
      <c r="K16" s="198"/>
      <c r="L16" s="198"/>
      <c r="N16" s="198"/>
      <c r="O16" s="198"/>
      <c r="Q16" s="198"/>
      <c r="R16" s="198"/>
      <c r="T16" s="198"/>
      <c r="U16" s="198"/>
      <c r="W16" s="198"/>
      <c r="X16" s="198"/>
      <c r="Y16" s="110"/>
      <c r="AA16" s="181"/>
    </row>
    <row r="17" customFormat="false" ht="13.8" hidden="false" customHeight="false" outlineLevel="0" collapsed="false">
      <c r="A17" s="179"/>
      <c r="B17" s="199"/>
      <c r="C17" s="20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119"/>
      <c r="AA17" s="181"/>
    </row>
    <row r="18" customFormat="false" ht="13.8" hidden="false" customHeight="false" outlineLevel="0" collapsed="false">
      <c r="A18" s="179"/>
      <c r="B18" s="201" t="s">
        <v>0</v>
      </c>
      <c r="C18" s="134"/>
      <c r="D18" s="176"/>
      <c r="E18" s="122" t="s">
        <v>0</v>
      </c>
      <c r="F18" s="122"/>
      <c r="G18" s="122"/>
      <c r="H18" s="122" t="s">
        <v>0</v>
      </c>
      <c r="I18" s="122"/>
      <c r="J18" s="122"/>
      <c r="K18" s="122" t="s">
        <v>0</v>
      </c>
      <c r="L18" s="122"/>
      <c r="M18" s="122"/>
      <c r="N18" s="122" t="s">
        <v>0</v>
      </c>
      <c r="O18" s="122"/>
      <c r="P18" s="122"/>
      <c r="Q18" s="122" t="s">
        <v>0</v>
      </c>
      <c r="R18" s="122"/>
      <c r="S18" s="122"/>
      <c r="T18" s="122" t="s">
        <v>0</v>
      </c>
      <c r="U18" s="122"/>
      <c r="V18" s="122"/>
      <c r="W18" s="122" t="s">
        <v>0</v>
      </c>
      <c r="X18" s="122"/>
      <c r="Y18" s="122"/>
      <c r="Z18" s="202"/>
      <c r="AA18" s="181"/>
    </row>
    <row r="19" customFormat="false" ht="13.8" hidden="false" customHeight="false" outlineLevel="0" collapsed="false">
      <c r="A19" s="179"/>
      <c r="B19" s="191" t="s">
        <v>92</v>
      </c>
      <c r="C19" s="203" t="s">
        <v>10</v>
      </c>
      <c r="E19" s="204" t="s">
        <v>93</v>
      </c>
      <c r="F19" s="204" t="s">
        <v>2</v>
      </c>
      <c r="H19" s="128" t="s">
        <v>94</v>
      </c>
      <c r="I19" s="128" t="s">
        <v>3</v>
      </c>
      <c r="K19" s="204" t="s">
        <v>95</v>
      </c>
      <c r="L19" s="204" t="s">
        <v>2</v>
      </c>
      <c r="N19" s="204" t="s">
        <v>96</v>
      </c>
      <c r="O19" s="204" t="s">
        <v>2</v>
      </c>
      <c r="Q19" s="205" t="s">
        <v>97</v>
      </c>
      <c r="R19" s="205" t="s">
        <v>3</v>
      </c>
      <c r="T19" s="128" t="s">
        <v>98</v>
      </c>
      <c r="U19" s="128" t="s">
        <v>99</v>
      </c>
      <c r="W19" s="128" t="s">
        <v>100</v>
      </c>
      <c r="X19" s="128" t="s">
        <v>3</v>
      </c>
      <c r="Y19" s="204" t="n">
        <v>3002</v>
      </c>
      <c r="Z19" s="206" t="s">
        <v>2</v>
      </c>
      <c r="AA19" s="181"/>
    </row>
    <row r="20" customFormat="false" ht="13.8" hidden="false" customHeight="false" outlineLevel="0" collapsed="false">
      <c r="A20" s="179"/>
      <c r="B20" s="191" t="s">
        <v>101</v>
      </c>
      <c r="C20" s="188" t="s">
        <v>10</v>
      </c>
      <c r="E20" s="190" t="s">
        <v>102</v>
      </c>
      <c r="F20" s="190" t="s">
        <v>2</v>
      </c>
      <c r="H20" s="97" t="s">
        <v>103</v>
      </c>
      <c r="I20" s="97" t="s">
        <v>3</v>
      </c>
      <c r="K20" s="190" t="s">
        <v>104</v>
      </c>
      <c r="L20" s="190" t="s">
        <v>2</v>
      </c>
      <c r="N20" s="190" t="s">
        <v>105</v>
      </c>
      <c r="O20" s="190" t="s">
        <v>2</v>
      </c>
      <c r="Q20" s="68" t="s">
        <v>106</v>
      </c>
      <c r="R20" s="68" t="s">
        <v>3</v>
      </c>
      <c r="T20" s="97" t="s">
        <v>107</v>
      </c>
      <c r="U20" s="97" t="s">
        <v>99</v>
      </c>
      <c r="W20" s="97" t="s">
        <v>108</v>
      </c>
      <c r="X20" s="97" t="s">
        <v>3</v>
      </c>
      <c r="Y20" s="190" t="n">
        <v>3003</v>
      </c>
      <c r="Z20" s="207" t="s">
        <v>2</v>
      </c>
      <c r="AA20" s="181"/>
    </row>
    <row r="21" customFormat="false" ht="13.8" hidden="false" customHeight="false" outlineLevel="0" collapsed="false">
      <c r="A21" s="179"/>
      <c r="B21" s="106" t="s">
        <v>109</v>
      </c>
      <c r="C21" s="107" t="s">
        <v>3</v>
      </c>
      <c r="E21" s="190" t="s">
        <v>110</v>
      </c>
      <c r="F21" s="190" t="s">
        <v>2</v>
      </c>
      <c r="H21" s="97" t="s">
        <v>111</v>
      </c>
      <c r="I21" s="97" t="s">
        <v>3</v>
      </c>
      <c r="K21" s="190" t="s">
        <v>112</v>
      </c>
      <c r="L21" s="190" t="s">
        <v>2</v>
      </c>
      <c r="N21" s="190" t="s">
        <v>113</v>
      </c>
      <c r="O21" s="190" t="s">
        <v>2</v>
      </c>
      <c r="Q21" s="190" t="s">
        <v>114</v>
      </c>
      <c r="R21" s="190" t="s">
        <v>2</v>
      </c>
      <c r="T21" s="97" t="s">
        <v>115</v>
      </c>
      <c r="U21" s="97" t="s">
        <v>3</v>
      </c>
      <c r="W21" s="190" t="s">
        <v>116</v>
      </c>
      <c r="X21" s="190" t="s">
        <v>10</v>
      </c>
      <c r="Z21" s="110"/>
      <c r="AA21" s="208"/>
    </row>
    <row r="22" customFormat="false" ht="15.75" hidden="false" customHeight="true" outlineLevel="0" collapsed="false">
      <c r="A22" s="179"/>
      <c r="B22" s="106" t="s">
        <v>117</v>
      </c>
      <c r="C22" s="107" t="s">
        <v>3</v>
      </c>
      <c r="E22" s="190" t="s">
        <v>118</v>
      </c>
      <c r="F22" s="190" t="s">
        <v>2</v>
      </c>
      <c r="H22" s="97" t="s">
        <v>119</v>
      </c>
      <c r="I22" s="97" t="s">
        <v>3</v>
      </c>
      <c r="K22" s="190" t="s">
        <v>120</v>
      </c>
      <c r="L22" s="190" t="s">
        <v>2</v>
      </c>
      <c r="N22" s="190" t="s">
        <v>121</v>
      </c>
      <c r="O22" s="190" t="s">
        <v>2</v>
      </c>
      <c r="Q22" s="190" t="s">
        <v>122</v>
      </c>
      <c r="R22" s="190" t="s">
        <v>2</v>
      </c>
      <c r="T22" s="97" t="s">
        <v>123</v>
      </c>
      <c r="U22" s="97" t="s">
        <v>3</v>
      </c>
      <c r="W22" s="190" t="s">
        <v>124</v>
      </c>
      <c r="X22" s="190" t="s">
        <v>10</v>
      </c>
      <c r="Z22" s="110"/>
      <c r="AA22" s="208"/>
    </row>
    <row r="23" customFormat="false" ht="13.8" hidden="false" customHeight="false" outlineLevel="0" collapsed="false">
      <c r="A23" s="179"/>
      <c r="B23" s="106" t="s">
        <v>125</v>
      </c>
      <c r="C23" s="107" t="s">
        <v>3</v>
      </c>
      <c r="E23" s="190" t="s">
        <v>126</v>
      </c>
      <c r="F23" s="190" t="s">
        <v>2</v>
      </c>
      <c r="H23" s="190" t="s">
        <v>127</v>
      </c>
      <c r="I23" s="190" t="s">
        <v>2</v>
      </c>
      <c r="K23" s="190" t="s">
        <v>128</v>
      </c>
      <c r="L23" s="190" t="s">
        <v>2</v>
      </c>
      <c r="N23" s="97" t="s">
        <v>129</v>
      </c>
      <c r="O23" s="97" t="s">
        <v>3</v>
      </c>
      <c r="Q23" s="190" t="s">
        <v>130</v>
      </c>
      <c r="R23" s="190" t="s">
        <v>2</v>
      </c>
      <c r="T23" s="190" t="s">
        <v>131</v>
      </c>
      <c r="U23" s="204" t="s">
        <v>2</v>
      </c>
      <c r="W23" s="190" t="s">
        <v>132</v>
      </c>
      <c r="X23" s="190" t="s">
        <v>2</v>
      </c>
      <c r="Z23" s="110"/>
      <c r="AA23" s="181"/>
    </row>
    <row r="24" customFormat="false" ht="13.8" hidden="false" customHeight="false" outlineLevel="0" collapsed="false">
      <c r="A24" s="179"/>
      <c r="B24" s="137" t="s">
        <v>133</v>
      </c>
      <c r="C24" s="107" t="s">
        <v>3</v>
      </c>
      <c r="E24" s="190" t="s">
        <v>134</v>
      </c>
      <c r="F24" s="190" t="s">
        <v>2</v>
      </c>
      <c r="H24" s="190" t="s">
        <v>135</v>
      </c>
      <c r="I24" s="190" t="s">
        <v>2</v>
      </c>
      <c r="K24" s="190" t="s">
        <v>136</v>
      </c>
      <c r="L24" s="190" t="s">
        <v>2</v>
      </c>
      <c r="N24" s="97" t="s">
        <v>137</v>
      </c>
      <c r="O24" s="97" t="s">
        <v>3</v>
      </c>
      <c r="Q24" s="190" t="s">
        <v>138</v>
      </c>
      <c r="R24" s="190" t="s">
        <v>2</v>
      </c>
      <c r="T24" s="190" t="s">
        <v>139</v>
      </c>
      <c r="U24" s="190" t="s">
        <v>2</v>
      </c>
      <c r="W24" s="190" t="s">
        <v>140</v>
      </c>
      <c r="X24" s="190" t="s">
        <v>2</v>
      </c>
      <c r="Z24" s="110"/>
      <c r="AA24" s="181"/>
    </row>
    <row r="25" customFormat="false" ht="13.8" hidden="false" customHeight="false" outlineLevel="0" collapsed="false">
      <c r="A25" s="179"/>
      <c r="B25" s="123" t="s">
        <v>141</v>
      </c>
      <c r="C25" s="107" t="s">
        <v>3</v>
      </c>
      <c r="E25" s="190" t="s">
        <v>142</v>
      </c>
      <c r="F25" s="190" t="s">
        <v>44</v>
      </c>
      <c r="H25" s="190" t="s">
        <v>143</v>
      </c>
      <c r="I25" s="190" t="s">
        <v>2</v>
      </c>
      <c r="K25" s="190" t="s">
        <v>144</v>
      </c>
      <c r="L25" s="190" t="s">
        <v>2</v>
      </c>
      <c r="N25" s="190" t="s">
        <v>145</v>
      </c>
      <c r="O25" s="190" t="s">
        <v>10</v>
      </c>
      <c r="Q25" s="97" t="s">
        <v>146</v>
      </c>
      <c r="R25" s="97" t="s">
        <v>3</v>
      </c>
      <c r="T25" s="97" t="s">
        <v>147</v>
      </c>
      <c r="U25" s="97" t="s">
        <v>3</v>
      </c>
      <c r="W25" s="190" t="s">
        <v>148</v>
      </c>
      <c r="X25" s="190" t="s">
        <v>2</v>
      </c>
      <c r="Z25" s="110"/>
      <c r="AA25" s="181"/>
    </row>
    <row r="26" customFormat="false" ht="13.8" hidden="false" customHeight="false" outlineLevel="0" collapsed="false">
      <c r="A26" s="179"/>
      <c r="B26" s="123" t="s">
        <v>149</v>
      </c>
      <c r="C26" s="107" t="s">
        <v>3</v>
      </c>
      <c r="E26" s="190" t="s">
        <v>150</v>
      </c>
      <c r="F26" s="190" t="s">
        <v>44</v>
      </c>
      <c r="H26" s="190" t="s">
        <v>151</v>
      </c>
      <c r="I26" s="190" t="s">
        <v>2</v>
      </c>
      <c r="K26" s="190" t="s">
        <v>152</v>
      </c>
      <c r="L26" s="190" t="s">
        <v>2</v>
      </c>
      <c r="N26" s="190" t="s">
        <v>153</v>
      </c>
      <c r="O26" s="190" t="s">
        <v>10</v>
      </c>
      <c r="Q26" s="97" t="s">
        <v>154</v>
      </c>
      <c r="R26" s="97" t="s">
        <v>3</v>
      </c>
      <c r="T26" s="97" t="s">
        <v>155</v>
      </c>
      <c r="U26" s="97" t="s">
        <v>3</v>
      </c>
      <c r="W26" s="190" t="s">
        <v>156</v>
      </c>
      <c r="X26" s="190" t="s">
        <v>2</v>
      </c>
      <c r="Z26" s="110"/>
      <c r="AA26" s="181"/>
    </row>
    <row r="27" customFormat="false" ht="13.8" hidden="false" customHeight="false" outlineLevel="0" collapsed="false">
      <c r="A27" s="179"/>
      <c r="B27" s="181"/>
      <c r="C27" s="209"/>
      <c r="E27" s="31" t="s">
        <v>157</v>
      </c>
      <c r="F27" s="31" t="s">
        <v>3</v>
      </c>
      <c r="H27" s="109"/>
      <c r="I27" s="109"/>
      <c r="K27" s="109"/>
      <c r="L27" s="109"/>
      <c r="N27" s="109"/>
      <c r="O27" s="109"/>
      <c r="Q27" s="142"/>
      <c r="R27" s="142"/>
      <c r="T27" s="142"/>
      <c r="U27" s="142"/>
      <c r="W27" s="109"/>
      <c r="X27" s="109"/>
      <c r="Z27" s="110"/>
      <c r="AA27" s="181"/>
    </row>
    <row r="28" s="92" customFormat="true" ht="13.8" hidden="false" customHeight="false" outlineLevel="0" collapsed="false">
      <c r="A28" s="179"/>
      <c r="B28" s="181"/>
      <c r="C28" s="209"/>
      <c r="E28" s="31" t="s">
        <v>158</v>
      </c>
      <c r="F28" s="31" t="s">
        <v>3</v>
      </c>
      <c r="H28" s="198"/>
      <c r="I28" s="198"/>
      <c r="K28" s="198"/>
      <c r="L28" s="198"/>
      <c r="N28" s="198"/>
      <c r="O28" s="198"/>
      <c r="Q28" s="198"/>
      <c r="R28" s="198"/>
      <c r="T28" s="198"/>
      <c r="U28" s="198"/>
      <c r="W28" s="198"/>
      <c r="X28" s="198"/>
      <c r="Y28" s="140"/>
      <c r="Z28" s="210"/>
      <c r="AA28" s="181"/>
    </row>
    <row r="29" customFormat="false" ht="13.8" hidden="false" customHeight="false" outlineLevel="0" collapsed="false">
      <c r="A29" s="179"/>
      <c r="B29" s="197"/>
      <c r="C29" s="197"/>
      <c r="Q29" s="92"/>
      <c r="Z29" s="115"/>
      <c r="AA29" s="181"/>
    </row>
    <row r="30" customFormat="false" ht="13.8" hidden="false" customHeight="false" outlineLevel="0" collapsed="false">
      <c r="A30" s="179"/>
      <c r="B30" s="185" t="s">
        <v>0</v>
      </c>
      <c r="C30" s="87"/>
      <c r="D30" s="211"/>
      <c r="E30" s="89" t="s">
        <v>0</v>
      </c>
      <c r="F30" s="89"/>
      <c r="G30" s="89"/>
      <c r="H30" s="89" t="s">
        <v>0</v>
      </c>
      <c r="I30" s="89"/>
      <c r="J30" s="89"/>
      <c r="K30" s="89" t="s">
        <v>0</v>
      </c>
      <c r="L30" s="89"/>
      <c r="M30" s="89"/>
      <c r="N30" s="89" t="s">
        <v>0</v>
      </c>
      <c r="O30" s="89"/>
      <c r="P30" s="89"/>
      <c r="Q30" s="89" t="s">
        <v>0</v>
      </c>
      <c r="R30" s="89"/>
      <c r="S30" s="89"/>
      <c r="T30" s="89" t="s">
        <v>0</v>
      </c>
      <c r="U30" s="89"/>
      <c r="V30" s="89"/>
      <c r="W30" s="89" t="s">
        <v>0</v>
      </c>
      <c r="X30" s="89"/>
      <c r="Y30" s="119"/>
      <c r="AA30" s="181"/>
    </row>
    <row r="31" customFormat="false" ht="13.8" hidden="false" customHeight="false" outlineLevel="0" collapsed="false">
      <c r="A31" s="179"/>
      <c r="B31" s="194" t="n">
        <v>3101</v>
      </c>
      <c r="C31" s="195" t="s">
        <v>3</v>
      </c>
      <c r="E31" s="150" t="n">
        <v>3201</v>
      </c>
      <c r="F31" s="128" t="s">
        <v>3</v>
      </c>
      <c r="H31" s="128" t="n">
        <v>3301</v>
      </c>
      <c r="I31" s="128" t="s">
        <v>3</v>
      </c>
      <c r="K31" s="204" t="n">
        <v>3401</v>
      </c>
      <c r="L31" s="190" t="s">
        <v>2</v>
      </c>
      <c r="N31" s="126" t="n">
        <v>3501</v>
      </c>
      <c r="O31" s="212" t="s">
        <v>2</v>
      </c>
      <c r="Q31" s="128" t="n">
        <v>3602</v>
      </c>
      <c r="R31" s="150" t="s">
        <v>99</v>
      </c>
      <c r="T31" s="128" t="n">
        <v>3703</v>
      </c>
      <c r="U31" s="128" t="s">
        <v>160</v>
      </c>
      <c r="W31" s="204" t="n">
        <v>3804</v>
      </c>
      <c r="X31" s="190" t="s">
        <v>2</v>
      </c>
      <c r="Y31" s="110"/>
      <c r="AA31" s="181"/>
    </row>
    <row r="32" customFormat="false" ht="13.8" hidden="false" customHeight="false" outlineLevel="0" collapsed="false">
      <c r="A32" s="179"/>
      <c r="B32" s="106" t="s">
        <v>161</v>
      </c>
      <c r="C32" s="107" t="s">
        <v>3</v>
      </c>
      <c r="E32" s="97" t="s">
        <v>162</v>
      </c>
      <c r="F32" s="97" t="s">
        <v>3</v>
      </c>
      <c r="H32" s="190" t="s">
        <v>163</v>
      </c>
      <c r="I32" s="190" t="s">
        <v>2</v>
      </c>
      <c r="K32" s="190" t="s">
        <v>164</v>
      </c>
      <c r="L32" s="190" t="s">
        <v>2</v>
      </c>
      <c r="N32" s="190" t="s">
        <v>165</v>
      </c>
      <c r="O32" s="190" t="s">
        <v>2</v>
      </c>
      <c r="Q32" s="97" t="s">
        <v>166</v>
      </c>
      <c r="R32" s="97" t="s">
        <v>3</v>
      </c>
      <c r="T32" s="190" t="s">
        <v>167</v>
      </c>
      <c r="U32" s="190" t="s">
        <v>2</v>
      </c>
      <c r="W32" s="97" t="s">
        <v>168</v>
      </c>
      <c r="X32" s="97" t="s">
        <v>3</v>
      </c>
      <c r="Y32" s="110"/>
      <c r="AA32" s="181"/>
    </row>
    <row r="33" customFormat="false" ht="13.8" hidden="false" customHeight="false" outlineLevel="0" collapsed="false">
      <c r="A33" s="179"/>
      <c r="B33" s="106" t="s">
        <v>169</v>
      </c>
      <c r="C33" s="107" t="s">
        <v>3</v>
      </c>
      <c r="E33" s="97" t="s">
        <v>170</v>
      </c>
      <c r="F33" s="97" t="s">
        <v>3</v>
      </c>
      <c r="H33" s="190" t="s">
        <v>171</v>
      </c>
      <c r="I33" s="190" t="s">
        <v>2</v>
      </c>
      <c r="K33" s="190" t="s">
        <v>172</v>
      </c>
      <c r="L33" s="190" t="s">
        <v>2</v>
      </c>
      <c r="N33" s="190" t="s">
        <v>173</v>
      </c>
      <c r="O33" s="190" t="s">
        <v>2</v>
      </c>
      <c r="Q33" s="97" t="s">
        <v>174</v>
      </c>
      <c r="R33" s="97" t="s">
        <v>3</v>
      </c>
      <c r="T33" s="190" t="s">
        <v>175</v>
      </c>
      <c r="U33" s="190" t="s">
        <v>2</v>
      </c>
      <c r="W33" s="97" t="s">
        <v>176</v>
      </c>
      <c r="X33" s="97" t="s">
        <v>3</v>
      </c>
      <c r="Y33" s="110"/>
      <c r="AA33" s="181"/>
    </row>
    <row r="34" customFormat="false" ht="13.8" hidden="false" customHeight="false" outlineLevel="0" collapsed="false">
      <c r="A34" s="179"/>
      <c r="B34" s="213" t="s">
        <v>177</v>
      </c>
      <c r="C34" s="214" t="s">
        <v>178</v>
      </c>
      <c r="E34" s="97" t="s">
        <v>179</v>
      </c>
      <c r="F34" s="97" t="s">
        <v>160</v>
      </c>
      <c r="H34" s="97" t="s">
        <v>180</v>
      </c>
      <c r="I34" s="97" t="s">
        <v>3</v>
      </c>
      <c r="K34" s="97" t="s">
        <v>181</v>
      </c>
      <c r="L34" s="97" t="s">
        <v>3</v>
      </c>
      <c r="M34" s="163"/>
      <c r="N34" s="190" t="s">
        <v>182</v>
      </c>
      <c r="O34" s="190" t="s">
        <v>10</v>
      </c>
      <c r="Q34" s="97" t="s">
        <v>183</v>
      </c>
      <c r="R34" s="97" t="s">
        <v>160</v>
      </c>
      <c r="T34" s="97" t="s">
        <v>184</v>
      </c>
      <c r="U34" s="97" t="s">
        <v>3</v>
      </c>
      <c r="W34" s="97" t="s">
        <v>185</v>
      </c>
      <c r="X34" s="97" t="s">
        <v>3</v>
      </c>
      <c r="Y34" s="110"/>
      <c r="AA34" s="181"/>
    </row>
    <row r="35" customFormat="false" ht="13.8" hidden="false" customHeight="false" outlineLevel="0" collapsed="false">
      <c r="A35" s="179"/>
      <c r="B35" s="213" t="s">
        <v>186</v>
      </c>
      <c r="C35" s="214" t="s">
        <v>178</v>
      </c>
      <c r="E35" s="97" t="s">
        <v>187</v>
      </c>
      <c r="F35" s="97" t="s">
        <v>160</v>
      </c>
      <c r="H35" s="97" t="s">
        <v>188</v>
      </c>
      <c r="I35" s="97" t="s">
        <v>3</v>
      </c>
      <c r="K35" s="97" t="s">
        <v>189</v>
      </c>
      <c r="L35" s="97" t="s">
        <v>3</v>
      </c>
      <c r="N35" s="190" t="s">
        <v>190</v>
      </c>
      <c r="O35" s="190" t="s">
        <v>10</v>
      </c>
      <c r="Q35" s="97" t="s">
        <v>191</v>
      </c>
      <c r="R35" s="97" t="s">
        <v>160</v>
      </c>
      <c r="T35" s="97" t="s">
        <v>192</v>
      </c>
      <c r="U35" s="97" t="s">
        <v>3</v>
      </c>
      <c r="W35" s="97" t="s">
        <v>193</v>
      </c>
      <c r="X35" s="97" t="s">
        <v>3</v>
      </c>
      <c r="Y35" s="110"/>
      <c r="AA35" s="181"/>
    </row>
    <row r="36" customFormat="false" ht="13.8" hidden="false" customHeight="false" outlineLevel="0" collapsed="false">
      <c r="A36" s="179"/>
      <c r="B36" s="123" t="s">
        <v>194</v>
      </c>
      <c r="C36" s="107" t="s">
        <v>3</v>
      </c>
      <c r="E36" s="190" t="s">
        <v>195</v>
      </c>
      <c r="F36" s="190" t="s">
        <v>2</v>
      </c>
      <c r="H36" s="190" t="s">
        <v>196</v>
      </c>
      <c r="I36" s="190" t="s">
        <v>2</v>
      </c>
      <c r="K36" s="97" t="s">
        <v>197</v>
      </c>
      <c r="L36" s="97" t="s">
        <v>3</v>
      </c>
      <c r="N36" s="97" t="s">
        <v>198</v>
      </c>
      <c r="O36" s="97" t="s">
        <v>160</v>
      </c>
      <c r="Q36" s="97" t="s">
        <v>199</v>
      </c>
      <c r="R36" s="97" t="s">
        <v>3</v>
      </c>
      <c r="T36" s="97" t="s">
        <v>200</v>
      </c>
      <c r="U36" s="97" t="s">
        <v>3</v>
      </c>
      <c r="W36" s="190" t="s">
        <v>201</v>
      </c>
      <c r="X36" s="190" t="s">
        <v>10</v>
      </c>
      <c r="Y36" s="110"/>
      <c r="AA36" s="181"/>
    </row>
    <row r="37" customFormat="false" ht="13.8" hidden="false" customHeight="false" outlineLevel="0" collapsed="false">
      <c r="A37" s="179"/>
      <c r="B37" s="123" t="s">
        <v>202</v>
      </c>
      <c r="C37" s="107" t="s">
        <v>3</v>
      </c>
      <c r="E37" s="190" t="s">
        <v>203</v>
      </c>
      <c r="F37" s="190" t="s">
        <v>2</v>
      </c>
      <c r="H37" s="190" t="s">
        <v>204</v>
      </c>
      <c r="I37" s="190" t="s">
        <v>2</v>
      </c>
      <c r="K37" s="97" t="s">
        <v>205</v>
      </c>
      <c r="L37" s="97" t="s">
        <v>3</v>
      </c>
      <c r="N37" s="97" t="s">
        <v>206</v>
      </c>
      <c r="O37" s="97" t="s">
        <v>160</v>
      </c>
      <c r="Q37" s="97" t="s">
        <v>207</v>
      </c>
      <c r="R37" s="97" t="s">
        <v>3</v>
      </c>
      <c r="T37" s="97" t="s">
        <v>208</v>
      </c>
      <c r="U37" s="97" t="s">
        <v>3</v>
      </c>
      <c r="W37" s="190" t="s">
        <v>209</v>
      </c>
      <c r="X37" s="190" t="s">
        <v>10</v>
      </c>
      <c r="Y37" s="110"/>
      <c r="AA37" s="181"/>
    </row>
    <row r="38" customFormat="false" ht="13.8" hidden="false" customHeight="false" outlineLevel="0" collapsed="false">
      <c r="A38" s="179"/>
      <c r="B38" s="106" t="s">
        <v>210</v>
      </c>
      <c r="C38" s="107" t="s">
        <v>3</v>
      </c>
      <c r="E38" s="97" t="s">
        <v>211</v>
      </c>
      <c r="F38" s="97" t="s">
        <v>3</v>
      </c>
      <c r="H38" s="97" t="s">
        <v>212</v>
      </c>
      <c r="I38" s="97" t="s">
        <v>3</v>
      </c>
      <c r="K38" s="97" t="s">
        <v>213</v>
      </c>
      <c r="L38" s="97" t="s">
        <v>3</v>
      </c>
      <c r="N38" s="97" t="s">
        <v>214</v>
      </c>
      <c r="O38" s="97" t="s">
        <v>3</v>
      </c>
      <c r="Q38" s="97" t="s">
        <v>215</v>
      </c>
      <c r="R38" s="97" t="s">
        <v>3</v>
      </c>
      <c r="T38" s="97" t="s">
        <v>216</v>
      </c>
      <c r="U38" s="97" t="s">
        <v>3</v>
      </c>
      <c r="Y38" s="110"/>
      <c r="AA38" s="183"/>
    </row>
    <row r="39" customFormat="false" ht="13.8" hidden="false" customHeight="false" outlineLevel="0" collapsed="false">
      <c r="A39" s="179"/>
      <c r="B39" s="106" t="s">
        <v>217</v>
      </c>
      <c r="C39" s="107" t="s">
        <v>3</v>
      </c>
      <c r="E39" s="97" t="s">
        <v>218</v>
      </c>
      <c r="F39" s="97" t="s">
        <v>3</v>
      </c>
      <c r="H39" s="97" t="s">
        <v>219</v>
      </c>
      <c r="I39" s="97" t="s">
        <v>3</v>
      </c>
      <c r="K39" s="97" t="s">
        <v>220</v>
      </c>
      <c r="L39" s="97" t="s">
        <v>3</v>
      </c>
      <c r="N39" s="97" t="s">
        <v>221</v>
      </c>
      <c r="O39" s="97" t="s">
        <v>3</v>
      </c>
      <c r="Q39" s="97" t="s">
        <v>222</v>
      </c>
      <c r="R39" s="97" t="s">
        <v>3</v>
      </c>
      <c r="T39" s="97" t="s">
        <v>223</v>
      </c>
      <c r="U39" s="97" t="s">
        <v>3</v>
      </c>
      <c r="Y39" s="110"/>
      <c r="AA39" s="183"/>
    </row>
    <row r="40" customFormat="false" ht="13.8" hidden="false" customHeight="false" outlineLevel="0" collapsed="false">
      <c r="A40" s="179"/>
      <c r="B40" s="106" t="s">
        <v>224</v>
      </c>
      <c r="C40" s="107" t="s">
        <v>3</v>
      </c>
      <c r="E40" s="97" t="s">
        <v>225</v>
      </c>
      <c r="F40" s="97" t="s">
        <v>3</v>
      </c>
      <c r="H40" s="97" t="s">
        <v>226</v>
      </c>
      <c r="I40" s="97" t="s">
        <v>3</v>
      </c>
      <c r="K40" s="97" t="s">
        <v>227</v>
      </c>
      <c r="L40" s="97" t="s">
        <v>3</v>
      </c>
      <c r="N40" s="97" t="s">
        <v>228</v>
      </c>
      <c r="O40" s="97" t="s">
        <v>3</v>
      </c>
      <c r="Q40" s="97" t="s">
        <v>229</v>
      </c>
      <c r="R40" s="97" t="s">
        <v>3</v>
      </c>
      <c r="Y40" s="110"/>
      <c r="AA40" s="181"/>
    </row>
    <row r="41" customFormat="false" ht="13.8" hidden="false" customHeight="false" outlineLevel="0" collapsed="false">
      <c r="A41" s="179"/>
      <c r="B41" s="106" t="s">
        <v>230</v>
      </c>
      <c r="C41" s="107" t="s">
        <v>3</v>
      </c>
      <c r="E41" s="97" t="s">
        <v>231</v>
      </c>
      <c r="F41" s="97" t="s">
        <v>3</v>
      </c>
      <c r="H41" s="97" t="s">
        <v>232</v>
      </c>
      <c r="I41" s="97" t="s">
        <v>3</v>
      </c>
      <c r="K41" s="97" t="s">
        <v>233</v>
      </c>
      <c r="L41" s="97" t="s">
        <v>3</v>
      </c>
      <c r="N41" s="97" t="s">
        <v>234</v>
      </c>
      <c r="O41" s="97" t="s">
        <v>3</v>
      </c>
      <c r="Q41" s="97" t="s">
        <v>235</v>
      </c>
      <c r="R41" s="97" t="s">
        <v>3</v>
      </c>
      <c r="Y41" s="110"/>
      <c r="AA41" s="196"/>
    </row>
    <row r="42" customFormat="false" ht="13.8" hidden="false" customHeight="false" outlineLevel="0" collapsed="false">
      <c r="A42" s="179"/>
      <c r="B42" s="106" t="s">
        <v>236</v>
      </c>
      <c r="C42" s="107" t="s">
        <v>3</v>
      </c>
      <c r="E42" s="97" t="s">
        <v>237</v>
      </c>
      <c r="F42" s="97" t="s">
        <v>3</v>
      </c>
      <c r="H42" s="97" t="s">
        <v>238</v>
      </c>
      <c r="I42" s="97" t="s">
        <v>3</v>
      </c>
      <c r="K42" s="97" t="s">
        <v>239</v>
      </c>
      <c r="L42" s="97" t="s">
        <v>3</v>
      </c>
      <c r="N42" s="97" t="s">
        <v>240</v>
      </c>
      <c r="O42" s="97" t="s">
        <v>3</v>
      </c>
      <c r="Q42" s="92"/>
      <c r="Y42" s="110"/>
      <c r="AA42" s="181"/>
    </row>
    <row r="43" customFormat="false" ht="13.8" hidden="false" customHeight="false" outlineLevel="0" collapsed="false">
      <c r="A43" s="179"/>
      <c r="B43" s="106" t="s">
        <v>241</v>
      </c>
      <c r="C43" s="107" t="s">
        <v>3</v>
      </c>
      <c r="E43" s="97" t="s">
        <v>242</v>
      </c>
      <c r="F43" s="97" t="s">
        <v>3</v>
      </c>
      <c r="H43" s="97" t="s">
        <v>243</v>
      </c>
      <c r="I43" s="97" t="s">
        <v>3</v>
      </c>
      <c r="K43" s="97" t="s">
        <v>244</v>
      </c>
      <c r="L43" s="97" t="s">
        <v>3</v>
      </c>
      <c r="N43" s="97" t="s">
        <v>245</v>
      </c>
      <c r="O43" s="97" t="s">
        <v>3</v>
      </c>
      <c r="Q43" s="92"/>
      <c r="Y43" s="110"/>
      <c r="AA43" s="181"/>
    </row>
    <row r="44" customFormat="false" ht="13.8" hidden="false" customHeight="false" outlineLevel="0" collapsed="false">
      <c r="A44" s="179"/>
      <c r="B44" s="215"/>
      <c r="C44" s="215"/>
      <c r="D44" s="216"/>
      <c r="E44" s="216"/>
      <c r="F44" s="216"/>
      <c r="G44" s="113"/>
      <c r="H44" s="216"/>
      <c r="I44" s="216"/>
      <c r="J44" s="113"/>
      <c r="K44" s="216"/>
      <c r="L44" s="216"/>
      <c r="M44" s="113"/>
      <c r="N44" s="216"/>
      <c r="O44" s="216"/>
      <c r="P44" s="113"/>
      <c r="Q44" s="216"/>
      <c r="R44" s="216"/>
      <c r="S44" s="113"/>
      <c r="T44" s="216"/>
      <c r="U44" s="216"/>
      <c r="V44" s="113"/>
      <c r="W44" s="216"/>
      <c r="X44" s="216"/>
      <c r="Y44" s="115"/>
      <c r="AA44" s="181"/>
    </row>
    <row r="45" customFormat="false" ht="13.8" hidden="false" customHeight="false" outlineLevel="0" collapsed="false">
      <c r="A45" s="179"/>
      <c r="B45" s="179"/>
      <c r="C45" s="217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</row>
    <row r="46" customFormat="false" ht="13.8" hidden="false" customHeight="false" outlineLevel="0" collapsed="false">
      <c r="A46" s="179"/>
      <c r="B46" s="171" t="s">
        <v>246</v>
      </c>
      <c r="C46" s="171"/>
      <c r="D46" s="171"/>
      <c r="E46" s="171"/>
      <c r="F46" s="179"/>
      <c r="G46" s="179"/>
      <c r="H46" s="97" t="s">
        <v>3</v>
      </c>
      <c r="I46" s="97" t="s">
        <v>247</v>
      </c>
      <c r="J46" s="179"/>
      <c r="K46" s="178" t="n">
        <v>105</v>
      </c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</row>
    <row r="47" customFormat="false" ht="13.8" hidden="false" customHeight="false" outlineLevel="0" collapsed="false">
      <c r="A47" s="179"/>
      <c r="B47" s="122" t="s">
        <v>249</v>
      </c>
      <c r="C47" s="176" t="s">
        <v>250</v>
      </c>
      <c r="D47" s="176"/>
      <c r="E47" s="176"/>
      <c r="F47" s="179"/>
      <c r="G47" s="179"/>
      <c r="H47" s="72" t="s">
        <v>2</v>
      </c>
      <c r="I47" s="72" t="s">
        <v>251</v>
      </c>
      <c r="J47" s="179"/>
      <c r="K47" s="178" t="n">
        <v>119</v>
      </c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</row>
    <row r="48" customFormat="false" ht="13.8" hidden="false" customHeight="false" outlineLevel="0" collapsed="false">
      <c r="A48" s="179"/>
      <c r="B48" s="122" t="s">
        <v>253</v>
      </c>
      <c r="C48" s="176" t="s">
        <v>254</v>
      </c>
      <c r="D48" s="176"/>
      <c r="E48" s="176"/>
      <c r="F48" s="179"/>
      <c r="G48" s="179"/>
      <c r="H48" s="72" t="s">
        <v>10</v>
      </c>
      <c r="I48" s="72" t="s">
        <v>255</v>
      </c>
      <c r="J48" s="179"/>
      <c r="K48" s="178" t="n">
        <v>20</v>
      </c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</row>
    <row r="49" customFormat="false" ht="13.8" hidden="false" customHeight="false" outlineLevel="0" collapsed="false">
      <c r="A49" s="179"/>
      <c r="B49" s="122" t="s">
        <v>257</v>
      </c>
      <c r="C49" s="176" t="s">
        <v>258</v>
      </c>
      <c r="D49" s="176"/>
      <c r="E49" s="176"/>
      <c r="F49" s="179"/>
      <c r="G49" s="179"/>
      <c r="H49" s="97" t="s">
        <v>259</v>
      </c>
      <c r="I49" s="97" t="s">
        <v>99</v>
      </c>
      <c r="J49" s="179"/>
      <c r="K49" s="178" t="n">
        <v>3</v>
      </c>
      <c r="L49" s="179"/>
      <c r="M49" s="179"/>
      <c r="N49" s="181"/>
      <c r="O49" s="181"/>
      <c r="P49" s="179"/>
      <c r="Q49" s="179"/>
      <c r="R49" s="179"/>
      <c r="S49" s="179"/>
      <c r="T49" s="179"/>
      <c r="U49" s="179"/>
      <c r="V49" s="179"/>
      <c r="W49" s="179"/>
      <c r="X49" s="179"/>
    </row>
    <row r="50" customFormat="false" ht="13.8" hidden="false" customHeight="false" outlineLevel="0" collapsed="false">
      <c r="A50" s="179"/>
      <c r="B50" s="179"/>
      <c r="C50" s="217"/>
      <c r="D50" s="179"/>
      <c r="E50" s="179"/>
      <c r="F50" s="179"/>
      <c r="G50" s="179"/>
      <c r="H50" s="72" t="s">
        <v>44</v>
      </c>
      <c r="I50" s="72" t="s">
        <v>261</v>
      </c>
      <c r="J50" s="179"/>
      <c r="K50" s="178" t="n">
        <v>4</v>
      </c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</row>
    <row r="51" customFormat="false" ht="13.8" hidden="false" customHeight="false" outlineLevel="0" collapsed="false">
      <c r="A51" s="179"/>
      <c r="B51" s="179"/>
      <c r="C51" s="217"/>
      <c r="D51" s="179"/>
      <c r="E51" s="179"/>
      <c r="F51" s="179"/>
      <c r="G51" s="179"/>
      <c r="H51" s="72" t="s">
        <v>262</v>
      </c>
      <c r="I51" s="218" t="s">
        <v>263</v>
      </c>
      <c r="J51" s="179"/>
      <c r="K51" s="178" t="n">
        <v>2</v>
      </c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</row>
    <row r="52" customFormat="false" ht="13.8" hidden="false" customHeight="false" outlineLevel="0" collapsed="false">
      <c r="A52" s="179"/>
      <c r="B52" s="179"/>
      <c r="C52" s="217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</row>
    <row r="53" customFormat="false" ht="13.8" hidden="false" customHeight="false" outlineLevel="0" collapsed="false">
      <c r="A53" s="179"/>
      <c r="B53" s="179"/>
      <c r="C53" s="217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</row>
    <row r="54" customFormat="false" ht="13.8" hidden="false" customHeight="false" outlineLevel="0" collapsed="false">
      <c r="A54" s="179"/>
      <c r="B54" s="179"/>
      <c r="C54" s="217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</row>
    <row r="55" customFormat="false" ht="13.8" hidden="false" customHeight="false" outlineLevel="0" collapsed="false">
      <c r="A55" s="179"/>
      <c r="B55" s="179"/>
      <c r="C55" s="217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</row>
    <row r="56" customFormat="false" ht="13.8" hidden="false" customHeight="false" outlineLevel="0" collapsed="false">
      <c r="A56" s="179"/>
      <c r="B56" s="179"/>
      <c r="C56" s="217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</row>
    <row r="57" customFormat="false" ht="13.8" hidden="false" customHeight="false" outlineLevel="0" collapsed="false">
      <c r="A57" s="179"/>
      <c r="B57" s="179"/>
      <c r="C57" s="217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</row>
    <row r="58" customFormat="false" ht="13.8" hidden="false" customHeight="false" outlineLevel="0" collapsed="false">
      <c r="A58" s="179"/>
      <c r="B58" s="179"/>
      <c r="C58" s="217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</row>
    <row r="63" s="92" customFormat="true" ht="12.75" hidden="false" customHeight="false" outlineLevel="0" collapsed="false">
      <c r="C63" s="180"/>
    </row>
    <row r="64" s="92" customFormat="true" ht="12.75" hidden="false" customHeight="false" outlineLevel="0" collapsed="false">
      <c r="C64" s="180"/>
    </row>
    <row r="65" s="92" customFormat="true" ht="12.75" hidden="false" customHeight="false" outlineLevel="0" collapsed="false">
      <c r="C65" s="180"/>
    </row>
    <row r="66" s="92" customFormat="true" ht="12.75" hidden="false" customHeight="false" outlineLevel="0" collapsed="false">
      <c r="C66" s="180"/>
    </row>
    <row r="67" s="92" customFormat="true" ht="12.75" hidden="false" customHeight="false" outlineLevel="0" collapsed="false">
      <c r="C67" s="180"/>
    </row>
    <row r="68" s="92" customFormat="true" ht="12.75" hidden="false" customHeight="false" outlineLevel="0" collapsed="false">
      <c r="C68" s="180"/>
    </row>
    <row r="69" s="92" customFormat="true" ht="12.75" hidden="false" customHeight="false" outlineLevel="0" collapsed="false">
      <c r="C69" s="180"/>
    </row>
    <row r="70" s="92" customFormat="true" ht="12.75" hidden="false" customHeight="false" outlineLevel="0" collapsed="false">
      <c r="C70" s="180"/>
    </row>
    <row r="71" s="92" customFormat="true" ht="12.75" hidden="false" customHeight="false" outlineLevel="0" collapsed="false">
      <c r="C71" s="180"/>
    </row>
    <row r="72" s="92" customFormat="true" ht="12.75" hidden="false" customHeight="false" outlineLevel="0" collapsed="false">
      <c r="C72" s="180"/>
    </row>
    <row r="73" s="92" customFormat="true" ht="12.75" hidden="false" customHeight="false" outlineLevel="0" collapsed="false">
      <c r="C73" s="180"/>
    </row>
    <row r="74" s="92" customFormat="true" ht="12.75" hidden="false" customHeight="false" outlineLevel="0" collapsed="false">
      <c r="C74" s="180"/>
    </row>
    <row r="75" s="92" customFormat="true" ht="12.75" hidden="false" customHeight="false" outlineLevel="0" collapsed="false">
      <c r="C75" s="180"/>
    </row>
    <row r="76" s="92" customFormat="true" ht="12.75" hidden="false" customHeight="false" outlineLevel="0" collapsed="false">
      <c r="C76" s="180"/>
    </row>
    <row r="77" s="92" customFormat="true" ht="12.75" hidden="false" customHeight="false" outlineLevel="0" collapsed="false">
      <c r="C77" s="180"/>
    </row>
    <row r="78" s="92" customFormat="true" ht="12.75" hidden="false" customHeight="false" outlineLevel="0" collapsed="false">
      <c r="C78" s="180"/>
    </row>
    <row r="79" s="92" customFormat="true" ht="12.75" hidden="false" customHeight="false" outlineLevel="0" collapsed="false">
      <c r="C79" s="180"/>
    </row>
    <row r="80" s="92" customFormat="true" ht="12.75" hidden="false" customHeight="false" outlineLevel="0" collapsed="false">
      <c r="C80" s="180"/>
    </row>
    <row r="81" s="92" customFormat="true" ht="12.75" hidden="false" customHeight="false" outlineLevel="0" collapsed="false">
      <c r="C81" s="180"/>
    </row>
    <row r="82" s="92" customFormat="true" ht="12.75" hidden="false" customHeight="false" outlineLevel="0" collapsed="false">
      <c r="C82" s="180"/>
    </row>
    <row r="83" s="92" customFormat="true" ht="12.75" hidden="false" customHeight="false" outlineLevel="0" collapsed="false">
      <c r="C83" s="180"/>
    </row>
    <row r="84" s="92" customFormat="true" ht="12.75" hidden="false" customHeight="false" outlineLevel="0" collapsed="false">
      <c r="C84" s="180"/>
    </row>
    <row r="85" s="92" customFormat="true" ht="12.75" hidden="false" customHeight="false" outlineLevel="0" collapsed="false">
      <c r="C85" s="180"/>
    </row>
    <row r="86" s="92" customFormat="true" ht="12.75" hidden="false" customHeight="false" outlineLevel="0" collapsed="false">
      <c r="C86" s="180"/>
    </row>
    <row r="87" s="92" customFormat="true" ht="12.75" hidden="false" customHeight="false" outlineLevel="0" collapsed="false">
      <c r="C87" s="180"/>
    </row>
    <row r="88" s="92" customFormat="true" ht="12.75" hidden="false" customHeight="false" outlineLevel="0" collapsed="false">
      <c r="C88" s="180"/>
    </row>
    <row r="89" s="92" customFormat="true" ht="12.75" hidden="false" customHeight="false" outlineLevel="0" collapsed="false">
      <c r="C89" s="180"/>
    </row>
    <row r="90" s="92" customFormat="true" ht="12.75" hidden="false" customHeight="false" outlineLevel="0" collapsed="false">
      <c r="C90" s="180"/>
    </row>
    <row r="91" s="92" customFormat="true" ht="12.75" hidden="false" customHeight="false" outlineLevel="0" collapsed="false">
      <c r="C91" s="180"/>
    </row>
    <row r="92" s="92" customFormat="true" ht="12.75" hidden="false" customHeight="false" outlineLevel="0" collapsed="false">
      <c r="C92" s="180"/>
    </row>
    <row r="93" s="92" customFormat="true" ht="12.75" hidden="false" customHeight="false" outlineLevel="0" collapsed="false">
      <c r="C93" s="180"/>
    </row>
    <row r="94" s="92" customFormat="true" ht="12.75" hidden="false" customHeight="false" outlineLevel="0" collapsed="false">
      <c r="C94" s="180"/>
    </row>
    <row r="95" s="92" customFormat="true" ht="12.75" hidden="false" customHeight="false" outlineLevel="0" collapsed="false">
      <c r="C95" s="180"/>
    </row>
    <row r="96" s="92" customFormat="true" ht="12.75" hidden="false" customHeight="false" outlineLevel="0" collapsed="false">
      <c r="C96" s="180"/>
    </row>
    <row r="97" s="92" customFormat="true" ht="12.75" hidden="false" customHeight="false" outlineLevel="0" collapsed="false">
      <c r="C97" s="180"/>
    </row>
    <row r="98" s="92" customFormat="true" ht="12.75" hidden="false" customHeight="false" outlineLevel="0" collapsed="false">
      <c r="C98" s="180"/>
    </row>
    <row r="99" s="92" customFormat="true" ht="12.75" hidden="false" customHeight="false" outlineLevel="0" collapsed="false">
      <c r="C99" s="180"/>
    </row>
    <row r="100" s="92" customFormat="true" ht="12.75" hidden="false" customHeight="false" outlineLevel="0" collapsed="false">
      <c r="C100" s="180"/>
    </row>
    <row r="101" s="92" customFormat="true" ht="12.75" hidden="false" customHeight="false" outlineLevel="0" collapsed="false">
      <c r="C101" s="180"/>
    </row>
    <row r="102" s="92" customFormat="true" ht="12.75" hidden="false" customHeight="false" outlineLevel="0" collapsed="false">
      <c r="C102" s="180"/>
    </row>
    <row r="103" s="92" customFormat="true" ht="12.75" hidden="false" customHeight="false" outlineLevel="0" collapsed="false">
      <c r="C103" s="180"/>
    </row>
    <row r="104" s="92" customFormat="true" ht="12.75" hidden="false" customHeight="false" outlineLevel="0" collapsed="false">
      <c r="C104" s="180"/>
    </row>
    <row r="105" s="92" customFormat="true" ht="12.75" hidden="false" customHeight="false" outlineLevel="0" collapsed="false">
      <c r="C105" s="180"/>
    </row>
    <row r="106" s="92" customFormat="true" ht="12.75" hidden="false" customHeight="false" outlineLevel="0" collapsed="false">
      <c r="C106" s="180"/>
    </row>
    <row r="107" s="92" customFormat="true" ht="12.75" hidden="false" customHeight="false" outlineLevel="0" collapsed="false">
      <c r="C107" s="180"/>
    </row>
    <row r="108" s="92" customFormat="true" ht="12.75" hidden="false" customHeight="false" outlineLevel="0" collapsed="false">
      <c r="C108" s="180"/>
    </row>
    <row r="109" s="92" customFormat="true" ht="12.75" hidden="false" customHeight="false" outlineLevel="0" collapsed="false">
      <c r="C109" s="180"/>
    </row>
    <row r="110" s="92" customFormat="true" ht="12.75" hidden="false" customHeight="false" outlineLevel="0" collapsed="false">
      <c r="C110" s="180"/>
    </row>
    <row r="111" s="92" customFormat="true" ht="12.75" hidden="false" customHeight="false" outlineLevel="0" collapsed="false">
      <c r="C111" s="180"/>
    </row>
    <row r="112" s="92" customFormat="true" ht="12.75" hidden="false" customHeight="false" outlineLevel="0" collapsed="false">
      <c r="C112" s="180"/>
    </row>
    <row r="113" s="92" customFormat="true" ht="12.75" hidden="false" customHeight="false" outlineLevel="0" collapsed="false">
      <c r="C113" s="180"/>
    </row>
    <row r="114" s="92" customFormat="true" ht="12.75" hidden="false" customHeight="false" outlineLevel="0" collapsed="false">
      <c r="C114" s="180"/>
    </row>
    <row r="115" s="92" customFormat="true" ht="12.75" hidden="false" customHeight="false" outlineLevel="0" collapsed="false">
      <c r="C115" s="180"/>
    </row>
    <row r="116" s="92" customFormat="true" ht="12.75" hidden="false" customHeight="false" outlineLevel="0" collapsed="false">
      <c r="C116" s="180"/>
    </row>
    <row r="117" s="92" customFormat="true" ht="12.75" hidden="false" customHeight="false" outlineLevel="0" collapsed="false">
      <c r="C117" s="180"/>
    </row>
    <row r="118" s="92" customFormat="true" ht="12.75" hidden="false" customHeight="false" outlineLevel="0" collapsed="false">
      <c r="C118" s="180"/>
    </row>
    <row r="119" s="92" customFormat="true" ht="12.75" hidden="false" customHeight="false" outlineLevel="0" collapsed="false">
      <c r="C119" s="180"/>
    </row>
    <row r="120" s="92" customFormat="true" ht="12.75" hidden="false" customHeight="false" outlineLevel="0" collapsed="false">
      <c r="C120" s="180"/>
    </row>
    <row r="121" s="92" customFormat="true" ht="12.75" hidden="false" customHeight="false" outlineLevel="0" collapsed="false">
      <c r="C121" s="180"/>
    </row>
    <row r="122" s="92" customFormat="true" ht="12.75" hidden="false" customHeight="false" outlineLevel="0" collapsed="false">
      <c r="C122" s="180"/>
    </row>
    <row r="123" s="92" customFormat="true" ht="12.75" hidden="false" customHeight="false" outlineLevel="0" collapsed="false">
      <c r="C123" s="180"/>
    </row>
    <row r="124" s="92" customFormat="true" ht="12.75" hidden="false" customHeight="false" outlineLevel="0" collapsed="false">
      <c r="C124" s="180"/>
    </row>
    <row r="125" s="92" customFormat="true" ht="12.75" hidden="false" customHeight="false" outlineLevel="0" collapsed="false">
      <c r="C125" s="180"/>
    </row>
    <row r="126" s="92" customFormat="true" ht="12.75" hidden="false" customHeight="false" outlineLevel="0" collapsed="false">
      <c r="C126" s="180"/>
    </row>
    <row r="127" s="92" customFormat="true" ht="12.75" hidden="false" customHeight="false" outlineLevel="0" collapsed="false">
      <c r="C127" s="180"/>
    </row>
    <row r="128" s="92" customFormat="true" ht="12.75" hidden="false" customHeight="false" outlineLevel="0" collapsed="false">
      <c r="C128" s="180"/>
    </row>
    <row r="129" s="92" customFormat="true" ht="12.75" hidden="false" customHeight="false" outlineLevel="0" collapsed="false">
      <c r="C129" s="180"/>
    </row>
    <row r="130" s="92" customFormat="true" ht="12.75" hidden="false" customHeight="false" outlineLevel="0" collapsed="false">
      <c r="C130" s="180"/>
    </row>
    <row r="131" s="92" customFormat="true" ht="12.75" hidden="false" customHeight="false" outlineLevel="0" collapsed="false">
      <c r="C131" s="180"/>
    </row>
    <row r="132" s="92" customFormat="true" ht="12.75" hidden="false" customHeight="false" outlineLevel="0" collapsed="false">
      <c r="C132" s="180"/>
    </row>
    <row r="133" s="92" customFormat="true" ht="12.75" hidden="false" customHeight="false" outlineLevel="0" collapsed="false">
      <c r="C133" s="180"/>
    </row>
    <row r="134" s="92" customFormat="true" ht="12.75" hidden="false" customHeight="false" outlineLevel="0" collapsed="false">
      <c r="C134" s="180"/>
    </row>
    <row r="135" s="92" customFormat="true" ht="12.75" hidden="false" customHeight="false" outlineLevel="0" collapsed="false">
      <c r="C135" s="180"/>
    </row>
    <row r="136" s="92" customFormat="true" ht="12.75" hidden="false" customHeight="false" outlineLevel="0" collapsed="false">
      <c r="C136" s="180"/>
    </row>
    <row r="137" s="92" customFormat="true" ht="12.75" hidden="false" customHeight="false" outlineLevel="0" collapsed="false">
      <c r="C137" s="180"/>
    </row>
    <row r="138" s="92" customFormat="true" ht="12.75" hidden="false" customHeight="false" outlineLevel="0" collapsed="false">
      <c r="C138" s="180"/>
    </row>
    <row r="139" s="92" customFormat="true" ht="12.75" hidden="false" customHeight="false" outlineLevel="0" collapsed="false">
      <c r="C139" s="180"/>
    </row>
    <row r="140" s="92" customFormat="true" ht="12.75" hidden="false" customHeight="false" outlineLevel="0" collapsed="false">
      <c r="C140" s="180"/>
    </row>
    <row r="141" s="92" customFormat="true" ht="12.75" hidden="false" customHeight="false" outlineLevel="0" collapsed="false">
      <c r="C141" s="180"/>
    </row>
    <row r="142" s="92" customFormat="true" ht="12.75" hidden="false" customHeight="false" outlineLevel="0" collapsed="false">
      <c r="C142" s="180"/>
    </row>
    <row r="143" s="92" customFormat="true" ht="12.75" hidden="false" customHeight="false" outlineLevel="0" collapsed="false">
      <c r="C143" s="180"/>
    </row>
    <row r="144" s="92" customFormat="true" ht="12.75" hidden="false" customHeight="false" outlineLevel="0" collapsed="false">
      <c r="C144" s="180"/>
    </row>
    <row r="145" s="92" customFormat="true" ht="12.75" hidden="false" customHeight="false" outlineLevel="0" collapsed="false">
      <c r="C145" s="180"/>
    </row>
    <row r="146" s="92" customFormat="true" ht="12.75" hidden="false" customHeight="false" outlineLevel="0" collapsed="false">
      <c r="C146" s="180"/>
    </row>
    <row r="147" s="92" customFormat="true" ht="12.75" hidden="false" customHeight="false" outlineLevel="0" collapsed="false">
      <c r="C147" s="180"/>
    </row>
    <row r="148" s="92" customFormat="true" ht="12.75" hidden="false" customHeight="false" outlineLevel="0" collapsed="false">
      <c r="C148" s="180"/>
    </row>
    <row r="149" s="92" customFormat="true" ht="12.75" hidden="false" customHeight="false" outlineLevel="0" collapsed="false">
      <c r="C149" s="180"/>
    </row>
    <row r="150" s="92" customFormat="true" ht="12.75" hidden="false" customHeight="false" outlineLevel="0" collapsed="false">
      <c r="C150" s="180"/>
    </row>
    <row r="151" s="92" customFormat="true" ht="12.75" hidden="false" customHeight="false" outlineLevel="0" collapsed="false">
      <c r="C151" s="180"/>
    </row>
    <row r="152" s="92" customFormat="true" ht="12.75" hidden="false" customHeight="false" outlineLevel="0" collapsed="false">
      <c r="C152" s="180"/>
    </row>
    <row r="153" s="92" customFormat="true" ht="12.75" hidden="false" customHeight="false" outlineLevel="0" collapsed="false">
      <c r="C153" s="180"/>
    </row>
    <row r="154" s="92" customFormat="true" ht="12.75" hidden="false" customHeight="false" outlineLevel="0" collapsed="false">
      <c r="C154" s="180"/>
    </row>
    <row r="155" s="92" customFormat="true" ht="12.75" hidden="false" customHeight="false" outlineLevel="0" collapsed="false">
      <c r="C155" s="180"/>
    </row>
    <row r="156" s="92" customFormat="true" ht="12.75" hidden="false" customHeight="false" outlineLevel="0" collapsed="false">
      <c r="C156" s="180"/>
    </row>
    <row r="157" s="92" customFormat="true" ht="12.75" hidden="false" customHeight="false" outlineLevel="0" collapsed="false">
      <c r="C157" s="180"/>
    </row>
    <row r="158" s="92" customFormat="true" ht="12.75" hidden="false" customHeight="false" outlineLevel="0" collapsed="false">
      <c r="C158" s="180"/>
    </row>
    <row r="159" s="92" customFormat="true" ht="12.75" hidden="false" customHeight="false" outlineLevel="0" collapsed="false">
      <c r="C159" s="180"/>
    </row>
    <row r="160" s="92" customFormat="true" ht="12.75" hidden="false" customHeight="false" outlineLevel="0" collapsed="false">
      <c r="C160" s="180"/>
    </row>
    <row r="161" s="92" customFormat="true" ht="12.75" hidden="false" customHeight="false" outlineLevel="0" collapsed="false">
      <c r="C161" s="180"/>
    </row>
    <row r="162" s="92" customFormat="true" ht="12.75" hidden="false" customHeight="false" outlineLevel="0" collapsed="false">
      <c r="C162" s="180"/>
    </row>
    <row r="163" s="92" customFormat="true" ht="12.75" hidden="false" customHeight="false" outlineLevel="0" collapsed="false">
      <c r="C163" s="180"/>
    </row>
    <row r="164" s="92" customFormat="true" ht="12.75" hidden="false" customHeight="false" outlineLevel="0" collapsed="false">
      <c r="C164" s="180"/>
    </row>
    <row r="165" s="92" customFormat="true" ht="12.75" hidden="false" customHeight="false" outlineLevel="0" collapsed="false">
      <c r="C165" s="180"/>
    </row>
    <row r="166" s="92" customFormat="true" ht="12.75" hidden="false" customHeight="false" outlineLevel="0" collapsed="false">
      <c r="C166" s="180"/>
    </row>
    <row r="167" s="92" customFormat="true" ht="12.75" hidden="false" customHeight="false" outlineLevel="0" collapsed="false">
      <c r="C167" s="180"/>
    </row>
    <row r="168" s="92" customFormat="true" ht="12.75" hidden="false" customHeight="false" outlineLevel="0" collapsed="false">
      <c r="C168" s="180"/>
    </row>
    <row r="169" s="92" customFormat="true" ht="12.75" hidden="false" customHeight="false" outlineLevel="0" collapsed="false">
      <c r="C169" s="180"/>
    </row>
    <row r="170" s="92" customFormat="true" ht="12.75" hidden="false" customHeight="false" outlineLevel="0" collapsed="false">
      <c r="C170" s="180"/>
    </row>
    <row r="171" s="92" customFormat="true" ht="12.75" hidden="false" customHeight="false" outlineLevel="0" collapsed="false">
      <c r="C171" s="180"/>
    </row>
    <row r="172" s="92" customFormat="true" ht="12.75" hidden="false" customHeight="false" outlineLevel="0" collapsed="false">
      <c r="C172" s="180"/>
    </row>
    <row r="173" s="92" customFormat="true" ht="12.75" hidden="false" customHeight="false" outlineLevel="0" collapsed="false">
      <c r="C173" s="180"/>
    </row>
    <row r="174" s="92" customFormat="true" ht="12.75" hidden="false" customHeight="false" outlineLevel="0" collapsed="false">
      <c r="C174" s="180"/>
    </row>
    <row r="175" s="92" customFormat="true" ht="12.75" hidden="false" customHeight="false" outlineLevel="0" collapsed="false">
      <c r="C175" s="180"/>
    </row>
    <row r="176" s="92" customFormat="true" ht="12.75" hidden="false" customHeight="false" outlineLevel="0" collapsed="false">
      <c r="C176" s="180"/>
    </row>
    <row r="177" s="92" customFormat="true" ht="12.75" hidden="false" customHeight="false" outlineLevel="0" collapsed="false">
      <c r="C177" s="180"/>
    </row>
    <row r="178" s="92" customFormat="true" ht="12.75" hidden="false" customHeight="false" outlineLevel="0" collapsed="false">
      <c r="C178" s="180"/>
    </row>
    <row r="179" s="92" customFormat="true" ht="12.75" hidden="false" customHeight="false" outlineLevel="0" collapsed="false">
      <c r="C179" s="180"/>
    </row>
    <row r="180" s="92" customFormat="true" ht="12.75" hidden="false" customHeight="false" outlineLevel="0" collapsed="false">
      <c r="C180" s="180"/>
    </row>
    <row r="181" s="92" customFormat="true" ht="12.75" hidden="false" customHeight="false" outlineLevel="0" collapsed="false">
      <c r="C181" s="180"/>
    </row>
    <row r="182" s="92" customFormat="true" ht="12.75" hidden="false" customHeight="false" outlineLevel="0" collapsed="false">
      <c r="C182" s="180"/>
    </row>
    <row r="183" s="92" customFormat="true" ht="12.75" hidden="false" customHeight="false" outlineLevel="0" collapsed="false">
      <c r="C183" s="180"/>
    </row>
    <row r="184" s="92" customFormat="true" ht="12.75" hidden="false" customHeight="false" outlineLevel="0" collapsed="false">
      <c r="C184" s="180"/>
    </row>
    <row r="185" s="92" customFormat="true" ht="12.75" hidden="false" customHeight="false" outlineLevel="0" collapsed="false">
      <c r="C185" s="180"/>
    </row>
    <row r="186" s="92" customFormat="true" ht="12.75" hidden="false" customHeight="false" outlineLevel="0" collapsed="false">
      <c r="C186" s="180"/>
    </row>
    <row r="187" s="92" customFormat="true" ht="12.75" hidden="false" customHeight="false" outlineLevel="0" collapsed="false">
      <c r="C187" s="180"/>
    </row>
    <row r="188" s="92" customFormat="true" ht="12.75" hidden="false" customHeight="false" outlineLevel="0" collapsed="false">
      <c r="C188" s="180"/>
    </row>
    <row r="189" s="92" customFormat="true" ht="12.75" hidden="false" customHeight="false" outlineLevel="0" collapsed="false">
      <c r="C189" s="180"/>
    </row>
    <row r="190" s="92" customFormat="true" ht="12.75" hidden="false" customHeight="false" outlineLevel="0" collapsed="false">
      <c r="C190" s="180"/>
    </row>
    <row r="191" s="92" customFormat="true" ht="12.75" hidden="false" customHeight="false" outlineLevel="0" collapsed="false">
      <c r="C191" s="180"/>
    </row>
    <row r="192" s="92" customFormat="true" ht="12.75" hidden="false" customHeight="false" outlineLevel="0" collapsed="false">
      <c r="C192" s="180"/>
    </row>
    <row r="193" s="92" customFormat="true" ht="12.75" hidden="false" customHeight="false" outlineLevel="0" collapsed="false">
      <c r="C193" s="180"/>
    </row>
    <row r="194" s="92" customFormat="true" ht="12.75" hidden="false" customHeight="false" outlineLevel="0" collapsed="false">
      <c r="C194" s="180"/>
    </row>
    <row r="195" s="92" customFormat="true" ht="12.75" hidden="false" customHeight="false" outlineLevel="0" collapsed="false">
      <c r="C195" s="180"/>
    </row>
    <row r="196" s="92" customFormat="true" ht="12.75" hidden="false" customHeight="false" outlineLevel="0" collapsed="false">
      <c r="C196" s="180"/>
    </row>
    <row r="197" s="92" customFormat="true" ht="12.75" hidden="false" customHeight="false" outlineLevel="0" collapsed="false">
      <c r="C197" s="180"/>
    </row>
    <row r="198" s="92" customFormat="true" ht="12.75" hidden="false" customHeight="false" outlineLevel="0" collapsed="false">
      <c r="C198" s="180"/>
    </row>
    <row r="199" s="92" customFormat="true" ht="12.75" hidden="false" customHeight="false" outlineLevel="0" collapsed="false">
      <c r="C199" s="180"/>
    </row>
    <row r="200" s="92" customFormat="true" ht="12.75" hidden="false" customHeight="false" outlineLevel="0" collapsed="false">
      <c r="C200" s="180"/>
    </row>
    <row r="201" s="92" customFormat="true" ht="12.75" hidden="false" customHeight="false" outlineLevel="0" collapsed="false">
      <c r="C201" s="180"/>
    </row>
    <row r="202" s="92" customFormat="true" ht="12.75" hidden="false" customHeight="false" outlineLevel="0" collapsed="false">
      <c r="C202" s="180"/>
    </row>
    <row r="203" s="92" customFormat="true" ht="12.75" hidden="false" customHeight="false" outlineLevel="0" collapsed="false">
      <c r="C203" s="180"/>
    </row>
    <row r="204" s="92" customFormat="true" ht="12.75" hidden="false" customHeight="false" outlineLevel="0" collapsed="false">
      <c r="C204" s="180"/>
    </row>
    <row r="205" s="92" customFormat="true" ht="12.75" hidden="false" customHeight="false" outlineLevel="0" collapsed="false">
      <c r="C205" s="180"/>
    </row>
    <row r="206" s="92" customFormat="true" ht="12.75" hidden="false" customHeight="false" outlineLevel="0" collapsed="false">
      <c r="C206" s="180"/>
    </row>
    <row r="207" s="92" customFormat="true" ht="12.75" hidden="false" customHeight="false" outlineLevel="0" collapsed="false">
      <c r="C207" s="180"/>
    </row>
    <row r="208" s="92" customFormat="true" ht="12.75" hidden="false" customHeight="false" outlineLevel="0" collapsed="false">
      <c r="C208" s="180"/>
    </row>
    <row r="209" s="92" customFormat="true" ht="12.75" hidden="false" customHeight="false" outlineLevel="0" collapsed="false">
      <c r="C209" s="180"/>
    </row>
    <row r="210" s="92" customFormat="true" ht="12.75" hidden="false" customHeight="false" outlineLevel="0" collapsed="false">
      <c r="C210" s="180"/>
    </row>
    <row r="211" s="92" customFormat="true" ht="12.75" hidden="false" customHeight="false" outlineLevel="0" collapsed="false">
      <c r="C211" s="180"/>
    </row>
    <row r="212" s="92" customFormat="true" ht="12.75" hidden="false" customHeight="false" outlineLevel="0" collapsed="false">
      <c r="C212" s="180"/>
    </row>
    <row r="213" s="92" customFormat="true" ht="12.75" hidden="false" customHeight="false" outlineLevel="0" collapsed="false">
      <c r="C213" s="180"/>
    </row>
    <row r="214" s="92" customFormat="true" ht="12.75" hidden="false" customHeight="false" outlineLevel="0" collapsed="false">
      <c r="C214" s="180"/>
    </row>
    <row r="215" s="92" customFormat="true" ht="12.75" hidden="false" customHeight="false" outlineLevel="0" collapsed="false">
      <c r="C215" s="180"/>
    </row>
    <row r="216" s="92" customFormat="true" ht="12.75" hidden="false" customHeight="false" outlineLevel="0" collapsed="false">
      <c r="C216" s="180"/>
    </row>
    <row r="217" s="92" customFormat="true" ht="12.75" hidden="false" customHeight="false" outlineLevel="0" collapsed="false">
      <c r="C217" s="180"/>
    </row>
    <row r="218" s="92" customFormat="true" ht="12.75" hidden="false" customHeight="false" outlineLevel="0" collapsed="false">
      <c r="C218" s="180"/>
    </row>
    <row r="219" s="92" customFormat="true" ht="12.75" hidden="false" customHeight="false" outlineLevel="0" collapsed="false">
      <c r="C219" s="180"/>
    </row>
    <row r="220" s="92" customFormat="true" ht="12.75" hidden="false" customHeight="false" outlineLevel="0" collapsed="false">
      <c r="C220" s="180"/>
    </row>
    <row r="221" s="92" customFormat="true" ht="12.75" hidden="false" customHeight="false" outlineLevel="0" collapsed="false">
      <c r="C221" s="180"/>
    </row>
    <row r="222" s="92" customFormat="true" ht="12.75" hidden="false" customHeight="false" outlineLevel="0" collapsed="false">
      <c r="C222" s="180"/>
    </row>
    <row r="223" s="92" customFormat="true" ht="12.75" hidden="false" customHeight="false" outlineLevel="0" collapsed="false">
      <c r="C223" s="180"/>
    </row>
    <row r="224" s="92" customFormat="true" ht="12.75" hidden="false" customHeight="false" outlineLevel="0" collapsed="false">
      <c r="C224" s="180"/>
    </row>
    <row r="225" s="92" customFormat="true" ht="12.75" hidden="false" customHeight="false" outlineLevel="0" collapsed="false">
      <c r="C225" s="180"/>
    </row>
    <row r="226" s="92" customFormat="true" ht="12.75" hidden="false" customHeight="false" outlineLevel="0" collapsed="false">
      <c r="C226" s="180"/>
    </row>
    <row r="227" s="92" customFormat="true" ht="12.75" hidden="false" customHeight="false" outlineLevel="0" collapsed="false">
      <c r="C227" s="180"/>
    </row>
    <row r="228" s="92" customFormat="true" ht="12.75" hidden="false" customHeight="false" outlineLevel="0" collapsed="false">
      <c r="C228" s="180"/>
    </row>
    <row r="229" s="92" customFormat="true" ht="12.75" hidden="false" customHeight="false" outlineLevel="0" collapsed="false">
      <c r="C229" s="180"/>
    </row>
    <row r="230" s="92" customFormat="true" ht="12.75" hidden="false" customHeight="false" outlineLevel="0" collapsed="false">
      <c r="C230" s="180"/>
    </row>
    <row r="231" s="92" customFormat="true" ht="12.75" hidden="false" customHeight="false" outlineLevel="0" collapsed="false">
      <c r="C231" s="180"/>
    </row>
    <row r="232" s="92" customFormat="true" ht="12.75" hidden="false" customHeight="false" outlineLevel="0" collapsed="false">
      <c r="C232" s="180"/>
    </row>
    <row r="233" s="92" customFormat="true" ht="12.75" hidden="false" customHeight="false" outlineLevel="0" collapsed="false">
      <c r="C233" s="180"/>
    </row>
    <row r="234" s="92" customFormat="true" ht="12.75" hidden="false" customHeight="false" outlineLevel="0" collapsed="false">
      <c r="C234" s="180"/>
    </row>
    <row r="235" s="92" customFormat="true" ht="12.75" hidden="false" customHeight="false" outlineLevel="0" collapsed="false">
      <c r="C235" s="180"/>
    </row>
    <row r="236" s="92" customFormat="true" ht="12.75" hidden="false" customHeight="false" outlineLevel="0" collapsed="false">
      <c r="C236" s="180"/>
    </row>
    <row r="237" s="92" customFormat="true" ht="12.75" hidden="false" customHeight="false" outlineLevel="0" collapsed="false">
      <c r="C237" s="180"/>
    </row>
    <row r="238" s="92" customFormat="true" ht="12.75" hidden="false" customHeight="false" outlineLevel="0" collapsed="false">
      <c r="C238" s="180"/>
    </row>
    <row r="239" s="92" customFormat="true" ht="12.75" hidden="false" customHeight="false" outlineLevel="0" collapsed="false">
      <c r="C239" s="180"/>
    </row>
    <row r="240" s="92" customFormat="true" ht="12.75" hidden="false" customHeight="false" outlineLevel="0" collapsed="false">
      <c r="C240" s="180"/>
    </row>
    <row r="241" s="92" customFormat="true" ht="12.75" hidden="false" customHeight="false" outlineLevel="0" collapsed="false">
      <c r="C241" s="180"/>
    </row>
    <row r="242" s="92" customFormat="true" ht="12.75" hidden="false" customHeight="false" outlineLevel="0" collapsed="false">
      <c r="C242" s="180"/>
    </row>
    <row r="243" s="92" customFormat="true" ht="12.75" hidden="false" customHeight="false" outlineLevel="0" collapsed="false">
      <c r="C243" s="180"/>
    </row>
    <row r="244" s="92" customFormat="true" ht="12.75" hidden="false" customHeight="false" outlineLevel="0" collapsed="false">
      <c r="C244" s="180"/>
    </row>
    <row r="245" s="92" customFormat="true" ht="12.75" hidden="false" customHeight="false" outlineLevel="0" collapsed="false">
      <c r="C245" s="180"/>
    </row>
    <row r="246" s="92" customFormat="true" ht="12.75" hidden="false" customHeight="false" outlineLevel="0" collapsed="false">
      <c r="C246" s="180"/>
    </row>
    <row r="247" s="92" customFormat="true" ht="12.75" hidden="false" customHeight="false" outlineLevel="0" collapsed="false">
      <c r="C247" s="180"/>
    </row>
    <row r="248" s="92" customFormat="true" ht="12.75" hidden="false" customHeight="false" outlineLevel="0" collapsed="false">
      <c r="C248" s="180"/>
    </row>
    <row r="249" s="92" customFormat="true" ht="12.75" hidden="false" customHeight="false" outlineLevel="0" collapsed="false">
      <c r="C249" s="180"/>
    </row>
    <row r="250" s="92" customFormat="true" ht="12.75" hidden="false" customHeight="false" outlineLevel="0" collapsed="false">
      <c r="C250" s="180"/>
    </row>
    <row r="251" s="92" customFormat="true" ht="12.75" hidden="false" customHeight="false" outlineLevel="0" collapsed="false">
      <c r="C251" s="180"/>
    </row>
    <row r="252" s="92" customFormat="true" ht="12.75" hidden="false" customHeight="false" outlineLevel="0" collapsed="false">
      <c r="C252" s="180"/>
    </row>
    <row r="253" s="92" customFormat="true" ht="12.75" hidden="false" customHeight="false" outlineLevel="0" collapsed="false">
      <c r="C253" s="180"/>
    </row>
    <row r="254" s="92" customFormat="true" ht="12.75" hidden="false" customHeight="false" outlineLevel="0" collapsed="false">
      <c r="C254" s="180"/>
    </row>
    <row r="255" s="92" customFormat="true" ht="12.75" hidden="false" customHeight="false" outlineLevel="0" collapsed="false">
      <c r="C255" s="180"/>
    </row>
    <row r="256" s="92" customFormat="true" ht="12.75" hidden="false" customHeight="false" outlineLevel="0" collapsed="false">
      <c r="C256" s="180"/>
    </row>
    <row r="257" s="92" customFormat="true" ht="12.75" hidden="false" customHeight="false" outlineLevel="0" collapsed="false">
      <c r="C257" s="180"/>
    </row>
    <row r="258" s="92" customFormat="true" ht="12.75" hidden="false" customHeight="false" outlineLevel="0" collapsed="false">
      <c r="C258" s="180"/>
    </row>
    <row r="259" s="92" customFormat="true" ht="12.75" hidden="false" customHeight="false" outlineLevel="0" collapsed="false">
      <c r="C259" s="180"/>
    </row>
    <row r="260" s="92" customFormat="true" ht="12.75" hidden="false" customHeight="false" outlineLevel="0" collapsed="false">
      <c r="C260" s="180"/>
    </row>
    <row r="261" s="92" customFormat="true" ht="12.75" hidden="false" customHeight="false" outlineLevel="0" collapsed="false">
      <c r="C261" s="180"/>
    </row>
    <row r="262" s="92" customFormat="true" ht="12.75" hidden="false" customHeight="false" outlineLevel="0" collapsed="false">
      <c r="C262" s="180"/>
    </row>
    <row r="263" s="92" customFormat="true" ht="12.75" hidden="false" customHeight="false" outlineLevel="0" collapsed="false">
      <c r="C263" s="180"/>
    </row>
    <row r="264" s="92" customFormat="true" ht="12.75" hidden="false" customHeight="false" outlineLevel="0" collapsed="false">
      <c r="C264" s="180"/>
    </row>
    <row r="265" s="92" customFormat="true" ht="12.75" hidden="false" customHeight="false" outlineLevel="0" collapsed="false">
      <c r="C265" s="180"/>
    </row>
    <row r="266" s="92" customFormat="true" ht="12.75" hidden="false" customHeight="false" outlineLevel="0" collapsed="false">
      <c r="C266" s="180"/>
    </row>
    <row r="267" s="92" customFormat="true" ht="12.75" hidden="false" customHeight="false" outlineLevel="0" collapsed="false">
      <c r="C267" s="180"/>
    </row>
    <row r="268" s="92" customFormat="true" ht="12.75" hidden="false" customHeight="false" outlineLevel="0" collapsed="false">
      <c r="C268" s="180"/>
    </row>
    <row r="269" s="92" customFormat="true" ht="12.75" hidden="false" customHeight="false" outlineLevel="0" collapsed="false">
      <c r="C269" s="180"/>
    </row>
    <row r="270" s="92" customFormat="true" ht="12.75" hidden="false" customHeight="false" outlineLevel="0" collapsed="false">
      <c r="C270" s="180"/>
    </row>
    <row r="271" s="92" customFormat="true" ht="12.75" hidden="false" customHeight="false" outlineLevel="0" collapsed="false">
      <c r="C271" s="180"/>
    </row>
    <row r="272" s="92" customFormat="true" ht="12.75" hidden="false" customHeight="false" outlineLevel="0" collapsed="false">
      <c r="C272" s="180"/>
    </row>
    <row r="273" s="92" customFormat="true" ht="12.75" hidden="false" customHeight="false" outlineLevel="0" collapsed="false">
      <c r="C273" s="180"/>
    </row>
    <row r="274" s="92" customFormat="true" ht="12.75" hidden="false" customHeight="false" outlineLevel="0" collapsed="false">
      <c r="C274" s="180"/>
    </row>
    <row r="275" s="92" customFormat="true" ht="12.75" hidden="false" customHeight="false" outlineLevel="0" collapsed="false">
      <c r="C275" s="180"/>
    </row>
    <row r="276" s="92" customFormat="true" ht="12.75" hidden="false" customHeight="false" outlineLevel="0" collapsed="false">
      <c r="C276" s="180"/>
    </row>
    <row r="277" s="92" customFormat="true" ht="12.75" hidden="false" customHeight="false" outlineLevel="0" collapsed="false">
      <c r="C277" s="180"/>
    </row>
    <row r="278" s="92" customFormat="true" ht="12.75" hidden="false" customHeight="false" outlineLevel="0" collapsed="false">
      <c r="C278" s="180"/>
    </row>
    <row r="279" s="92" customFormat="true" ht="12.75" hidden="false" customHeight="false" outlineLevel="0" collapsed="false">
      <c r="C279" s="180"/>
    </row>
    <row r="280" s="92" customFormat="true" ht="12.75" hidden="false" customHeight="false" outlineLevel="0" collapsed="false">
      <c r="C280" s="180"/>
    </row>
    <row r="281" s="92" customFormat="true" ht="12.75" hidden="false" customHeight="false" outlineLevel="0" collapsed="false">
      <c r="C281" s="180"/>
    </row>
    <row r="295" s="92" customFormat="true" ht="12.75" hidden="false" customHeight="false" outlineLevel="0" collapsed="false">
      <c r="C295" s="180"/>
      <c r="AA295" s="92" t="n">
        <v>0</v>
      </c>
    </row>
    <row r="296" s="92" customFormat="true" ht="12.75" hidden="false" customHeight="false" outlineLevel="0" collapsed="false">
      <c r="C296" s="180"/>
      <c r="AA296" s="92" t="n">
        <v>0</v>
      </c>
    </row>
    <row r="297" s="92" customFormat="true" ht="12.75" hidden="false" customHeight="false" outlineLevel="0" collapsed="false">
      <c r="C297" s="180"/>
      <c r="AA297" s="92" t="n">
        <v>0</v>
      </c>
    </row>
    <row r="298" s="92" customFormat="true" ht="12.75" hidden="false" customHeight="false" outlineLevel="0" collapsed="false">
      <c r="C298" s="180"/>
      <c r="AA298" s="92" t="n">
        <v>0</v>
      </c>
    </row>
    <row r="299" s="92" customFormat="true" ht="12.75" hidden="false" customHeight="false" outlineLevel="0" collapsed="false">
      <c r="C299" s="180"/>
      <c r="AA299" s="92" t="n">
        <v>0</v>
      </c>
    </row>
    <row r="300" s="92" customFormat="true" ht="12.75" hidden="false" customHeight="false" outlineLevel="0" collapsed="false">
      <c r="C300" s="180"/>
      <c r="AA300" s="92" t="n">
        <v>0</v>
      </c>
    </row>
    <row r="301" s="92" customFormat="true" ht="12.75" hidden="false" customHeight="false" outlineLevel="0" collapsed="false">
      <c r="C301" s="180"/>
      <c r="AA301" s="92" t="n">
        <v>0</v>
      </c>
    </row>
    <row r="302" s="92" customFormat="true" ht="12.75" hidden="false" customHeight="false" outlineLevel="0" collapsed="false">
      <c r="C302" s="180"/>
    </row>
    <row r="303" s="92" customFormat="true" ht="12.75" hidden="false" customHeight="false" outlineLevel="0" collapsed="false">
      <c r="C303" s="180"/>
    </row>
    <row r="304" s="92" customFormat="true" ht="12.75" hidden="false" customHeight="false" outlineLevel="0" collapsed="false">
      <c r="C304" s="180"/>
    </row>
    <row r="305" s="92" customFormat="true" ht="12.75" hidden="false" customHeight="false" outlineLevel="0" collapsed="false">
      <c r="C305" s="180"/>
    </row>
    <row r="306" s="92" customFormat="true" ht="12.75" hidden="false" customHeight="false" outlineLevel="0" collapsed="false">
      <c r="C306" s="180"/>
    </row>
    <row r="307" s="92" customFormat="true" ht="12.75" hidden="false" customHeight="false" outlineLevel="0" collapsed="false">
      <c r="C307" s="180"/>
    </row>
    <row r="308" s="92" customFormat="true" ht="12.75" hidden="false" customHeight="false" outlineLevel="0" collapsed="false">
      <c r="C308" s="180"/>
    </row>
    <row r="309" s="92" customFormat="true" ht="12.75" hidden="false" customHeight="false" outlineLevel="0" collapsed="false">
      <c r="C309" s="180"/>
    </row>
    <row r="310" s="92" customFormat="true" ht="12.75" hidden="false" customHeight="false" outlineLevel="0" collapsed="false">
      <c r="C310" s="180"/>
    </row>
    <row r="311" s="92" customFormat="true" ht="12.75" hidden="false" customHeight="false" outlineLevel="0" collapsed="false">
      <c r="C311" s="180"/>
    </row>
    <row r="312" s="92" customFormat="true" ht="12.75" hidden="false" customHeight="false" outlineLevel="0" collapsed="false">
      <c r="C312" s="180"/>
    </row>
    <row r="313" s="92" customFormat="true" ht="12.75" hidden="false" customHeight="false" outlineLevel="0" collapsed="false">
      <c r="C313" s="180"/>
    </row>
    <row r="314" s="92" customFormat="true" ht="12.75" hidden="false" customHeight="false" outlineLevel="0" collapsed="false">
      <c r="C314" s="180"/>
    </row>
    <row r="315" s="92" customFormat="true" ht="12.75" hidden="false" customHeight="false" outlineLevel="0" collapsed="false">
      <c r="C315" s="180"/>
    </row>
    <row r="316" s="92" customFormat="true" ht="12.75" hidden="false" customHeight="false" outlineLevel="0" collapsed="false">
      <c r="C316" s="180"/>
    </row>
    <row r="317" s="92" customFormat="true" ht="12.75" hidden="false" customHeight="false" outlineLevel="0" collapsed="false">
      <c r="C317" s="180"/>
    </row>
    <row r="318" s="92" customFormat="true" ht="12.75" hidden="false" customHeight="false" outlineLevel="0" collapsed="false">
      <c r="C318" s="180"/>
    </row>
    <row r="319" s="92" customFormat="true" ht="12.75" hidden="false" customHeight="false" outlineLevel="0" collapsed="false">
      <c r="C319" s="180"/>
    </row>
    <row r="320" s="92" customFormat="true" ht="12.75" hidden="false" customHeight="false" outlineLevel="0" collapsed="false">
      <c r="C320" s="180"/>
    </row>
    <row r="321" s="92" customFormat="true" ht="12.75" hidden="false" customHeight="false" outlineLevel="0" collapsed="false">
      <c r="C321" s="180"/>
    </row>
    <row r="322" s="92" customFormat="true" ht="12.75" hidden="false" customHeight="false" outlineLevel="0" collapsed="false">
      <c r="C322" s="180"/>
    </row>
    <row r="323" s="92" customFormat="true" ht="12.75" hidden="false" customHeight="false" outlineLevel="0" collapsed="false">
      <c r="C323" s="180"/>
    </row>
    <row r="324" s="92" customFormat="true" ht="12.75" hidden="false" customHeight="false" outlineLevel="0" collapsed="false">
      <c r="C324" s="180"/>
    </row>
    <row r="325" s="92" customFormat="true" ht="12.75" hidden="false" customHeight="false" outlineLevel="0" collapsed="false">
      <c r="C325" s="180"/>
    </row>
    <row r="326" s="92" customFormat="true" ht="12.75" hidden="false" customHeight="false" outlineLevel="0" collapsed="false">
      <c r="C326" s="180"/>
    </row>
    <row r="327" s="92" customFormat="true" ht="12.75" hidden="false" customHeight="false" outlineLevel="0" collapsed="false">
      <c r="C327" s="180"/>
    </row>
    <row r="328" s="92" customFormat="true" ht="12.75" hidden="false" customHeight="false" outlineLevel="0" collapsed="false">
      <c r="C328" s="180"/>
    </row>
    <row r="329" s="92" customFormat="true" ht="12.75" hidden="false" customHeight="false" outlineLevel="0" collapsed="false">
      <c r="C329" s="180"/>
    </row>
    <row r="330" s="92" customFormat="true" ht="12.75" hidden="false" customHeight="false" outlineLevel="0" collapsed="false">
      <c r="C330" s="180"/>
    </row>
    <row r="331" s="92" customFormat="true" ht="12.75" hidden="false" customHeight="false" outlineLevel="0" collapsed="false">
      <c r="C331" s="180"/>
    </row>
    <row r="332" s="92" customFormat="true" ht="12.75" hidden="false" customHeight="false" outlineLevel="0" collapsed="false">
      <c r="C332" s="180"/>
    </row>
    <row r="333" s="92" customFormat="true" ht="12.75" hidden="false" customHeight="false" outlineLevel="0" collapsed="false">
      <c r="C333" s="180"/>
    </row>
    <row r="334" s="92" customFormat="true" ht="12.75" hidden="false" customHeight="false" outlineLevel="0" collapsed="false">
      <c r="C334" s="180"/>
    </row>
    <row r="335" s="92" customFormat="true" ht="12.75" hidden="false" customHeight="false" outlineLevel="0" collapsed="false">
      <c r="C335" s="180"/>
    </row>
    <row r="336" s="92" customFormat="true" ht="12.75" hidden="false" customHeight="false" outlineLevel="0" collapsed="false">
      <c r="C336" s="180"/>
    </row>
    <row r="337" s="92" customFormat="true" ht="12.75" hidden="false" customHeight="false" outlineLevel="0" collapsed="false">
      <c r="C337" s="180"/>
    </row>
    <row r="338" s="92" customFormat="true" ht="12.75" hidden="false" customHeight="false" outlineLevel="0" collapsed="false">
      <c r="C338" s="180"/>
    </row>
    <row r="339" s="92" customFormat="true" ht="12.75" hidden="false" customHeight="false" outlineLevel="0" collapsed="false">
      <c r="C339" s="180"/>
    </row>
    <row r="340" s="92" customFormat="true" ht="12.75" hidden="false" customHeight="false" outlineLevel="0" collapsed="false">
      <c r="C340" s="180"/>
    </row>
  </sheetData>
  <mergeCells count="29">
    <mergeCell ref="AB4:AC4"/>
    <mergeCell ref="AB5:AC5"/>
    <mergeCell ref="B16:C16"/>
    <mergeCell ref="E16:F16"/>
    <mergeCell ref="H16:I16"/>
    <mergeCell ref="K16:L16"/>
    <mergeCell ref="N16:O16"/>
    <mergeCell ref="Q16:R16"/>
    <mergeCell ref="T16:U16"/>
    <mergeCell ref="W16:X16"/>
    <mergeCell ref="H28:I28"/>
    <mergeCell ref="K28:L28"/>
    <mergeCell ref="N28:O28"/>
    <mergeCell ref="Q28:R28"/>
    <mergeCell ref="T28:U28"/>
    <mergeCell ref="W28:X28"/>
    <mergeCell ref="B29:C29"/>
    <mergeCell ref="B44:C44"/>
    <mergeCell ref="E44:F44"/>
    <mergeCell ref="H44:I44"/>
    <mergeCell ref="K44:L44"/>
    <mergeCell ref="N44:O44"/>
    <mergeCell ref="Q44:R44"/>
    <mergeCell ref="T44:U44"/>
    <mergeCell ref="W44:X44"/>
    <mergeCell ref="B46:E46"/>
    <mergeCell ref="C47:E47"/>
    <mergeCell ref="C48:E48"/>
    <mergeCell ref="C49:E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9.1484375" defaultRowHeight="15" zeroHeight="false" outlineLevelRow="0" outlineLevelCol="0"/>
  <cols>
    <col collapsed="false" customWidth="true" hidden="false" outlineLevel="0" max="1" min="1" style="219" width="7.29"/>
    <col collapsed="false" customWidth="true" hidden="false" outlineLevel="0" max="2" min="2" style="219" width="13.29"/>
    <col collapsed="false" customWidth="true" hidden="false" outlineLevel="0" max="3" min="3" style="219" width="15"/>
    <col collapsed="false" customWidth="true" hidden="false" outlineLevel="0" max="4" min="4" style="219" width="40.57"/>
    <col collapsed="false" customWidth="true" hidden="false" outlineLevel="0" max="5" min="5" style="219" width="21.43"/>
    <col collapsed="false" customWidth="true" hidden="false" outlineLevel="0" max="6" min="6" style="219" width="24.42"/>
    <col collapsed="false" customWidth="true" hidden="false" outlineLevel="0" max="7" min="7" style="219" width="19.71"/>
    <col collapsed="false" customWidth="true" hidden="false" outlineLevel="0" max="9" min="8" style="219" width="18.71"/>
    <col collapsed="false" customWidth="true" hidden="false" outlineLevel="0" max="10" min="10" style="219" width="16.14"/>
    <col collapsed="false" customWidth="false" hidden="false" outlineLevel="0" max="16384" min="11" style="219" width="9.14"/>
  </cols>
  <sheetData>
    <row r="1" customFormat="false" ht="15" hidden="false" customHeight="false" outlineLevel="0" collapsed="false">
      <c r="A1" s="220" t="s">
        <v>273</v>
      </c>
      <c r="B1" s="220" t="s">
        <v>274</v>
      </c>
      <c r="C1" s="220" t="s">
        <v>275</v>
      </c>
      <c r="D1" s="220" t="s">
        <v>276</v>
      </c>
      <c r="E1" s="220" t="s">
        <v>277</v>
      </c>
      <c r="F1" s="220" t="s">
        <v>278</v>
      </c>
      <c r="G1" s="220" t="s">
        <v>279</v>
      </c>
      <c r="H1" s="220" t="s">
        <v>280</v>
      </c>
      <c r="I1" s="220" t="s">
        <v>281</v>
      </c>
      <c r="J1" s="220" t="s">
        <v>282</v>
      </c>
      <c r="K1" s="220" t="s">
        <v>283</v>
      </c>
      <c r="L1" s="220" t="s">
        <v>284</v>
      </c>
    </row>
    <row r="2" customFormat="false" ht="15" hidden="false" customHeight="false" outlineLevel="0" collapsed="false">
      <c r="A2" s="220" t="s">
        <v>161</v>
      </c>
      <c r="B2" s="220" t="s">
        <v>285</v>
      </c>
      <c r="C2" s="220" t="s">
        <v>286</v>
      </c>
      <c r="D2" s="220" t="s">
        <v>287</v>
      </c>
      <c r="E2" s="220" t="s">
        <v>288</v>
      </c>
      <c r="F2" s="220" t="s">
        <v>289</v>
      </c>
      <c r="G2" s="220" t="s">
        <v>290</v>
      </c>
      <c r="H2" s="220" t="s">
        <v>291</v>
      </c>
      <c r="I2" s="221" t="n">
        <v>45581</v>
      </c>
      <c r="J2" s="220" t="s">
        <v>292</v>
      </c>
      <c r="K2" s="219" t="s">
        <v>293</v>
      </c>
    </row>
    <row r="3" customFormat="false" ht="15" hidden="false" customHeight="false" outlineLevel="0" collapsed="false">
      <c r="A3" s="220" t="s">
        <v>169</v>
      </c>
      <c r="B3" s="220"/>
      <c r="C3" s="220"/>
      <c r="D3" s="220"/>
      <c r="E3" s="220"/>
      <c r="F3" s="220"/>
      <c r="G3" s="220" t="n">
        <v>70</v>
      </c>
      <c r="H3" s="220" t="n">
        <v>50</v>
      </c>
      <c r="I3" s="221" t="n">
        <v>45593</v>
      </c>
      <c r="J3" s="220"/>
      <c r="K3" s="219" t="s">
        <v>293</v>
      </c>
    </row>
    <row r="4" customFormat="false" ht="15" hidden="false" customHeight="false" outlineLevel="0" collapsed="false">
      <c r="A4" s="220" t="s">
        <v>194</v>
      </c>
      <c r="B4" s="220" t="s">
        <v>294</v>
      </c>
      <c r="C4" s="220" t="s">
        <v>295</v>
      </c>
      <c r="D4" s="220" t="s">
        <v>296</v>
      </c>
      <c r="E4" s="220" t="s">
        <v>297</v>
      </c>
      <c r="F4" s="220" t="s">
        <v>298</v>
      </c>
      <c r="G4" s="220" t="s">
        <v>299</v>
      </c>
      <c r="H4" s="220" t="s">
        <v>300</v>
      </c>
      <c r="I4" s="221" t="n">
        <v>45581</v>
      </c>
      <c r="J4" s="220" t="s">
        <v>292</v>
      </c>
      <c r="K4" s="219" t="s">
        <v>293</v>
      </c>
    </row>
    <row r="5" customFormat="false" ht="15" hidden="false" customHeight="false" outlineLevel="0" collapsed="false">
      <c r="A5" s="220" t="s">
        <v>202</v>
      </c>
      <c r="B5" s="220"/>
      <c r="C5" s="220"/>
      <c r="D5" s="220"/>
      <c r="E5" s="220"/>
      <c r="F5" s="220"/>
      <c r="G5" s="220"/>
      <c r="H5" s="220"/>
      <c r="I5" s="221" t="n">
        <v>45598</v>
      </c>
      <c r="J5" s="220"/>
      <c r="K5" s="219" t="s">
        <v>293</v>
      </c>
    </row>
    <row r="6" customFormat="false" ht="15" hidden="false" customHeight="false" outlineLevel="0" collapsed="false">
      <c r="A6" s="220" t="s">
        <v>226</v>
      </c>
      <c r="B6" s="220" t="s">
        <v>301</v>
      </c>
      <c r="C6" s="220" t="s">
        <v>302</v>
      </c>
      <c r="D6" s="220" t="s">
        <v>303</v>
      </c>
      <c r="E6" s="220" t="s">
        <v>304</v>
      </c>
      <c r="F6" s="220" t="s">
        <v>298</v>
      </c>
      <c r="G6" s="220" t="s">
        <v>305</v>
      </c>
      <c r="H6" s="220" t="s">
        <v>306</v>
      </c>
      <c r="I6" s="221" t="n">
        <v>45581</v>
      </c>
      <c r="J6" s="220" t="s">
        <v>292</v>
      </c>
      <c r="K6" s="219" t="s">
        <v>293</v>
      </c>
    </row>
    <row r="7" customFormat="false" ht="15" hidden="false" customHeight="false" outlineLevel="0" collapsed="false">
      <c r="A7" s="220" t="s">
        <v>232</v>
      </c>
      <c r="B7" s="220" t="s">
        <v>307</v>
      </c>
      <c r="C7" s="220" t="s">
        <v>308</v>
      </c>
      <c r="D7" s="220" t="s">
        <v>309</v>
      </c>
      <c r="E7" s="220" t="s">
        <v>310</v>
      </c>
      <c r="F7" s="220" t="s">
        <v>311</v>
      </c>
      <c r="G7" s="220" t="s">
        <v>312</v>
      </c>
      <c r="H7" s="220" t="s">
        <v>313</v>
      </c>
      <c r="I7" s="221" t="n">
        <v>45581</v>
      </c>
      <c r="J7" s="220" t="s">
        <v>292</v>
      </c>
      <c r="K7" s="219" t="s">
        <v>293</v>
      </c>
      <c r="L7" s="219" t="s">
        <v>314</v>
      </c>
    </row>
    <row r="8" customFormat="false" ht="15" hidden="false" customHeight="false" outlineLevel="0" collapsed="false">
      <c r="A8" s="220" t="s">
        <v>198</v>
      </c>
      <c r="B8" s="220"/>
      <c r="C8" s="220"/>
      <c r="D8" s="220"/>
      <c r="E8" s="220"/>
      <c r="F8" s="220"/>
      <c r="G8" s="220"/>
      <c r="H8" s="220"/>
      <c r="I8" s="221" t="n">
        <v>45598</v>
      </c>
      <c r="J8" s="220"/>
      <c r="K8" s="219" t="s">
        <v>293</v>
      </c>
    </row>
    <row r="9" customFormat="false" ht="15" hidden="false" customHeight="false" outlineLevel="0" collapsed="false">
      <c r="A9" s="220" t="s">
        <v>206</v>
      </c>
      <c r="B9" s="220"/>
      <c r="C9" s="220"/>
      <c r="D9" s="220"/>
      <c r="E9" s="220"/>
      <c r="F9" s="220"/>
      <c r="G9" s="220"/>
      <c r="H9" s="220"/>
      <c r="I9" s="221" t="n">
        <v>45598</v>
      </c>
      <c r="J9" s="220"/>
      <c r="K9" s="219" t="s">
        <v>293</v>
      </c>
    </row>
    <row r="10" customFormat="false" ht="15" hidden="false" customHeight="false" outlineLevel="0" collapsed="false">
      <c r="A10" s="220" t="s">
        <v>166</v>
      </c>
      <c r="B10" s="220"/>
      <c r="C10" s="220"/>
      <c r="D10" s="220"/>
      <c r="E10" s="220"/>
      <c r="F10" s="220"/>
      <c r="G10" s="220"/>
      <c r="H10" s="220"/>
      <c r="I10" s="221" t="n">
        <v>45598</v>
      </c>
      <c r="J10" s="220"/>
    </row>
    <row r="11" customFormat="false" ht="15" hidden="false" customHeight="false" outlineLevel="0" collapsed="false">
      <c r="A11" s="220" t="s">
        <v>174</v>
      </c>
      <c r="B11" s="220" t="s">
        <v>307</v>
      </c>
      <c r="C11" s="222" t="s">
        <v>315</v>
      </c>
      <c r="D11" s="220" t="s">
        <v>316</v>
      </c>
      <c r="E11" s="220" t="n">
        <v>1360</v>
      </c>
      <c r="F11" s="220" t="n">
        <v>690</v>
      </c>
      <c r="G11" s="220" t="n">
        <v>60</v>
      </c>
      <c r="H11" s="220" t="n">
        <v>50</v>
      </c>
      <c r="I11" s="221" t="n">
        <v>45582</v>
      </c>
      <c r="J11" s="220" t="s">
        <v>292</v>
      </c>
      <c r="K11" s="219" t="s">
        <v>317</v>
      </c>
    </row>
    <row r="12" customFormat="false" ht="15" hidden="false" customHeight="false" outlineLevel="0" collapsed="false">
      <c r="A12" s="220" t="s">
        <v>183</v>
      </c>
      <c r="B12" s="220" t="s">
        <v>301</v>
      </c>
      <c r="C12" s="220" t="s">
        <v>318</v>
      </c>
      <c r="D12" s="220" t="s">
        <v>319</v>
      </c>
      <c r="E12" s="220" t="s">
        <v>289</v>
      </c>
      <c r="F12" s="220" t="s">
        <v>320</v>
      </c>
      <c r="G12" s="220" t="s">
        <v>321</v>
      </c>
      <c r="H12" s="220" t="s">
        <v>321</v>
      </c>
      <c r="I12" s="221" t="n">
        <v>45582</v>
      </c>
      <c r="J12" s="220" t="s">
        <v>292</v>
      </c>
      <c r="K12" s="219" t="s">
        <v>317</v>
      </c>
      <c r="L12" s="219" t="s">
        <v>322</v>
      </c>
    </row>
    <row r="13" customFormat="false" ht="15" hidden="false" customHeight="false" outlineLevel="0" collapsed="false">
      <c r="A13" s="220" t="s">
        <v>191</v>
      </c>
      <c r="B13" s="220" t="s">
        <v>285</v>
      </c>
      <c r="C13" s="220" t="s">
        <v>323</v>
      </c>
      <c r="D13" s="220" t="s">
        <v>324</v>
      </c>
      <c r="E13" s="220" t="s">
        <v>325</v>
      </c>
      <c r="F13" s="220" t="s">
        <v>326</v>
      </c>
      <c r="G13" s="220" t="s">
        <v>290</v>
      </c>
      <c r="H13" s="220" t="s">
        <v>327</v>
      </c>
      <c r="I13" s="221" t="n">
        <v>45582</v>
      </c>
      <c r="J13" s="220" t="s">
        <v>292</v>
      </c>
      <c r="K13" s="219" t="s">
        <v>293</v>
      </c>
    </row>
    <row r="14" customFormat="false" ht="15" hidden="false" customHeight="false" outlineLevel="0" collapsed="false">
      <c r="A14" s="220" t="s">
        <v>199</v>
      </c>
      <c r="B14" s="220" t="s">
        <v>301</v>
      </c>
      <c r="C14" s="220" t="s">
        <v>328</v>
      </c>
      <c r="D14" s="220" t="s">
        <v>329</v>
      </c>
      <c r="E14" s="220" t="n">
        <v>750</v>
      </c>
      <c r="F14" s="220" t="n">
        <v>880</v>
      </c>
      <c r="G14" s="220" t="n">
        <v>60</v>
      </c>
      <c r="H14" s="220" t="n">
        <v>70</v>
      </c>
      <c r="I14" s="221" t="n">
        <v>45584</v>
      </c>
      <c r="J14" s="220" t="s">
        <v>292</v>
      </c>
      <c r="K14" s="219" t="s">
        <v>293</v>
      </c>
    </row>
    <row r="15" customFormat="false" ht="15" hidden="false" customHeight="false" outlineLevel="0" collapsed="false">
      <c r="A15" s="220" t="s">
        <v>207</v>
      </c>
      <c r="B15" s="220" t="s">
        <v>307</v>
      </c>
      <c r="C15" s="220" t="s">
        <v>330</v>
      </c>
      <c r="D15" s="220" t="s">
        <v>331</v>
      </c>
      <c r="E15" s="220" t="s">
        <v>291</v>
      </c>
      <c r="F15" s="220" t="s">
        <v>332</v>
      </c>
      <c r="G15" s="220" t="s">
        <v>333</v>
      </c>
      <c r="H15" s="220" t="s">
        <v>334</v>
      </c>
      <c r="I15" s="221" t="n">
        <v>45582</v>
      </c>
      <c r="J15" s="220" t="s">
        <v>292</v>
      </c>
      <c r="K15" s="219" t="s">
        <v>293</v>
      </c>
      <c r="L15" s="219" t="s">
        <v>335</v>
      </c>
    </row>
    <row r="16" customFormat="false" ht="15" hidden="false" customHeight="false" outlineLevel="0" collapsed="false">
      <c r="A16" s="220" t="s">
        <v>215</v>
      </c>
      <c r="B16" s="220"/>
      <c r="C16" s="220"/>
      <c r="D16" s="220"/>
      <c r="E16" s="220"/>
      <c r="F16" s="220"/>
      <c r="G16" s="220"/>
      <c r="H16" s="220"/>
      <c r="I16" s="221" t="n">
        <v>45603</v>
      </c>
      <c r="J16" s="220"/>
      <c r="K16" s="219" t="s">
        <v>293</v>
      </c>
    </row>
    <row r="17" customFormat="false" ht="15" hidden="false" customHeight="false" outlineLevel="0" collapsed="false">
      <c r="A17" s="220" t="s">
        <v>222</v>
      </c>
      <c r="B17" s="220" t="s">
        <v>307</v>
      </c>
      <c r="C17" s="220" t="s">
        <v>336</v>
      </c>
      <c r="D17" s="220" t="s">
        <v>337</v>
      </c>
      <c r="E17" s="220" t="s">
        <v>338</v>
      </c>
      <c r="F17" s="220" t="s">
        <v>339</v>
      </c>
      <c r="G17" s="220" t="s">
        <v>340</v>
      </c>
      <c r="H17" s="220" t="s">
        <v>341</v>
      </c>
      <c r="I17" s="221" t="n">
        <v>45582</v>
      </c>
      <c r="J17" s="220" t="s">
        <v>292</v>
      </c>
      <c r="K17" s="219" t="s">
        <v>293</v>
      </c>
    </row>
    <row r="18" customFormat="false" ht="15" hidden="false" customHeight="false" outlineLevel="0" collapsed="false">
      <c r="A18" s="220" t="s">
        <v>229</v>
      </c>
      <c r="B18" s="220" t="s">
        <v>342</v>
      </c>
      <c r="C18" s="220" t="s">
        <v>343</v>
      </c>
      <c r="D18" s="220" t="s">
        <v>344</v>
      </c>
      <c r="E18" s="220" t="s">
        <v>345</v>
      </c>
      <c r="F18" s="220" t="s">
        <v>346</v>
      </c>
      <c r="G18" s="220" t="s">
        <v>310</v>
      </c>
      <c r="H18" s="220" t="s">
        <v>347</v>
      </c>
      <c r="I18" s="221" t="n">
        <v>45584</v>
      </c>
      <c r="J18" s="220" t="s">
        <v>292</v>
      </c>
      <c r="K18" s="219" t="s">
        <v>293</v>
      </c>
    </row>
    <row r="19" customFormat="false" ht="15" hidden="false" customHeight="false" outlineLevel="0" collapsed="false">
      <c r="A19" s="220" t="s">
        <v>235</v>
      </c>
      <c r="B19" s="220" t="s">
        <v>307</v>
      </c>
      <c r="C19" s="220" t="s">
        <v>348</v>
      </c>
      <c r="D19" s="220" t="s">
        <v>349</v>
      </c>
      <c r="E19" s="220" t="s">
        <v>350</v>
      </c>
      <c r="F19" s="220" t="s">
        <v>351</v>
      </c>
      <c r="G19" s="220" t="s">
        <v>352</v>
      </c>
      <c r="H19" s="220" t="s">
        <v>353</v>
      </c>
      <c r="I19" s="221" t="n">
        <v>45582</v>
      </c>
      <c r="J19" s="220" t="s">
        <v>292</v>
      </c>
      <c r="K19" s="219" t="s">
        <v>293</v>
      </c>
    </row>
    <row r="20" customFormat="false" ht="15" hidden="false" customHeight="false" outlineLevel="0" collapsed="false">
      <c r="A20" s="220" t="s">
        <v>184</v>
      </c>
      <c r="B20" s="220" t="s">
        <v>307</v>
      </c>
      <c r="C20" s="220" t="s">
        <v>354</v>
      </c>
      <c r="D20" s="220" t="s">
        <v>355</v>
      </c>
      <c r="E20" s="220" t="s">
        <v>356</v>
      </c>
      <c r="F20" s="220" t="s">
        <v>357</v>
      </c>
      <c r="G20" s="220" t="s">
        <v>358</v>
      </c>
      <c r="H20" s="220" t="s">
        <v>359</v>
      </c>
      <c r="I20" s="221" t="n">
        <v>45603</v>
      </c>
      <c r="J20" s="220" t="s">
        <v>292</v>
      </c>
    </row>
    <row r="21" customFormat="false" ht="15" hidden="false" customHeight="false" outlineLevel="0" collapsed="false">
      <c r="A21" s="220" t="s">
        <v>192</v>
      </c>
      <c r="B21" s="220" t="s">
        <v>307</v>
      </c>
      <c r="C21" s="220" t="s">
        <v>360</v>
      </c>
      <c r="D21" s="220" t="s">
        <v>361</v>
      </c>
      <c r="E21" s="220" t="s">
        <v>338</v>
      </c>
      <c r="F21" s="220" t="s">
        <v>362</v>
      </c>
      <c r="G21" s="220" t="s">
        <v>305</v>
      </c>
      <c r="H21" s="220" t="s">
        <v>363</v>
      </c>
      <c r="I21" s="221" t="n">
        <v>45603</v>
      </c>
      <c r="J21" s="220" t="s">
        <v>292</v>
      </c>
    </row>
    <row r="22" customFormat="false" ht="15" hidden="false" customHeight="false" outlineLevel="0" collapsed="false">
      <c r="A22" s="220" t="s">
        <v>200</v>
      </c>
      <c r="B22" s="220"/>
      <c r="C22" s="220"/>
      <c r="D22" s="220"/>
      <c r="E22" s="220"/>
      <c r="F22" s="220"/>
      <c r="G22" s="220"/>
      <c r="H22" s="220"/>
      <c r="I22" s="221" t="n">
        <v>45607</v>
      </c>
      <c r="J22" s="220" t="s">
        <v>364</v>
      </c>
    </row>
    <row r="23" customFormat="false" ht="15" hidden="false" customHeight="false" outlineLevel="0" collapsed="false">
      <c r="A23" s="220" t="s">
        <v>208</v>
      </c>
      <c r="B23" s="220"/>
      <c r="C23" s="220"/>
      <c r="D23" s="220"/>
      <c r="E23" s="220"/>
      <c r="F23" s="220"/>
      <c r="G23" s="220"/>
      <c r="H23" s="220"/>
      <c r="I23" s="221" t="n">
        <v>45607</v>
      </c>
      <c r="J23" s="220" t="s">
        <v>364</v>
      </c>
    </row>
    <row r="24" customFormat="false" ht="15" hidden="false" customHeight="false" outlineLevel="0" collapsed="false">
      <c r="A24" s="220" t="s">
        <v>216</v>
      </c>
      <c r="B24" s="220"/>
      <c r="C24" s="220"/>
      <c r="D24" s="220"/>
      <c r="E24" s="220"/>
      <c r="F24" s="220"/>
      <c r="G24" s="220"/>
      <c r="H24" s="220"/>
      <c r="I24" s="221" t="n">
        <v>45608</v>
      </c>
      <c r="J24" s="220" t="s">
        <v>364</v>
      </c>
    </row>
    <row r="25" customFormat="false" ht="15" hidden="false" customHeight="false" outlineLevel="0" collapsed="false">
      <c r="A25" s="220" t="s">
        <v>223</v>
      </c>
      <c r="B25" s="220" t="s">
        <v>307</v>
      </c>
      <c r="C25" s="220" t="s">
        <v>365</v>
      </c>
      <c r="D25" s="220" t="s">
        <v>366</v>
      </c>
      <c r="E25" s="220" t="n">
        <v>1040</v>
      </c>
      <c r="F25" s="220" t="n">
        <v>1460</v>
      </c>
      <c r="G25" s="220" t="n">
        <v>60</v>
      </c>
      <c r="H25" s="220" t="n">
        <v>40</v>
      </c>
      <c r="I25" s="221" t="n">
        <v>45593</v>
      </c>
      <c r="J25" s="220" t="s">
        <v>292</v>
      </c>
      <c r="K25" s="219" t="s">
        <v>317</v>
      </c>
    </row>
    <row r="26" customFormat="false" ht="15" hidden="false" customHeight="false" outlineLevel="0" collapsed="false">
      <c r="A26" s="220" t="s">
        <v>168</v>
      </c>
      <c r="B26" s="220" t="s">
        <v>301</v>
      </c>
      <c r="C26" s="220" t="s">
        <v>367</v>
      </c>
      <c r="D26" s="220" t="s">
        <v>368</v>
      </c>
      <c r="E26" s="220" t="n">
        <v>950</v>
      </c>
      <c r="F26" s="220" t="n">
        <v>1040</v>
      </c>
      <c r="G26" s="220" t="n">
        <v>160</v>
      </c>
      <c r="H26" s="220" t="n">
        <v>240</v>
      </c>
      <c r="I26" s="221" t="n">
        <v>45582</v>
      </c>
      <c r="J26" s="220" t="s">
        <v>292</v>
      </c>
      <c r="K26" s="219" t="s">
        <v>317</v>
      </c>
    </row>
    <row r="27" customFormat="false" ht="15" hidden="false" customHeight="false" outlineLevel="0" collapsed="false">
      <c r="A27" s="220" t="s">
        <v>176</v>
      </c>
      <c r="B27" s="220" t="s">
        <v>307</v>
      </c>
      <c r="C27" s="220" t="s">
        <v>369</v>
      </c>
      <c r="D27" s="220" t="s">
        <v>370</v>
      </c>
      <c r="E27" s="220" t="n">
        <v>1370</v>
      </c>
      <c r="F27" s="220" t="n">
        <v>260</v>
      </c>
      <c r="G27" s="220" t="n">
        <v>80</v>
      </c>
      <c r="H27" s="220" t="n">
        <v>70</v>
      </c>
      <c r="I27" s="221" t="n">
        <v>45582</v>
      </c>
      <c r="J27" s="220" t="s">
        <v>292</v>
      </c>
      <c r="K27" s="219" t="s">
        <v>317</v>
      </c>
    </row>
    <row r="28" customFormat="false" ht="15" hidden="false" customHeight="false" outlineLevel="0" collapsed="false">
      <c r="A28" s="220" t="s">
        <v>185</v>
      </c>
      <c r="B28" s="220" t="s">
        <v>301</v>
      </c>
      <c r="C28" s="220" t="s">
        <v>371</v>
      </c>
      <c r="D28" s="220" t="s">
        <v>372</v>
      </c>
      <c r="E28" s="220" t="s">
        <v>373</v>
      </c>
      <c r="F28" s="220" t="s">
        <v>351</v>
      </c>
      <c r="G28" s="220" t="s">
        <v>374</v>
      </c>
      <c r="H28" s="220" t="s">
        <v>375</v>
      </c>
      <c r="I28" s="221" t="n">
        <v>45594</v>
      </c>
      <c r="J28" s="220" t="s">
        <v>292</v>
      </c>
      <c r="K28" s="219" t="s">
        <v>293</v>
      </c>
    </row>
    <row r="29" customFormat="false" ht="15" hidden="false" customHeight="false" outlineLevel="0" collapsed="false">
      <c r="A29" s="220" t="s">
        <v>193</v>
      </c>
      <c r="B29" s="220" t="s">
        <v>301</v>
      </c>
      <c r="C29" s="220" t="s">
        <v>376</v>
      </c>
      <c r="D29" s="220" t="s">
        <v>377</v>
      </c>
      <c r="E29" s="220" t="s">
        <v>325</v>
      </c>
      <c r="F29" s="220" t="s">
        <v>378</v>
      </c>
      <c r="G29" s="220" t="s">
        <v>379</v>
      </c>
      <c r="H29" s="220" t="s">
        <v>380</v>
      </c>
      <c r="I29" s="221" t="n">
        <v>45594</v>
      </c>
      <c r="J29" s="220" t="s">
        <v>292</v>
      </c>
      <c r="K29" s="219" t="s">
        <v>293</v>
      </c>
    </row>
    <row r="30" customFormat="false" ht="15" hidden="false" customHeight="false" outlineLevel="0" collapsed="false">
      <c r="A30" s="220" t="s">
        <v>201</v>
      </c>
      <c r="B30" s="220" t="s">
        <v>301</v>
      </c>
      <c r="C30" s="220" t="s">
        <v>371</v>
      </c>
      <c r="D30" s="220" t="s">
        <v>381</v>
      </c>
      <c r="E30" s="220" t="n">
        <v>330</v>
      </c>
      <c r="F30" s="220" t="n">
        <v>760</v>
      </c>
      <c r="G30" s="220" t="n">
        <v>130</v>
      </c>
      <c r="H30" s="220" t="n">
        <v>80</v>
      </c>
      <c r="I30" s="221" t="n">
        <v>45582</v>
      </c>
      <c r="J30" s="220" t="s">
        <v>292</v>
      </c>
      <c r="K30" s="219" t="s">
        <v>317</v>
      </c>
    </row>
    <row r="31" customFormat="false" ht="15" hidden="false" customHeight="false" outlineLevel="0" collapsed="false">
      <c r="A31" s="220" t="s">
        <v>209</v>
      </c>
      <c r="B31" s="220" t="s">
        <v>307</v>
      </c>
      <c r="C31" s="222" t="s">
        <v>382</v>
      </c>
      <c r="D31" s="220" t="s">
        <v>383</v>
      </c>
      <c r="E31" s="220" t="n">
        <v>321</v>
      </c>
      <c r="F31" s="220" t="n">
        <v>360</v>
      </c>
      <c r="G31" s="220" t="n">
        <v>70</v>
      </c>
      <c r="H31" s="220" t="n">
        <v>50</v>
      </c>
      <c r="I31" s="221" t="n">
        <v>45582</v>
      </c>
      <c r="J31" s="220" t="s">
        <v>292</v>
      </c>
      <c r="K31" s="219" t="s">
        <v>317</v>
      </c>
    </row>
  </sheetData>
  <conditionalFormatting sqref="A2:J31">
    <cfRule type="expression" priority="2" aboveAverage="0" equalAverage="0" bottom="0" percent="0" rank="0" text="" dxfId="6">
      <formula>$J2="OCUPADA"</formula>
    </cfRule>
    <cfRule type="expression" priority="3" aboveAverage="0" equalAverage="0" bottom="0" percent="0" rank="0" text="" dxfId="7">
      <formula>$J2="REVISAR"</formula>
    </cfRule>
    <cfRule type="expression" priority="4" aboveAverage="0" equalAverage="0" bottom="0" percent="0" rank="0" text="" dxfId="8">
      <formula>$J2="OK"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92" width="1.29"/>
    <col collapsed="false" customWidth="true" hidden="false" outlineLevel="0" max="2" min="2" style="92" width="7.15"/>
    <col collapsed="false" customWidth="true" hidden="false" outlineLevel="0" max="3" min="3" style="180" width="11.14"/>
    <col collapsed="false" customWidth="true" hidden="false" outlineLevel="0" max="4" min="4" style="140" width="1"/>
    <col collapsed="false" customWidth="true" hidden="false" outlineLevel="0" max="5" min="5" style="92" width="7.86"/>
    <col collapsed="false" customWidth="true" hidden="false" outlineLevel="0" max="6" min="6" style="92" width="11.29"/>
    <col collapsed="false" customWidth="true" hidden="false" outlineLevel="0" max="7" min="7" style="92" width="1.57"/>
    <col collapsed="false" customWidth="true" hidden="false" outlineLevel="0" max="8" min="8" style="92" width="6.85"/>
    <col collapsed="false" customWidth="true" hidden="false" outlineLevel="0" max="9" min="9" style="92" width="11.29"/>
    <col collapsed="false" customWidth="true" hidden="false" outlineLevel="0" max="10" min="10" style="92" width="1.57"/>
    <col collapsed="false" customWidth="true" hidden="false" outlineLevel="0" max="11" min="11" style="92" width="7.42"/>
    <col collapsed="false" customWidth="true" hidden="false" outlineLevel="0" max="12" min="12" style="92" width="11.29"/>
    <col collapsed="false" customWidth="true" hidden="false" outlineLevel="0" max="13" min="13" style="92" width="1"/>
    <col collapsed="false" customWidth="true" hidden="false" outlineLevel="0" max="14" min="14" style="92" width="7.57"/>
    <col collapsed="false" customWidth="true" hidden="false" outlineLevel="0" max="15" min="15" style="92" width="11.29"/>
    <col collapsed="false" customWidth="true" hidden="false" outlineLevel="0" max="16" min="16" style="92" width="1.42"/>
    <col collapsed="false" customWidth="true" hidden="false" outlineLevel="0" max="17" min="17" style="109" width="7.57"/>
    <col collapsed="false" customWidth="true" hidden="false" outlineLevel="0" max="18" min="18" style="92" width="11.29"/>
    <col collapsed="false" customWidth="true" hidden="false" outlineLevel="0" max="19" min="19" style="92" width="2.42"/>
    <col collapsed="false" customWidth="true" hidden="false" outlineLevel="0" max="20" min="20" style="92" width="7.57"/>
    <col collapsed="false" customWidth="true" hidden="false" outlineLevel="0" max="21" min="21" style="92" width="11.29"/>
    <col collapsed="false" customWidth="true" hidden="false" outlineLevel="0" max="22" min="22" style="92" width="1.85"/>
    <col collapsed="false" customWidth="true" hidden="false" outlineLevel="0" max="23" min="23" style="92" width="7.42"/>
    <col collapsed="false" customWidth="true" hidden="false" outlineLevel="0" max="24" min="24" style="92" width="11"/>
    <col collapsed="false" customWidth="true" hidden="false" outlineLevel="0" max="25" min="25" style="92" width="5.71"/>
    <col collapsed="false" customWidth="true" hidden="false" outlineLevel="0" max="26" min="26" style="92" width="7.42"/>
    <col collapsed="false" customWidth="true" hidden="false" outlineLevel="0" max="27" min="27" style="92" width="1.29"/>
    <col collapsed="false" customWidth="true" hidden="false" outlineLevel="0" max="28" min="28" style="92" width="27.86"/>
    <col collapsed="false" customWidth="false" hidden="false" outlineLevel="0" max="16384" min="29" style="92" width="11.43"/>
  </cols>
  <sheetData>
    <row r="1" customFormat="false" ht="15" hidden="false" customHeight="false" outlineLevel="0" collapsed="false">
      <c r="A1" s="179"/>
      <c r="B1" s="223" t="s">
        <v>384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181"/>
      <c r="AA1" s="181"/>
    </row>
    <row r="2" customFormat="false" ht="9.75" hidden="false" customHeight="true" outlineLevel="0" collapsed="false">
      <c r="A2" s="179"/>
      <c r="B2" s="181"/>
      <c r="C2" s="182"/>
      <c r="D2" s="183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4"/>
      <c r="R2" s="181"/>
      <c r="S2" s="181"/>
      <c r="T2" s="181"/>
      <c r="U2" s="181"/>
      <c r="V2" s="181"/>
      <c r="W2" s="181"/>
      <c r="X2" s="181"/>
      <c r="Y2" s="181"/>
      <c r="Z2" s="181"/>
      <c r="AA2" s="181"/>
    </row>
    <row r="3" customFormat="false" ht="13.8" hidden="false" customHeight="false" outlineLevel="0" collapsed="false">
      <c r="A3" s="179"/>
      <c r="B3" s="185" t="s">
        <v>0</v>
      </c>
      <c r="C3" s="87"/>
      <c r="D3" s="186"/>
      <c r="E3" s="89" t="s">
        <v>0</v>
      </c>
      <c r="F3" s="89"/>
      <c r="G3" s="90"/>
      <c r="H3" s="89" t="s">
        <v>0</v>
      </c>
      <c r="I3" s="89"/>
      <c r="J3" s="90"/>
      <c r="K3" s="89" t="s">
        <v>0</v>
      </c>
      <c r="L3" s="89"/>
      <c r="M3" s="90"/>
      <c r="N3" s="89" t="s">
        <v>0</v>
      </c>
      <c r="O3" s="89"/>
      <c r="P3" s="90"/>
      <c r="Q3" s="89" t="s">
        <v>0</v>
      </c>
      <c r="R3" s="89"/>
      <c r="S3" s="90"/>
      <c r="T3" s="89" t="s">
        <v>0</v>
      </c>
      <c r="U3" s="89"/>
      <c r="V3" s="90"/>
      <c r="W3" s="89" t="s">
        <v>0</v>
      </c>
      <c r="X3" s="89"/>
      <c r="Y3" s="119"/>
      <c r="AA3" s="181"/>
    </row>
    <row r="4" customFormat="false" ht="13.8" hidden="false" customHeight="false" outlineLevel="0" collapsed="false">
      <c r="A4" s="179"/>
      <c r="B4" s="224" t="n">
        <v>1101</v>
      </c>
      <c r="C4" s="225" t="s">
        <v>251</v>
      </c>
      <c r="E4" s="68" t="n">
        <v>1201</v>
      </c>
      <c r="F4" s="68" t="s">
        <v>247</v>
      </c>
      <c r="H4" s="68" t="n">
        <v>1301</v>
      </c>
      <c r="I4" s="68" t="s">
        <v>247</v>
      </c>
      <c r="K4" s="226" t="n">
        <v>1401</v>
      </c>
      <c r="L4" s="226" t="s">
        <v>251</v>
      </c>
      <c r="N4" s="227" t="n">
        <v>1501</v>
      </c>
      <c r="O4" s="227" t="s">
        <v>247</v>
      </c>
      <c r="Q4" s="228" t="n">
        <v>1602</v>
      </c>
      <c r="R4" s="68" t="s">
        <v>247</v>
      </c>
      <c r="T4" s="229" t="n">
        <v>1703</v>
      </c>
      <c r="U4" s="229" t="s">
        <v>261</v>
      </c>
      <c r="W4" s="230" t="n">
        <v>1804</v>
      </c>
      <c r="X4" s="230" t="s">
        <v>385</v>
      </c>
      <c r="Y4" s="110"/>
      <c r="AA4" s="181"/>
    </row>
    <row r="5" customFormat="false" ht="13.8" hidden="false" customHeight="false" outlineLevel="0" collapsed="false">
      <c r="A5" s="179"/>
      <c r="B5" s="224" t="s">
        <v>5</v>
      </c>
      <c r="C5" s="225" t="s">
        <v>251</v>
      </c>
      <c r="E5" s="229" t="s">
        <v>6</v>
      </c>
      <c r="F5" s="229" t="s">
        <v>261</v>
      </c>
      <c r="H5" s="226" t="s">
        <v>7</v>
      </c>
      <c r="I5" s="226" t="s">
        <v>251</v>
      </c>
      <c r="K5" s="226" t="s">
        <v>8</v>
      </c>
      <c r="L5" s="226" t="s">
        <v>251</v>
      </c>
      <c r="N5" s="231" t="s">
        <v>9</v>
      </c>
      <c r="O5" s="231" t="s">
        <v>386</v>
      </c>
      <c r="Q5" s="231" t="s">
        <v>11</v>
      </c>
      <c r="R5" s="231" t="s">
        <v>386</v>
      </c>
      <c r="T5" s="229" t="s">
        <v>12</v>
      </c>
      <c r="U5" s="229" t="s">
        <v>261</v>
      </c>
      <c r="W5" s="226" t="s">
        <v>13</v>
      </c>
      <c r="X5" s="226" t="s">
        <v>251</v>
      </c>
      <c r="Y5" s="110"/>
      <c r="AA5" s="181"/>
    </row>
    <row r="6" customFormat="false" ht="13.8" hidden="false" customHeight="false" outlineLevel="0" collapsed="false">
      <c r="A6" s="179"/>
      <c r="B6" s="224" t="s">
        <v>14</v>
      </c>
      <c r="C6" s="225" t="s">
        <v>251</v>
      </c>
      <c r="E6" s="229" t="s">
        <v>15</v>
      </c>
      <c r="F6" s="229" t="s">
        <v>261</v>
      </c>
      <c r="H6" s="226" t="s">
        <v>16</v>
      </c>
      <c r="I6" s="226" t="s">
        <v>251</v>
      </c>
      <c r="K6" s="226" t="s">
        <v>17</v>
      </c>
      <c r="L6" s="226" t="s">
        <v>251</v>
      </c>
      <c r="N6" s="231" t="s">
        <v>18</v>
      </c>
      <c r="O6" s="231" t="s">
        <v>386</v>
      </c>
      <c r="Q6" s="231" t="s">
        <v>19</v>
      </c>
      <c r="R6" s="231" t="s">
        <v>386</v>
      </c>
      <c r="T6" s="229" t="s">
        <v>20</v>
      </c>
      <c r="U6" s="229" t="s">
        <v>261</v>
      </c>
      <c r="W6" s="226" t="s">
        <v>21</v>
      </c>
      <c r="X6" s="226" t="s">
        <v>251</v>
      </c>
      <c r="Y6" s="110"/>
      <c r="AA6" s="181"/>
    </row>
    <row r="7" customFormat="false" ht="13.8" hidden="false" customHeight="false" outlineLevel="0" collapsed="false">
      <c r="A7" s="179"/>
      <c r="B7" s="194" t="s">
        <v>22</v>
      </c>
      <c r="C7" s="195" t="s">
        <v>247</v>
      </c>
      <c r="E7" s="226" t="s">
        <v>23</v>
      </c>
      <c r="F7" s="226" t="s">
        <v>251</v>
      </c>
      <c r="H7" s="226" t="s">
        <v>24</v>
      </c>
      <c r="I7" s="226" t="s">
        <v>251</v>
      </c>
      <c r="K7" s="226" t="s">
        <v>25</v>
      </c>
      <c r="L7" s="226" t="s">
        <v>251</v>
      </c>
      <c r="N7" s="226" t="s">
        <v>26</v>
      </c>
      <c r="O7" s="226" t="s">
        <v>251</v>
      </c>
      <c r="Q7" s="231" t="s">
        <v>27</v>
      </c>
      <c r="R7" s="231" t="s">
        <v>386</v>
      </c>
      <c r="T7" s="226" t="s">
        <v>28</v>
      </c>
      <c r="U7" s="226" t="s">
        <v>251</v>
      </c>
      <c r="W7" s="226" t="s">
        <v>29</v>
      </c>
      <c r="X7" s="226" t="s">
        <v>251</v>
      </c>
      <c r="Y7" s="110"/>
      <c r="AA7" s="181"/>
    </row>
    <row r="8" customFormat="false" ht="13.8" hidden="false" customHeight="false" outlineLevel="0" collapsed="false">
      <c r="A8" s="179"/>
      <c r="B8" s="194" t="s">
        <v>30</v>
      </c>
      <c r="C8" s="195" t="s">
        <v>247</v>
      </c>
      <c r="E8" s="226" t="s">
        <v>31</v>
      </c>
      <c r="F8" s="226" t="s">
        <v>251</v>
      </c>
      <c r="H8" s="226" t="s">
        <v>32</v>
      </c>
      <c r="I8" s="226" t="s">
        <v>251</v>
      </c>
      <c r="K8" s="226" t="s">
        <v>33</v>
      </c>
      <c r="L8" s="226" t="s">
        <v>251</v>
      </c>
      <c r="N8" s="226" t="s">
        <v>34</v>
      </c>
      <c r="O8" s="226" t="s">
        <v>251</v>
      </c>
      <c r="Q8" s="231" t="s">
        <v>35</v>
      </c>
      <c r="R8" s="231" t="s">
        <v>386</v>
      </c>
      <c r="T8" s="226" t="s">
        <v>36</v>
      </c>
      <c r="U8" s="226" t="s">
        <v>251</v>
      </c>
      <c r="W8" s="226" t="s">
        <v>37</v>
      </c>
      <c r="X8" s="226" t="s">
        <v>251</v>
      </c>
      <c r="Y8" s="110"/>
      <c r="AA8" s="183"/>
    </row>
    <row r="9" customFormat="false" ht="13.8" hidden="false" customHeight="false" outlineLevel="0" collapsed="false">
      <c r="A9" s="179"/>
      <c r="B9" s="224" t="s">
        <v>38</v>
      </c>
      <c r="C9" s="225" t="s">
        <v>251</v>
      </c>
      <c r="E9" s="226" t="s">
        <v>39</v>
      </c>
      <c r="F9" s="226" t="s">
        <v>251</v>
      </c>
      <c r="H9" s="226" t="s">
        <v>40</v>
      </c>
      <c r="I9" s="226" t="s">
        <v>251</v>
      </c>
      <c r="K9" s="226" t="s">
        <v>41</v>
      </c>
      <c r="L9" s="226" t="s">
        <v>251</v>
      </c>
      <c r="N9" s="226" t="s">
        <v>42</v>
      </c>
      <c r="O9" s="226" t="s">
        <v>251</v>
      </c>
      <c r="Q9" s="229" t="s">
        <v>43</v>
      </c>
      <c r="R9" s="229" t="s">
        <v>261</v>
      </c>
      <c r="T9" s="231" t="s">
        <v>45</v>
      </c>
      <c r="U9" s="231" t="s">
        <v>386</v>
      </c>
      <c r="W9" s="227" t="s">
        <v>46</v>
      </c>
      <c r="X9" s="68" t="s">
        <v>247</v>
      </c>
      <c r="Y9" s="110"/>
      <c r="AA9" s="183"/>
    </row>
    <row r="10" customFormat="false" ht="13.8" hidden="false" customHeight="false" outlineLevel="0" collapsed="false">
      <c r="A10" s="179"/>
      <c r="B10" s="224" t="s">
        <v>47</v>
      </c>
      <c r="C10" s="225" t="s">
        <v>251</v>
      </c>
      <c r="E10" s="226" t="s">
        <v>48</v>
      </c>
      <c r="F10" s="226" t="s">
        <v>251</v>
      </c>
      <c r="H10" s="226" t="s">
        <v>49</v>
      </c>
      <c r="I10" s="226" t="s">
        <v>251</v>
      </c>
      <c r="K10" s="226" t="s">
        <v>50</v>
      </c>
      <c r="L10" s="226" t="s">
        <v>251</v>
      </c>
      <c r="N10" s="226" t="s">
        <v>51</v>
      </c>
      <c r="O10" s="226" t="s">
        <v>251</v>
      </c>
      <c r="Q10" s="229" t="s">
        <v>52</v>
      </c>
      <c r="R10" s="229" t="s">
        <v>261</v>
      </c>
      <c r="T10" s="231" t="s">
        <v>53</v>
      </c>
      <c r="U10" s="231" t="s">
        <v>386</v>
      </c>
      <c r="W10" s="68" t="s">
        <v>54</v>
      </c>
      <c r="X10" s="68" t="s">
        <v>247</v>
      </c>
      <c r="Y10" s="110"/>
      <c r="AA10" s="181"/>
    </row>
    <row r="11" customFormat="false" ht="13.8" hidden="false" customHeight="false" outlineLevel="0" collapsed="false">
      <c r="A11" s="179"/>
      <c r="B11" s="232" t="s">
        <v>55</v>
      </c>
      <c r="C11" s="229" t="s">
        <v>261</v>
      </c>
      <c r="E11" s="226" t="s">
        <v>56</v>
      </c>
      <c r="F11" s="226" t="s">
        <v>251</v>
      </c>
      <c r="H11" s="229" t="s">
        <v>57</v>
      </c>
      <c r="I11" s="229" t="s">
        <v>261</v>
      </c>
      <c r="K11" s="226" t="s">
        <v>58</v>
      </c>
      <c r="L11" s="226" t="s">
        <v>251</v>
      </c>
      <c r="N11" s="229" t="s">
        <v>59</v>
      </c>
      <c r="O11" s="229" t="s">
        <v>261</v>
      </c>
      <c r="Q11" s="233" t="s">
        <v>60</v>
      </c>
      <c r="R11" s="231" t="s">
        <v>386</v>
      </c>
      <c r="T11" s="226" t="s">
        <v>61</v>
      </c>
      <c r="U11" s="226" t="s">
        <v>251</v>
      </c>
      <c r="W11" s="109"/>
      <c r="Y11" s="110"/>
      <c r="AA11" s="196"/>
    </row>
    <row r="12" customFormat="false" ht="13.8" hidden="false" customHeight="false" outlineLevel="0" collapsed="false">
      <c r="A12" s="179"/>
      <c r="B12" s="232" t="s">
        <v>62</v>
      </c>
      <c r="C12" s="229" t="s">
        <v>261</v>
      </c>
      <c r="E12" s="226" t="s">
        <v>63</v>
      </c>
      <c r="F12" s="226" t="s">
        <v>251</v>
      </c>
      <c r="H12" s="229" t="s">
        <v>64</v>
      </c>
      <c r="I12" s="229" t="s">
        <v>261</v>
      </c>
      <c r="K12" s="226" t="s">
        <v>65</v>
      </c>
      <c r="L12" s="226" t="s">
        <v>251</v>
      </c>
      <c r="N12" s="229" t="s">
        <v>66</v>
      </c>
      <c r="O12" s="229" t="s">
        <v>261</v>
      </c>
      <c r="Q12" s="233" t="s">
        <v>67</v>
      </c>
      <c r="R12" s="231" t="s">
        <v>386</v>
      </c>
      <c r="T12" s="226" t="s">
        <v>68</v>
      </c>
      <c r="U12" s="226" t="s">
        <v>251</v>
      </c>
      <c r="V12" s="109"/>
      <c r="W12" s="109"/>
      <c r="Y12" s="110"/>
      <c r="AA12" s="181"/>
    </row>
    <row r="13" customFormat="false" ht="13.8" hidden="false" customHeight="false" outlineLevel="0" collapsed="false">
      <c r="A13" s="179"/>
      <c r="B13" s="232" t="s">
        <v>69</v>
      </c>
      <c r="C13" s="229" t="s">
        <v>261</v>
      </c>
      <c r="E13" s="226" t="s">
        <v>70</v>
      </c>
      <c r="F13" s="226" t="s">
        <v>251</v>
      </c>
      <c r="H13" s="226" t="s">
        <v>71</v>
      </c>
      <c r="I13" s="226" t="s">
        <v>251</v>
      </c>
      <c r="K13" s="226" t="s">
        <v>72</v>
      </c>
      <c r="L13" s="226" t="s">
        <v>251</v>
      </c>
      <c r="N13" s="226" t="s">
        <v>73</v>
      </c>
      <c r="O13" s="226" t="s">
        <v>251</v>
      </c>
      <c r="Q13" s="226" t="s">
        <v>74</v>
      </c>
      <c r="R13" s="226" t="s">
        <v>251</v>
      </c>
      <c r="T13" s="109"/>
      <c r="Y13" s="110"/>
      <c r="AA13" s="181"/>
    </row>
    <row r="14" customFormat="false" ht="13.8" hidden="false" customHeight="false" outlineLevel="0" collapsed="false">
      <c r="A14" s="179"/>
      <c r="B14" s="232" t="s">
        <v>75</v>
      </c>
      <c r="C14" s="229" t="s">
        <v>261</v>
      </c>
      <c r="E14" s="226" t="s">
        <v>76</v>
      </c>
      <c r="F14" s="226" t="s">
        <v>251</v>
      </c>
      <c r="H14" s="226" t="s">
        <v>77</v>
      </c>
      <c r="I14" s="226" t="s">
        <v>251</v>
      </c>
      <c r="K14" s="226" t="s">
        <v>78</v>
      </c>
      <c r="L14" s="226" t="s">
        <v>251</v>
      </c>
      <c r="N14" s="226" t="s">
        <v>79</v>
      </c>
      <c r="O14" s="226" t="s">
        <v>251</v>
      </c>
      <c r="Q14" s="226" t="s">
        <v>80</v>
      </c>
      <c r="R14" s="226" t="s">
        <v>251</v>
      </c>
      <c r="T14" s="109"/>
      <c r="Y14" s="110"/>
      <c r="AA14" s="181"/>
    </row>
    <row r="15" customFormat="false" ht="13.8" hidden="false" customHeight="false" outlineLevel="0" collapsed="false">
      <c r="A15" s="179"/>
      <c r="B15" s="224" t="s">
        <v>81</v>
      </c>
      <c r="C15" s="225" t="s">
        <v>251</v>
      </c>
      <c r="E15" s="68" t="s">
        <v>82</v>
      </c>
      <c r="F15" s="68" t="s">
        <v>247</v>
      </c>
      <c r="H15" s="226" t="s">
        <v>83</v>
      </c>
      <c r="I15" s="226" t="s">
        <v>251</v>
      </c>
      <c r="K15" s="226" t="s">
        <v>84</v>
      </c>
      <c r="L15" s="226" t="s">
        <v>251</v>
      </c>
      <c r="N15" s="229" t="s">
        <v>85</v>
      </c>
      <c r="O15" s="229" t="s">
        <v>261</v>
      </c>
      <c r="Y15" s="110"/>
      <c r="AA15" s="181"/>
    </row>
    <row r="16" customFormat="false" ht="13.8" hidden="false" customHeight="false" outlineLevel="0" collapsed="false">
      <c r="A16" s="179"/>
      <c r="B16" s="224" t="s">
        <v>86</v>
      </c>
      <c r="C16" s="225" t="s">
        <v>251</v>
      </c>
      <c r="E16" s="68" t="s">
        <v>87</v>
      </c>
      <c r="F16" s="68" t="s">
        <v>247</v>
      </c>
      <c r="H16" s="226" t="s">
        <v>88</v>
      </c>
      <c r="I16" s="226" t="s">
        <v>251</v>
      </c>
      <c r="K16" s="226" t="s">
        <v>89</v>
      </c>
      <c r="L16" s="226" t="s">
        <v>251</v>
      </c>
      <c r="N16" s="229" t="s">
        <v>90</v>
      </c>
      <c r="O16" s="229" t="s">
        <v>261</v>
      </c>
      <c r="Y16" s="110"/>
      <c r="AA16" s="181"/>
    </row>
    <row r="17" customFormat="false" ht="13.8" hidden="false" customHeight="false" outlineLevel="0" collapsed="false">
      <c r="A17" s="179"/>
      <c r="B17" s="234"/>
      <c r="C17" s="235" t="n">
        <f aca="false">COUNTIF(C4:C16,"HOTEL")</f>
        <v>2</v>
      </c>
      <c r="D17" s="235"/>
      <c r="E17" s="235"/>
      <c r="F17" s="235" t="n">
        <f aca="false">COUNTIF(F4:F16,"HOTEL")</f>
        <v>3</v>
      </c>
      <c r="G17" s="235"/>
      <c r="H17" s="235"/>
      <c r="I17" s="235" t="n">
        <f aca="false">COUNTIF(I4:I16,"HOTEL")</f>
        <v>1</v>
      </c>
      <c r="J17" s="235"/>
      <c r="K17" s="235"/>
      <c r="L17" s="235" t="n">
        <f aca="false">COUNTIF(L4:L16,"HOTEL")</f>
        <v>0</v>
      </c>
      <c r="M17" s="235"/>
      <c r="N17" s="235"/>
      <c r="O17" s="235" t="n">
        <f aca="false">COUNTIF(O4:O16,"HOTEL")</f>
        <v>1</v>
      </c>
      <c r="P17" s="235"/>
      <c r="Q17" s="235"/>
      <c r="R17" s="235" t="n">
        <f aca="false">COUNTIF(R4:R16,"HOTEL")</f>
        <v>1</v>
      </c>
      <c r="S17" s="235"/>
      <c r="T17" s="235"/>
      <c r="U17" s="235" t="n">
        <f aca="false">COUNTIF(U4:U16,"HOTEL")</f>
        <v>0</v>
      </c>
      <c r="V17" s="235"/>
      <c r="W17" s="235"/>
      <c r="X17" s="235" t="n">
        <f aca="false">COUNTIF(X4:X16,"HOTEL")</f>
        <v>2</v>
      </c>
      <c r="Y17" s="236"/>
      <c r="AA17" s="181"/>
    </row>
    <row r="18" customFormat="false" ht="13.8" hidden="false" customHeight="false" outlineLevel="0" collapsed="false">
      <c r="A18" s="179"/>
      <c r="B18" s="234"/>
      <c r="C18" s="237" t="n">
        <f aca="false">COUNTIF(C4:C16,"REALSTATE")</f>
        <v>0</v>
      </c>
      <c r="D18" s="237"/>
      <c r="E18" s="237"/>
      <c r="F18" s="237" t="n">
        <f aca="false">COUNTIF(F4:F16,"REALSTATE")</f>
        <v>0</v>
      </c>
      <c r="G18" s="237"/>
      <c r="H18" s="237"/>
      <c r="I18" s="237" t="n">
        <f aca="false">COUNTIF(I4:I16,"REALSTATE")</f>
        <v>0</v>
      </c>
      <c r="J18" s="237"/>
      <c r="K18" s="237"/>
      <c r="L18" s="237" t="n">
        <f aca="false">COUNTIF(L4:L16,"REALSTATE")</f>
        <v>0</v>
      </c>
      <c r="M18" s="237"/>
      <c r="N18" s="237"/>
      <c r="O18" s="237" t="n">
        <f aca="false">COUNTIF(O4:O16,"REALSTATE")</f>
        <v>0</v>
      </c>
      <c r="P18" s="237"/>
      <c r="Q18" s="237"/>
      <c r="R18" s="237" t="n">
        <f aca="false">COUNTIF(R4:R16,"REALSTATE")</f>
        <v>0</v>
      </c>
      <c r="S18" s="237"/>
      <c r="T18" s="237"/>
      <c r="U18" s="237" t="n">
        <f aca="false">COUNTIF(U4:U16,"REALSTATE")</f>
        <v>0</v>
      </c>
      <c r="V18" s="237"/>
      <c r="W18" s="237"/>
      <c r="X18" s="237" t="n">
        <f aca="false">COUNTIF(X4:X16,"REALSTATE")</f>
        <v>0</v>
      </c>
      <c r="Y18" s="238"/>
      <c r="AA18" s="181"/>
    </row>
    <row r="19" customFormat="false" ht="13.8" hidden="false" customHeight="false" outlineLevel="0" collapsed="false">
      <c r="A19" s="179"/>
      <c r="B19" s="234"/>
      <c r="C19" s="237" t="n">
        <f aca="false">COUNTIF(C5:C17,"FRACCIONAL")</f>
        <v>0</v>
      </c>
      <c r="D19" s="237"/>
      <c r="E19" s="237"/>
      <c r="F19" s="237" t="n">
        <f aca="false">COUNTIF(F5:F17,"FRACCIONAL")</f>
        <v>0</v>
      </c>
      <c r="G19" s="237"/>
      <c r="H19" s="237"/>
      <c r="I19" s="237" t="n">
        <f aca="false">COUNTIF(I5:I17,"FRACCIONAL")</f>
        <v>0</v>
      </c>
      <c r="J19" s="237"/>
      <c r="K19" s="237"/>
      <c r="L19" s="237" t="n">
        <f aca="false">COUNTIF(L5:L17,"FRACCIONAL")</f>
        <v>0</v>
      </c>
      <c r="M19" s="237"/>
      <c r="N19" s="237"/>
      <c r="O19" s="237" t="n">
        <f aca="false">COUNTIF(O5:O17,"FRACCIONAL")</f>
        <v>2</v>
      </c>
      <c r="P19" s="237"/>
      <c r="Q19" s="237"/>
      <c r="R19" s="237" t="n">
        <f aca="false">COUNTIF(R5:R17,"FRACCIONAL")</f>
        <v>6</v>
      </c>
      <c r="S19" s="237"/>
      <c r="T19" s="238"/>
      <c r="U19" s="237" t="n">
        <f aca="false">COUNTIF(U5:U17,"FRACCIONAL")</f>
        <v>2</v>
      </c>
      <c r="V19" s="237"/>
      <c r="W19" s="237"/>
      <c r="X19" s="237" t="n">
        <f aca="false">COUNTIF(X5:X17,"FRACCIONAL")</f>
        <v>0</v>
      </c>
      <c r="Y19" s="238"/>
      <c r="AA19" s="181"/>
    </row>
    <row r="20" customFormat="false" ht="13.8" hidden="false" customHeight="false" outlineLevel="0" collapsed="false">
      <c r="A20" s="179"/>
      <c r="B20" s="234"/>
      <c r="C20" s="237" t="n">
        <f aca="false">SUM(C17:C19)</f>
        <v>2</v>
      </c>
      <c r="D20" s="237"/>
      <c r="E20" s="237"/>
      <c r="F20" s="237" t="n">
        <f aca="false">SUM(F17:F19)</f>
        <v>3</v>
      </c>
      <c r="G20" s="237"/>
      <c r="H20" s="237"/>
      <c r="I20" s="237" t="n">
        <f aca="false">SUM(I17:I19)</f>
        <v>1</v>
      </c>
      <c r="J20" s="237"/>
      <c r="K20" s="237"/>
      <c r="L20" s="237" t="n">
        <f aca="false">SUM(L17:L19)</f>
        <v>0</v>
      </c>
      <c r="M20" s="237"/>
      <c r="N20" s="237"/>
      <c r="O20" s="237" t="n">
        <f aca="false">SUM(O17:O19)</f>
        <v>3</v>
      </c>
      <c r="P20" s="237"/>
      <c r="Q20" s="237"/>
      <c r="R20" s="237" t="n">
        <f aca="false">SUM(R17:R19)</f>
        <v>7</v>
      </c>
      <c r="S20" s="237"/>
      <c r="T20" s="238"/>
      <c r="U20" s="237" t="n">
        <f aca="false">SUM(U17:U19)</f>
        <v>2</v>
      </c>
      <c r="V20" s="237"/>
      <c r="W20" s="237"/>
      <c r="X20" s="237" t="n">
        <f aca="false">SUM(X17:X19)</f>
        <v>2</v>
      </c>
      <c r="Y20" s="238" t="n">
        <f aca="false">SUM(C20,F20,I20,L20,O20,R20,U20,X20)</f>
        <v>20</v>
      </c>
      <c r="AA20" s="181"/>
    </row>
    <row r="21" s="92" customFormat="true" ht="13.8" hidden="false" customHeight="false" outlineLevel="0" collapsed="false">
      <c r="A21" s="179"/>
      <c r="B21" s="234"/>
      <c r="C21" s="239"/>
      <c r="E21" s="240"/>
      <c r="F21" s="240"/>
      <c r="H21" s="241"/>
      <c r="I21" s="241"/>
      <c r="K21" s="241"/>
      <c r="L21" s="241"/>
      <c r="N21" s="242"/>
      <c r="O21" s="242"/>
      <c r="Y21" s="110"/>
      <c r="AA21" s="181"/>
    </row>
    <row r="22" s="92" customFormat="true" ht="13.8" hidden="false" customHeight="false" outlineLevel="0" collapsed="false">
      <c r="A22" s="179"/>
      <c r="B22" s="243"/>
      <c r="C22" s="113"/>
      <c r="E22" s="113"/>
      <c r="F22" s="113"/>
      <c r="H22" s="113"/>
      <c r="I22" s="113"/>
      <c r="K22" s="113"/>
      <c r="L22" s="113"/>
      <c r="N22" s="113"/>
      <c r="O22" s="113"/>
      <c r="Q22" s="113"/>
      <c r="R22" s="113"/>
      <c r="T22" s="113"/>
      <c r="U22" s="113"/>
      <c r="W22" s="113"/>
      <c r="X22" s="113"/>
      <c r="Y22" s="110"/>
      <c r="AA22" s="181"/>
    </row>
    <row r="23" customFormat="false" ht="13.8" hidden="false" customHeight="false" outlineLevel="0" collapsed="false">
      <c r="A23" s="179"/>
      <c r="B23" s="199"/>
      <c r="C23" s="20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119"/>
      <c r="AA23" s="181"/>
    </row>
    <row r="24" customFormat="false" ht="13.8" hidden="false" customHeight="false" outlineLevel="0" collapsed="false">
      <c r="A24" s="179"/>
      <c r="B24" s="201" t="s">
        <v>0</v>
      </c>
      <c r="C24" s="134"/>
      <c r="D24" s="176"/>
      <c r="E24" s="122" t="s">
        <v>0</v>
      </c>
      <c r="F24" s="122"/>
      <c r="G24" s="122"/>
      <c r="H24" s="122" t="s">
        <v>0</v>
      </c>
      <c r="I24" s="122"/>
      <c r="J24" s="122"/>
      <c r="K24" s="122" t="s">
        <v>0</v>
      </c>
      <c r="L24" s="122"/>
      <c r="M24" s="122"/>
      <c r="N24" s="122" t="s">
        <v>0</v>
      </c>
      <c r="O24" s="122"/>
      <c r="P24" s="122"/>
      <c r="Q24" s="122" t="s">
        <v>0</v>
      </c>
      <c r="R24" s="122"/>
      <c r="S24" s="122"/>
      <c r="T24" s="122" t="s">
        <v>0</v>
      </c>
      <c r="U24" s="122"/>
      <c r="V24" s="122"/>
      <c r="W24" s="122" t="s">
        <v>0</v>
      </c>
      <c r="X24" s="122"/>
      <c r="Y24" s="122" t="s">
        <v>0</v>
      </c>
      <c r="Z24" s="202"/>
      <c r="AA24" s="181"/>
    </row>
    <row r="25" customFormat="false" ht="13.8" hidden="false" customHeight="false" outlineLevel="0" collapsed="false">
      <c r="A25" s="179"/>
      <c r="B25" s="244" t="s">
        <v>92</v>
      </c>
      <c r="C25" s="245" t="s">
        <v>386</v>
      </c>
      <c r="E25" s="246" t="s">
        <v>93</v>
      </c>
      <c r="F25" s="246" t="s">
        <v>261</v>
      </c>
      <c r="H25" s="205" t="s">
        <v>94</v>
      </c>
      <c r="I25" s="195" t="s">
        <v>247</v>
      </c>
      <c r="K25" s="229" t="s">
        <v>95</v>
      </c>
      <c r="L25" s="246" t="s">
        <v>261</v>
      </c>
      <c r="N25" s="247" t="s">
        <v>96</v>
      </c>
      <c r="O25" s="226" t="s">
        <v>251</v>
      </c>
      <c r="Q25" s="205" t="s">
        <v>97</v>
      </c>
      <c r="R25" s="195" t="s">
        <v>247</v>
      </c>
      <c r="T25" s="248" t="s">
        <v>98</v>
      </c>
      <c r="U25" s="248" t="s">
        <v>99</v>
      </c>
      <c r="W25" s="205" t="s">
        <v>100</v>
      </c>
      <c r="X25" s="195" t="s">
        <v>247</v>
      </c>
      <c r="Y25" s="247" t="n">
        <v>3002</v>
      </c>
      <c r="Z25" s="249" t="s">
        <v>251</v>
      </c>
      <c r="AA25" s="181"/>
    </row>
    <row r="26" customFormat="false" ht="13.8" hidden="false" customHeight="false" outlineLevel="0" collapsed="false">
      <c r="A26" s="179"/>
      <c r="B26" s="244" t="s">
        <v>101</v>
      </c>
      <c r="C26" s="245" t="s">
        <v>386</v>
      </c>
      <c r="E26" s="229" t="s">
        <v>102</v>
      </c>
      <c r="F26" s="246" t="s">
        <v>261</v>
      </c>
      <c r="H26" s="68" t="s">
        <v>103</v>
      </c>
      <c r="I26" s="195" t="s">
        <v>247</v>
      </c>
      <c r="K26" s="229" t="s">
        <v>104</v>
      </c>
      <c r="L26" s="246" t="s">
        <v>261</v>
      </c>
      <c r="N26" s="226" t="s">
        <v>105</v>
      </c>
      <c r="O26" s="226" t="s">
        <v>251</v>
      </c>
      <c r="Q26" s="68" t="s">
        <v>106</v>
      </c>
      <c r="R26" s="195" t="s">
        <v>247</v>
      </c>
      <c r="T26" s="72" t="s">
        <v>107</v>
      </c>
      <c r="U26" s="72" t="s">
        <v>99</v>
      </c>
      <c r="W26" s="68" t="s">
        <v>108</v>
      </c>
      <c r="X26" s="195" t="s">
        <v>247</v>
      </c>
      <c r="Y26" s="226" t="n">
        <v>3003</v>
      </c>
      <c r="Z26" s="249" t="s">
        <v>251</v>
      </c>
      <c r="AA26" s="181"/>
    </row>
    <row r="27" customFormat="false" ht="13.8" hidden="false" customHeight="false" outlineLevel="0" collapsed="false">
      <c r="A27" s="179"/>
      <c r="B27" s="194" t="s">
        <v>109</v>
      </c>
      <c r="C27" s="195" t="s">
        <v>247</v>
      </c>
      <c r="E27" s="226" t="s">
        <v>110</v>
      </c>
      <c r="F27" s="226" t="s">
        <v>251</v>
      </c>
      <c r="H27" s="68" t="s">
        <v>111</v>
      </c>
      <c r="I27" s="195" t="s">
        <v>247</v>
      </c>
      <c r="K27" s="229" t="s">
        <v>112</v>
      </c>
      <c r="L27" s="246" t="s">
        <v>261</v>
      </c>
      <c r="N27" s="229" t="s">
        <v>113</v>
      </c>
      <c r="O27" s="246" t="s">
        <v>261</v>
      </c>
      <c r="Q27" s="226" t="s">
        <v>114</v>
      </c>
      <c r="R27" s="226" t="s">
        <v>251</v>
      </c>
      <c r="T27" s="68" t="s">
        <v>115</v>
      </c>
      <c r="U27" s="195" t="s">
        <v>247</v>
      </c>
      <c r="W27" s="231" t="s">
        <v>116</v>
      </c>
      <c r="X27" s="245" t="s">
        <v>386</v>
      </c>
      <c r="Z27" s="110"/>
      <c r="AA27" s="208"/>
    </row>
    <row r="28" customFormat="false" ht="15.75" hidden="false" customHeight="true" outlineLevel="0" collapsed="false">
      <c r="A28" s="179"/>
      <c r="B28" s="194" t="s">
        <v>117</v>
      </c>
      <c r="C28" s="195" t="s">
        <v>247</v>
      </c>
      <c r="E28" s="226" t="s">
        <v>118</v>
      </c>
      <c r="F28" s="226" t="s">
        <v>251</v>
      </c>
      <c r="H28" s="68" t="s">
        <v>119</v>
      </c>
      <c r="I28" s="195" t="s">
        <v>247</v>
      </c>
      <c r="K28" s="229" t="s">
        <v>120</v>
      </c>
      <c r="L28" s="246" t="s">
        <v>261</v>
      </c>
      <c r="N28" s="229" t="s">
        <v>121</v>
      </c>
      <c r="O28" s="246" t="s">
        <v>261</v>
      </c>
      <c r="Q28" s="226" t="s">
        <v>122</v>
      </c>
      <c r="R28" s="226" t="s">
        <v>251</v>
      </c>
      <c r="T28" s="68" t="s">
        <v>123</v>
      </c>
      <c r="U28" s="195" t="s">
        <v>247</v>
      </c>
      <c r="W28" s="231" t="s">
        <v>124</v>
      </c>
      <c r="X28" s="245" t="s">
        <v>386</v>
      </c>
      <c r="Z28" s="110"/>
      <c r="AA28" s="208"/>
    </row>
    <row r="29" customFormat="false" ht="13.8" hidden="false" customHeight="false" outlineLevel="0" collapsed="false">
      <c r="A29" s="179"/>
      <c r="B29" s="194" t="s">
        <v>125</v>
      </c>
      <c r="C29" s="195" t="s">
        <v>247</v>
      </c>
      <c r="E29" s="226" t="s">
        <v>126</v>
      </c>
      <c r="F29" s="226" t="s">
        <v>251</v>
      </c>
      <c r="H29" s="226" t="s">
        <v>127</v>
      </c>
      <c r="I29" s="226" t="s">
        <v>251</v>
      </c>
      <c r="K29" s="226" t="s">
        <v>128</v>
      </c>
      <c r="L29" s="226" t="s">
        <v>251</v>
      </c>
      <c r="N29" s="68" t="s">
        <v>129</v>
      </c>
      <c r="O29" s="195" t="s">
        <v>247</v>
      </c>
      <c r="Q29" s="226" t="s">
        <v>130</v>
      </c>
      <c r="R29" s="226" t="s">
        <v>251</v>
      </c>
      <c r="T29" s="226" t="s">
        <v>131</v>
      </c>
      <c r="U29" s="226" t="s">
        <v>251</v>
      </c>
      <c r="W29" s="226" t="s">
        <v>132</v>
      </c>
      <c r="X29" s="226" t="s">
        <v>251</v>
      </c>
      <c r="Z29" s="110"/>
      <c r="AA29" s="181"/>
    </row>
    <row r="30" customFormat="false" ht="13.8" hidden="false" customHeight="false" outlineLevel="0" collapsed="false">
      <c r="A30" s="179"/>
      <c r="B30" s="250" t="s">
        <v>133</v>
      </c>
      <c r="C30" s="195" t="s">
        <v>247</v>
      </c>
      <c r="E30" s="226" t="s">
        <v>134</v>
      </c>
      <c r="F30" s="226" t="s">
        <v>251</v>
      </c>
      <c r="H30" s="226" t="s">
        <v>135</v>
      </c>
      <c r="I30" s="226" t="s">
        <v>251</v>
      </c>
      <c r="K30" s="226" t="s">
        <v>136</v>
      </c>
      <c r="L30" s="226" t="s">
        <v>251</v>
      </c>
      <c r="N30" s="68" t="s">
        <v>137</v>
      </c>
      <c r="O30" s="195" t="s">
        <v>247</v>
      </c>
      <c r="Q30" s="226" t="s">
        <v>138</v>
      </c>
      <c r="R30" s="226" t="s">
        <v>251</v>
      </c>
      <c r="T30" s="226" t="s">
        <v>139</v>
      </c>
      <c r="U30" s="226" t="s">
        <v>251</v>
      </c>
      <c r="W30" s="226" t="s">
        <v>140</v>
      </c>
      <c r="X30" s="226" t="s">
        <v>251</v>
      </c>
      <c r="Z30" s="110"/>
      <c r="AA30" s="181"/>
    </row>
    <row r="31" customFormat="false" ht="13.8" hidden="false" customHeight="false" outlineLevel="0" collapsed="false">
      <c r="A31" s="179"/>
      <c r="B31" s="250" t="s">
        <v>141</v>
      </c>
      <c r="C31" s="195" t="s">
        <v>247</v>
      </c>
      <c r="E31" s="229" t="s">
        <v>142</v>
      </c>
      <c r="F31" s="246" t="s">
        <v>261</v>
      </c>
      <c r="H31" s="229" t="s">
        <v>143</v>
      </c>
      <c r="I31" s="246" t="s">
        <v>261</v>
      </c>
      <c r="K31" s="229" t="s">
        <v>144</v>
      </c>
      <c r="L31" s="246" t="s">
        <v>261</v>
      </c>
      <c r="N31" s="231" t="s">
        <v>145</v>
      </c>
      <c r="O31" s="245" t="s">
        <v>386</v>
      </c>
      <c r="Q31" s="227" t="s">
        <v>146</v>
      </c>
      <c r="R31" s="195" t="s">
        <v>247</v>
      </c>
      <c r="T31" s="68" t="s">
        <v>147</v>
      </c>
      <c r="U31" s="195" t="s">
        <v>247</v>
      </c>
      <c r="W31" s="226" t="s">
        <v>148</v>
      </c>
      <c r="X31" s="226" t="s">
        <v>251</v>
      </c>
      <c r="Z31" s="110"/>
      <c r="AA31" s="181"/>
    </row>
    <row r="32" customFormat="false" ht="13.8" hidden="false" customHeight="false" outlineLevel="0" collapsed="false">
      <c r="A32" s="179"/>
      <c r="B32" s="250" t="s">
        <v>149</v>
      </c>
      <c r="C32" s="195" t="s">
        <v>247</v>
      </c>
      <c r="E32" s="229" t="s">
        <v>150</v>
      </c>
      <c r="F32" s="246" t="s">
        <v>261</v>
      </c>
      <c r="H32" s="229" t="s">
        <v>151</v>
      </c>
      <c r="I32" s="246" t="s">
        <v>261</v>
      </c>
      <c r="K32" s="229" t="s">
        <v>152</v>
      </c>
      <c r="L32" s="246" t="s">
        <v>261</v>
      </c>
      <c r="N32" s="231" t="s">
        <v>153</v>
      </c>
      <c r="O32" s="245" t="s">
        <v>386</v>
      </c>
      <c r="Q32" s="227" t="s">
        <v>154</v>
      </c>
      <c r="R32" s="195" t="s">
        <v>247</v>
      </c>
      <c r="T32" s="68" t="s">
        <v>155</v>
      </c>
      <c r="U32" s="195" t="s">
        <v>247</v>
      </c>
      <c r="W32" s="226" t="s">
        <v>156</v>
      </c>
      <c r="X32" s="226" t="s">
        <v>251</v>
      </c>
      <c r="Z32" s="110"/>
      <c r="AA32" s="181"/>
    </row>
    <row r="33" customFormat="false" ht="13.8" hidden="false" customHeight="false" outlineLevel="0" collapsed="false">
      <c r="A33" s="179"/>
      <c r="B33" s="251"/>
      <c r="C33" s="209"/>
      <c r="E33" s="205" t="s">
        <v>157</v>
      </c>
      <c r="F33" s="195" t="s">
        <v>247</v>
      </c>
      <c r="H33" s="109"/>
      <c r="I33" s="109"/>
      <c r="K33" s="109"/>
      <c r="L33" s="109"/>
      <c r="N33" s="109"/>
      <c r="O33" s="109"/>
      <c r="Q33" s="142"/>
      <c r="R33" s="142"/>
      <c r="T33" s="142"/>
      <c r="U33" s="142"/>
      <c r="W33" s="109"/>
      <c r="X33" s="109"/>
      <c r="Z33" s="110"/>
      <c r="AA33" s="181"/>
    </row>
    <row r="34" s="92" customFormat="true" ht="13.8" hidden="false" customHeight="false" outlineLevel="0" collapsed="false">
      <c r="A34" s="179"/>
      <c r="B34" s="251"/>
      <c r="C34" s="209"/>
      <c r="E34" s="205" t="s">
        <v>158</v>
      </c>
      <c r="F34" s="195" t="s">
        <v>247</v>
      </c>
      <c r="H34" s="198"/>
      <c r="I34" s="198"/>
      <c r="K34" s="198"/>
      <c r="L34" s="198"/>
      <c r="N34" s="198"/>
      <c r="O34" s="198"/>
      <c r="Q34" s="198"/>
      <c r="R34" s="198"/>
      <c r="T34" s="198"/>
      <c r="U34" s="198"/>
      <c r="W34" s="198"/>
      <c r="X34" s="198"/>
      <c r="Y34" s="140"/>
      <c r="Z34" s="210"/>
      <c r="AA34" s="181"/>
    </row>
    <row r="35" customFormat="false" ht="13.8" hidden="false" customHeight="false" outlineLevel="0" collapsed="false">
      <c r="A35" s="179"/>
      <c r="B35" s="251"/>
      <c r="C35" s="235" t="n">
        <f aca="false">COUNTIF(C22:C34,"HOTEL")</f>
        <v>6</v>
      </c>
      <c r="D35" s="235"/>
      <c r="E35" s="235"/>
      <c r="F35" s="235" t="n">
        <f aca="false">COUNTIF(F22:F34,"HOTEL")</f>
        <v>2</v>
      </c>
      <c r="G35" s="235"/>
      <c r="H35" s="235"/>
      <c r="I35" s="235" t="n">
        <f aca="false">COUNTIF(I22:I34,"HOTEL")</f>
        <v>4</v>
      </c>
      <c r="J35" s="235"/>
      <c r="K35" s="235"/>
      <c r="L35" s="235" t="n">
        <f aca="false">COUNTIF(L22:L34,"HOTEL")</f>
        <v>0</v>
      </c>
      <c r="M35" s="235"/>
      <c r="N35" s="235"/>
      <c r="O35" s="235" t="n">
        <f aca="false">COUNTIF(O22:O34,"HOTEL")</f>
        <v>2</v>
      </c>
      <c r="P35" s="235"/>
      <c r="Q35" s="235"/>
      <c r="R35" s="235" t="n">
        <f aca="false">COUNTIF(R22:R34,"HOTEL")</f>
        <v>4</v>
      </c>
      <c r="S35" s="235"/>
      <c r="T35" s="235"/>
      <c r="U35" s="235" t="n">
        <f aca="false">COUNTIF(U22:U34,"HOTEL")</f>
        <v>4</v>
      </c>
      <c r="V35" s="235"/>
      <c r="W35" s="235"/>
      <c r="X35" s="235" t="n">
        <f aca="false">COUNTIF(X22:X34,"HOTEL")</f>
        <v>2</v>
      </c>
      <c r="Y35" s="236"/>
      <c r="Z35" s="210"/>
      <c r="AA35" s="181"/>
    </row>
    <row r="36" customFormat="false" ht="13.8" hidden="false" customHeight="false" outlineLevel="0" collapsed="false">
      <c r="A36" s="179"/>
      <c r="B36" s="251"/>
      <c r="C36" s="237" t="n">
        <f aca="false">COUNTIF(C22:C34,"REALSTATE")</f>
        <v>0</v>
      </c>
      <c r="D36" s="237"/>
      <c r="E36" s="237"/>
      <c r="F36" s="237" t="n">
        <f aca="false">COUNTIF(F22:F34,"REALSTATE")</f>
        <v>0</v>
      </c>
      <c r="G36" s="237"/>
      <c r="H36" s="237"/>
      <c r="I36" s="237" t="n">
        <f aca="false">COUNTIF(I22:I34,"REALSTATE")</f>
        <v>0</v>
      </c>
      <c r="J36" s="237"/>
      <c r="K36" s="237"/>
      <c r="L36" s="237" t="n">
        <f aca="false">COUNTIF(L22:L34,"REALSTATE")</f>
        <v>0</v>
      </c>
      <c r="M36" s="237"/>
      <c r="N36" s="237"/>
      <c r="O36" s="237" t="n">
        <f aca="false">COUNTIF(O22:O34,"REALSTATE")</f>
        <v>0</v>
      </c>
      <c r="P36" s="237"/>
      <c r="Q36" s="237"/>
      <c r="R36" s="237" t="n">
        <f aca="false">COUNTIF(R22:R34,"REALSTATE")</f>
        <v>0</v>
      </c>
      <c r="S36" s="237"/>
      <c r="T36" s="237"/>
      <c r="U36" s="237" t="n">
        <f aca="false">COUNTIF(U22:U34,"REALSTATE")</f>
        <v>0</v>
      </c>
      <c r="V36" s="237"/>
      <c r="W36" s="237"/>
      <c r="X36" s="237" t="n">
        <f aca="false">COUNTIF(X22:X34,"REALSTATE")</f>
        <v>0</v>
      </c>
      <c r="Y36" s="238"/>
      <c r="Z36" s="210"/>
      <c r="AA36" s="181"/>
    </row>
    <row r="37" customFormat="false" ht="13.8" hidden="false" customHeight="false" outlineLevel="0" collapsed="false">
      <c r="A37" s="179"/>
      <c r="B37" s="251"/>
      <c r="C37" s="237" t="n">
        <f aca="false">COUNTIF(C23:C35,"FRACCIONAL")</f>
        <v>2</v>
      </c>
      <c r="D37" s="237"/>
      <c r="E37" s="237"/>
      <c r="F37" s="237" t="n">
        <f aca="false">COUNTIF(F23:F35,"FRACCIONAL")</f>
        <v>0</v>
      </c>
      <c r="G37" s="237"/>
      <c r="H37" s="237"/>
      <c r="I37" s="237" t="n">
        <f aca="false">COUNTIF(I23:I35,"FRACCIONAL")</f>
        <v>0</v>
      </c>
      <c r="J37" s="237"/>
      <c r="K37" s="237"/>
      <c r="L37" s="237" t="n">
        <f aca="false">COUNTIF(L23:L35,"FRACCIONAL")</f>
        <v>0</v>
      </c>
      <c r="M37" s="237"/>
      <c r="N37" s="237"/>
      <c r="O37" s="237" t="n">
        <f aca="false">COUNTIF(O23:O35,"FRACCIONAL")</f>
        <v>2</v>
      </c>
      <c r="P37" s="237"/>
      <c r="Q37" s="237"/>
      <c r="R37" s="237" t="n">
        <f aca="false">COUNTIF(R23:R35,"FRACCIONAL")</f>
        <v>0</v>
      </c>
      <c r="S37" s="237"/>
      <c r="T37" s="238"/>
      <c r="U37" s="237" t="n">
        <f aca="false">COUNTIF(U23:U35,"FRACCIONAL")</f>
        <v>0</v>
      </c>
      <c r="V37" s="237"/>
      <c r="W37" s="237"/>
      <c r="X37" s="237" t="n">
        <f aca="false">COUNTIF(X23:X35,"FRACCIONAL")</f>
        <v>2</v>
      </c>
      <c r="Y37" s="238"/>
      <c r="Z37" s="210"/>
      <c r="AA37" s="181"/>
    </row>
    <row r="38" customFormat="false" ht="15.75" hidden="false" customHeight="true" outlineLevel="0" collapsed="false">
      <c r="A38" s="179"/>
      <c r="B38" s="243"/>
      <c r="C38" s="237" t="n">
        <f aca="false">SUM(C35:C37)</f>
        <v>8</v>
      </c>
      <c r="D38" s="237"/>
      <c r="E38" s="237"/>
      <c r="F38" s="237" t="n">
        <f aca="false">SUM(F35:F37)</f>
        <v>2</v>
      </c>
      <c r="G38" s="237"/>
      <c r="H38" s="237"/>
      <c r="I38" s="237" t="n">
        <f aca="false">SUM(I35:I37)</f>
        <v>4</v>
      </c>
      <c r="J38" s="237"/>
      <c r="K38" s="237"/>
      <c r="L38" s="237" t="n">
        <f aca="false">SUM(L35:L37)</f>
        <v>0</v>
      </c>
      <c r="M38" s="237"/>
      <c r="N38" s="237"/>
      <c r="O38" s="237" t="n">
        <f aca="false">SUM(O35:O37)</f>
        <v>4</v>
      </c>
      <c r="P38" s="237"/>
      <c r="Q38" s="237"/>
      <c r="R38" s="237" t="n">
        <f aca="false">SUM(R35:R37)</f>
        <v>4</v>
      </c>
      <c r="S38" s="237"/>
      <c r="T38" s="238"/>
      <c r="U38" s="237" t="n">
        <f aca="false">SUM(U35:U37)</f>
        <v>4</v>
      </c>
      <c r="V38" s="237"/>
      <c r="W38" s="237"/>
      <c r="X38" s="237" t="n">
        <f aca="false">SUM(X35:X37)</f>
        <v>4</v>
      </c>
      <c r="Y38" s="238" t="n">
        <f aca="false">SUM(C38,F38,I38,L38,O38,R38,U38,X38)</f>
        <v>30</v>
      </c>
      <c r="Z38" s="115"/>
      <c r="AA38" s="181"/>
    </row>
    <row r="39" customFormat="false" ht="13.8" hidden="false" customHeight="false" outlineLevel="0" collapsed="false">
      <c r="A39" s="179"/>
      <c r="B39" s="185" t="s">
        <v>0</v>
      </c>
      <c r="C39" s="87"/>
      <c r="D39" s="211"/>
      <c r="E39" s="89" t="s">
        <v>0</v>
      </c>
      <c r="F39" s="89"/>
      <c r="G39" s="89"/>
      <c r="H39" s="89" t="s">
        <v>0</v>
      </c>
      <c r="I39" s="89"/>
      <c r="J39" s="89"/>
      <c r="K39" s="89" t="s">
        <v>0</v>
      </c>
      <c r="L39" s="89"/>
      <c r="M39" s="89"/>
      <c r="N39" s="89" t="s">
        <v>0</v>
      </c>
      <c r="O39" s="89"/>
      <c r="P39" s="89"/>
      <c r="Q39" s="89" t="s">
        <v>0</v>
      </c>
      <c r="R39" s="89"/>
      <c r="S39" s="89"/>
      <c r="T39" s="89" t="s">
        <v>0</v>
      </c>
      <c r="U39" s="89"/>
      <c r="V39" s="89"/>
      <c r="W39" s="89" t="s">
        <v>0</v>
      </c>
      <c r="X39" s="89"/>
      <c r="Y39" s="119"/>
      <c r="AA39" s="181"/>
    </row>
    <row r="40" customFormat="false" ht="13.8" hidden="false" customHeight="false" outlineLevel="0" collapsed="false">
      <c r="A40" s="179"/>
      <c r="B40" s="250" t="n">
        <v>3101</v>
      </c>
      <c r="C40" s="252" t="s">
        <v>247</v>
      </c>
      <c r="E40" s="253" t="n">
        <v>3201</v>
      </c>
      <c r="F40" s="252" t="s">
        <v>247</v>
      </c>
      <c r="H40" s="205" t="n">
        <v>3301</v>
      </c>
      <c r="I40" s="252" t="s">
        <v>247</v>
      </c>
      <c r="K40" s="247" t="n">
        <v>3401</v>
      </c>
      <c r="L40" s="226" t="s">
        <v>251</v>
      </c>
      <c r="N40" s="247" t="n">
        <v>3501</v>
      </c>
      <c r="O40" s="226" t="s">
        <v>251</v>
      </c>
      <c r="Q40" s="248" t="n">
        <v>3602</v>
      </c>
      <c r="R40" s="254" t="s">
        <v>99</v>
      </c>
      <c r="S40" s="92" t="n">
        <v>2</v>
      </c>
      <c r="T40" s="255" t="n">
        <v>3703</v>
      </c>
      <c r="U40" s="256" t="s">
        <v>387</v>
      </c>
      <c r="W40" s="257" t="n">
        <v>3804</v>
      </c>
      <c r="X40" s="230" t="s">
        <v>385</v>
      </c>
      <c r="Y40" s="110"/>
      <c r="AA40" s="181"/>
    </row>
    <row r="41" customFormat="false" ht="13.8" hidden="false" customHeight="false" outlineLevel="0" collapsed="false">
      <c r="A41" s="179"/>
      <c r="B41" s="258" t="s">
        <v>161</v>
      </c>
      <c r="C41" s="252" t="s">
        <v>247</v>
      </c>
      <c r="E41" s="68" t="s">
        <v>162</v>
      </c>
      <c r="F41" s="252" t="s">
        <v>247</v>
      </c>
      <c r="H41" s="229" t="s">
        <v>163</v>
      </c>
      <c r="I41" s="229" t="s">
        <v>261</v>
      </c>
      <c r="K41" s="229" t="s">
        <v>164</v>
      </c>
      <c r="L41" s="229" t="s">
        <v>261</v>
      </c>
      <c r="N41" s="226" t="s">
        <v>165</v>
      </c>
      <c r="O41" s="226" t="s">
        <v>251</v>
      </c>
      <c r="Q41" s="259" t="s">
        <v>166</v>
      </c>
      <c r="R41" s="252" t="s">
        <v>247</v>
      </c>
      <c r="T41" s="226" t="s">
        <v>167</v>
      </c>
      <c r="U41" s="226" t="s">
        <v>251</v>
      </c>
      <c r="W41" s="260" t="s">
        <v>168</v>
      </c>
      <c r="X41" s="252" t="s">
        <v>247</v>
      </c>
      <c r="Y41" s="110"/>
      <c r="AA41" s="181"/>
    </row>
    <row r="42" customFormat="false" ht="13.8" hidden="false" customHeight="false" outlineLevel="0" collapsed="false">
      <c r="A42" s="179"/>
      <c r="B42" s="258" t="s">
        <v>169</v>
      </c>
      <c r="C42" s="252" t="s">
        <v>247</v>
      </c>
      <c r="E42" s="68" t="s">
        <v>170</v>
      </c>
      <c r="F42" s="252" t="s">
        <v>247</v>
      </c>
      <c r="H42" s="229" t="s">
        <v>171</v>
      </c>
      <c r="I42" s="229" t="s">
        <v>261</v>
      </c>
      <c r="K42" s="229" t="s">
        <v>172</v>
      </c>
      <c r="L42" s="229" t="s">
        <v>261</v>
      </c>
      <c r="N42" s="226" t="s">
        <v>173</v>
      </c>
      <c r="O42" s="226" t="s">
        <v>251</v>
      </c>
      <c r="Q42" s="259" t="s">
        <v>174</v>
      </c>
      <c r="R42" s="252" t="s">
        <v>247</v>
      </c>
      <c r="T42" s="226" t="s">
        <v>175</v>
      </c>
      <c r="U42" s="226" t="s">
        <v>251</v>
      </c>
      <c r="W42" s="260" t="s">
        <v>176</v>
      </c>
      <c r="X42" s="252" t="s">
        <v>247</v>
      </c>
      <c r="Y42" s="110"/>
      <c r="AA42" s="181"/>
      <c r="AB42" s="261" t="s">
        <v>388</v>
      </c>
    </row>
    <row r="43" customFormat="false" ht="13.8" hidden="false" customHeight="false" outlineLevel="0" collapsed="false">
      <c r="A43" s="179"/>
      <c r="B43" s="262" t="s">
        <v>177</v>
      </c>
      <c r="C43" s="263" t="s">
        <v>178</v>
      </c>
      <c r="E43" s="256" t="s">
        <v>179</v>
      </c>
      <c r="F43" s="256" t="s">
        <v>387</v>
      </c>
      <c r="H43" s="68" t="s">
        <v>180</v>
      </c>
      <c r="I43" s="252" t="s">
        <v>247</v>
      </c>
      <c r="K43" s="259" t="s">
        <v>181</v>
      </c>
      <c r="L43" s="252" t="s">
        <v>247</v>
      </c>
      <c r="M43" s="163"/>
      <c r="N43" s="264" t="s">
        <v>182</v>
      </c>
      <c r="O43" s="231" t="s">
        <v>386</v>
      </c>
      <c r="Q43" s="265" t="s">
        <v>183</v>
      </c>
      <c r="R43" s="266" t="s">
        <v>387</v>
      </c>
      <c r="T43" s="259" t="s">
        <v>184</v>
      </c>
      <c r="U43" s="252" t="s">
        <v>247</v>
      </c>
      <c r="W43" s="259" t="s">
        <v>185</v>
      </c>
      <c r="X43" s="252" t="s">
        <v>247</v>
      </c>
      <c r="Y43" s="110"/>
      <c r="AA43" s="181"/>
    </row>
    <row r="44" customFormat="false" ht="13.8" hidden="false" customHeight="false" outlineLevel="0" collapsed="false">
      <c r="A44" s="179"/>
      <c r="B44" s="262" t="s">
        <v>186</v>
      </c>
      <c r="C44" s="263" t="s">
        <v>178</v>
      </c>
      <c r="E44" s="256" t="s">
        <v>187</v>
      </c>
      <c r="F44" s="256" t="s">
        <v>387</v>
      </c>
      <c r="H44" s="68" t="s">
        <v>188</v>
      </c>
      <c r="I44" s="252" t="s">
        <v>247</v>
      </c>
      <c r="K44" s="259" t="s">
        <v>189</v>
      </c>
      <c r="L44" s="252" t="s">
        <v>247</v>
      </c>
      <c r="N44" s="264" t="s">
        <v>190</v>
      </c>
      <c r="O44" s="231" t="s">
        <v>386</v>
      </c>
      <c r="Q44" s="260" t="s">
        <v>191</v>
      </c>
      <c r="R44" s="266" t="s">
        <v>387</v>
      </c>
      <c r="T44" s="259" t="s">
        <v>192</v>
      </c>
      <c r="U44" s="252" t="s">
        <v>247</v>
      </c>
      <c r="W44" s="260" t="s">
        <v>193</v>
      </c>
      <c r="X44" s="252" t="s">
        <v>247</v>
      </c>
      <c r="Y44" s="110"/>
      <c r="AA44" s="181"/>
    </row>
    <row r="45" customFormat="false" ht="13.8" hidden="false" customHeight="false" outlineLevel="0" collapsed="false">
      <c r="A45" s="179"/>
      <c r="B45" s="258" t="s">
        <v>194</v>
      </c>
      <c r="C45" s="252" t="s">
        <v>247</v>
      </c>
      <c r="E45" s="226" t="s">
        <v>195</v>
      </c>
      <c r="F45" s="226" t="s">
        <v>251</v>
      </c>
      <c r="H45" s="226" t="s">
        <v>196</v>
      </c>
      <c r="I45" s="226" t="s">
        <v>251</v>
      </c>
      <c r="K45" s="259" t="s">
        <v>197</v>
      </c>
      <c r="L45" s="252" t="s">
        <v>247</v>
      </c>
      <c r="N45" s="260" t="s">
        <v>198</v>
      </c>
      <c r="O45" s="266" t="s">
        <v>387</v>
      </c>
      <c r="Q45" s="259" t="s">
        <v>199</v>
      </c>
      <c r="R45" s="252" t="s">
        <v>247</v>
      </c>
      <c r="T45" s="259" t="s">
        <v>200</v>
      </c>
      <c r="U45" s="252" t="s">
        <v>247</v>
      </c>
      <c r="W45" s="267" t="s">
        <v>201</v>
      </c>
      <c r="X45" s="268" t="s">
        <v>386</v>
      </c>
      <c r="Y45" s="110"/>
      <c r="AA45" s="181"/>
    </row>
    <row r="46" customFormat="false" ht="13.8" hidden="false" customHeight="false" outlineLevel="0" collapsed="false">
      <c r="A46" s="179"/>
      <c r="B46" s="258" t="s">
        <v>202</v>
      </c>
      <c r="C46" s="252" t="s">
        <v>247</v>
      </c>
      <c r="E46" s="226" t="s">
        <v>203</v>
      </c>
      <c r="F46" s="226" t="s">
        <v>251</v>
      </c>
      <c r="H46" s="226" t="s">
        <v>204</v>
      </c>
      <c r="I46" s="226" t="s">
        <v>251</v>
      </c>
      <c r="K46" s="259" t="s">
        <v>205</v>
      </c>
      <c r="L46" s="252" t="s">
        <v>247</v>
      </c>
      <c r="N46" s="260" t="s">
        <v>206</v>
      </c>
      <c r="O46" s="266" t="s">
        <v>387</v>
      </c>
      <c r="Q46" s="259" t="s">
        <v>207</v>
      </c>
      <c r="R46" s="252" t="s">
        <v>247</v>
      </c>
      <c r="T46" s="259" t="s">
        <v>208</v>
      </c>
      <c r="U46" s="252" t="s">
        <v>247</v>
      </c>
      <c r="W46" s="269" t="s">
        <v>209</v>
      </c>
      <c r="X46" s="270" t="s">
        <v>386</v>
      </c>
      <c r="Y46" s="110"/>
      <c r="AA46" s="181"/>
    </row>
    <row r="47" customFormat="false" ht="13.8" hidden="false" customHeight="false" outlineLevel="0" collapsed="false">
      <c r="A47" s="179"/>
      <c r="B47" s="194" t="s">
        <v>210</v>
      </c>
      <c r="C47" s="252" t="s">
        <v>247</v>
      </c>
      <c r="E47" s="68" t="s">
        <v>211</v>
      </c>
      <c r="F47" s="252" t="s">
        <v>247</v>
      </c>
      <c r="H47" s="68" t="s">
        <v>212</v>
      </c>
      <c r="I47" s="252" t="s">
        <v>247</v>
      </c>
      <c r="K47" s="259" t="s">
        <v>213</v>
      </c>
      <c r="L47" s="252" t="s">
        <v>247</v>
      </c>
      <c r="N47" s="259" t="s">
        <v>214</v>
      </c>
      <c r="O47" s="252" t="s">
        <v>247</v>
      </c>
      <c r="Q47" s="259" t="s">
        <v>215</v>
      </c>
      <c r="R47" s="252" t="s">
        <v>247</v>
      </c>
      <c r="T47" s="259" t="s">
        <v>216</v>
      </c>
      <c r="U47" s="252" t="s">
        <v>247</v>
      </c>
      <c r="Y47" s="110"/>
      <c r="AA47" s="183"/>
    </row>
    <row r="48" customFormat="false" ht="13.8" hidden="false" customHeight="false" outlineLevel="0" collapsed="false">
      <c r="A48" s="179"/>
      <c r="B48" s="194" t="s">
        <v>217</v>
      </c>
      <c r="C48" s="252" t="s">
        <v>247</v>
      </c>
      <c r="E48" s="68" t="s">
        <v>218</v>
      </c>
      <c r="F48" s="252" t="s">
        <v>247</v>
      </c>
      <c r="H48" s="68" t="s">
        <v>219</v>
      </c>
      <c r="I48" s="252" t="s">
        <v>247</v>
      </c>
      <c r="K48" s="259" t="s">
        <v>220</v>
      </c>
      <c r="L48" s="252" t="s">
        <v>247</v>
      </c>
      <c r="N48" s="259" t="s">
        <v>221</v>
      </c>
      <c r="O48" s="252" t="s">
        <v>247</v>
      </c>
      <c r="Q48" s="259" t="s">
        <v>222</v>
      </c>
      <c r="R48" s="252" t="s">
        <v>247</v>
      </c>
      <c r="T48" s="259" t="s">
        <v>223</v>
      </c>
      <c r="U48" s="252" t="s">
        <v>247</v>
      </c>
      <c r="Y48" s="110"/>
      <c r="AA48" s="183"/>
    </row>
    <row r="49" customFormat="false" ht="13.8" hidden="false" customHeight="false" outlineLevel="0" collapsed="false">
      <c r="A49" s="179"/>
      <c r="B49" s="194" t="s">
        <v>224</v>
      </c>
      <c r="C49" s="252" t="s">
        <v>247</v>
      </c>
      <c r="E49" s="68" t="s">
        <v>225</v>
      </c>
      <c r="F49" s="252" t="s">
        <v>247</v>
      </c>
      <c r="H49" s="259" t="s">
        <v>226</v>
      </c>
      <c r="I49" s="252" t="s">
        <v>247</v>
      </c>
      <c r="K49" s="259" t="s">
        <v>227</v>
      </c>
      <c r="L49" s="252" t="s">
        <v>247</v>
      </c>
      <c r="N49" s="259" t="s">
        <v>228</v>
      </c>
      <c r="O49" s="252" t="s">
        <v>247</v>
      </c>
      <c r="Q49" s="259" t="s">
        <v>229</v>
      </c>
      <c r="R49" s="252" t="s">
        <v>247</v>
      </c>
      <c r="Y49" s="110"/>
      <c r="AA49" s="181"/>
    </row>
    <row r="50" customFormat="false" ht="13.8" hidden="false" customHeight="false" outlineLevel="0" collapsed="false">
      <c r="A50" s="179"/>
      <c r="B50" s="194" t="s">
        <v>230</v>
      </c>
      <c r="C50" s="252" t="s">
        <v>247</v>
      </c>
      <c r="E50" s="68" t="s">
        <v>231</v>
      </c>
      <c r="F50" s="252" t="s">
        <v>247</v>
      </c>
      <c r="H50" s="259" t="s">
        <v>232</v>
      </c>
      <c r="I50" s="252" t="s">
        <v>247</v>
      </c>
      <c r="K50" s="259" t="s">
        <v>233</v>
      </c>
      <c r="L50" s="252" t="s">
        <v>247</v>
      </c>
      <c r="N50" s="259" t="s">
        <v>234</v>
      </c>
      <c r="O50" s="252" t="s">
        <v>247</v>
      </c>
      <c r="Q50" s="259" t="s">
        <v>235</v>
      </c>
      <c r="R50" s="252" t="s">
        <v>247</v>
      </c>
      <c r="Y50" s="110"/>
      <c r="AA50" s="196"/>
    </row>
    <row r="51" customFormat="false" ht="13.8" hidden="false" customHeight="false" outlineLevel="0" collapsed="false">
      <c r="A51" s="179"/>
      <c r="B51" s="194" t="s">
        <v>236</v>
      </c>
      <c r="C51" s="252" t="s">
        <v>247</v>
      </c>
      <c r="E51" s="68" t="s">
        <v>237</v>
      </c>
      <c r="F51" s="252" t="s">
        <v>247</v>
      </c>
      <c r="H51" s="259" t="s">
        <v>238</v>
      </c>
      <c r="I51" s="252" t="s">
        <v>247</v>
      </c>
      <c r="K51" s="259" t="s">
        <v>239</v>
      </c>
      <c r="L51" s="252" t="s">
        <v>247</v>
      </c>
      <c r="N51" s="259" t="s">
        <v>240</v>
      </c>
      <c r="O51" s="252" t="s">
        <v>247</v>
      </c>
      <c r="Q51" s="92"/>
      <c r="Y51" s="110"/>
      <c r="AA51" s="181"/>
    </row>
    <row r="52" customFormat="false" ht="13.8" hidden="false" customHeight="false" outlineLevel="0" collapsed="false">
      <c r="A52" s="179"/>
      <c r="B52" s="194" t="s">
        <v>241</v>
      </c>
      <c r="C52" s="252" t="s">
        <v>247</v>
      </c>
      <c r="E52" s="68" t="s">
        <v>242</v>
      </c>
      <c r="F52" s="252" t="s">
        <v>247</v>
      </c>
      <c r="H52" s="259" t="s">
        <v>243</v>
      </c>
      <c r="I52" s="252" t="s">
        <v>247</v>
      </c>
      <c r="K52" s="259" t="s">
        <v>244</v>
      </c>
      <c r="L52" s="252" t="s">
        <v>247</v>
      </c>
      <c r="N52" s="259" t="s">
        <v>245</v>
      </c>
      <c r="O52" s="252" t="s">
        <v>247</v>
      </c>
      <c r="Q52" s="92"/>
      <c r="Y52" s="110"/>
      <c r="AA52" s="181"/>
    </row>
    <row r="53" s="238" customFormat="true" ht="13.8" hidden="false" customHeight="false" outlineLevel="0" collapsed="false">
      <c r="A53" s="237"/>
      <c r="B53" s="271"/>
      <c r="C53" s="235" t="n">
        <f aca="false">COUNTIF(C40:C52,"HOTEL")</f>
        <v>11</v>
      </c>
      <c r="D53" s="235"/>
      <c r="E53" s="235"/>
      <c r="F53" s="235" t="n">
        <f aca="false">COUNTIF(F40:F52,"HOTEL")</f>
        <v>9</v>
      </c>
      <c r="G53" s="235"/>
      <c r="H53" s="235"/>
      <c r="I53" s="235" t="n">
        <f aca="false">COUNTIF(I40:I52,"HOTEL")</f>
        <v>9</v>
      </c>
      <c r="J53" s="235"/>
      <c r="K53" s="235"/>
      <c r="L53" s="235" t="n">
        <f aca="false">COUNTIF(L40:L52,"HOTEL")</f>
        <v>10</v>
      </c>
      <c r="M53" s="235"/>
      <c r="N53" s="235"/>
      <c r="O53" s="235" t="n">
        <f aca="false">COUNTIF(O40:O52,"HOTEL")</f>
        <v>6</v>
      </c>
      <c r="P53" s="235"/>
      <c r="Q53" s="235"/>
      <c r="R53" s="235" t="n">
        <f aca="false">COUNTIF(R40:R52,"HOTEL")</f>
        <v>8</v>
      </c>
      <c r="S53" s="235"/>
      <c r="T53" s="235"/>
      <c r="U53" s="235" t="n">
        <f aca="false">COUNTIF(U40:U52,"HOTEL")</f>
        <v>6</v>
      </c>
      <c r="V53" s="235"/>
      <c r="W53" s="235"/>
      <c r="X53" s="235" t="n">
        <f aca="false">COUNTIF(X40:X52,"HOTEL")</f>
        <v>4</v>
      </c>
      <c r="Y53" s="236"/>
      <c r="AA53" s="272"/>
    </row>
    <row r="54" s="238" customFormat="true" ht="13.8" hidden="false" customHeight="false" outlineLevel="0" collapsed="false">
      <c r="A54" s="237"/>
      <c r="B54" s="237"/>
      <c r="C54" s="237" t="n">
        <f aca="false">COUNTIF(C40:C52,"REALSTATE")</f>
        <v>2</v>
      </c>
      <c r="D54" s="237"/>
      <c r="E54" s="237"/>
      <c r="F54" s="237" t="n">
        <f aca="false">COUNTIF(F40:F52,"REALSTATE")</f>
        <v>0</v>
      </c>
      <c r="G54" s="237"/>
      <c r="H54" s="237"/>
      <c r="I54" s="237" t="n">
        <f aca="false">COUNTIF(I40:I52,"REALSTATE")</f>
        <v>0</v>
      </c>
      <c r="J54" s="237"/>
      <c r="K54" s="237"/>
      <c r="L54" s="237" t="n">
        <f aca="false">COUNTIF(L40:L52,"REALSTATE")</f>
        <v>0</v>
      </c>
      <c r="M54" s="237"/>
      <c r="N54" s="237"/>
      <c r="O54" s="237" t="n">
        <f aca="false">COUNTIF(O40:O52,"REALSTATE")</f>
        <v>0</v>
      </c>
      <c r="P54" s="237"/>
      <c r="Q54" s="237"/>
      <c r="R54" s="237" t="n">
        <f aca="false">COUNTIF(R40:R52,"REALSTATE")</f>
        <v>0</v>
      </c>
      <c r="S54" s="237"/>
      <c r="T54" s="237"/>
      <c r="U54" s="237" t="n">
        <f aca="false">COUNTIF(U40:U52,"REALSTATE")</f>
        <v>0</v>
      </c>
      <c r="V54" s="237"/>
      <c r="W54" s="237"/>
      <c r="X54" s="237" t="n">
        <f aca="false">COUNTIF(X40:X52,"REALSTATE")</f>
        <v>0</v>
      </c>
    </row>
    <row r="55" s="238" customFormat="true" ht="13.8" hidden="false" customHeight="false" outlineLevel="0" collapsed="false">
      <c r="A55" s="237"/>
      <c r="B55" s="237"/>
      <c r="C55" s="237" t="n">
        <f aca="false">COUNTIF(C41:C53,"FRACCIONAL")</f>
        <v>0</v>
      </c>
      <c r="D55" s="237"/>
      <c r="E55" s="237"/>
      <c r="F55" s="237" t="n">
        <f aca="false">COUNTIF(F41:F53,"FRACCIONAL")</f>
        <v>0</v>
      </c>
      <c r="G55" s="237"/>
      <c r="H55" s="237"/>
      <c r="I55" s="237" t="n">
        <f aca="false">COUNTIF(I41:I53,"FRACCIONAL")</f>
        <v>0</v>
      </c>
      <c r="J55" s="237"/>
      <c r="K55" s="237"/>
      <c r="L55" s="237" t="n">
        <f aca="false">COUNTIF(L41:L53,"FRACCIONAL")</f>
        <v>0</v>
      </c>
      <c r="M55" s="237"/>
      <c r="N55" s="237"/>
      <c r="O55" s="237" t="n">
        <f aca="false">COUNTIF(O41:O53,"FRACCIONAL")</f>
        <v>2</v>
      </c>
      <c r="P55" s="237"/>
      <c r="Q55" s="237"/>
      <c r="R55" s="237" t="n">
        <f aca="false">COUNTIF(R41:R53,"FRACCIONAL")</f>
        <v>0</v>
      </c>
      <c r="S55" s="237"/>
      <c r="U55" s="237" t="n">
        <f aca="false">COUNTIF(U41:U53,"FRACCIONAL")</f>
        <v>0</v>
      </c>
      <c r="V55" s="237"/>
      <c r="W55" s="237"/>
      <c r="X55" s="237" t="n">
        <f aca="false">COUNTIF(X41:X53,"FRACCIONAL")</f>
        <v>2</v>
      </c>
    </row>
    <row r="56" s="238" customFormat="true" ht="13.8" hidden="false" customHeight="false" outlineLevel="0" collapsed="false">
      <c r="A56" s="237"/>
      <c r="B56" s="237"/>
      <c r="C56" s="237" t="n">
        <f aca="false">SUM(C53:C55)</f>
        <v>13</v>
      </c>
      <c r="D56" s="237"/>
      <c r="E56" s="237"/>
      <c r="F56" s="237" t="n">
        <f aca="false">SUM(F53:F55)</f>
        <v>9</v>
      </c>
      <c r="G56" s="237"/>
      <c r="H56" s="237"/>
      <c r="I56" s="237" t="n">
        <f aca="false">SUM(I53:I55)</f>
        <v>9</v>
      </c>
      <c r="J56" s="237"/>
      <c r="K56" s="237"/>
      <c r="L56" s="237" t="n">
        <f aca="false">SUM(L53:L55)</f>
        <v>10</v>
      </c>
      <c r="M56" s="237"/>
      <c r="N56" s="237"/>
      <c r="O56" s="237" t="n">
        <f aca="false">SUM(O53:O55)</f>
        <v>8</v>
      </c>
      <c r="P56" s="237"/>
      <c r="Q56" s="237"/>
      <c r="R56" s="237" t="n">
        <f aca="false">SUM(R53:R55)</f>
        <v>8</v>
      </c>
      <c r="S56" s="237"/>
      <c r="U56" s="237" t="n">
        <f aca="false">SUM(U53:U55)</f>
        <v>6</v>
      </c>
      <c r="V56" s="237"/>
      <c r="W56" s="237"/>
      <c r="X56" s="237" t="n">
        <f aca="false">SUM(X53:X55)</f>
        <v>6</v>
      </c>
      <c r="Y56" s="238" t="n">
        <f aca="false">SUM(C56,F56,I56,L56,O56,R56,U56,X56)</f>
        <v>69</v>
      </c>
    </row>
    <row r="57" s="92" customFormat="true" ht="13.8" hidden="false" customHeight="false" outlineLevel="0" collapsed="false">
      <c r="A57" s="179"/>
      <c r="Y57" s="179"/>
      <c r="Z57" s="179"/>
      <c r="AA57" s="179"/>
    </row>
    <row r="58" s="92" customFormat="true" ht="13.8" hidden="false" customHeight="false" outlineLevel="0" collapsed="false">
      <c r="A58" s="179"/>
      <c r="Y58" s="179"/>
      <c r="Z58" s="179"/>
      <c r="AA58" s="179"/>
    </row>
    <row r="59" s="92" customFormat="true" ht="13.8" hidden="false" customHeight="false" outlineLevel="0" collapsed="false">
      <c r="A59" s="179"/>
      <c r="Y59" s="179"/>
      <c r="Z59" s="179"/>
      <c r="AA59" s="179"/>
    </row>
    <row r="60" s="92" customFormat="true" ht="13.8" hidden="false" customHeight="false" outlineLevel="0" collapsed="false">
      <c r="A60" s="179"/>
      <c r="Y60" s="179"/>
      <c r="Z60" s="179"/>
      <c r="AA60" s="179"/>
    </row>
    <row r="61" s="92" customFormat="true" ht="13.8" hidden="false" customHeight="false" outlineLevel="0" collapsed="false">
      <c r="A61" s="179"/>
      <c r="Y61" s="179"/>
      <c r="Z61" s="179"/>
      <c r="AA61" s="179"/>
    </row>
    <row r="62" s="92" customFormat="true" ht="13.8" hidden="false" customHeight="false" outlineLevel="0" collapsed="false">
      <c r="A62" s="179"/>
      <c r="T62" s="273" t="s">
        <v>387</v>
      </c>
      <c r="Y62" s="179"/>
      <c r="Z62" s="179"/>
      <c r="AA62" s="179"/>
    </row>
    <row r="63" s="92" customFormat="true" ht="13.8" hidden="false" customHeight="false" outlineLevel="0" collapsed="false">
      <c r="A63" s="179"/>
      <c r="T63" s="273"/>
    </row>
    <row r="64" customFormat="false" ht="15.75" hidden="false" customHeight="true" outlineLevel="0" collapsed="false">
      <c r="A64" s="179"/>
      <c r="B64" s="274" t="s">
        <v>246</v>
      </c>
      <c r="C64" s="274"/>
      <c r="D64" s="274"/>
      <c r="E64" s="274"/>
      <c r="F64" s="179"/>
      <c r="G64" s="179"/>
      <c r="H64" s="275" t="s">
        <v>251</v>
      </c>
      <c r="I64" s="275"/>
      <c r="J64" s="275"/>
      <c r="K64" s="275"/>
      <c r="L64" s="179"/>
      <c r="M64" s="179"/>
      <c r="N64" s="179"/>
      <c r="O64" s="68" t="s">
        <v>247</v>
      </c>
      <c r="P64" s="179"/>
      <c r="Q64" s="175" t="n">
        <f aca="false">(10+24+63)+(R64+T64)</f>
        <v>107</v>
      </c>
      <c r="R64" s="276" t="n">
        <v>3</v>
      </c>
      <c r="S64" s="179"/>
      <c r="T64" s="277" t="n">
        <v>7</v>
      </c>
      <c r="U64" s="179" t="n">
        <v>9</v>
      </c>
      <c r="V64" s="179"/>
      <c r="X64" s="179" t="n">
        <f aca="false">Q64+Q67+R64+T64+U64</f>
        <v>146</v>
      </c>
    </row>
    <row r="65" customFormat="false" ht="13.8" hidden="false" customHeight="false" outlineLevel="0" collapsed="false">
      <c r="A65" s="179"/>
      <c r="B65" s="193" t="s">
        <v>249</v>
      </c>
      <c r="C65" s="176" t="s">
        <v>250</v>
      </c>
      <c r="D65" s="176"/>
      <c r="E65" s="176"/>
      <c r="F65" s="179"/>
      <c r="G65" s="179"/>
      <c r="H65" s="278" t="s">
        <v>249</v>
      </c>
      <c r="I65" s="176" t="s">
        <v>389</v>
      </c>
      <c r="J65" s="176"/>
      <c r="K65" s="176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</row>
    <row r="66" customFormat="false" ht="13.8" hidden="false" customHeight="false" outlineLevel="0" collapsed="false">
      <c r="A66" s="179"/>
      <c r="B66" s="193" t="s">
        <v>253</v>
      </c>
      <c r="C66" s="176" t="s">
        <v>269</v>
      </c>
      <c r="D66" s="176"/>
      <c r="E66" s="176"/>
      <c r="F66" s="179"/>
      <c r="G66" s="179"/>
      <c r="H66" s="278" t="s">
        <v>253</v>
      </c>
      <c r="I66" s="176" t="s">
        <v>269</v>
      </c>
      <c r="J66" s="176"/>
      <c r="K66" s="176"/>
      <c r="L66" s="179"/>
      <c r="M66" s="179"/>
      <c r="N66" s="179"/>
      <c r="O66" s="279" t="s">
        <v>251</v>
      </c>
      <c r="P66" s="179"/>
      <c r="Q66" s="175" t="n">
        <f aca="false">(54+24+10)+(R66)</f>
        <v>90</v>
      </c>
      <c r="R66" s="280" t="n">
        <v>2</v>
      </c>
      <c r="S66" s="281"/>
      <c r="T66" s="281" t="s">
        <v>390</v>
      </c>
      <c r="U66" s="179"/>
      <c r="V66" s="179"/>
      <c r="W66" s="179"/>
      <c r="X66" s="179"/>
    </row>
    <row r="67" customFormat="false" ht="13.8" hidden="false" customHeight="false" outlineLevel="0" collapsed="false">
      <c r="A67" s="179"/>
      <c r="B67" s="193" t="s">
        <v>257</v>
      </c>
      <c r="C67" s="176" t="s">
        <v>391</v>
      </c>
      <c r="D67" s="176"/>
      <c r="E67" s="176"/>
      <c r="F67" s="179"/>
      <c r="G67" s="179"/>
      <c r="H67" s="278" t="s">
        <v>257</v>
      </c>
      <c r="I67" s="176" t="s">
        <v>250</v>
      </c>
      <c r="J67" s="176"/>
      <c r="K67" s="176"/>
      <c r="L67" s="179"/>
      <c r="M67" s="179"/>
      <c r="N67" s="179"/>
      <c r="O67" s="282" t="s">
        <v>255</v>
      </c>
      <c r="P67" s="179"/>
      <c r="Q67" s="175" t="n">
        <f aca="false">10+6+4</f>
        <v>20</v>
      </c>
      <c r="R67" s="179"/>
      <c r="S67" s="179"/>
      <c r="T67" s="179"/>
      <c r="U67" s="179"/>
      <c r="V67" s="179"/>
      <c r="W67" s="179"/>
      <c r="X67" s="179"/>
    </row>
    <row r="68" customFormat="false" ht="13.8" hidden="false" customHeight="false" outlineLevel="0" collapsed="false">
      <c r="A68" s="179"/>
      <c r="B68" s="179"/>
      <c r="C68" s="217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283" t="s">
        <v>261</v>
      </c>
      <c r="P68" s="179"/>
      <c r="Q68" s="175" t="n">
        <f aca="false">17+12+4</f>
        <v>33</v>
      </c>
      <c r="R68" s="179"/>
      <c r="S68" s="179"/>
      <c r="T68" s="179"/>
      <c r="U68" s="179"/>
      <c r="V68" s="179"/>
      <c r="W68" s="179"/>
      <c r="X68" s="179"/>
    </row>
    <row r="69" customFormat="false" ht="13.8" hidden="false" customHeight="false" outlineLevel="0" collapsed="false">
      <c r="A69" s="179"/>
      <c r="B69" s="284" t="s">
        <v>386</v>
      </c>
      <c r="C69" s="284"/>
      <c r="D69" s="284"/>
      <c r="E69" s="284"/>
      <c r="F69" s="179"/>
      <c r="G69" s="179"/>
      <c r="H69" s="285" t="s">
        <v>261</v>
      </c>
      <c r="I69" s="285"/>
      <c r="J69" s="285"/>
      <c r="K69" s="285"/>
      <c r="L69" s="179"/>
      <c r="M69" s="179"/>
      <c r="N69" s="179"/>
      <c r="O69" s="286" t="s">
        <v>178</v>
      </c>
      <c r="P69" s="179"/>
      <c r="Q69" s="175" t="n">
        <v>2</v>
      </c>
      <c r="R69" s="179"/>
      <c r="S69" s="179"/>
      <c r="T69" s="179"/>
      <c r="U69" s="179"/>
      <c r="V69" s="179"/>
      <c r="W69" s="179"/>
      <c r="X69" s="179"/>
    </row>
    <row r="70" customFormat="false" ht="13.8" hidden="false" customHeight="false" outlineLevel="0" collapsed="false">
      <c r="B70" s="287" t="s">
        <v>249</v>
      </c>
      <c r="C70" s="176" t="s">
        <v>250</v>
      </c>
      <c r="D70" s="176"/>
      <c r="E70" s="176"/>
      <c r="F70" s="179"/>
      <c r="G70" s="179"/>
      <c r="H70" s="288" t="s">
        <v>249</v>
      </c>
      <c r="I70" s="176" t="s">
        <v>392</v>
      </c>
      <c r="J70" s="176"/>
      <c r="K70" s="176"/>
      <c r="L70" s="179"/>
      <c r="M70" s="179"/>
      <c r="N70" s="179"/>
      <c r="O70" s="179"/>
      <c r="P70" s="179"/>
      <c r="Q70" s="289"/>
      <c r="R70" s="179"/>
      <c r="S70" s="179"/>
      <c r="T70" s="179"/>
      <c r="U70" s="179"/>
      <c r="V70" s="179"/>
      <c r="W70" s="179"/>
      <c r="X70" s="179"/>
    </row>
    <row r="71" customFormat="false" ht="13.8" hidden="false" customHeight="false" outlineLevel="0" collapsed="false">
      <c r="B71" s="287" t="s">
        <v>253</v>
      </c>
      <c r="C71" s="290" t="s">
        <v>393</v>
      </c>
      <c r="D71" s="291"/>
      <c r="E71" s="292"/>
      <c r="F71" s="179"/>
      <c r="G71" s="179"/>
      <c r="H71" s="288" t="s">
        <v>253</v>
      </c>
      <c r="I71" s="290" t="s">
        <v>394</v>
      </c>
      <c r="J71" s="291"/>
      <c r="K71" s="292"/>
      <c r="L71" s="179"/>
      <c r="M71" s="179"/>
      <c r="N71" s="179"/>
      <c r="O71" s="293" t="s">
        <v>268</v>
      </c>
      <c r="P71" s="179"/>
      <c r="Q71" s="293" t="n">
        <f aca="false">SUM(Q64:Q69)</f>
        <v>252</v>
      </c>
      <c r="R71" s="179"/>
      <c r="S71" s="179"/>
      <c r="T71" s="179"/>
      <c r="U71" s="179"/>
      <c r="V71" s="179"/>
      <c r="W71" s="179"/>
      <c r="X71" s="179"/>
    </row>
    <row r="72" customFormat="false" ht="13.8" hidden="false" customHeight="false" outlineLevel="0" collapsed="false">
      <c r="B72" s="287" t="s">
        <v>257</v>
      </c>
      <c r="C72" s="176" t="s">
        <v>395</v>
      </c>
      <c r="D72" s="176"/>
      <c r="E72" s="176"/>
      <c r="F72" s="179"/>
      <c r="G72" s="179"/>
      <c r="H72" s="288" t="s">
        <v>257</v>
      </c>
      <c r="I72" s="176" t="s">
        <v>395</v>
      </c>
      <c r="J72" s="176"/>
      <c r="K72" s="176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</row>
    <row r="74" s="92" customFormat="true" ht="12.75" hidden="false" customHeight="false" outlineLevel="0" collapsed="false">
      <c r="C74" s="180"/>
    </row>
    <row r="75" s="92" customFormat="true" ht="12.75" hidden="false" customHeight="false" outlineLevel="0" collapsed="false">
      <c r="C75" s="180"/>
    </row>
    <row r="76" s="92" customFormat="true" ht="12.75" hidden="false" customHeight="false" outlineLevel="0" collapsed="false">
      <c r="C76" s="180"/>
    </row>
    <row r="77" s="92" customFormat="true" ht="12.75" hidden="false" customHeight="false" outlineLevel="0" collapsed="false">
      <c r="C77" s="180"/>
    </row>
    <row r="78" s="92" customFormat="true" ht="12.75" hidden="false" customHeight="false" outlineLevel="0" collapsed="false">
      <c r="C78" s="180"/>
    </row>
    <row r="79" s="92" customFormat="true" ht="12.75" hidden="false" customHeight="false" outlineLevel="0" collapsed="false">
      <c r="C79" s="180"/>
    </row>
    <row r="80" s="92" customFormat="true" ht="12.75" hidden="false" customHeight="false" outlineLevel="0" collapsed="false">
      <c r="C80" s="180"/>
    </row>
    <row r="81" s="92" customFormat="true" ht="12.75" hidden="false" customHeight="false" outlineLevel="0" collapsed="false">
      <c r="C81" s="180"/>
    </row>
    <row r="82" s="92" customFormat="true" ht="12.75" hidden="false" customHeight="false" outlineLevel="0" collapsed="false">
      <c r="C82" s="180"/>
    </row>
    <row r="83" s="92" customFormat="true" ht="12.75" hidden="false" customHeight="false" outlineLevel="0" collapsed="false">
      <c r="C83" s="180"/>
    </row>
    <row r="84" s="92" customFormat="true" ht="12.75" hidden="false" customHeight="false" outlineLevel="0" collapsed="false">
      <c r="C84" s="180"/>
    </row>
    <row r="85" s="92" customFormat="true" ht="12.75" hidden="false" customHeight="false" outlineLevel="0" collapsed="false">
      <c r="C85" s="180"/>
    </row>
    <row r="86" s="92" customFormat="true" ht="12.75" hidden="false" customHeight="false" outlineLevel="0" collapsed="false">
      <c r="C86" s="180"/>
    </row>
    <row r="87" s="92" customFormat="true" ht="12.75" hidden="false" customHeight="false" outlineLevel="0" collapsed="false">
      <c r="C87" s="180"/>
    </row>
    <row r="88" s="92" customFormat="true" ht="12.75" hidden="false" customHeight="false" outlineLevel="0" collapsed="false">
      <c r="C88" s="180"/>
    </row>
    <row r="89" s="92" customFormat="true" ht="12.75" hidden="false" customHeight="false" outlineLevel="0" collapsed="false">
      <c r="C89" s="180"/>
    </row>
    <row r="90" s="92" customFormat="true" ht="12.75" hidden="false" customHeight="false" outlineLevel="0" collapsed="false">
      <c r="C90" s="180"/>
    </row>
    <row r="91" s="92" customFormat="true" ht="12.75" hidden="false" customHeight="false" outlineLevel="0" collapsed="false">
      <c r="C91" s="180"/>
    </row>
    <row r="92" s="92" customFormat="true" ht="12.75" hidden="false" customHeight="false" outlineLevel="0" collapsed="false">
      <c r="C92" s="180"/>
    </row>
    <row r="93" s="92" customFormat="true" ht="12.75" hidden="false" customHeight="false" outlineLevel="0" collapsed="false">
      <c r="C93" s="180"/>
    </row>
    <row r="94" s="92" customFormat="true" ht="12.75" hidden="false" customHeight="false" outlineLevel="0" collapsed="false">
      <c r="C94" s="180"/>
    </row>
    <row r="95" s="92" customFormat="true" ht="12.75" hidden="false" customHeight="false" outlineLevel="0" collapsed="false">
      <c r="C95" s="180"/>
    </row>
    <row r="96" s="92" customFormat="true" ht="12.75" hidden="false" customHeight="false" outlineLevel="0" collapsed="false">
      <c r="C96" s="180"/>
    </row>
    <row r="97" s="92" customFormat="true" ht="12.75" hidden="false" customHeight="false" outlineLevel="0" collapsed="false">
      <c r="C97" s="180"/>
    </row>
    <row r="98" s="92" customFormat="true" ht="12.75" hidden="false" customHeight="false" outlineLevel="0" collapsed="false">
      <c r="C98" s="180"/>
    </row>
    <row r="99" s="92" customFormat="true" ht="12.75" hidden="false" customHeight="false" outlineLevel="0" collapsed="false">
      <c r="C99" s="180"/>
    </row>
    <row r="100" s="92" customFormat="true" ht="12.75" hidden="false" customHeight="false" outlineLevel="0" collapsed="false">
      <c r="C100" s="180"/>
    </row>
    <row r="101" s="92" customFormat="true" ht="12.75" hidden="false" customHeight="false" outlineLevel="0" collapsed="false">
      <c r="C101" s="180"/>
    </row>
    <row r="102" s="92" customFormat="true" ht="12.75" hidden="false" customHeight="false" outlineLevel="0" collapsed="false">
      <c r="C102" s="180"/>
    </row>
    <row r="103" s="92" customFormat="true" ht="12.75" hidden="false" customHeight="false" outlineLevel="0" collapsed="false">
      <c r="C103" s="180"/>
    </row>
    <row r="104" s="92" customFormat="true" ht="12.75" hidden="false" customHeight="false" outlineLevel="0" collapsed="false">
      <c r="C104" s="180"/>
    </row>
    <row r="105" s="92" customFormat="true" ht="12.75" hidden="false" customHeight="false" outlineLevel="0" collapsed="false">
      <c r="C105" s="180"/>
    </row>
    <row r="106" s="92" customFormat="true" ht="12.75" hidden="false" customHeight="false" outlineLevel="0" collapsed="false">
      <c r="C106" s="180"/>
    </row>
    <row r="107" s="92" customFormat="true" ht="12.75" hidden="false" customHeight="false" outlineLevel="0" collapsed="false">
      <c r="C107" s="180"/>
    </row>
    <row r="108" s="92" customFormat="true" ht="12.75" hidden="false" customHeight="false" outlineLevel="0" collapsed="false">
      <c r="C108" s="180"/>
    </row>
    <row r="109" s="92" customFormat="true" ht="12.75" hidden="false" customHeight="false" outlineLevel="0" collapsed="false">
      <c r="C109" s="180"/>
    </row>
    <row r="110" s="92" customFormat="true" ht="12.75" hidden="false" customHeight="false" outlineLevel="0" collapsed="false">
      <c r="C110" s="180"/>
    </row>
    <row r="111" s="92" customFormat="true" ht="12.75" hidden="false" customHeight="false" outlineLevel="0" collapsed="false">
      <c r="C111" s="180"/>
    </row>
    <row r="112" s="92" customFormat="true" ht="12.75" hidden="false" customHeight="false" outlineLevel="0" collapsed="false">
      <c r="C112" s="180"/>
    </row>
    <row r="113" s="92" customFormat="true" ht="12.75" hidden="false" customHeight="false" outlineLevel="0" collapsed="false">
      <c r="C113" s="180"/>
    </row>
    <row r="114" s="92" customFormat="true" ht="12.75" hidden="false" customHeight="false" outlineLevel="0" collapsed="false">
      <c r="C114" s="180"/>
    </row>
    <row r="115" s="92" customFormat="true" ht="12.75" hidden="false" customHeight="false" outlineLevel="0" collapsed="false">
      <c r="C115" s="180"/>
    </row>
    <row r="116" s="92" customFormat="true" ht="12.75" hidden="false" customHeight="false" outlineLevel="0" collapsed="false">
      <c r="C116" s="180"/>
    </row>
    <row r="117" s="92" customFormat="true" ht="12.75" hidden="false" customHeight="false" outlineLevel="0" collapsed="false">
      <c r="C117" s="180"/>
    </row>
    <row r="118" s="92" customFormat="true" ht="12.75" hidden="false" customHeight="false" outlineLevel="0" collapsed="false">
      <c r="C118" s="180"/>
    </row>
    <row r="119" s="92" customFormat="true" ht="12.75" hidden="false" customHeight="false" outlineLevel="0" collapsed="false">
      <c r="C119" s="180"/>
    </row>
    <row r="120" s="92" customFormat="true" ht="12.75" hidden="false" customHeight="false" outlineLevel="0" collapsed="false">
      <c r="C120" s="180"/>
    </row>
    <row r="121" s="92" customFormat="true" ht="12.75" hidden="false" customHeight="false" outlineLevel="0" collapsed="false">
      <c r="C121" s="180"/>
    </row>
    <row r="122" s="92" customFormat="true" ht="12.75" hidden="false" customHeight="false" outlineLevel="0" collapsed="false">
      <c r="C122" s="180"/>
    </row>
    <row r="123" s="92" customFormat="true" ht="12.75" hidden="false" customHeight="false" outlineLevel="0" collapsed="false">
      <c r="C123" s="180"/>
    </row>
    <row r="124" s="92" customFormat="true" ht="12.75" hidden="false" customHeight="false" outlineLevel="0" collapsed="false">
      <c r="C124" s="180"/>
    </row>
    <row r="125" s="92" customFormat="true" ht="12.75" hidden="false" customHeight="false" outlineLevel="0" collapsed="false">
      <c r="C125" s="180"/>
    </row>
    <row r="126" s="92" customFormat="true" ht="12.75" hidden="false" customHeight="false" outlineLevel="0" collapsed="false">
      <c r="C126" s="180"/>
    </row>
    <row r="127" s="92" customFormat="true" ht="12.75" hidden="false" customHeight="false" outlineLevel="0" collapsed="false">
      <c r="C127" s="180"/>
    </row>
    <row r="128" s="92" customFormat="true" ht="12.75" hidden="false" customHeight="false" outlineLevel="0" collapsed="false">
      <c r="C128" s="180"/>
    </row>
    <row r="129" s="92" customFormat="true" ht="12.75" hidden="false" customHeight="false" outlineLevel="0" collapsed="false">
      <c r="C129" s="180"/>
    </row>
    <row r="130" s="92" customFormat="true" ht="12.75" hidden="false" customHeight="false" outlineLevel="0" collapsed="false">
      <c r="C130" s="180"/>
    </row>
    <row r="131" s="92" customFormat="true" ht="12.75" hidden="false" customHeight="false" outlineLevel="0" collapsed="false">
      <c r="C131" s="180"/>
    </row>
    <row r="132" s="92" customFormat="true" ht="12.75" hidden="false" customHeight="false" outlineLevel="0" collapsed="false">
      <c r="C132" s="180"/>
    </row>
    <row r="133" s="92" customFormat="true" ht="12.75" hidden="false" customHeight="false" outlineLevel="0" collapsed="false">
      <c r="C133" s="180"/>
    </row>
    <row r="134" s="92" customFormat="true" ht="12.75" hidden="false" customHeight="false" outlineLevel="0" collapsed="false">
      <c r="C134" s="180"/>
    </row>
    <row r="135" s="92" customFormat="true" ht="12.75" hidden="false" customHeight="false" outlineLevel="0" collapsed="false">
      <c r="C135" s="180"/>
    </row>
    <row r="136" s="92" customFormat="true" ht="12.75" hidden="false" customHeight="false" outlineLevel="0" collapsed="false">
      <c r="C136" s="180"/>
    </row>
    <row r="137" s="92" customFormat="true" ht="12.75" hidden="false" customHeight="false" outlineLevel="0" collapsed="false">
      <c r="C137" s="180"/>
    </row>
    <row r="138" s="92" customFormat="true" ht="12.75" hidden="false" customHeight="false" outlineLevel="0" collapsed="false">
      <c r="C138" s="180"/>
    </row>
    <row r="139" s="92" customFormat="true" ht="12.75" hidden="false" customHeight="false" outlineLevel="0" collapsed="false">
      <c r="C139" s="180"/>
    </row>
    <row r="140" s="92" customFormat="true" ht="12.75" hidden="false" customHeight="false" outlineLevel="0" collapsed="false">
      <c r="C140" s="180"/>
    </row>
    <row r="141" s="92" customFormat="true" ht="12.75" hidden="false" customHeight="false" outlineLevel="0" collapsed="false">
      <c r="C141" s="180"/>
    </row>
    <row r="142" s="92" customFormat="true" ht="12.75" hidden="false" customHeight="false" outlineLevel="0" collapsed="false">
      <c r="C142" s="180"/>
    </row>
    <row r="143" s="92" customFormat="true" ht="12.75" hidden="false" customHeight="false" outlineLevel="0" collapsed="false">
      <c r="C143" s="180"/>
    </row>
    <row r="144" s="92" customFormat="true" ht="12.75" hidden="false" customHeight="false" outlineLevel="0" collapsed="false">
      <c r="C144" s="180"/>
    </row>
    <row r="145" s="92" customFormat="true" ht="12.75" hidden="false" customHeight="false" outlineLevel="0" collapsed="false">
      <c r="C145" s="180"/>
    </row>
    <row r="146" s="92" customFormat="true" ht="12.75" hidden="false" customHeight="false" outlineLevel="0" collapsed="false">
      <c r="C146" s="180"/>
    </row>
    <row r="147" s="92" customFormat="true" ht="12.75" hidden="false" customHeight="false" outlineLevel="0" collapsed="false">
      <c r="C147" s="180"/>
    </row>
    <row r="148" s="92" customFormat="true" ht="12.75" hidden="false" customHeight="false" outlineLevel="0" collapsed="false">
      <c r="C148" s="180"/>
    </row>
    <row r="149" s="92" customFormat="true" ht="12.75" hidden="false" customHeight="false" outlineLevel="0" collapsed="false">
      <c r="C149" s="180"/>
    </row>
    <row r="150" s="92" customFormat="true" ht="12.75" hidden="false" customHeight="false" outlineLevel="0" collapsed="false">
      <c r="C150" s="180"/>
    </row>
    <row r="151" s="92" customFormat="true" ht="12.75" hidden="false" customHeight="false" outlineLevel="0" collapsed="false">
      <c r="C151" s="180"/>
    </row>
    <row r="152" s="92" customFormat="true" ht="12.75" hidden="false" customHeight="false" outlineLevel="0" collapsed="false">
      <c r="C152" s="180"/>
    </row>
    <row r="153" s="92" customFormat="true" ht="12.75" hidden="false" customHeight="false" outlineLevel="0" collapsed="false">
      <c r="C153" s="180"/>
    </row>
    <row r="154" s="92" customFormat="true" ht="12.75" hidden="false" customHeight="false" outlineLevel="0" collapsed="false">
      <c r="C154" s="180"/>
    </row>
    <row r="155" s="92" customFormat="true" ht="12.75" hidden="false" customHeight="false" outlineLevel="0" collapsed="false">
      <c r="C155" s="180"/>
    </row>
    <row r="156" s="92" customFormat="true" ht="12.75" hidden="false" customHeight="false" outlineLevel="0" collapsed="false">
      <c r="C156" s="180"/>
    </row>
    <row r="157" s="92" customFormat="true" ht="12.75" hidden="false" customHeight="false" outlineLevel="0" collapsed="false">
      <c r="C157" s="180"/>
    </row>
    <row r="158" s="92" customFormat="true" ht="12.75" hidden="false" customHeight="false" outlineLevel="0" collapsed="false">
      <c r="C158" s="180"/>
    </row>
    <row r="159" s="92" customFormat="true" ht="12.75" hidden="false" customHeight="false" outlineLevel="0" collapsed="false">
      <c r="C159" s="180"/>
    </row>
    <row r="160" s="92" customFormat="true" ht="12.75" hidden="false" customHeight="false" outlineLevel="0" collapsed="false">
      <c r="C160" s="180"/>
    </row>
    <row r="161" s="92" customFormat="true" ht="12.75" hidden="false" customHeight="false" outlineLevel="0" collapsed="false">
      <c r="C161" s="180"/>
    </row>
    <row r="162" s="92" customFormat="true" ht="12.75" hidden="false" customHeight="false" outlineLevel="0" collapsed="false">
      <c r="C162" s="180"/>
    </row>
    <row r="163" s="92" customFormat="true" ht="12.75" hidden="false" customHeight="false" outlineLevel="0" collapsed="false">
      <c r="C163" s="180"/>
    </row>
    <row r="164" s="92" customFormat="true" ht="12.75" hidden="false" customHeight="false" outlineLevel="0" collapsed="false">
      <c r="C164" s="180"/>
    </row>
    <row r="165" s="92" customFormat="true" ht="12.75" hidden="false" customHeight="false" outlineLevel="0" collapsed="false">
      <c r="C165" s="180"/>
    </row>
    <row r="166" s="92" customFormat="true" ht="12.75" hidden="false" customHeight="false" outlineLevel="0" collapsed="false">
      <c r="C166" s="180"/>
    </row>
    <row r="167" s="92" customFormat="true" ht="12.75" hidden="false" customHeight="false" outlineLevel="0" collapsed="false">
      <c r="C167" s="180"/>
    </row>
    <row r="168" s="92" customFormat="true" ht="12.75" hidden="false" customHeight="false" outlineLevel="0" collapsed="false">
      <c r="C168" s="180"/>
    </row>
    <row r="169" s="92" customFormat="true" ht="12.75" hidden="false" customHeight="false" outlineLevel="0" collapsed="false">
      <c r="C169" s="180"/>
    </row>
    <row r="170" s="92" customFormat="true" ht="12.75" hidden="false" customHeight="false" outlineLevel="0" collapsed="false">
      <c r="C170" s="180"/>
    </row>
    <row r="171" s="92" customFormat="true" ht="12.75" hidden="false" customHeight="false" outlineLevel="0" collapsed="false">
      <c r="C171" s="180"/>
    </row>
    <row r="172" s="92" customFormat="true" ht="12.75" hidden="false" customHeight="false" outlineLevel="0" collapsed="false">
      <c r="C172" s="180"/>
    </row>
    <row r="173" s="92" customFormat="true" ht="12.75" hidden="false" customHeight="false" outlineLevel="0" collapsed="false">
      <c r="C173" s="180"/>
    </row>
    <row r="174" s="92" customFormat="true" ht="12.75" hidden="false" customHeight="false" outlineLevel="0" collapsed="false">
      <c r="C174" s="180"/>
    </row>
    <row r="175" s="92" customFormat="true" ht="12.75" hidden="false" customHeight="false" outlineLevel="0" collapsed="false">
      <c r="C175" s="180"/>
    </row>
    <row r="176" s="92" customFormat="true" ht="12.75" hidden="false" customHeight="false" outlineLevel="0" collapsed="false">
      <c r="C176" s="180"/>
    </row>
    <row r="177" s="92" customFormat="true" ht="12.75" hidden="false" customHeight="false" outlineLevel="0" collapsed="false">
      <c r="C177" s="180"/>
    </row>
    <row r="178" s="92" customFormat="true" ht="12.75" hidden="false" customHeight="false" outlineLevel="0" collapsed="false">
      <c r="C178" s="180"/>
    </row>
    <row r="179" s="92" customFormat="true" ht="12.75" hidden="false" customHeight="false" outlineLevel="0" collapsed="false">
      <c r="C179" s="180"/>
    </row>
    <row r="180" s="92" customFormat="true" ht="12.75" hidden="false" customHeight="false" outlineLevel="0" collapsed="false">
      <c r="C180" s="180"/>
    </row>
    <row r="181" s="92" customFormat="true" ht="12.75" hidden="false" customHeight="false" outlineLevel="0" collapsed="false">
      <c r="C181" s="180"/>
    </row>
    <row r="182" s="92" customFormat="true" ht="12.75" hidden="false" customHeight="false" outlineLevel="0" collapsed="false">
      <c r="C182" s="180"/>
    </row>
    <row r="183" s="92" customFormat="true" ht="12.75" hidden="false" customHeight="false" outlineLevel="0" collapsed="false">
      <c r="C183" s="180"/>
    </row>
    <row r="184" s="92" customFormat="true" ht="12.75" hidden="false" customHeight="false" outlineLevel="0" collapsed="false">
      <c r="C184" s="180"/>
    </row>
    <row r="185" s="92" customFormat="true" ht="12.75" hidden="false" customHeight="false" outlineLevel="0" collapsed="false">
      <c r="C185" s="180"/>
    </row>
    <row r="186" s="92" customFormat="true" ht="12.75" hidden="false" customHeight="false" outlineLevel="0" collapsed="false">
      <c r="C186" s="180"/>
    </row>
    <row r="187" s="92" customFormat="true" ht="12.75" hidden="false" customHeight="false" outlineLevel="0" collapsed="false">
      <c r="C187" s="180"/>
    </row>
    <row r="188" s="92" customFormat="true" ht="12.75" hidden="false" customHeight="false" outlineLevel="0" collapsed="false">
      <c r="C188" s="180"/>
    </row>
    <row r="189" s="92" customFormat="true" ht="12.75" hidden="false" customHeight="false" outlineLevel="0" collapsed="false">
      <c r="C189" s="180"/>
    </row>
    <row r="190" s="92" customFormat="true" ht="12.75" hidden="false" customHeight="false" outlineLevel="0" collapsed="false">
      <c r="C190" s="180"/>
    </row>
    <row r="191" s="92" customFormat="true" ht="12.75" hidden="false" customHeight="false" outlineLevel="0" collapsed="false">
      <c r="C191" s="180"/>
    </row>
    <row r="192" s="92" customFormat="true" ht="12.75" hidden="false" customHeight="false" outlineLevel="0" collapsed="false">
      <c r="C192" s="180"/>
    </row>
    <row r="193" s="92" customFormat="true" ht="12.75" hidden="false" customHeight="false" outlineLevel="0" collapsed="false">
      <c r="C193" s="180"/>
    </row>
    <row r="194" s="92" customFormat="true" ht="12.75" hidden="false" customHeight="false" outlineLevel="0" collapsed="false">
      <c r="C194" s="180"/>
    </row>
    <row r="195" s="92" customFormat="true" ht="12.75" hidden="false" customHeight="false" outlineLevel="0" collapsed="false">
      <c r="C195" s="180"/>
    </row>
    <row r="196" s="92" customFormat="true" ht="12.75" hidden="false" customHeight="false" outlineLevel="0" collapsed="false">
      <c r="C196" s="180"/>
    </row>
    <row r="197" s="92" customFormat="true" ht="12.75" hidden="false" customHeight="false" outlineLevel="0" collapsed="false">
      <c r="C197" s="180"/>
    </row>
    <row r="198" s="92" customFormat="true" ht="12.75" hidden="false" customHeight="false" outlineLevel="0" collapsed="false">
      <c r="C198" s="180"/>
    </row>
    <row r="199" s="92" customFormat="true" ht="12.75" hidden="false" customHeight="false" outlineLevel="0" collapsed="false">
      <c r="C199" s="180"/>
    </row>
    <row r="200" s="92" customFormat="true" ht="12.75" hidden="false" customHeight="false" outlineLevel="0" collapsed="false">
      <c r="C200" s="180"/>
    </row>
    <row r="201" s="92" customFormat="true" ht="12.75" hidden="false" customHeight="false" outlineLevel="0" collapsed="false">
      <c r="C201" s="180"/>
    </row>
    <row r="202" s="92" customFormat="true" ht="12.75" hidden="false" customHeight="false" outlineLevel="0" collapsed="false">
      <c r="C202" s="180"/>
    </row>
    <row r="203" s="92" customFormat="true" ht="12.75" hidden="false" customHeight="false" outlineLevel="0" collapsed="false">
      <c r="C203" s="180"/>
    </row>
    <row r="204" s="92" customFormat="true" ht="12.75" hidden="false" customHeight="false" outlineLevel="0" collapsed="false">
      <c r="C204" s="180"/>
    </row>
    <row r="205" s="92" customFormat="true" ht="12.75" hidden="false" customHeight="false" outlineLevel="0" collapsed="false">
      <c r="C205" s="180"/>
    </row>
    <row r="206" s="92" customFormat="true" ht="12.75" hidden="false" customHeight="false" outlineLevel="0" collapsed="false">
      <c r="C206" s="180"/>
    </row>
    <row r="207" s="92" customFormat="true" ht="12.75" hidden="false" customHeight="false" outlineLevel="0" collapsed="false">
      <c r="C207" s="180"/>
    </row>
    <row r="208" s="92" customFormat="true" ht="12.75" hidden="false" customHeight="false" outlineLevel="0" collapsed="false">
      <c r="C208" s="180"/>
    </row>
    <row r="209" s="92" customFormat="true" ht="12.75" hidden="false" customHeight="false" outlineLevel="0" collapsed="false">
      <c r="C209" s="180"/>
    </row>
    <row r="210" s="92" customFormat="true" ht="12.75" hidden="false" customHeight="false" outlineLevel="0" collapsed="false">
      <c r="C210" s="180"/>
    </row>
    <row r="211" s="92" customFormat="true" ht="12.75" hidden="false" customHeight="false" outlineLevel="0" collapsed="false">
      <c r="C211" s="180"/>
    </row>
    <row r="212" s="92" customFormat="true" ht="12.75" hidden="false" customHeight="false" outlineLevel="0" collapsed="false">
      <c r="C212" s="180"/>
    </row>
    <row r="213" s="92" customFormat="true" ht="12.75" hidden="false" customHeight="false" outlineLevel="0" collapsed="false">
      <c r="C213" s="180"/>
    </row>
    <row r="214" s="92" customFormat="true" ht="12.75" hidden="false" customHeight="false" outlineLevel="0" collapsed="false">
      <c r="C214" s="180"/>
    </row>
    <row r="215" s="92" customFormat="true" ht="12.75" hidden="false" customHeight="false" outlineLevel="0" collapsed="false">
      <c r="C215" s="180"/>
    </row>
    <row r="216" s="92" customFormat="true" ht="12.75" hidden="false" customHeight="false" outlineLevel="0" collapsed="false">
      <c r="C216" s="180"/>
    </row>
    <row r="217" s="92" customFormat="true" ht="12.75" hidden="false" customHeight="false" outlineLevel="0" collapsed="false">
      <c r="C217" s="180"/>
    </row>
    <row r="218" s="92" customFormat="true" ht="12.75" hidden="false" customHeight="false" outlineLevel="0" collapsed="false">
      <c r="C218" s="180"/>
    </row>
    <row r="219" s="92" customFormat="true" ht="12.75" hidden="false" customHeight="false" outlineLevel="0" collapsed="false">
      <c r="C219" s="180"/>
    </row>
    <row r="220" s="92" customFormat="true" ht="12.75" hidden="false" customHeight="false" outlineLevel="0" collapsed="false">
      <c r="C220" s="180"/>
    </row>
    <row r="221" s="92" customFormat="true" ht="12.75" hidden="false" customHeight="false" outlineLevel="0" collapsed="false">
      <c r="C221" s="180"/>
    </row>
    <row r="222" s="92" customFormat="true" ht="12.75" hidden="false" customHeight="false" outlineLevel="0" collapsed="false">
      <c r="C222" s="180"/>
    </row>
    <row r="223" s="92" customFormat="true" ht="12.75" hidden="false" customHeight="false" outlineLevel="0" collapsed="false">
      <c r="C223" s="180"/>
    </row>
    <row r="224" s="92" customFormat="true" ht="12.75" hidden="false" customHeight="false" outlineLevel="0" collapsed="false">
      <c r="C224" s="180"/>
    </row>
    <row r="225" s="92" customFormat="true" ht="12.75" hidden="false" customHeight="false" outlineLevel="0" collapsed="false">
      <c r="C225" s="180"/>
    </row>
    <row r="226" s="92" customFormat="true" ht="12.75" hidden="false" customHeight="false" outlineLevel="0" collapsed="false">
      <c r="C226" s="180"/>
    </row>
    <row r="227" s="92" customFormat="true" ht="12.75" hidden="false" customHeight="false" outlineLevel="0" collapsed="false">
      <c r="C227" s="180"/>
    </row>
    <row r="228" s="92" customFormat="true" ht="12.75" hidden="false" customHeight="false" outlineLevel="0" collapsed="false">
      <c r="C228" s="180"/>
    </row>
    <row r="229" s="92" customFormat="true" ht="12.75" hidden="false" customHeight="false" outlineLevel="0" collapsed="false">
      <c r="C229" s="180"/>
    </row>
    <row r="230" s="92" customFormat="true" ht="12.75" hidden="false" customHeight="false" outlineLevel="0" collapsed="false">
      <c r="C230" s="180"/>
    </row>
    <row r="231" s="92" customFormat="true" ht="12.75" hidden="false" customHeight="false" outlineLevel="0" collapsed="false">
      <c r="C231" s="180"/>
    </row>
    <row r="232" s="92" customFormat="true" ht="12.75" hidden="false" customHeight="false" outlineLevel="0" collapsed="false">
      <c r="C232" s="180"/>
    </row>
    <row r="233" s="92" customFormat="true" ht="12.75" hidden="false" customHeight="false" outlineLevel="0" collapsed="false">
      <c r="C233" s="180"/>
    </row>
    <row r="234" s="92" customFormat="true" ht="12.75" hidden="false" customHeight="false" outlineLevel="0" collapsed="false">
      <c r="C234" s="180"/>
    </row>
    <row r="235" s="92" customFormat="true" ht="12.75" hidden="false" customHeight="false" outlineLevel="0" collapsed="false">
      <c r="C235" s="180"/>
    </row>
    <row r="236" s="92" customFormat="true" ht="12.75" hidden="false" customHeight="false" outlineLevel="0" collapsed="false">
      <c r="C236" s="180"/>
    </row>
    <row r="237" s="92" customFormat="true" ht="12.75" hidden="false" customHeight="false" outlineLevel="0" collapsed="false">
      <c r="C237" s="180"/>
    </row>
    <row r="238" s="92" customFormat="true" ht="12.75" hidden="false" customHeight="false" outlineLevel="0" collapsed="false">
      <c r="C238" s="180"/>
    </row>
    <row r="239" s="92" customFormat="true" ht="12.75" hidden="false" customHeight="false" outlineLevel="0" collapsed="false">
      <c r="C239" s="180"/>
    </row>
    <row r="240" s="92" customFormat="true" ht="12.75" hidden="false" customHeight="false" outlineLevel="0" collapsed="false">
      <c r="C240" s="180"/>
    </row>
    <row r="241" s="92" customFormat="true" ht="12.75" hidden="false" customHeight="false" outlineLevel="0" collapsed="false">
      <c r="C241" s="180"/>
    </row>
    <row r="242" s="92" customFormat="true" ht="12.75" hidden="false" customHeight="false" outlineLevel="0" collapsed="false">
      <c r="C242" s="180"/>
    </row>
    <row r="243" s="92" customFormat="true" ht="12.75" hidden="false" customHeight="false" outlineLevel="0" collapsed="false">
      <c r="C243" s="180"/>
    </row>
    <row r="244" s="92" customFormat="true" ht="12.75" hidden="false" customHeight="false" outlineLevel="0" collapsed="false">
      <c r="C244" s="180"/>
    </row>
    <row r="245" s="92" customFormat="true" ht="12.75" hidden="false" customHeight="false" outlineLevel="0" collapsed="false">
      <c r="C245" s="180"/>
    </row>
    <row r="246" s="92" customFormat="true" ht="12.75" hidden="false" customHeight="false" outlineLevel="0" collapsed="false">
      <c r="C246" s="180"/>
    </row>
    <row r="247" s="92" customFormat="true" ht="12.75" hidden="false" customHeight="false" outlineLevel="0" collapsed="false">
      <c r="C247" s="180"/>
    </row>
    <row r="248" s="92" customFormat="true" ht="12.75" hidden="false" customHeight="false" outlineLevel="0" collapsed="false">
      <c r="C248" s="180"/>
    </row>
    <row r="249" s="92" customFormat="true" ht="12.75" hidden="false" customHeight="false" outlineLevel="0" collapsed="false">
      <c r="C249" s="180"/>
    </row>
    <row r="250" s="92" customFormat="true" ht="12.75" hidden="false" customHeight="false" outlineLevel="0" collapsed="false">
      <c r="C250" s="180"/>
    </row>
    <row r="251" s="92" customFormat="true" ht="12.75" hidden="false" customHeight="false" outlineLevel="0" collapsed="false">
      <c r="C251" s="180"/>
    </row>
    <row r="252" s="92" customFormat="true" ht="12.75" hidden="false" customHeight="false" outlineLevel="0" collapsed="false">
      <c r="C252" s="180"/>
    </row>
    <row r="253" s="92" customFormat="true" ht="12.75" hidden="false" customHeight="false" outlineLevel="0" collapsed="false">
      <c r="C253" s="180"/>
    </row>
    <row r="254" s="92" customFormat="true" ht="12.75" hidden="false" customHeight="false" outlineLevel="0" collapsed="false">
      <c r="C254" s="180"/>
    </row>
    <row r="255" s="92" customFormat="true" ht="12.75" hidden="false" customHeight="false" outlineLevel="0" collapsed="false">
      <c r="C255" s="180"/>
    </row>
    <row r="256" s="92" customFormat="true" ht="12.75" hidden="false" customHeight="false" outlineLevel="0" collapsed="false">
      <c r="C256" s="180"/>
    </row>
    <row r="257" s="92" customFormat="true" ht="12.75" hidden="false" customHeight="false" outlineLevel="0" collapsed="false">
      <c r="C257" s="180"/>
    </row>
    <row r="258" s="92" customFormat="true" ht="12.75" hidden="false" customHeight="false" outlineLevel="0" collapsed="false">
      <c r="C258" s="180"/>
    </row>
    <row r="259" s="92" customFormat="true" ht="12.75" hidden="false" customHeight="false" outlineLevel="0" collapsed="false">
      <c r="C259" s="180"/>
    </row>
    <row r="260" s="92" customFormat="true" ht="12.75" hidden="false" customHeight="false" outlineLevel="0" collapsed="false">
      <c r="C260" s="180"/>
    </row>
    <row r="261" s="92" customFormat="true" ht="12.75" hidden="false" customHeight="false" outlineLevel="0" collapsed="false">
      <c r="C261" s="180"/>
    </row>
    <row r="262" s="92" customFormat="true" ht="12.75" hidden="false" customHeight="false" outlineLevel="0" collapsed="false">
      <c r="C262" s="180"/>
    </row>
    <row r="263" s="92" customFormat="true" ht="12.75" hidden="false" customHeight="false" outlineLevel="0" collapsed="false">
      <c r="C263" s="180"/>
    </row>
    <row r="264" s="92" customFormat="true" ht="12.75" hidden="false" customHeight="false" outlineLevel="0" collapsed="false">
      <c r="C264" s="180"/>
    </row>
    <row r="265" s="92" customFormat="true" ht="12.75" hidden="false" customHeight="false" outlineLevel="0" collapsed="false">
      <c r="C265" s="180"/>
    </row>
    <row r="266" s="92" customFormat="true" ht="12.75" hidden="false" customHeight="false" outlineLevel="0" collapsed="false">
      <c r="C266" s="180"/>
    </row>
    <row r="267" s="92" customFormat="true" ht="12.75" hidden="false" customHeight="false" outlineLevel="0" collapsed="false">
      <c r="C267" s="180"/>
    </row>
    <row r="268" s="92" customFormat="true" ht="12.75" hidden="false" customHeight="false" outlineLevel="0" collapsed="false">
      <c r="C268" s="180"/>
    </row>
    <row r="269" s="92" customFormat="true" ht="12.75" hidden="false" customHeight="false" outlineLevel="0" collapsed="false">
      <c r="C269" s="180"/>
    </row>
    <row r="270" s="92" customFormat="true" ht="12.75" hidden="false" customHeight="false" outlineLevel="0" collapsed="false">
      <c r="C270" s="180"/>
    </row>
    <row r="271" s="92" customFormat="true" ht="12.75" hidden="false" customHeight="false" outlineLevel="0" collapsed="false">
      <c r="C271" s="180"/>
    </row>
    <row r="272" s="92" customFormat="true" ht="12.75" hidden="false" customHeight="false" outlineLevel="0" collapsed="false">
      <c r="C272" s="180"/>
    </row>
    <row r="273" s="92" customFormat="true" ht="12.75" hidden="false" customHeight="false" outlineLevel="0" collapsed="false">
      <c r="C273" s="180"/>
    </row>
    <row r="274" s="92" customFormat="true" ht="12.75" hidden="false" customHeight="false" outlineLevel="0" collapsed="false">
      <c r="C274" s="180"/>
    </row>
    <row r="275" s="92" customFormat="true" ht="12.75" hidden="false" customHeight="false" outlineLevel="0" collapsed="false">
      <c r="C275" s="180"/>
    </row>
    <row r="276" s="92" customFormat="true" ht="12.75" hidden="false" customHeight="false" outlineLevel="0" collapsed="false">
      <c r="C276" s="180"/>
    </row>
    <row r="277" s="92" customFormat="true" ht="12.75" hidden="false" customHeight="false" outlineLevel="0" collapsed="false">
      <c r="C277" s="180"/>
    </row>
    <row r="278" s="92" customFormat="true" ht="12.75" hidden="false" customHeight="false" outlineLevel="0" collapsed="false">
      <c r="C278" s="180"/>
    </row>
    <row r="279" s="92" customFormat="true" ht="12.75" hidden="false" customHeight="false" outlineLevel="0" collapsed="false">
      <c r="C279" s="180"/>
    </row>
    <row r="280" s="92" customFormat="true" ht="12.75" hidden="false" customHeight="false" outlineLevel="0" collapsed="false">
      <c r="C280" s="180"/>
    </row>
    <row r="281" s="92" customFormat="true" ht="12.75" hidden="false" customHeight="false" outlineLevel="0" collapsed="false">
      <c r="C281" s="180"/>
    </row>
    <row r="282" s="92" customFormat="true" ht="12.75" hidden="false" customHeight="false" outlineLevel="0" collapsed="false">
      <c r="C282" s="180"/>
    </row>
    <row r="283" s="92" customFormat="true" ht="12.75" hidden="false" customHeight="false" outlineLevel="0" collapsed="false">
      <c r="C283" s="180"/>
    </row>
    <row r="284" s="92" customFormat="true" ht="12.75" hidden="false" customHeight="false" outlineLevel="0" collapsed="false">
      <c r="C284" s="180"/>
    </row>
    <row r="285" s="92" customFormat="true" ht="12.75" hidden="false" customHeight="false" outlineLevel="0" collapsed="false">
      <c r="C285" s="180"/>
    </row>
    <row r="286" s="92" customFormat="true" ht="12.75" hidden="false" customHeight="false" outlineLevel="0" collapsed="false">
      <c r="C286" s="180"/>
    </row>
    <row r="287" s="92" customFormat="true" ht="12.75" hidden="false" customHeight="false" outlineLevel="0" collapsed="false">
      <c r="C287" s="180"/>
    </row>
    <row r="288" s="92" customFormat="true" ht="12.75" hidden="false" customHeight="false" outlineLevel="0" collapsed="false">
      <c r="C288" s="180"/>
    </row>
    <row r="289" s="92" customFormat="true" ht="12.75" hidden="false" customHeight="false" outlineLevel="0" collapsed="false">
      <c r="C289" s="180"/>
    </row>
    <row r="290" s="92" customFormat="true" ht="12.75" hidden="false" customHeight="false" outlineLevel="0" collapsed="false">
      <c r="C290" s="180"/>
    </row>
    <row r="291" s="92" customFormat="true" ht="12.75" hidden="false" customHeight="false" outlineLevel="0" collapsed="false">
      <c r="C291" s="180"/>
    </row>
    <row r="292" s="92" customFormat="true" ht="12.75" hidden="false" customHeight="false" outlineLevel="0" collapsed="false">
      <c r="C292" s="180"/>
    </row>
    <row r="306" s="92" customFormat="true" ht="12.75" hidden="false" customHeight="false" outlineLevel="0" collapsed="false">
      <c r="C306" s="180"/>
      <c r="AA306" s="92" t="n">
        <v>0</v>
      </c>
    </row>
    <row r="307" s="92" customFormat="true" ht="12.75" hidden="false" customHeight="false" outlineLevel="0" collapsed="false">
      <c r="C307" s="180"/>
      <c r="AA307" s="92" t="n">
        <v>0</v>
      </c>
    </row>
    <row r="308" s="92" customFormat="true" ht="12.75" hidden="false" customHeight="false" outlineLevel="0" collapsed="false">
      <c r="C308" s="180"/>
      <c r="AA308" s="92" t="n">
        <v>0</v>
      </c>
    </row>
    <row r="309" s="92" customFormat="true" ht="12.75" hidden="false" customHeight="false" outlineLevel="0" collapsed="false">
      <c r="C309" s="180"/>
      <c r="AA309" s="92" t="n">
        <v>0</v>
      </c>
    </row>
    <row r="310" s="92" customFormat="true" ht="12.75" hidden="false" customHeight="false" outlineLevel="0" collapsed="false">
      <c r="C310" s="180"/>
      <c r="AA310" s="92" t="n">
        <v>0</v>
      </c>
    </row>
    <row r="311" s="92" customFormat="true" ht="12.75" hidden="false" customHeight="false" outlineLevel="0" collapsed="false">
      <c r="C311" s="180"/>
      <c r="AA311" s="92" t="n">
        <v>0</v>
      </c>
    </row>
    <row r="312" s="92" customFormat="true" ht="12.75" hidden="false" customHeight="false" outlineLevel="0" collapsed="false">
      <c r="C312" s="180"/>
      <c r="AA312" s="92" t="n">
        <v>0</v>
      </c>
    </row>
    <row r="313" s="92" customFormat="true" ht="12.75" hidden="false" customHeight="false" outlineLevel="0" collapsed="false">
      <c r="C313" s="180"/>
    </row>
    <row r="314" s="92" customFormat="true" ht="12.75" hidden="false" customHeight="false" outlineLevel="0" collapsed="false">
      <c r="C314" s="180"/>
    </row>
    <row r="315" s="92" customFormat="true" ht="12.75" hidden="false" customHeight="false" outlineLevel="0" collapsed="false">
      <c r="C315" s="180"/>
    </row>
    <row r="316" s="92" customFormat="true" ht="12.75" hidden="false" customHeight="false" outlineLevel="0" collapsed="false">
      <c r="C316" s="180"/>
    </row>
    <row r="317" s="92" customFormat="true" ht="12.75" hidden="false" customHeight="false" outlineLevel="0" collapsed="false">
      <c r="C317" s="180"/>
    </row>
    <row r="318" s="92" customFormat="true" ht="12.75" hidden="false" customHeight="false" outlineLevel="0" collapsed="false">
      <c r="C318" s="180"/>
    </row>
    <row r="319" s="92" customFormat="true" ht="12.75" hidden="false" customHeight="false" outlineLevel="0" collapsed="false">
      <c r="C319" s="180"/>
    </row>
    <row r="320" s="92" customFormat="true" ht="12.75" hidden="false" customHeight="false" outlineLevel="0" collapsed="false">
      <c r="C320" s="180"/>
    </row>
    <row r="321" s="92" customFormat="true" ht="12.75" hidden="false" customHeight="false" outlineLevel="0" collapsed="false">
      <c r="C321" s="180"/>
    </row>
    <row r="322" s="92" customFormat="true" ht="12.75" hidden="false" customHeight="false" outlineLevel="0" collapsed="false">
      <c r="C322" s="180"/>
    </row>
    <row r="323" s="92" customFormat="true" ht="12.75" hidden="false" customHeight="false" outlineLevel="0" collapsed="false">
      <c r="C323" s="180"/>
    </row>
    <row r="324" s="92" customFormat="true" ht="12.75" hidden="false" customHeight="false" outlineLevel="0" collapsed="false">
      <c r="C324" s="180"/>
    </row>
    <row r="325" s="92" customFormat="true" ht="12.75" hidden="false" customHeight="false" outlineLevel="0" collapsed="false">
      <c r="C325" s="180"/>
    </row>
    <row r="326" s="92" customFormat="true" ht="12.75" hidden="false" customHeight="false" outlineLevel="0" collapsed="false">
      <c r="C326" s="180"/>
    </row>
    <row r="327" s="92" customFormat="true" ht="12.75" hidden="false" customHeight="false" outlineLevel="0" collapsed="false">
      <c r="C327" s="180"/>
    </row>
    <row r="328" s="92" customFormat="true" ht="12.75" hidden="false" customHeight="false" outlineLevel="0" collapsed="false">
      <c r="C328" s="180"/>
    </row>
    <row r="329" s="92" customFormat="true" ht="12.75" hidden="false" customHeight="false" outlineLevel="0" collapsed="false">
      <c r="C329" s="180"/>
    </row>
    <row r="330" s="92" customFormat="true" ht="12.75" hidden="false" customHeight="false" outlineLevel="0" collapsed="false">
      <c r="C330" s="180"/>
    </row>
    <row r="331" s="92" customFormat="true" ht="12.75" hidden="false" customHeight="false" outlineLevel="0" collapsed="false">
      <c r="C331" s="180"/>
    </row>
    <row r="332" s="92" customFormat="true" ht="12.75" hidden="false" customHeight="false" outlineLevel="0" collapsed="false">
      <c r="C332" s="180"/>
    </row>
    <row r="333" s="92" customFormat="true" ht="12.75" hidden="false" customHeight="false" outlineLevel="0" collapsed="false">
      <c r="C333" s="180"/>
    </row>
    <row r="334" s="92" customFormat="true" ht="12.75" hidden="false" customHeight="false" outlineLevel="0" collapsed="false">
      <c r="C334" s="180"/>
    </row>
    <row r="335" s="92" customFormat="true" ht="12.75" hidden="false" customHeight="false" outlineLevel="0" collapsed="false">
      <c r="C335" s="180"/>
    </row>
    <row r="336" s="92" customFormat="true" ht="12.75" hidden="false" customHeight="false" outlineLevel="0" collapsed="false">
      <c r="C336" s="180"/>
    </row>
    <row r="337" s="92" customFormat="true" ht="12.75" hidden="false" customHeight="false" outlineLevel="0" collapsed="false">
      <c r="C337" s="180"/>
    </row>
    <row r="338" s="92" customFormat="true" ht="12.75" hidden="false" customHeight="false" outlineLevel="0" collapsed="false">
      <c r="C338" s="180"/>
    </row>
    <row r="339" s="92" customFormat="true" ht="12.75" hidden="false" customHeight="false" outlineLevel="0" collapsed="false">
      <c r="C339" s="180"/>
    </row>
    <row r="340" s="92" customFormat="true" ht="12.75" hidden="false" customHeight="false" outlineLevel="0" collapsed="false">
      <c r="C340" s="180"/>
    </row>
    <row r="341" s="92" customFormat="true" ht="12.75" hidden="false" customHeight="false" outlineLevel="0" collapsed="false">
      <c r="C341" s="180"/>
    </row>
    <row r="342" s="92" customFormat="true" ht="12.75" hidden="false" customHeight="false" outlineLevel="0" collapsed="false">
      <c r="C342" s="180"/>
    </row>
    <row r="343" s="92" customFormat="true" ht="12.75" hidden="false" customHeight="false" outlineLevel="0" collapsed="false">
      <c r="C343" s="180"/>
    </row>
    <row r="344" s="92" customFormat="true" ht="12.75" hidden="false" customHeight="false" outlineLevel="0" collapsed="false">
      <c r="C344" s="180"/>
    </row>
    <row r="345" s="92" customFormat="true" ht="12.75" hidden="false" customHeight="false" outlineLevel="0" collapsed="false">
      <c r="C345" s="180"/>
    </row>
    <row r="346" s="92" customFormat="true" ht="12.75" hidden="false" customHeight="false" outlineLevel="0" collapsed="false">
      <c r="C346" s="180"/>
    </row>
    <row r="347" s="92" customFormat="true" ht="12.75" hidden="false" customHeight="false" outlineLevel="0" collapsed="false">
      <c r="C347" s="180"/>
    </row>
    <row r="348" s="92" customFormat="true" ht="12.75" hidden="false" customHeight="false" outlineLevel="0" collapsed="false">
      <c r="C348" s="180"/>
    </row>
    <row r="349" s="92" customFormat="true" ht="12.75" hidden="false" customHeight="false" outlineLevel="0" collapsed="false">
      <c r="C349" s="180"/>
    </row>
    <row r="350" s="92" customFormat="true" ht="12.75" hidden="false" customHeight="false" outlineLevel="0" collapsed="false">
      <c r="C350" s="180"/>
    </row>
    <row r="351" s="92" customFormat="true" ht="12.75" hidden="false" customHeight="false" outlineLevel="0" collapsed="false">
      <c r="C351" s="180"/>
    </row>
  </sheetData>
  <mergeCells count="19">
    <mergeCell ref="B1:Y1"/>
    <mergeCell ref="H34:I34"/>
    <mergeCell ref="K34:L34"/>
    <mergeCell ref="N34:O34"/>
    <mergeCell ref="Q34:R34"/>
    <mergeCell ref="T34:U34"/>
    <mergeCell ref="W34:X34"/>
    <mergeCell ref="B64:E64"/>
    <mergeCell ref="H64:K64"/>
    <mergeCell ref="C65:E65"/>
    <mergeCell ref="I65:K65"/>
    <mergeCell ref="C66:E66"/>
    <mergeCell ref="I66:K66"/>
    <mergeCell ref="C67:E67"/>
    <mergeCell ref="I67:K67"/>
    <mergeCell ref="B69:E69"/>
    <mergeCell ref="H69:K69"/>
    <mergeCell ref="C70:E70"/>
    <mergeCell ref="I70:K70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484375" defaultRowHeight="15" zeroHeight="false" outlineLevelRow="0" outlineLevelCol="0"/>
  <cols>
    <col collapsed="false" customWidth="true" hidden="false" outlineLevel="0" max="1" min="1" style="219" width="7.29"/>
    <col collapsed="false" customWidth="true" hidden="false" outlineLevel="0" max="2" min="2" style="219" width="12"/>
    <col collapsed="false" customWidth="true" hidden="false" outlineLevel="0" max="3" min="3" style="219" width="13.29"/>
    <col collapsed="false" customWidth="true" hidden="false" outlineLevel="0" max="4" min="4" style="219" width="17.71"/>
    <col collapsed="false" customWidth="true" hidden="false" outlineLevel="0" max="5" min="5" style="219" width="12.42"/>
    <col collapsed="false" customWidth="true" hidden="false" outlineLevel="0" max="6" min="6" style="219" width="16"/>
    <col collapsed="false" customWidth="true" hidden="false" outlineLevel="0" max="7" min="7" style="219" width="11.14"/>
    <col collapsed="false" customWidth="true" hidden="false" outlineLevel="0" max="8" min="8" style="219" width="36.42"/>
    <col collapsed="false" customWidth="true" hidden="false" outlineLevel="0" max="9" min="9" style="219" width="10.71"/>
    <col collapsed="false" customWidth="false" hidden="false" outlineLevel="0" max="10" min="10" style="219" width="9.14"/>
    <col collapsed="false" customWidth="true" hidden="false" outlineLevel="0" max="11" min="11" style="219" width="41.71"/>
    <col collapsed="false" customWidth="false" hidden="false" outlineLevel="0" max="16384" min="12" style="219" width="9.14"/>
  </cols>
  <sheetData>
    <row r="1" customFormat="false" ht="15" hidden="false" customHeight="false" outlineLevel="0" collapsed="false">
      <c r="A1" s="220" t="s">
        <v>273</v>
      </c>
      <c r="B1" s="220" t="s">
        <v>396</v>
      </c>
      <c r="C1" s="220" t="s">
        <v>274</v>
      </c>
      <c r="D1" s="220" t="s">
        <v>275</v>
      </c>
      <c r="E1" s="220" t="s">
        <v>397</v>
      </c>
      <c r="F1" s="220" t="s">
        <v>398</v>
      </c>
      <c r="G1" s="220" t="s">
        <v>399</v>
      </c>
      <c r="H1" s="220" t="s">
        <v>400</v>
      </c>
      <c r="I1" s="220" t="s">
        <v>401</v>
      </c>
      <c r="J1" s="220" t="s">
        <v>282</v>
      </c>
      <c r="K1" s="220" t="s">
        <v>402</v>
      </c>
    </row>
    <row r="2" customFormat="false" ht="15" hidden="false" customHeight="false" outlineLevel="0" collapsed="false">
      <c r="A2" s="220" t="n">
        <v>1301</v>
      </c>
      <c r="B2" s="220" t="s">
        <v>403</v>
      </c>
      <c r="C2" s="220" t="s">
        <v>404</v>
      </c>
      <c r="D2" s="220"/>
      <c r="E2" s="220" t="s">
        <v>405</v>
      </c>
      <c r="F2" s="220" t="str">
        <f aca="false">CONCATENATE("LaEstancia",A2)</f>
        <v>LaEstancia1301</v>
      </c>
      <c r="G2" s="220" t="str">
        <f aca="false">"VLE Torre " &amp; MID(Tabla14[[#This Row],[SSID]], 11, 1)</f>
        <v>VLE Torre 1</v>
      </c>
      <c r="H2" s="220"/>
      <c r="I2" s="220"/>
      <c r="J2" s="220" t="s">
        <v>406</v>
      </c>
      <c r="K2" s="220"/>
    </row>
    <row r="3" customFormat="false" ht="15" hidden="false" customHeight="false" outlineLevel="0" collapsed="false">
      <c r="A3" s="220" t="n">
        <v>1301</v>
      </c>
      <c r="B3" s="220" t="s">
        <v>403</v>
      </c>
      <c r="C3" s="220" t="s">
        <v>404</v>
      </c>
      <c r="D3" s="220"/>
      <c r="E3" s="220" t="s">
        <v>407</v>
      </c>
      <c r="F3" s="220" t="str">
        <f aca="false">CONCATENATE("LaEstancia",A3)</f>
        <v>LaEstancia1301</v>
      </c>
      <c r="G3" s="220" t="str">
        <f aca="false">"VLE Torre " &amp; MID(Tabla14[[#This Row],[SSID]], 11, 1)</f>
        <v>VLE Torre 1</v>
      </c>
      <c r="H3" s="220"/>
      <c r="I3" s="220"/>
      <c r="J3" s="220" t="s">
        <v>406</v>
      </c>
      <c r="K3" s="220"/>
    </row>
    <row r="4" customFormat="false" ht="15" hidden="false" customHeight="false" outlineLevel="0" collapsed="false">
      <c r="A4" s="220" t="n">
        <v>1501</v>
      </c>
      <c r="B4" s="220" t="s">
        <v>403</v>
      </c>
      <c r="C4" s="220" t="s">
        <v>404</v>
      </c>
      <c r="D4" s="220" t="s">
        <v>408</v>
      </c>
      <c r="E4" s="220" t="s">
        <v>409</v>
      </c>
      <c r="F4" s="220" t="str">
        <f aca="false">CONCATENATE("LaEstancia",A4)</f>
        <v>LaEstancia1501</v>
      </c>
      <c r="G4" s="220" t="str">
        <f aca="false">"VLE Torre " &amp; MID(Tabla14[[#This Row],[SSID]], 11, 1)</f>
        <v>VLE Torre 1</v>
      </c>
      <c r="H4" s="220" t="s">
        <v>410</v>
      </c>
      <c r="I4" s="220" t="n">
        <v>13</v>
      </c>
      <c r="J4" s="220" t="s">
        <v>411</v>
      </c>
      <c r="K4" s="220" t="s">
        <v>412</v>
      </c>
    </row>
    <row r="5" customFormat="false" ht="15" hidden="false" customHeight="false" outlineLevel="0" collapsed="false">
      <c r="A5" s="220" t="n">
        <v>1501</v>
      </c>
      <c r="B5" s="220" t="s">
        <v>403</v>
      </c>
      <c r="C5" s="220" t="s">
        <v>404</v>
      </c>
      <c r="D5" s="220" t="s">
        <v>413</v>
      </c>
      <c r="E5" s="220" t="s">
        <v>414</v>
      </c>
      <c r="F5" s="220" t="str">
        <f aca="false">CONCATENATE("LaEstancia",A5)</f>
        <v>LaEstancia1501</v>
      </c>
      <c r="G5" s="220" t="str">
        <f aca="false">"VLE Torre " &amp; MID(Tabla14[[#This Row],[SSID]], 11, 1)</f>
        <v>VLE Torre 1</v>
      </c>
      <c r="H5" s="220" t="s">
        <v>415</v>
      </c>
      <c r="I5" s="220" t="n">
        <v>23</v>
      </c>
      <c r="J5" s="220" t="s">
        <v>411</v>
      </c>
      <c r="K5" s="220"/>
    </row>
    <row r="6" customFormat="false" ht="15" hidden="false" customHeight="false" outlineLevel="0" collapsed="false">
      <c r="A6" s="220" t="n">
        <v>1501</v>
      </c>
      <c r="B6" s="220" t="s">
        <v>403</v>
      </c>
      <c r="C6" s="220" t="s">
        <v>404</v>
      </c>
      <c r="D6" s="220" t="s">
        <v>416</v>
      </c>
      <c r="E6" s="220" t="s">
        <v>417</v>
      </c>
      <c r="F6" s="220" t="str">
        <f aca="false">CONCATENATE("LaEstancia",A6)</f>
        <v>LaEstancia1501</v>
      </c>
      <c r="G6" s="220" t="str">
        <f aca="false">"VLE Torre " &amp; MID(Tabla14[[#This Row],[SSID]], 11, 1)</f>
        <v>VLE Torre 1</v>
      </c>
      <c r="H6" s="220" t="s">
        <v>415</v>
      </c>
      <c r="I6" s="220" t="n">
        <v>17</v>
      </c>
      <c r="J6" s="220" t="s">
        <v>411</v>
      </c>
      <c r="K6" s="220"/>
    </row>
    <row r="7" customFormat="false" ht="15" hidden="false" customHeight="false" outlineLevel="0" collapsed="false">
      <c r="A7" s="220" t="s">
        <v>22</v>
      </c>
      <c r="B7" s="220" t="s">
        <v>403</v>
      </c>
      <c r="C7" s="220" t="s">
        <v>404</v>
      </c>
      <c r="D7" s="220"/>
      <c r="E7" s="220" t="s">
        <v>418</v>
      </c>
      <c r="F7" s="220" t="str">
        <f aca="false">CONCATENATE("LaEstancia",A7)</f>
        <v>LaEstancia1103A</v>
      </c>
      <c r="G7" s="220" t="str">
        <f aca="false">"VLE Torre " &amp; MID(Tabla14[[#This Row],[SSID]], 11, 1)</f>
        <v>VLE Torre 1</v>
      </c>
      <c r="H7" s="220"/>
      <c r="I7" s="220"/>
      <c r="J7" s="220" t="s">
        <v>406</v>
      </c>
      <c r="K7" s="220"/>
    </row>
    <row r="8" customFormat="false" ht="15" hidden="false" customHeight="false" outlineLevel="0" collapsed="false">
      <c r="A8" s="220" t="s">
        <v>30</v>
      </c>
      <c r="B8" s="220" t="s">
        <v>403</v>
      </c>
      <c r="C8" s="220" t="s">
        <v>404</v>
      </c>
      <c r="D8" s="220"/>
      <c r="E8" s="220" t="s">
        <v>419</v>
      </c>
      <c r="F8" s="220" t="str">
        <f aca="false">CONCATENATE("LaEstancia",A8)</f>
        <v>LaEstancia1103B</v>
      </c>
      <c r="G8" s="220" t="str">
        <f aca="false">"VLE Torre " &amp; MID(Tabla14[[#This Row],[SSID]], 11, 1)</f>
        <v>VLE Torre 1</v>
      </c>
      <c r="H8" s="220"/>
      <c r="I8" s="220"/>
      <c r="J8" s="220" t="s">
        <v>406</v>
      </c>
      <c r="K8" s="220"/>
    </row>
    <row r="9" customFormat="false" ht="15" hidden="false" customHeight="false" outlineLevel="0" collapsed="false">
      <c r="A9" s="220" t="s">
        <v>9</v>
      </c>
      <c r="B9" s="220" t="s">
        <v>403</v>
      </c>
      <c r="C9" s="220" t="s">
        <v>404</v>
      </c>
      <c r="D9" s="220"/>
      <c r="E9" s="220" t="s">
        <v>420</v>
      </c>
      <c r="F9" s="220" t="str">
        <f aca="false">CONCATENATE("LaEstancia",A9)</f>
        <v>LaEstancia1502A</v>
      </c>
      <c r="G9" s="220" t="str">
        <f aca="false">"VLE Torre " &amp; MID(Tabla14[[#This Row],[SSID]], 11, 1)</f>
        <v>VLE Torre 1</v>
      </c>
      <c r="H9" s="220"/>
      <c r="I9" s="220"/>
      <c r="J9" s="220" t="s">
        <v>406</v>
      </c>
      <c r="K9" s="220"/>
    </row>
    <row r="10" customFormat="false" ht="15" hidden="false" customHeight="false" outlineLevel="0" collapsed="false">
      <c r="A10" s="220" t="s">
        <v>18</v>
      </c>
      <c r="B10" s="220" t="s">
        <v>403</v>
      </c>
      <c r="C10" s="220" t="s">
        <v>404</v>
      </c>
      <c r="D10" s="220"/>
      <c r="E10" s="220" t="s">
        <v>421</v>
      </c>
      <c r="F10" s="220" t="str">
        <f aca="false">CONCATENATE("LaEstancia",A10)</f>
        <v>LaEstancia1502B</v>
      </c>
      <c r="G10" s="220" t="str">
        <f aca="false">"VLE Torre " &amp; MID(Tabla14[[#This Row],[SSID]], 11, 1)</f>
        <v>VLE Torre 1</v>
      </c>
      <c r="H10" s="220"/>
      <c r="I10" s="220"/>
      <c r="J10" s="220" t="s">
        <v>406</v>
      </c>
      <c r="K10" s="220"/>
    </row>
    <row r="11" customFormat="false" ht="15" hidden="false" customHeight="false" outlineLevel="0" collapsed="false">
      <c r="A11" s="220" t="s">
        <v>45</v>
      </c>
      <c r="B11" s="220" t="s">
        <v>403</v>
      </c>
      <c r="C11" s="220" t="s">
        <v>404</v>
      </c>
      <c r="D11" s="220"/>
      <c r="E11" s="220" t="s">
        <v>422</v>
      </c>
      <c r="F11" s="220" t="str">
        <f aca="false">CONCATENATE("LaEstancia",A11)</f>
        <v>LaEstancia1706A</v>
      </c>
      <c r="G11" s="220" t="str">
        <f aca="false">"VLE Torre " &amp; MID(Tabla14[[#This Row],[SSID]], 11, 1)</f>
        <v>VLE Torre 1</v>
      </c>
      <c r="H11" s="220"/>
      <c r="I11" s="220"/>
      <c r="J11" s="220" t="s">
        <v>406</v>
      </c>
      <c r="K11" s="220"/>
    </row>
    <row r="12" customFormat="false" ht="15" hidden="false" customHeight="false" outlineLevel="0" collapsed="false">
      <c r="A12" s="220" t="s">
        <v>53</v>
      </c>
      <c r="B12" s="220" t="s">
        <v>403</v>
      </c>
      <c r="C12" s="220" t="s">
        <v>404</v>
      </c>
      <c r="D12" s="220"/>
      <c r="E12" s="220" t="s">
        <v>423</v>
      </c>
      <c r="F12" s="220" t="str">
        <f aca="false">CONCATENATE("LaEstancia",A12)</f>
        <v>LaEstancia1706B</v>
      </c>
      <c r="G12" s="220" t="str">
        <f aca="false">"VLE Torre " &amp; MID(Tabla14[[#This Row],[SSID]], 11, 1)</f>
        <v>VLE Torre 1</v>
      </c>
      <c r="H12" s="220"/>
      <c r="I12" s="220"/>
      <c r="J12" s="220" t="s">
        <v>406</v>
      </c>
      <c r="K12" s="220"/>
    </row>
    <row r="13" customFormat="false" ht="15" hidden="false" customHeight="false" outlineLevel="0" collapsed="false">
      <c r="A13" s="220" t="s">
        <v>46</v>
      </c>
      <c r="B13" s="220" t="s">
        <v>403</v>
      </c>
      <c r="C13" s="220" t="s">
        <v>404</v>
      </c>
      <c r="D13" s="220" t="s">
        <v>424</v>
      </c>
      <c r="E13" s="220" t="s">
        <v>425</v>
      </c>
      <c r="F13" s="220" t="str">
        <f aca="false">CONCATENATE("LaEstancia",A13)</f>
        <v>LaEstancia1807A</v>
      </c>
      <c r="G13" s="220" t="str">
        <f aca="false">"VLE Torre " &amp; MID(Tabla14[[#This Row],[SSID]], 11, 1)</f>
        <v>VLE Torre 1</v>
      </c>
      <c r="H13" s="220"/>
      <c r="I13" s="220"/>
      <c r="J13" s="220" t="s">
        <v>426</v>
      </c>
      <c r="K13" s="220"/>
    </row>
    <row r="14" customFormat="false" ht="15" hidden="false" customHeight="false" outlineLevel="0" collapsed="false">
      <c r="A14" s="220" t="s">
        <v>54</v>
      </c>
      <c r="B14" s="220" t="s">
        <v>403</v>
      </c>
      <c r="C14" s="220" t="s">
        <v>404</v>
      </c>
      <c r="D14" s="220"/>
      <c r="E14" s="220" t="s">
        <v>427</v>
      </c>
      <c r="F14" s="220" t="str">
        <f aca="false">CONCATENATE("LaEstancia",A14)</f>
        <v>LaEstancia1807B</v>
      </c>
      <c r="G14" s="220" t="str">
        <f aca="false">"VLE Torre " &amp; MID(Tabla14[[#This Row],[SSID]], 11, 1)</f>
        <v>VLE Torre 1</v>
      </c>
      <c r="H14" s="220"/>
      <c r="I14" s="220"/>
      <c r="J14" s="220" t="s">
        <v>406</v>
      </c>
      <c r="K14" s="220"/>
    </row>
    <row r="15" customFormat="false" ht="15" hidden="false" customHeight="false" outlineLevel="0" collapsed="false">
      <c r="A15" s="220" t="s">
        <v>158</v>
      </c>
      <c r="B15" s="220" t="s">
        <v>403</v>
      </c>
      <c r="C15" s="220" t="s">
        <v>404</v>
      </c>
      <c r="D15" s="220"/>
      <c r="E15" s="220" t="s">
        <v>428</v>
      </c>
      <c r="F15" s="220" t="str">
        <f aca="false">CONCATENATE("LaEstancia",A15)</f>
        <v>LaEstancia2104B</v>
      </c>
      <c r="G15" s="220" t="str">
        <f aca="false">"VLE Torre " &amp; MID(Tabla14[[#This Row],[SSID]], 11, 1)</f>
        <v>VLE Torre 2</v>
      </c>
      <c r="H15" s="220"/>
      <c r="I15" s="220"/>
      <c r="J15" s="220" t="s">
        <v>406</v>
      </c>
      <c r="K15" s="220"/>
    </row>
    <row r="16" customFormat="false" ht="15" hidden="false" customHeight="false" outlineLevel="0" collapsed="false">
      <c r="A16" s="220" t="s">
        <v>92</v>
      </c>
      <c r="B16" s="220" t="s">
        <v>403</v>
      </c>
      <c r="C16" s="220" t="s">
        <v>404</v>
      </c>
      <c r="D16" s="220"/>
      <c r="E16" s="220" t="s">
        <v>429</v>
      </c>
      <c r="F16" s="220" t="str">
        <f aca="false">CONCATENATE("LaEstancia",A16)</f>
        <v>LaEstancia2201A</v>
      </c>
      <c r="G16" s="220" t="str">
        <f aca="false">"VLE Torre " &amp; MID(Tabla14[[#This Row],[SSID]], 11, 1)</f>
        <v>VLE Torre 2</v>
      </c>
      <c r="H16" s="220"/>
      <c r="I16" s="220"/>
      <c r="J16" s="220" t="s">
        <v>406</v>
      </c>
      <c r="K16" s="220"/>
    </row>
    <row r="17" customFormat="false" ht="15" hidden="false" customHeight="false" outlineLevel="0" collapsed="false">
      <c r="A17" s="220" t="s">
        <v>101</v>
      </c>
      <c r="B17" s="220" t="s">
        <v>403</v>
      </c>
      <c r="C17" s="220" t="s">
        <v>404</v>
      </c>
      <c r="D17" s="220"/>
      <c r="E17" s="220" t="s">
        <v>430</v>
      </c>
      <c r="F17" s="220" t="str">
        <f aca="false">CONCATENATE("LaEstancia",A17)</f>
        <v>LaEstancia2201B</v>
      </c>
      <c r="G17" s="220" t="str">
        <f aca="false">"VLE Torre " &amp; MID(Tabla14[[#This Row],[SSID]], 11, 1)</f>
        <v>VLE Torre 2</v>
      </c>
      <c r="H17" s="220"/>
      <c r="I17" s="220"/>
      <c r="J17" s="220" t="s">
        <v>406</v>
      </c>
      <c r="K17" s="220"/>
    </row>
    <row r="18" customFormat="false" ht="15" hidden="false" customHeight="false" outlineLevel="0" collapsed="false">
      <c r="A18" s="220" t="s">
        <v>137</v>
      </c>
      <c r="B18" s="220" t="s">
        <v>403</v>
      </c>
      <c r="C18" s="220" t="s">
        <v>404</v>
      </c>
      <c r="D18" s="220"/>
      <c r="E18" s="220" t="s">
        <v>431</v>
      </c>
      <c r="F18" s="220" t="str">
        <f aca="false">CONCATENATE("LaEstancia",A18)</f>
        <v>LaEstancia2603B</v>
      </c>
      <c r="G18" s="220" t="str">
        <f aca="false">"VLE Torre " &amp; MID(Tabla14[[#This Row],[SSID]], 11, 1)</f>
        <v>VLE Torre 2</v>
      </c>
      <c r="H18" s="220"/>
      <c r="I18" s="220"/>
      <c r="J18" s="220" t="s">
        <v>406</v>
      </c>
      <c r="K18" s="220"/>
    </row>
    <row r="19" customFormat="false" ht="15" hidden="false" customHeight="false" outlineLevel="0" collapsed="false">
      <c r="A19" s="220" t="s">
        <v>145</v>
      </c>
      <c r="B19" s="220" t="s">
        <v>403</v>
      </c>
      <c r="C19" s="220" t="s">
        <v>404</v>
      </c>
      <c r="D19" s="220"/>
      <c r="E19" s="220" t="s">
        <v>432</v>
      </c>
      <c r="F19" s="220" t="str">
        <f aca="false">CONCATENATE("LaEstancia",A19)</f>
        <v>LaEstancia2604A</v>
      </c>
      <c r="G19" s="220" t="str">
        <f aca="false">"VLE Torre " &amp; MID(Tabla14[[#This Row],[SSID]], 11, 1)</f>
        <v>VLE Torre 2</v>
      </c>
      <c r="H19" s="220"/>
      <c r="I19" s="220"/>
      <c r="J19" s="220" t="s">
        <v>406</v>
      </c>
      <c r="K19" s="220"/>
    </row>
    <row r="20" customFormat="false" ht="15" hidden="false" customHeight="false" outlineLevel="0" collapsed="false">
      <c r="A20" s="220" t="s">
        <v>153</v>
      </c>
      <c r="B20" s="220" t="s">
        <v>403</v>
      </c>
      <c r="C20" s="220" t="s">
        <v>404</v>
      </c>
      <c r="D20" s="220"/>
      <c r="E20" s="220" t="s">
        <v>433</v>
      </c>
      <c r="F20" s="220" t="str">
        <f aca="false">CONCATENATE("LaEstancia",A20)</f>
        <v>LaEstancia2604B</v>
      </c>
      <c r="G20" s="220" t="str">
        <f aca="false">"VLE Torre " &amp; MID(Tabla14[[#This Row],[SSID]], 11, 1)</f>
        <v>VLE Torre 2</v>
      </c>
      <c r="H20" s="220"/>
      <c r="I20" s="220"/>
      <c r="J20" s="220" t="s">
        <v>406</v>
      </c>
      <c r="K20" s="220"/>
    </row>
    <row r="21" customFormat="false" ht="15" hidden="false" customHeight="false" outlineLevel="0" collapsed="false">
      <c r="A21" s="220" t="s">
        <v>97</v>
      </c>
      <c r="B21" s="220" t="s">
        <v>403</v>
      </c>
      <c r="C21" s="220" t="s">
        <v>404</v>
      </c>
      <c r="D21" s="220"/>
      <c r="E21" s="220" t="s">
        <v>434</v>
      </c>
      <c r="F21" s="220" t="str">
        <f aca="false">CONCATENATE("LaEstancia",A21)</f>
        <v>LaEstancia2701A</v>
      </c>
      <c r="G21" s="220" t="str">
        <f aca="false">"VLE Torre " &amp; MID(Tabla14[[#This Row],[SSID]], 11, 1)</f>
        <v>VLE Torre 2</v>
      </c>
      <c r="H21" s="220"/>
      <c r="I21" s="220"/>
      <c r="J21" s="220" t="s">
        <v>406</v>
      </c>
      <c r="K21" s="220"/>
    </row>
    <row r="22" customFormat="false" ht="15" hidden="false" customHeight="false" outlineLevel="0" collapsed="false">
      <c r="A22" s="220" t="s">
        <v>106</v>
      </c>
      <c r="B22" s="220" t="s">
        <v>403</v>
      </c>
      <c r="C22" s="220" t="s">
        <v>404</v>
      </c>
      <c r="D22" s="220"/>
      <c r="E22" s="220" t="s">
        <v>435</v>
      </c>
      <c r="F22" s="220" t="str">
        <f aca="false">CONCATENATE("LaEstancia",A22)</f>
        <v>LaEstancia2701B</v>
      </c>
      <c r="G22" s="220" t="str">
        <f aca="false">"VLE Torre " &amp; MID(Tabla14[[#This Row],[SSID]], 11, 1)</f>
        <v>VLE Torre 2</v>
      </c>
      <c r="H22" s="220"/>
      <c r="I22" s="220"/>
      <c r="J22" s="220" t="s">
        <v>406</v>
      </c>
      <c r="K22" s="220"/>
    </row>
    <row r="23" customFormat="false" ht="15" hidden="false" customHeight="false" outlineLevel="0" collapsed="false">
      <c r="A23" s="220" t="s">
        <v>146</v>
      </c>
      <c r="B23" s="220" t="s">
        <v>403</v>
      </c>
      <c r="C23" s="220" t="s">
        <v>404</v>
      </c>
      <c r="D23" s="220" t="s">
        <v>436</v>
      </c>
      <c r="E23" s="220" t="s">
        <v>437</v>
      </c>
      <c r="F23" s="220" t="str">
        <f aca="false">CONCATENATE("LaEstancia",A23)</f>
        <v>LaEstancia2704A</v>
      </c>
      <c r="G23" s="220" t="str">
        <f aca="false">"VLE Torre " &amp; MID(Tabla14[[#This Row],[SSID]], 11, 1)</f>
        <v>VLE Torre 2</v>
      </c>
      <c r="H23" s="220"/>
      <c r="I23" s="220"/>
      <c r="J23" s="220" t="s">
        <v>426</v>
      </c>
      <c r="K23" s="220" t="s">
        <v>438</v>
      </c>
    </row>
    <row r="24" customFormat="false" ht="15" hidden="false" customHeight="false" outlineLevel="0" collapsed="false">
      <c r="A24" s="220" t="s">
        <v>154</v>
      </c>
      <c r="B24" s="220" t="s">
        <v>403</v>
      </c>
      <c r="C24" s="220" t="s">
        <v>404</v>
      </c>
      <c r="D24" s="220" t="s">
        <v>439</v>
      </c>
      <c r="E24" s="220" t="s">
        <v>440</v>
      </c>
      <c r="F24" s="220" t="str">
        <f aca="false">CONCATENATE("LaEstancia",A24)</f>
        <v>LaEstancia2704B</v>
      </c>
      <c r="G24" s="220" t="str">
        <f aca="false">"VLE Torre " &amp; MID(Tabla14[[#This Row],[SSID]], 11, 1)</f>
        <v>VLE Torre 2</v>
      </c>
      <c r="H24" s="220"/>
      <c r="I24" s="220"/>
      <c r="J24" s="220" t="s">
        <v>426</v>
      </c>
      <c r="K24" s="220"/>
    </row>
    <row r="25" customFormat="false" ht="15" hidden="false" customHeight="false" outlineLevel="0" collapsed="false">
      <c r="A25" s="220" t="s">
        <v>100</v>
      </c>
      <c r="B25" s="220" t="s">
        <v>403</v>
      </c>
      <c r="C25" s="220" t="s">
        <v>404</v>
      </c>
      <c r="D25" s="220"/>
      <c r="E25" s="220" t="s">
        <v>441</v>
      </c>
      <c r="F25" s="220" t="str">
        <f aca="false">CONCATENATE("LaEstancia",A25)</f>
        <v>LaEstancia2901A</v>
      </c>
      <c r="G25" s="220" t="str">
        <f aca="false">"VLE Torre " &amp; MID(Tabla14[[#This Row],[SSID]], 11, 1)</f>
        <v>VLE Torre 2</v>
      </c>
      <c r="H25" s="220"/>
      <c r="I25" s="220"/>
      <c r="J25" s="220" t="s">
        <v>406</v>
      </c>
      <c r="K25" s="220"/>
    </row>
    <row r="26" customFormat="false" ht="15" hidden="false" customHeight="false" outlineLevel="0" collapsed="false">
      <c r="A26" s="220" t="s">
        <v>108</v>
      </c>
      <c r="B26" s="220" t="s">
        <v>403</v>
      </c>
      <c r="C26" s="220" t="s">
        <v>404</v>
      </c>
      <c r="D26" s="220"/>
      <c r="E26" s="220" t="s">
        <v>442</v>
      </c>
      <c r="F26" s="220" t="str">
        <f aca="false">CONCATENATE("LaEstancia",A26)</f>
        <v>LaEstancia2901B</v>
      </c>
      <c r="G26" s="220" t="str">
        <f aca="false">"VLE Torre " &amp; MID(Tabla14[[#This Row],[SSID]], 11, 1)</f>
        <v>VLE Torre 2</v>
      </c>
      <c r="H26" s="220"/>
      <c r="I26" s="220"/>
      <c r="J26" s="220" t="s">
        <v>406</v>
      </c>
      <c r="K26" s="220"/>
    </row>
    <row r="27" customFormat="false" ht="15" hidden="false" customHeight="false" outlineLevel="0" collapsed="false">
      <c r="A27" s="220" t="s">
        <v>116</v>
      </c>
      <c r="B27" s="220" t="s">
        <v>403</v>
      </c>
      <c r="C27" s="220" t="s">
        <v>404</v>
      </c>
      <c r="D27" s="220"/>
      <c r="E27" s="220" t="s">
        <v>443</v>
      </c>
      <c r="F27" s="220" t="str">
        <f aca="false">CONCATENATE("LaEstancia",A27)</f>
        <v>LaEstancia2902A</v>
      </c>
      <c r="G27" s="220" t="str">
        <f aca="false">"VLE Torre " &amp; MID(Tabla14[[#This Row],[SSID]], 11, 1)</f>
        <v>VLE Torre 2</v>
      </c>
      <c r="H27" s="220"/>
      <c r="I27" s="220"/>
      <c r="J27" s="220" t="s">
        <v>406</v>
      </c>
      <c r="K27" s="220"/>
    </row>
    <row r="28" customFormat="false" ht="15" hidden="false" customHeight="false" outlineLevel="0" collapsed="false">
      <c r="A28" s="220" t="s">
        <v>124</v>
      </c>
      <c r="B28" s="220" t="s">
        <v>403</v>
      </c>
      <c r="C28" s="220" t="s">
        <v>404</v>
      </c>
      <c r="D28" s="220"/>
      <c r="E28" s="220" t="s">
        <v>444</v>
      </c>
      <c r="F28" s="220" t="str">
        <f aca="false">CONCATENATE("LaEstancia",A28)</f>
        <v>LaEstancia2902B</v>
      </c>
      <c r="G28" s="220" t="str">
        <f aca="false">"VLE Torre " &amp; MID(Tabla14[[#This Row],[SSID]], 11, 1)</f>
        <v>VLE Torre 2</v>
      </c>
      <c r="H28" s="220"/>
      <c r="I28" s="220"/>
      <c r="J28" s="220" t="s">
        <v>406</v>
      </c>
      <c r="K28" s="220"/>
    </row>
    <row r="29" customFormat="false" ht="15" hidden="false" customHeight="false" outlineLevel="0" collapsed="false">
      <c r="A29" s="220" t="s">
        <v>161</v>
      </c>
      <c r="B29" s="220" t="s">
        <v>403</v>
      </c>
      <c r="C29" s="220" t="s">
        <v>404</v>
      </c>
      <c r="D29" s="222"/>
      <c r="E29" s="220" t="s">
        <v>445</v>
      </c>
      <c r="F29" s="220" t="str">
        <f aca="false">CONCATENATE("LaEstancia",A29)</f>
        <v>LaEstancia3102A</v>
      </c>
      <c r="G29" s="220" t="str">
        <f aca="false">"VLE Torre " &amp; MID(Tabla14[[#This Row],[SSID]], 11, 1)</f>
        <v>VLE Torre 3</v>
      </c>
      <c r="H29" s="220"/>
      <c r="I29" s="220"/>
      <c r="J29" s="220" t="s">
        <v>406</v>
      </c>
      <c r="K29" s="220"/>
    </row>
    <row r="30" customFormat="false" ht="15" hidden="false" customHeight="false" outlineLevel="0" collapsed="false">
      <c r="A30" s="220" t="s">
        <v>169</v>
      </c>
      <c r="B30" s="220" t="s">
        <v>403</v>
      </c>
      <c r="C30" s="220" t="s">
        <v>404</v>
      </c>
      <c r="D30" s="220"/>
      <c r="E30" s="220" t="s">
        <v>446</v>
      </c>
      <c r="F30" s="220" t="str">
        <f aca="false">CONCATENATE("LaEstancia",A30)</f>
        <v>LaEstancia3102B</v>
      </c>
      <c r="G30" s="220" t="str">
        <f aca="false">"VLE Torre " &amp; MID(Tabla14[[#This Row],[SSID]], 11, 1)</f>
        <v>VLE Torre 3</v>
      </c>
      <c r="H30" s="220"/>
      <c r="I30" s="220"/>
      <c r="J30" s="220" t="s">
        <v>406</v>
      </c>
      <c r="K30" s="220"/>
    </row>
    <row r="31" customFormat="false" ht="15" hidden="false" customHeight="false" outlineLevel="0" collapsed="false">
      <c r="A31" s="220" t="s">
        <v>177</v>
      </c>
      <c r="B31" s="220" t="s">
        <v>403</v>
      </c>
      <c r="C31" s="220" t="s">
        <v>404</v>
      </c>
      <c r="D31" s="220"/>
      <c r="E31" s="220" t="s">
        <v>447</v>
      </c>
      <c r="F31" s="220" t="str">
        <f aca="false">CONCATENATE("LaEstancia",A31)</f>
        <v>LaEstancia3103A</v>
      </c>
      <c r="G31" s="220" t="str">
        <f aca="false">"VLE Torre " &amp; MID(Tabla14[[#This Row],[SSID]], 11, 1)</f>
        <v>VLE Torre 3</v>
      </c>
      <c r="H31" s="220"/>
      <c r="I31" s="220"/>
      <c r="J31" s="220" t="s">
        <v>406</v>
      </c>
      <c r="K31" s="220"/>
    </row>
    <row r="32" customFormat="false" ht="15" hidden="false" customHeight="false" outlineLevel="0" collapsed="false">
      <c r="A32" s="220" t="s">
        <v>194</v>
      </c>
      <c r="B32" s="220" t="s">
        <v>403</v>
      </c>
      <c r="C32" s="220" t="s">
        <v>404</v>
      </c>
      <c r="D32" s="220"/>
      <c r="E32" s="220" t="s">
        <v>448</v>
      </c>
      <c r="F32" s="220" t="str">
        <f aca="false">CONCATENATE("LaEstancia",A32)</f>
        <v>LaEstancia3104A</v>
      </c>
      <c r="G32" s="220" t="str">
        <f aca="false">"VLE Torre " &amp; MID(Tabla14[[#This Row],[SSID]], 11, 1)</f>
        <v>VLE Torre 3</v>
      </c>
      <c r="H32" s="220"/>
      <c r="I32" s="220"/>
      <c r="J32" s="220" t="s">
        <v>406</v>
      </c>
      <c r="K32" s="220"/>
    </row>
    <row r="33" customFormat="false" ht="15" hidden="false" customHeight="false" outlineLevel="0" collapsed="false">
      <c r="A33" s="220" t="s">
        <v>202</v>
      </c>
      <c r="B33" s="220" t="s">
        <v>403</v>
      </c>
      <c r="C33" s="220" t="s">
        <v>404</v>
      </c>
      <c r="D33" s="220"/>
      <c r="E33" s="220" t="s">
        <v>449</v>
      </c>
      <c r="F33" s="220" t="str">
        <f aca="false">CONCATENATE("LaEstancia",A33)</f>
        <v>LaEstancia3104B</v>
      </c>
      <c r="G33" s="220" t="str">
        <f aca="false">"VLE Torre " &amp; MID(Tabla14[[#This Row],[SSID]], 11, 1)</f>
        <v>VLE Torre 3</v>
      </c>
      <c r="H33" s="220"/>
      <c r="I33" s="220"/>
      <c r="J33" s="220" t="s">
        <v>406</v>
      </c>
      <c r="K33" s="220"/>
    </row>
    <row r="34" customFormat="false" ht="15" hidden="false" customHeight="false" outlineLevel="0" collapsed="false">
      <c r="A34" s="220" t="s">
        <v>226</v>
      </c>
      <c r="B34" s="220" t="s">
        <v>403</v>
      </c>
      <c r="C34" s="220" t="s">
        <v>404</v>
      </c>
      <c r="D34" s="220"/>
      <c r="E34" s="220" t="s">
        <v>450</v>
      </c>
      <c r="F34" s="220" t="str">
        <f aca="false">CONCATENATE("LaEstancia",A34)</f>
        <v>LaEstancia3306A</v>
      </c>
      <c r="G34" s="220" t="str">
        <f aca="false">"VLE Torre " &amp; MID(Tabla14[[#This Row],[SSID]], 11, 1)</f>
        <v>VLE Torre 3</v>
      </c>
      <c r="H34" s="220"/>
      <c r="I34" s="220"/>
      <c r="J34" s="220" t="s">
        <v>406</v>
      </c>
      <c r="K34" s="220"/>
    </row>
    <row r="35" customFormat="false" ht="15" hidden="false" customHeight="false" outlineLevel="0" collapsed="false">
      <c r="A35" s="220" t="s">
        <v>232</v>
      </c>
      <c r="B35" s="220" t="s">
        <v>403</v>
      </c>
      <c r="C35" s="220" t="s">
        <v>404</v>
      </c>
      <c r="D35" s="220"/>
      <c r="E35" s="220" t="s">
        <v>451</v>
      </c>
      <c r="F35" s="220" t="str">
        <f aca="false">CONCATENATE("LaEstancia",A35)</f>
        <v>LaEstancia3306B</v>
      </c>
      <c r="G35" s="220" t="str">
        <f aca="false">"VLE Torre " &amp; MID(Tabla14[[#This Row],[SSID]], 11, 1)</f>
        <v>VLE Torre 3</v>
      </c>
      <c r="H35" s="220"/>
      <c r="I35" s="220"/>
      <c r="J35" s="220" t="s">
        <v>406</v>
      </c>
      <c r="K35" s="220"/>
    </row>
    <row r="36" customFormat="false" ht="15" hidden="false" customHeight="false" outlineLevel="0" collapsed="false">
      <c r="A36" s="220" t="s">
        <v>227</v>
      </c>
      <c r="B36" s="220" t="s">
        <v>403</v>
      </c>
      <c r="C36" s="220" t="s">
        <v>404</v>
      </c>
      <c r="D36" s="220" t="s">
        <v>452</v>
      </c>
      <c r="E36" s="220" t="s">
        <v>453</v>
      </c>
      <c r="F36" s="220" t="str">
        <f aca="false">CONCATENATE("LaEstancia",A36)</f>
        <v>LaEstancia3406A</v>
      </c>
      <c r="G36" s="220" t="str">
        <f aca="false">"VLE Torre " &amp; MID(Tabla14[[#This Row],[SSID]], 11, 1)</f>
        <v>VLE Torre 3</v>
      </c>
      <c r="H36" s="220"/>
      <c r="I36" s="220"/>
      <c r="J36" s="220" t="s">
        <v>411</v>
      </c>
      <c r="K36" s="220"/>
    </row>
    <row r="37" customFormat="false" ht="15" hidden="false" customHeight="false" outlineLevel="0" collapsed="false">
      <c r="A37" s="220" t="s">
        <v>198</v>
      </c>
      <c r="B37" s="220" t="s">
        <v>403</v>
      </c>
      <c r="C37" s="220" t="s">
        <v>404</v>
      </c>
      <c r="D37" s="220"/>
      <c r="E37" s="220" t="s">
        <v>454</v>
      </c>
      <c r="F37" s="220" t="str">
        <f aca="false">CONCATENATE("LaEstancia",A37)</f>
        <v>LaEstancia3504A</v>
      </c>
      <c r="G37" s="220" t="str">
        <f aca="false">"VLE Torre " &amp; MID(Tabla14[[#This Row],[SSID]], 11, 1)</f>
        <v>VLE Torre 3</v>
      </c>
      <c r="H37" s="220"/>
      <c r="I37" s="220"/>
      <c r="J37" s="220" t="s">
        <v>406</v>
      </c>
      <c r="K37" s="220"/>
    </row>
    <row r="38" customFormat="false" ht="15" hidden="false" customHeight="false" outlineLevel="0" collapsed="false">
      <c r="A38" s="220" t="s">
        <v>206</v>
      </c>
      <c r="B38" s="220" t="s">
        <v>403</v>
      </c>
      <c r="C38" s="220" t="s">
        <v>404</v>
      </c>
      <c r="D38" s="220"/>
      <c r="E38" s="220" t="s">
        <v>455</v>
      </c>
      <c r="F38" s="220" t="str">
        <f aca="false">CONCATENATE("LaEstancia",A38)</f>
        <v>LaEstancia3504B</v>
      </c>
      <c r="G38" s="220" t="str">
        <f aca="false">"VLE Torre " &amp; MID(Tabla14[[#This Row],[SSID]], 11, 1)</f>
        <v>VLE Torre 3</v>
      </c>
      <c r="H38" s="220"/>
      <c r="I38" s="220"/>
      <c r="J38" s="220" t="s">
        <v>406</v>
      </c>
      <c r="K38" s="220"/>
    </row>
    <row r="39" customFormat="false" ht="15" hidden="false" customHeight="false" outlineLevel="0" collapsed="false">
      <c r="A39" s="220" t="s">
        <v>166</v>
      </c>
      <c r="B39" s="220" t="s">
        <v>403</v>
      </c>
      <c r="C39" s="220" t="s">
        <v>404</v>
      </c>
      <c r="D39" s="220"/>
      <c r="E39" s="220" t="s">
        <v>456</v>
      </c>
      <c r="F39" s="220" t="str">
        <f aca="false">CONCATENATE("LaEstancia",A39)</f>
        <v>LaEstancia3603A</v>
      </c>
      <c r="G39" s="220" t="str">
        <f aca="false">"VLE Torre " &amp; MID(Tabla14[[#This Row],[SSID]], 11, 1)</f>
        <v>VLE Torre 3</v>
      </c>
      <c r="H39" s="220"/>
      <c r="I39" s="220"/>
      <c r="J39" s="220" t="s">
        <v>406</v>
      </c>
      <c r="K39" s="220"/>
    </row>
    <row r="40" customFormat="false" ht="15" hidden="false" customHeight="false" outlineLevel="0" collapsed="false">
      <c r="A40" s="220" t="s">
        <v>174</v>
      </c>
      <c r="B40" s="220" t="s">
        <v>403</v>
      </c>
      <c r="C40" s="220" t="s">
        <v>404</v>
      </c>
      <c r="D40" s="220"/>
      <c r="E40" s="220" t="s">
        <v>457</v>
      </c>
      <c r="F40" s="220" t="str">
        <f aca="false">CONCATENATE("LaEstancia",A40)</f>
        <v>LaEstancia3603B</v>
      </c>
      <c r="G40" s="220" t="str">
        <f aca="false">"VLE Torre " &amp; MID(Tabla14[[#This Row],[SSID]], 11, 1)</f>
        <v>VLE Torre 3</v>
      </c>
      <c r="H40" s="220"/>
      <c r="I40" s="220"/>
      <c r="J40" s="220" t="s">
        <v>406</v>
      </c>
      <c r="K40" s="220"/>
    </row>
    <row r="41" customFormat="false" ht="15" hidden="false" customHeight="false" outlineLevel="0" collapsed="false">
      <c r="A41" s="220" t="s">
        <v>183</v>
      </c>
      <c r="B41" s="220" t="s">
        <v>403</v>
      </c>
      <c r="C41" s="220" t="s">
        <v>404</v>
      </c>
      <c r="D41" s="220" t="s">
        <v>458</v>
      </c>
      <c r="E41" s="220" t="s">
        <v>459</v>
      </c>
      <c r="F41" s="220" t="str">
        <f aca="false">CONCATENATE("LaEstancia",A41)</f>
        <v>LaEstancia3604A</v>
      </c>
      <c r="G41" s="220" t="str">
        <f aca="false">"VLE Torre " &amp; MID(Tabla14[[#This Row],[SSID]], 11, 1)</f>
        <v>VLE Torre 3</v>
      </c>
      <c r="H41" s="220"/>
      <c r="I41" s="220"/>
      <c r="J41" s="220" t="s">
        <v>426</v>
      </c>
      <c r="K41" s="220"/>
    </row>
    <row r="42" customFormat="false" ht="15" hidden="false" customHeight="false" outlineLevel="0" collapsed="false">
      <c r="A42" s="220" t="s">
        <v>191</v>
      </c>
      <c r="B42" s="220" t="s">
        <v>403</v>
      </c>
      <c r="C42" s="220" t="s">
        <v>404</v>
      </c>
      <c r="D42" s="220"/>
      <c r="E42" s="220" t="s">
        <v>460</v>
      </c>
      <c r="F42" s="220" t="str">
        <f aca="false">CONCATENATE("LaEstancia",A42)</f>
        <v>LaEstancia3604B</v>
      </c>
      <c r="G42" s="220" t="str">
        <f aca="false">"VLE Torre " &amp; MID(Tabla14[[#This Row],[SSID]], 11, 1)</f>
        <v>VLE Torre 3</v>
      </c>
      <c r="H42" s="220"/>
      <c r="I42" s="220"/>
      <c r="J42" s="220" t="s">
        <v>406</v>
      </c>
      <c r="K42" s="220"/>
    </row>
    <row r="43" customFormat="false" ht="15" hidden="false" customHeight="false" outlineLevel="0" collapsed="false">
      <c r="A43" s="220" t="s">
        <v>199</v>
      </c>
      <c r="B43" s="220" t="s">
        <v>403</v>
      </c>
      <c r="C43" s="220" t="s">
        <v>404</v>
      </c>
      <c r="D43" s="220"/>
      <c r="E43" s="220" t="s">
        <v>461</v>
      </c>
      <c r="F43" s="220" t="str">
        <f aca="false">CONCATENATE("LaEstancia",A43)</f>
        <v>LaEstancia3605A</v>
      </c>
      <c r="G43" s="220" t="str">
        <f aca="false">"VLE Torre " &amp; MID(Tabla14[[#This Row],[SSID]], 11, 1)</f>
        <v>VLE Torre 3</v>
      </c>
      <c r="H43" s="220"/>
      <c r="I43" s="220"/>
      <c r="J43" s="220" t="s">
        <v>406</v>
      </c>
      <c r="K43" s="220"/>
    </row>
    <row r="44" customFormat="false" ht="15" hidden="false" customHeight="false" outlineLevel="0" collapsed="false">
      <c r="A44" s="220" t="s">
        <v>207</v>
      </c>
      <c r="B44" s="220" t="s">
        <v>403</v>
      </c>
      <c r="C44" s="220" t="s">
        <v>404</v>
      </c>
      <c r="D44" s="220"/>
      <c r="E44" s="220" t="s">
        <v>462</v>
      </c>
      <c r="F44" s="220" t="str">
        <f aca="false">CONCATENATE("LaEstancia",A44)</f>
        <v>LaEstancia3605B</v>
      </c>
      <c r="G44" s="220" t="str">
        <f aca="false">"VLE Torre " &amp; MID(Tabla14[[#This Row],[SSID]], 11, 1)</f>
        <v>VLE Torre 3</v>
      </c>
      <c r="H44" s="220"/>
      <c r="I44" s="220"/>
      <c r="J44" s="220" t="s">
        <v>406</v>
      </c>
      <c r="K44" s="220"/>
    </row>
    <row r="45" customFormat="false" ht="15" hidden="false" customHeight="false" outlineLevel="0" collapsed="false">
      <c r="A45" s="220" t="s">
        <v>215</v>
      </c>
      <c r="B45" s="220" t="s">
        <v>403</v>
      </c>
      <c r="C45" s="220" t="s">
        <v>404</v>
      </c>
      <c r="D45" s="220"/>
      <c r="E45" s="220" t="s">
        <v>463</v>
      </c>
      <c r="F45" s="220" t="str">
        <f aca="false">CONCATENATE("LaEstancia",A45)</f>
        <v>LaEstancia3606A</v>
      </c>
      <c r="G45" s="220" t="str">
        <f aca="false">"VLE Torre " &amp; MID(Tabla14[[#This Row],[SSID]], 11, 1)</f>
        <v>VLE Torre 3</v>
      </c>
      <c r="H45" s="220"/>
      <c r="I45" s="220"/>
      <c r="J45" s="220" t="s">
        <v>406</v>
      </c>
      <c r="K45" s="220"/>
    </row>
    <row r="46" customFormat="false" ht="15" hidden="false" customHeight="false" outlineLevel="0" collapsed="false">
      <c r="A46" s="220" t="s">
        <v>222</v>
      </c>
      <c r="B46" s="220" t="s">
        <v>403</v>
      </c>
      <c r="C46" s="220" t="s">
        <v>404</v>
      </c>
      <c r="D46" s="220"/>
      <c r="E46" s="220" t="s">
        <v>464</v>
      </c>
      <c r="F46" s="220" t="str">
        <f aca="false">CONCATENATE("LaEstancia",A46)</f>
        <v>LaEstancia3606B</v>
      </c>
      <c r="G46" s="220" t="str">
        <f aca="false">"VLE Torre " &amp; MID(Tabla14[[#This Row],[SSID]], 11, 1)</f>
        <v>VLE Torre 3</v>
      </c>
      <c r="H46" s="220"/>
      <c r="I46" s="220"/>
      <c r="J46" s="220" t="s">
        <v>406</v>
      </c>
      <c r="K46" s="220"/>
    </row>
    <row r="47" customFormat="false" ht="15" hidden="false" customHeight="false" outlineLevel="0" collapsed="false">
      <c r="A47" s="220" t="s">
        <v>229</v>
      </c>
      <c r="B47" s="220" t="s">
        <v>403</v>
      </c>
      <c r="C47" s="220" t="s">
        <v>404</v>
      </c>
      <c r="D47" s="220"/>
      <c r="E47" s="220" t="s">
        <v>465</v>
      </c>
      <c r="F47" s="220" t="str">
        <f aca="false">CONCATENATE("LaEstancia",A47)</f>
        <v>LaEstancia3607A</v>
      </c>
      <c r="G47" s="220" t="str">
        <f aca="false">"VLE Torre " &amp; MID(Tabla14[[#This Row],[SSID]], 11, 1)</f>
        <v>VLE Torre 3</v>
      </c>
      <c r="H47" s="220"/>
      <c r="I47" s="220"/>
      <c r="J47" s="220" t="s">
        <v>406</v>
      </c>
      <c r="K47" s="220"/>
    </row>
    <row r="48" customFormat="false" ht="15" hidden="false" customHeight="false" outlineLevel="0" collapsed="false">
      <c r="A48" s="220" t="s">
        <v>235</v>
      </c>
      <c r="B48" s="220" t="s">
        <v>403</v>
      </c>
      <c r="C48" s="220" t="s">
        <v>404</v>
      </c>
      <c r="D48" s="220"/>
      <c r="E48" s="220" t="s">
        <v>466</v>
      </c>
      <c r="F48" s="220" t="str">
        <f aca="false">CONCATENATE("LaEstancia",A48)</f>
        <v>LaEstancia3607B</v>
      </c>
      <c r="G48" s="220" t="str">
        <f aca="false">"VLE Torre " &amp; MID(Tabla14[[#This Row],[SSID]], 11, 1)</f>
        <v>VLE Torre 3</v>
      </c>
      <c r="H48" s="220"/>
      <c r="I48" s="220"/>
      <c r="J48" s="220" t="s">
        <v>406</v>
      </c>
      <c r="K48" s="220"/>
    </row>
    <row r="49" customFormat="false" ht="15" hidden="false" customHeight="false" outlineLevel="0" collapsed="false">
      <c r="A49" s="220" t="s">
        <v>184</v>
      </c>
      <c r="B49" s="220" t="s">
        <v>403</v>
      </c>
      <c r="C49" s="220" t="s">
        <v>404</v>
      </c>
      <c r="D49" s="220"/>
      <c r="E49" s="220" t="s">
        <v>467</v>
      </c>
      <c r="F49" s="220" t="str">
        <f aca="false">CONCATENATE("LaEstancia",A49)</f>
        <v>LaEstancia3705A</v>
      </c>
      <c r="G49" s="220" t="str">
        <f aca="false">"VLE Torre " &amp; MID(Tabla14[[#This Row],[SSID]], 11, 1)</f>
        <v>VLE Torre 3</v>
      </c>
      <c r="H49" s="220"/>
      <c r="I49" s="220"/>
      <c r="J49" s="220" t="s">
        <v>406</v>
      </c>
      <c r="K49" s="220"/>
    </row>
    <row r="50" customFormat="false" ht="15" hidden="false" customHeight="false" outlineLevel="0" collapsed="false">
      <c r="A50" s="220" t="s">
        <v>192</v>
      </c>
      <c r="B50" s="220" t="s">
        <v>403</v>
      </c>
      <c r="C50" s="220" t="s">
        <v>404</v>
      </c>
      <c r="D50" s="220"/>
      <c r="E50" s="220" t="s">
        <v>468</v>
      </c>
      <c r="F50" s="220" t="str">
        <f aca="false">CONCATENATE("LaEstancia",A50)</f>
        <v>LaEstancia3705B</v>
      </c>
      <c r="G50" s="220" t="str">
        <f aca="false">"VLE Torre " &amp; MID(Tabla14[[#This Row],[SSID]], 11, 1)</f>
        <v>VLE Torre 3</v>
      </c>
      <c r="H50" s="220"/>
      <c r="I50" s="220"/>
      <c r="J50" s="220" t="s">
        <v>406</v>
      </c>
      <c r="K50" s="220"/>
    </row>
    <row r="51" customFormat="false" ht="15" hidden="false" customHeight="false" outlineLevel="0" collapsed="false">
      <c r="A51" s="220" t="s">
        <v>469</v>
      </c>
      <c r="B51" s="220" t="s">
        <v>403</v>
      </c>
      <c r="C51" s="220" t="s">
        <v>404</v>
      </c>
      <c r="D51" s="220"/>
      <c r="E51" s="220" t="s">
        <v>470</v>
      </c>
      <c r="F51" s="220" t="str">
        <f aca="false">CONCATENATE("LaEstancia",A51)</f>
        <v>LaEstancia3706a</v>
      </c>
      <c r="G51" s="220" t="str">
        <f aca="false">"VLE Torre " &amp; MID(Tabla14[[#This Row],[SSID]], 11, 1)</f>
        <v>VLE Torre 3</v>
      </c>
      <c r="H51" s="220"/>
      <c r="I51" s="220"/>
      <c r="J51" s="220" t="s">
        <v>406</v>
      </c>
      <c r="K51" s="220"/>
    </row>
    <row r="52" customFormat="false" ht="15" hidden="false" customHeight="false" outlineLevel="0" collapsed="false">
      <c r="A52" s="220" t="s">
        <v>208</v>
      </c>
      <c r="B52" s="220" t="s">
        <v>403</v>
      </c>
      <c r="C52" s="220" t="s">
        <v>404</v>
      </c>
      <c r="D52" s="222"/>
      <c r="E52" s="220" t="s">
        <v>471</v>
      </c>
      <c r="F52" s="220" t="str">
        <f aca="false">CONCATENATE("LaEstancia",A52)</f>
        <v>LaEstancia3706B</v>
      </c>
      <c r="G52" s="220" t="str">
        <f aca="false">"VLE Torre " &amp; MID(Tabla14[[#This Row],[SSID]], 11, 1)</f>
        <v>VLE Torre 3</v>
      </c>
      <c r="H52" s="220"/>
      <c r="I52" s="220"/>
      <c r="J52" s="220" t="s">
        <v>406</v>
      </c>
      <c r="K52" s="220"/>
    </row>
    <row r="53" customFormat="false" ht="15" hidden="false" customHeight="false" outlineLevel="0" collapsed="false">
      <c r="A53" s="220" t="s">
        <v>216</v>
      </c>
      <c r="B53" s="220" t="s">
        <v>403</v>
      </c>
      <c r="C53" s="220" t="s">
        <v>404</v>
      </c>
      <c r="D53" s="220"/>
      <c r="E53" s="220" t="s">
        <v>472</v>
      </c>
      <c r="F53" s="220" t="str">
        <f aca="false">CONCATENATE("LaEstancia",A53)</f>
        <v>LaEstancia3707A</v>
      </c>
      <c r="G53" s="220" t="str">
        <f aca="false">"VLE Torre " &amp; MID(Tabla14[[#This Row],[SSID]], 11, 1)</f>
        <v>VLE Torre 3</v>
      </c>
      <c r="H53" s="220"/>
      <c r="I53" s="220"/>
      <c r="J53" s="220" t="s">
        <v>406</v>
      </c>
      <c r="K53" s="220"/>
    </row>
    <row r="54" customFormat="false" ht="15" hidden="false" customHeight="false" outlineLevel="0" collapsed="false">
      <c r="A54" s="220" t="s">
        <v>223</v>
      </c>
      <c r="B54" s="220" t="s">
        <v>403</v>
      </c>
      <c r="C54" s="220" t="s">
        <v>404</v>
      </c>
      <c r="D54" s="220"/>
      <c r="E54" s="220" t="s">
        <v>473</v>
      </c>
      <c r="F54" s="220" t="str">
        <f aca="false">CONCATENATE("LaEstancia",A54)</f>
        <v>LaEstancia3707B</v>
      </c>
      <c r="G54" s="220" t="str">
        <f aca="false">"VLE Torre " &amp; MID(Tabla14[[#This Row],[SSID]], 11, 1)</f>
        <v>VLE Torre 3</v>
      </c>
      <c r="H54" s="220"/>
      <c r="I54" s="220"/>
      <c r="J54" s="220" t="s">
        <v>406</v>
      </c>
      <c r="K54" s="220"/>
    </row>
    <row r="55" customFormat="false" ht="15" hidden="false" customHeight="false" outlineLevel="0" collapsed="false">
      <c r="A55" s="220" t="s">
        <v>168</v>
      </c>
      <c r="B55" s="220" t="s">
        <v>403</v>
      </c>
      <c r="C55" s="220" t="s">
        <v>404</v>
      </c>
      <c r="D55" s="220"/>
      <c r="E55" s="220" t="s">
        <v>474</v>
      </c>
      <c r="F55" s="220" t="str">
        <f aca="false">CONCATENATE("LaEstancia",A55)</f>
        <v>LaEstancia3805A</v>
      </c>
      <c r="G55" s="220" t="str">
        <f aca="false">"VLE Torre " &amp; MID(Tabla14[[#This Row],[SSID]], 11, 1)</f>
        <v>VLE Torre 3</v>
      </c>
      <c r="H55" s="220"/>
      <c r="I55" s="220"/>
      <c r="J55" s="220" t="s">
        <v>406</v>
      </c>
      <c r="K55" s="220"/>
    </row>
    <row r="56" customFormat="false" ht="15" hidden="false" customHeight="false" outlineLevel="0" collapsed="false">
      <c r="A56" s="220" t="s">
        <v>176</v>
      </c>
      <c r="B56" s="220" t="s">
        <v>403</v>
      </c>
      <c r="C56" s="220" t="s">
        <v>404</v>
      </c>
      <c r="D56" s="220"/>
      <c r="E56" s="220" t="s">
        <v>475</v>
      </c>
      <c r="F56" s="220" t="str">
        <f aca="false">CONCATENATE("LaEstancia",A56)</f>
        <v>LaEstancia3805B</v>
      </c>
      <c r="G56" s="220" t="str">
        <f aca="false">"VLE Torre " &amp; MID(Tabla14[[#This Row],[SSID]], 11, 1)</f>
        <v>VLE Torre 3</v>
      </c>
      <c r="H56" s="220"/>
      <c r="I56" s="220"/>
      <c r="J56" s="220" t="s">
        <v>406</v>
      </c>
      <c r="K56" s="220"/>
    </row>
    <row r="57" customFormat="false" ht="15" hidden="false" customHeight="false" outlineLevel="0" collapsed="false">
      <c r="A57" s="220" t="s">
        <v>185</v>
      </c>
      <c r="B57" s="220" t="s">
        <v>403</v>
      </c>
      <c r="C57" s="220" t="s">
        <v>404</v>
      </c>
      <c r="D57" s="220"/>
      <c r="E57" s="220" t="s">
        <v>476</v>
      </c>
      <c r="F57" s="220" t="str">
        <f aca="false">CONCATENATE("LaEstancia",A57)</f>
        <v>LaEstancia3806A</v>
      </c>
      <c r="G57" s="220" t="str">
        <f aca="false">"VLE Torre " &amp; MID(Tabla14[[#This Row],[SSID]], 11, 1)</f>
        <v>VLE Torre 3</v>
      </c>
      <c r="H57" s="220"/>
      <c r="I57" s="220"/>
      <c r="J57" s="220" t="s">
        <v>406</v>
      </c>
      <c r="K57" s="220"/>
    </row>
    <row r="58" customFormat="false" ht="15" hidden="false" customHeight="false" outlineLevel="0" collapsed="false">
      <c r="A58" s="220" t="s">
        <v>193</v>
      </c>
      <c r="B58" s="220" t="s">
        <v>403</v>
      </c>
      <c r="C58" s="220" t="s">
        <v>404</v>
      </c>
      <c r="D58" s="220"/>
      <c r="E58" s="220" t="s">
        <v>477</v>
      </c>
      <c r="F58" s="220" t="str">
        <f aca="false">CONCATENATE("LaEstancia",A58)</f>
        <v>LaEstancia3806B</v>
      </c>
      <c r="G58" s="220" t="str">
        <f aca="false">"VLE Torre " &amp; MID(Tabla14[[#This Row],[SSID]], 11, 1)</f>
        <v>VLE Torre 3</v>
      </c>
      <c r="H58" s="220"/>
      <c r="I58" s="220"/>
      <c r="J58" s="220" t="s">
        <v>406</v>
      </c>
      <c r="K58" s="220"/>
    </row>
    <row r="59" customFormat="false" ht="15" hidden="false" customHeight="false" outlineLevel="0" collapsed="false">
      <c r="A59" s="220" t="s">
        <v>201</v>
      </c>
      <c r="B59" s="220" t="s">
        <v>403</v>
      </c>
      <c r="C59" s="220" t="s">
        <v>404</v>
      </c>
      <c r="D59" s="220" t="s">
        <v>478</v>
      </c>
      <c r="E59" s="220" t="s">
        <v>479</v>
      </c>
      <c r="F59" s="220" t="str">
        <f aca="false">CONCATENATE("LaEstancia",A59)</f>
        <v>LaEstancia3807A</v>
      </c>
      <c r="G59" s="220" t="str">
        <f aca="false">"VLE Torre " &amp; MID(Tabla14[[#This Row],[SSID]], 11, 1)</f>
        <v>VLE Torre 3</v>
      </c>
      <c r="H59" s="220" t="s">
        <v>480</v>
      </c>
      <c r="I59" s="220" t="n">
        <v>36</v>
      </c>
      <c r="J59" s="220" t="s">
        <v>411</v>
      </c>
      <c r="K59" s="220"/>
    </row>
    <row r="60" customFormat="false" ht="15" hidden="false" customHeight="false" outlineLevel="0" collapsed="false">
      <c r="A60" s="220" t="s">
        <v>209</v>
      </c>
      <c r="B60" s="220" t="s">
        <v>403</v>
      </c>
      <c r="C60" s="220" t="s">
        <v>404</v>
      </c>
      <c r="D60" s="220"/>
      <c r="E60" s="220" t="s">
        <v>481</v>
      </c>
      <c r="F60" s="220" t="str">
        <f aca="false">CONCATENATE("LaEstancia",A60)</f>
        <v>LaEstancia3807B</v>
      </c>
      <c r="G60" s="220" t="str">
        <f aca="false">"VLE Torre " &amp; MID(Tabla14[[#This Row],[SSID]], 11, 1)</f>
        <v>VLE Torre 3</v>
      </c>
      <c r="H60" s="220"/>
      <c r="I60" s="220"/>
      <c r="J60" s="220" t="s">
        <v>406</v>
      </c>
      <c r="K60" s="220"/>
    </row>
  </sheetData>
  <conditionalFormatting sqref="A2:K60">
    <cfRule type="expression" priority="2" aboveAverage="0" equalAverage="0" bottom="0" percent="0" rank="0" text="" dxfId="11">
      <formula>$J2="instalada"</formula>
    </cfRule>
    <cfRule type="expression" priority="3" aboveAverage="0" equalAverage="0" bottom="0" percent="0" rank="0" text="" dxfId="12">
      <formula>$J2="Configurar"</formula>
    </cfRule>
    <cfRule type="expression" priority="4" aboveAverage="0" equalAverage="0" bottom="0" percent="0" rank="0" text="" dxfId="13">
      <formula>$J2="Pendiente"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2" style="219" width="15.71"/>
    <col collapsed="false" customWidth="true" hidden="false" outlineLevel="0" max="5" min="4" style="219" width="29.57"/>
  </cols>
  <sheetData>
    <row r="1" customFormat="false" ht="15" hidden="false" customHeight="false" outlineLevel="0" collapsed="false">
      <c r="A1" s="0" t="s">
        <v>482</v>
      </c>
      <c r="B1" s="219" t="s">
        <v>483</v>
      </c>
      <c r="C1" s="219" t="s">
        <v>484</v>
      </c>
      <c r="D1" s="219" t="s">
        <v>485</v>
      </c>
    </row>
    <row r="2" customFormat="false" ht="15" hidden="false" customHeight="false" outlineLevel="0" collapsed="false">
      <c r="A2" s="7" t="n">
        <f aca="false">SUM(MAPEO!Y20,MAPEO!Y38,MAPEO!Y56)</f>
        <v>119</v>
      </c>
      <c r="B2" s="219" t="n">
        <f aca="false">COUNTIF(Tabla14['# Serie],"*CNQ*")</f>
        <v>50</v>
      </c>
      <c r="C2" s="219" t="n">
        <f aca="false">(COUNTIF(Tabla14['# Serie],"*PH*"))+(COUNTIF(Tabla14['# Serie],"*CNP*"))</f>
        <v>9</v>
      </c>
      <c r="D2" s="219" t="n">
        <f aca="false">(COUNTIF(Tabla14[Status],"Pendiente"))</f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5"/>
  <sheetViews>
    <sheetView showFormulas="false" showGridLines="false" showRowColHeaders="true" showZeros="true" rightToLeft="false" tabSelected="false" showOutlineSymbols="true" defaultGridColor="true" view="normal" topLeftCell="Q1" colorId="64" zoomScale="35" zoomScaleNormal="35" zoomScalePageLayoutView="71" workbookViewId="0">
      <selection pane="topLeft" activeCell="Q1" activeCellId="0" sqref="Q1"/>
    </sheetView>
  </sheetViews>
  <sheetFormatPr defaultColWidth="11.42578125" defaultRowHeight="15" zeroHeight="false" outlineLevelRow="0" outlineLevelCol="0"/>
  <cols>
    <col collapsed="false" customWidth="true" hidden="false" outlineLevel="0" max="2" min="2" style="0" width="24.57"/>
    <col collapsed="false" customWidth="true" hidden="false" outlineLevel="0" max="3" min="3" style="0" width="17.71"/>
    <col collapsed="false" customWidth="true" hidden="false" outlineLevel="0" max="4" min="4" style="0" width="15.85"/>
    <col collapsed="false" customWidth="true" hidden="false" outlineLevel="0" max="5" min="5" style="0" width="26.57"/>
    <col collapsed="false" customWidth="true" hidden="false" outlineLevel="0" max="6" min="6" style="0" width="43.57"/>
    <col collapsed="false" customWidth="true" hidden="false" outlineLevel="0" max="7" min="7" style="0" width="13.42"/>
    <col collapsed="false" customWidth="true" hidden="false" outlineLevel="0" max="8" min="8" style="0" width="26"/>
    <col collapsed="false" customWidth="true" hidden="false" outlineLevel="0" max="9" min="9" style="0" width="23.14"/>
    <col collapsed="false" customWidth="true" hidden="false" outlineLevel="0" max="10" min="10" style="0" width="18.57"/>
    <col collapsed="false" customWidth="true" hidden="false" outlineLevel="0" max="11" min="11" style="0" width="30.57"/>
    <col collapsed="false" customWidth="true" hidden="false" outlineLevel="0" max="12" min="12" style="0" width="19.57"/>
    <col collapsed="false" customWidth="true" hidden="false" outlineLevel="0" max="13" min="13" style="0" width="21"/>
    <col collapsed="false" customWidth="true" hidden="false" outlineLevel="0" max="14" min="14" style="0" width="29.29"/>
    <col collapsed="false" customWidth="true" hidden="false" outlineLevel="0" max="15" min="15" style="0" width="22"/>
  </cols>
  <sheetData>
    <row r="1" customFormat="false" ht="100.5" hidden="false" customHeight="true" outlineLevel="0" collapsed="false">
      <c r="A1" s="294"/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</row>
    <row r="2" customFormat="false" ht="9.75" hidden="false" customHeight="true" outlineLevel="0" collapsed="false">
      <c r="A2" s="294"/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</row>
    <row r="3" customFormat="false" ht="27.75" hidden="false" customHeight="true" outlineLevel="0" collapsed="false">
      <c r="A3" s="294"/>
      <c r="B3" s="295" t="s">
        <v>486</v>
      </c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4"/>
    </row>
    <row r="4" customFormat="false" ht="8.25" hidden="false" customHeight="true" outlineLevel="0" collapsed="false">
      <c r="A4" s="294"/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</row>
    <row r="5" customFormat="false" ht="16.5" hidden="false" customHeight="true" outlineLevel="0" collapsed="false">
      <c r="A5" s="294"/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</row>
    <row r="6" customFormat="false" ht="25.5" hidden="false" customHeight="true" outlineLevel="0" collapsed="false">
      <c r="A6" s="294"/>
      <c r="B6" s="296" t="s">
        <v>487</v>
      </c>
      <c r="C6" s="297"/>
      <c r="D6" s="298" t="s">
        <v>488</v>
      </c>
      <c r="E6" s="298"/>
      <c r="F6" s="296" t="s">
        <v>489</v>
      </c>
      <c r="G6" s="299" t="n">
        <v>25</v>
      </c>
      <c r="H6" s="300" t="s">
        <v>490</v>
      </c>
      <c r="I6" s="300"/>
      <c r="J6" s="301" t="s">
        <v>491</v>
      </c>
      <c r="K6" s="301"/>
      <c r="L6" s="302"/>
      <c r="M6" s="302"/>
      <c r="N6" s="303"/>
      <c r="O6" s="294"/>
    </row>
    <row r="7" customFormat="false" ht="17.35" hidden="false" customHeight="false" outlineLevel="0" collapsed="false">
      <c r="A7" s="294"/>
      <c r="B7" s="304" t="s">
        <v>492</v>
      </c>
      <c r="C7" s="304"/>
      <c r="D7" s="304"/>
      <c r="E7" s="304"/>
      <c r="F7" s="304"/>
      <c r="G7" s="304"/>
      <c r="H7" s="304"/>
      <c r="I7" s="304"/>
      <c r="J7" s="305" t="s">
        <v>493</v>
      </c>
      <c r="K7" s="305"/>
      <c r="L7" s="305"/>
      <c r="M7" s="305"/>
      <c r="N7" s="305"/>
      <c r="O7" s="294"/>
    </row>
    <row r="8" s="312" customFormat="true" ht="29.85" hidden="false" customHeight="false" outlineLevel="0" collapsed="false">
      <c r="A8" s="306"/>
      <c r="B8" s="307" t="s">
        <v>494</v>
      </c>
      <c r="C8" s="307" t="s">
        <v>495</v>
      </c>
      <c r="D8" s="307" t="s">
        <v>496</v>
      </c>
      <c r="E8" s="308" t="s">
        <v>497</v>
      </c>
      <c r="F8" s="309" t="s">
        <v>498</v>
      </c>
      <c r="G8" s="310" t="s">
        <v>499</v>
      </c>
      <c r="H8" s="310" t="s">
        <v>500</v>
      </c>
      <c r="I8" s="310" t="s">
        <v>501</v>
      </c>
      <c r="J8" s="310" t="s">
        <v>502</v>
      </c>
      <c r="K8" s="310" t="s">
        <v>503</v>
      </c>
      <c r="L8" s="310" t="s">
        <v>504</v>
      </c>
      <c r="M8" s="310" t="s">
        <v>505</v>
      </c>
      <c r="N8" s="311" t="s">
        <v>506</v>
      </c>
      <c r="O8" s="306"/>
    </row>
    <row r="9" s="321" customFormat="true" ht="29.85" hidden="false" customHeight="false" outlineLevel="0" collapsed="false">
      <c r="A9" s="313"/>
      <c r="B9" s="314" t="s">
        <v>507</v>
      </c>
      <c r="C9" s="315" t="s">
        <v>403</v>
      </c>
      <c r="D9" s="315" t="s">
        <v>508</v>
      </c>
      <c r="E9" s="316" t="s">
        <v>475</v>
      </c>
      <c r="F9" s="310" t="s">
        <v>509</v>
      </c>
      <c r="G9" s="317" t="s">
        <v>510</v>
      </c>
      <c r="H9" s="318" t="s">
        <v>488</v>
      </c>
      <c r="I9" s="319" t="s">
        <v>511</v>
      </c>
      <c r="J9" s="317" t="n">
        <v>3</v>
      </c>
      <c r="K9" s="318" t="str">
        <f aca="false" t="array" ref="K9:K33">_xlfn.XLOOKUP(E9:E33,Tabla14['# Serie],Tabla14[Villa],"No se encontro",0,1)</f>
        <v>3805B</v>
      </c>
      <c r="L9" s="315" t="n">
        <v>8</v>
      </c>
      <c r="M9" s="315" t="s">
        <v>512</v>
      </c>
      <c r="N9" s="320" t="s">
        <v>488</v>
      </c>
      <c r="O9" s="313" t="s">
        <v>513</v>
      </c>
    </row>
    <row r="10" s="321" customFormat="true" ht="38.25" hidden="false" customHeight="true" outlineLevel="0" collapsed="false">
      <c r="A10" s="313"/>
      <c r="B10" s="322" t="s">
        <v>507</v>
      </c>
      <c r="C10" s="323" t="s">
        <v>403</v>
      </c>
      <c r="D10" s="323" t="s">
        <v>508</v>
      </c>
      <c r="E10" s="324" t="s">
        <v>476</v>
      </c>
      <c r="F10" s="325" t="s">
        <v>509</v>
      </c>
      <c r="G10" s="323" t="s">
        <v>510</v>
      </c>
      <c r="H10" s="323" t="s">
        <v>488</v>
      </c>
      <c r="I10" s="323" t="s">
        <v>511</v>
      </c>
      <c r="J10" s="323" t="n">
        <v>3</v>
      </c>
      <c r="K10" s="326" t="str">
        <v>3806A</v>
      </c>
      <c r="L10" s="323" t="n">
        <v>8</v>
      </c>
      <c r="M10" s="323" t="s">
        <v>512</v>
      </c>
      <c r="N10" s="327" t="s">
        <v>488</v>
      </c>
      <c r="O10" s="313" t="s">
        <v>514</v>
      </c>
    </row>
    <row r="11" s="321" customFormat="true" ht="38.25" hidden="false" customHeight="true" outlineLevel="0" collapsed="false">
      <c r="A11" s="313"/>
      <c r="B11" s="322" t="s">
        <v>507</v>
      </c>
      <c r="C11" s="323" t="s">
        <v>403</v>
      </c>
      <c r="D11" s="323" t="s">
        <v>508</v>
      </c>
      <c r="E11" s="324" t="s">
        <v>477</v>
      </c>
      <c r="F11" s="325" t="s">
        <v>509</v>
      </c>
      <c r="G11" s="323" t="s">
        <v>510</v>
      </c>
      <c r="H11" s="323" t="s">
        <v>488</v>
      </c>
      <c r="I11" s="323" t="s">
        <v>511</v>
      </c>
      <c r="J11" s="323" t="n">
        <v>3</v>
      </c>
      <c r="K11" s="326" t="str">
        <v>3806B</v>
      </c>
      <c r="L11" s="323" t="n">
        <v>8</v>
      </c>
      <c r="M11" s="323" t="s">
        <v>512</v>
      </c>
      <c r="N11" s="327" t="s">
        <v>488</v>
      </c>
      <c r="O11" s="313" t="s">
        <v>515</v>
      </c>
    </row>
    <row r="12" s="321" customFormat="true" ht="38.25" hidden="false" customHeight="true" outlineLevel="0" collapsed="false">
      <c r="A12" s="313"/>
      <c r="B12" s="322" t="s">
        <v>507</v>
      </c>
      <c r="C12" s="323" t="s">
        <v>403</v>
      </c>
      <c r="D12" s="323" t="s">
        <v>508</v>
      </c>
      <c r="E12" s="324" t="s">
        <v>447</v>
      </c>
      <c r="F12" s="325" t="s">
        <v>509</v>
      </c>
      <c r="G12" s="323" t="s">
        <v>510</v>
      </c>
      <c r="H12" s="323" t="s">
        <v>488</v>
      </c>
      <c r="I12" s="323" t="s">
        <v>511</v>
      </c>
      <c r="J12" s="323" t="n">
        <v>3</v>
      </c>
      <c r="K12" s="326" t="str">
        <v>3103A</v>
      </c>
      <c r="L12" s="323" t="n">
        <v>1</v>
      </c>
      <c r="M12" s="323" t="s">
        <v>512</v>
      </c>
      <c r="N12" s="327" t="s">
        <v>488</v>
      </c>
      <c r="O12" s="313" t="s">
        <v>516</v>
      </c>
    </row>
    <row r="13" s="321" customFormat="true" ht="38.25" hidden="false" customHeight="true" outlineLevel="0" collapsed="false">
      <c r="A13" s="313"/>
      <c r="B13" s="322" t="s">
        <v>507</v>
      </c>
      <c r="C13" s="323" t="s">
        <v>403</v>
      </c>
      <c r="D13" s="323" t="s">
        <v>508</v>
      </c>
      <c r="E13" s="324" t="s">
        <v>481</v>
      </c>
      <c r="F13" s="325" t="s">
        <v>509</v>
      </c>
      <c r="G13" s="323" t="s">
        <v>510</v>
      </c>
      <c r="H13" s="323" t="s">
        <v>488</v>
      </c>
      <c r="I13" s="323" t="s">
        <v>511</v>
      </c>
      <c r="J13" s="323" t="n">
        <v>3</v>
      </c>
      <c r="K13" s="326" t="str">
        <v>3807B</v>
      </c>
      <c r="L13" s="323" t="n">
        <v>8</v>
      </c>
      <c r="M13" s="323" t="s">
        <v>512</v>
      </c>
      <c r="N13" s="327" t="s">
        <v>488</v>
      </c>
      <c r="O13" s="328" t="s">
        <v>517</v>
      </c>
    </row>
    <row r="14" s="321" customFormat="true" ht="38.25" hidden="false" customHeight="true" outlineLevel="0" collapsed="false">
      <c r="A14" s="313"/>
      <c r="B14" s="322" t="s">
        <v>507</v>
      </c>
      <c r="C14" s="323" t="s">
        <v>403</v>
      </c>
      <c r="D14" s="323" t="s">
        <v>508</v>
      </c>
      <c r="E14" s="324" t="s">
        <v>418</v>
      </c>
      <c r="F14" s="325" t="s">
        <v>509</v>
      </c>
      <c r="G14" s="323" t="s">
        <v>510</v>
      </c>
      <c r="H14" s="323" t="s">
        <v>488</v>
      </c>
      <c r="I14" s="323" t="s">
        <v>511</v>
      </c>
      <c r="J14" s="323" t="n">
        <v>1</v>
      </c>
      <c r="K14" s="326" t="str">
        <v>1103A</v>
      </c>
      <c r="L14" s="323" t="n">
        <v>1</v>
      </c>
      <c r="M14" s="323" t="s">
        <v>512</v>
      </c>
      <c r="N14" s="327" t="s">
        <v>488</v>
      </c>
      <c r="O14" s="313" t="s">
        <v>518</v>
      </c>
    </row>
    <row r="15" s="321" customFormat="true" ht="38.25" hidden="false" customHeight="true" outlineLevel="0" collapsed="false">
      <c r="A15" s="313"/>
      <c r="B15" s="322" t="s">
        <v>507</v>
      </c>
      <c r="C15" s="323" t="s">
        <v>403</v>
      </c>
      <c r="D15" s="323" t="s">
        <v>508</v>
      </c>
      <c r="E15" s="324" t="s">
        <v>419</v>
      </c>
      <c r="F15" s="325" t="s">
        <v>509</v>
      </c>
      <c r="G15" s="323" t="s">
        <v>510</v>
      </c>
      <c r="H15" s="323" t="s">
        <v>488</v>
      </c>
      <c r="I15" s="323" t="s">
        <v>511</v>
      </c>
      <c r="J15" s="323" t="n">
        <v>1</v>
      </c>
      <c r="K15" s="326" t="str">
        <v>1103B</v>
      </c>
      <c r="L15" s="323" t="n">
        <v>1</v>
      </c>
      <c r="M15" s="323" t="s">
        <v>512</v>
      </c>
      <c r="N15" s="327" t="s">
        <v>488</v>
      </c>
      <c r="O15" s="328" t="s">
        <v>519</v>
      </c>
    </row>
    <row r="16" s="321" customFormat="true" ht="38.25" hidden="false" customHeight="true" outlineLevel="0" collapsed="false">
      <c r="A16" s="313"/>
      <c r="B16" s="322" t="s">
        <v>507</v>
      </c>
      <c r="C16" s="323" t="s">
        <v>403</v>
      </c>
      <c r="D16" s="323" t="s">
        <v>508</v>
      </c>
      <c r="E16" s="324" t="s">
        <v>427</v>
      </c>
      <c r="F16" s="325" t="s">
        <v>509</v>
      </c>
      <c r="G16" s="323" t="s">
        <v>510</v>
      </c>
      <c r="H16" s="323" t="s">
        <v>488</v>
      </c>
      <c r="I16" s="323" t="s">
        <v>511</v>
      </c>
      <c r="J16" s="323" t="n">
        <v>1</v>
      </c>
      <c r="K16" s="326" t="str">
        <v>1807B</v>
      </c>
      <c r="L16" s="323" t="n">
        <v>8</v>
      </c>
      <c r="M16" s="323" t="s">
        <v>512</v>
      </c>
      <c r="N16" s="327" t="s">
        <v>488</v>
      </c>
      <c r="O16" s="313" t="s">
        <v>520</v>
      </c>
    </row>
    <row r="17" s="321" customFormat="true" ht="38.25" hidden="false" customHeight="true" outlineLevel="0" collapsed="false">
      <c r="A17" s="313"/>
      <c r="B17" s="322" t="s">
        <v>507</v>
      </c>
      <c r="C17" s="323" t="s">
        <v>403</v>
      </c>
      <c r="D17" s="323" t="s">
        <v>508</v>
      </c>
      <c r="E17" s="324" t="s">
        <v>422</v>
      </c>
      <c r="F17" s="325" t="s">
        <v>509</v>
      </c>
      <c r="G17" s="323" t="s">
        <v>510</v>
      </c>
      <c r="H17" s="323" t="s">
        <v>488</v>
      </c>
      <c r="I17" s="323" t="s">
        <v>511</v>
      </c>
      <c r="J17" s="323" t="n">
        <v>1</v>
      </c>
      <c r="K17" s="326" t="str">
        <v>1706A</v>
      </c>
      <c r="L17" s="323" t="n">
        <v>7</v>
      </c>
      <c r="M17" s="323" t="s">
        <v>512</v>
      </c>
      <c r="N17" s="327" t="s">
        <v>488</v>
      </c>
      <c r="O17" s="313" t="s">
        <v>521</v>
      </c>
    </row>
    <row r="18" s="321" customFormat="true" ht="38.25" hidden="false" customHeight="true" outlineLevel="0" collapsed="false">
      <c r="A18" s="313"/>
      <c r="B18" s="322" t="s">
        <v>507</v>
      </c>
      <c r="C18" s="323" t="s">
        <v>403</v>
      </c>
      <c r="D18" s="323" t="s">
        <v>508</v>
      </c>
      <c r="E18" s="324" t="s">
        <v>423</v>
      </c>
      <c r="F18" s="325" t="s">
        <v>509</v>
      </c>
      <c r="G18" s="323" t="s">
        <v>510</v>
      </c>
      <c r="H18" s="323" t="s">
        <v>488</v>
      </c>
      <c r="I18" s="323" t="s">
        <v>511</v>
      </c>
      <c r="J18" s="323" t="n">
        <v>1</v>
      </c>
      <c r="K18" s="326" t="str">
        <v>1706B</v>
      </c>
      <c r="L18" s="323" t="n">
        <v>7</v>
      </c>
      <c r="M18" s="323" t="s">
        <v>512</v>
      </c>
      <c r="N18" s="327" t="s">
        <v>488</v>
      </c>
      <c r="O18" s="313" t="s">
        <v>522</v>
      </c>
    </row>
    <row r="19" s="321" customFormat="true" ht="38.25" hidden="false" customHeight="true" outlineLevel="0" collapsed="false">
      <c r="A19" s="313"/>
      <c r="B19" s="322" t="s">
        <v>507</v>
      </c>
      <c r="C19" s="323" t="s">
        <v>403</v>
      </c>
      <c r="D19" s="323" t="s">
        <v>508</v>
      </c>
      <c r="E19" s="324" t="s">
        <v>420</v>
      </c>
      <c r="F19" s="325" t="s">
        <v>509</v>
      </c>
      <c r="G19" s="323" t="s">
        <v>510</v>
      </c>
      <c r="H19" s="323" t="s">
        <v>488</v>
      </c>
      <c r="I19" s="323" t="s">
        <v>511</v>
      </c>
      <c r="J19" s="323" t="n">
        <v>1</v>
      </c>
      <c r="K19" s="326" t="str">
        <v>1502A</v>
      </c>
      <c r="L19" s="323" t="n">
        <v>5</v>
      </c>
      <c r="M19" s="323" t="s">
        <v>512</v>
      </c>
      <c r="N19" s="327" t="s">
        <v>488</v>
      </c>
      <c r="O19" s="328" t="s">
        <v>523</v>
      </c>
    </row>
    <row r="20" s="321" customFormat="true" ht="38.25" hidden="false" customHeight="true" outlineLevel="0" collapsed="false">
      <c r="A20" s="313"/>
      <c r="B20" s="322" t="s">
        <v>507</v>
      </c>
      <c r="C20" s="323" t="s">
        <v>403</v>
      </c>
      <c r="D20" s="323" t="s">
        <v>508</v>
      </c>
      <c r="E20" s="324" t="s">
        <v>421</v>
      </c>
      <c r="F20" s="325" t="s">
        <v>509</v>
      </c>
      <c r="G20" s="323" t="s">
        <v>510</v>
      </c>
      <c r="H20" s="323" t="s">
        <v>488</v>
      </c>
      <c r="I20" s="323" t="s">
        <v>511</v>
      </c>
      <c r="J20" s="323" t="n">
        <v>1</v>
      </c>
      <c r="K20" s="326" t="str">
        <v>1502B</v>
      </c>
      <c r="L20" s="323" t="n">
        <v>5</v>
      </c>
      <c r="M20" s="323" t="s">
        <v>512</v>
      </c>
      <c r="N20" s="327" t="s">
        <v>488</v>
      </c>
      <c r="O20" s="328" t="s">
        <v>524</v>
      </c>
    </row>
    <row r="21" s="321" customFormat="true" ht="38.25" hidden="false" customHeight="true" outlineLevel="0" collapsed="false">
      <c r="A21" s="313"/>
      <c r="B21" s="322" t="s">
        <v>507</v>
      </c>
      <c r="C21" s="323" t="s">
        <v>403</v>
      </c>
      <c r="D21" s="323" t="s">
        <v>508</v>
      </c>
      <c r="E21" s="324" t="s">
        <v>428</v>
      </c>
      <c r="F21" s="325" t="s">
        <v>509</v>
      </c>
      <c r="G21" s="323" t="s">
        <v>510</v>
      </c>
      <c r="H21" s="323" t="s">
        <v>488</v>
      </c>
      <c r="I21" s="323" t="s">
        <v>511</v>
      </c>
      <c r="J21" s="323" t="n">
        <v>2</v>
      </c>
      <c r="K21" s="326" t="str">
        <v>2104B</v>
      </c>
      <c r="L21" s="323" t="n">
        <v>1</v>
      </c>
      <c r="M21" s="323" t="s">
        <v>512</v>
      </c>
      <c r="N21" s="327" t="s">
        <v>488</v>
      </c>
      <c r="O21" s="313" t="s">
        <v>525</v>
      </c>
    </row>
    <row r="22" s="321" customFormat="true" ht="38.25" hidden="false" customHeight="true" outlineLevel="0" collapsed="false">
      <c r="A22" s="313"/>
      <c r="B22" s="322" t="s">
        <v>507</v>
      </c>
      <c r="C22" s="323" t="s">
        <v>403</v>
      </c>
      <c r="D22" s="323" t="s">
        <v>508</v>
      </c>
      <c r="E22" s="324" t="s">
        <v>434</v>
      </c>
      <c r="F22" s="325" t="s">
        <v>509</v>
      </c>
      <c r="G22" s="323" t="s">
        <v>510</v>
      </c>
      <c r="H22" s="323" t="s">
        <v>488</v>
      </c>
      <c r="I22" s="323" t="s">
        <v>511</v>
      </c>
      <c r="J22" s="323" t="n">
        <v>2</v>
      </c>
      <c r="K22" s="326" t="str">
        <v>2701A</v>
      </c>
      <c r="L22" s="323" t="n">
        <v>7</v>
      </c>
      <c r="M22" s="323" t="s">
        <v>512</v>
      </c>
      <c r="N22" s="327" t="s">
        <v>488</v>
      </c>
      <c r="O22" s="313" t="s">
        <v>526</v>
      </c>
    </row>
    <row r="23" s="321" customFormat="true" ht="38.25" hidden="false" customHeight="true" outlineLevel="0" collapsed="false">
      <c r="A23" s="313"/>
      <c r="B23" s="322" t="s">
        <v>507</v>
      </c>
      <c r="C23" s="323" t="s">
        <v>403</v>
      </c>
      <c r="D23" s="323" t="s">
        <v>508</v>
      </c>
      <c r="E23" s="324" t="s">
        <v>435</v>
      </c>
      <c r="F23" s="325" t="s">
        <v>509</v>
      </c>
      <c r="G23" s="323" t="s">
        <v>510</v>
      </c>
      <c r="H23" s="323" t="s">
        <v>488</v>
      </c>
      <c r="I23" s="323" t="s">
        <v>511</v>
      </c>
      <c r="J23" s="323" t="n">
        <v>2</v>
      </c>
      <c r="K23" s="326" t="str">
        <v>2701B</v>
      </c>
      <c r="L23" s="323" t="n">
        <v>7</v>
      </c>
      <c r="M23" s="323" t="s">
        <v>512</v>
      </c>
      <c r="N23" s="327" t="s">
        <v>488</v>
      </c>
      <c r="O23" s="313" t="s">
        <v>527</v>
      </c>
    </row>
    <row r="24" s="321" customFormat="true" ht="38.25" hidden="false" customHeight="true" outlineLevel="0" collapsed="false">
      <c r="A24" s="313"/>
      <c r="B24" s="322" t="s">
        <v>507</v>
      </c>
      <c r="C24" s="323" t="s">
        <v>403</v>
      </c>
      <c r="D24" s="323" t="s">
        <v>508</v>
      </c>
      <c r="E24" s="324" t="s">
        <v>407</v>
      </c>
      <c r="F24" s="325" t="s">
        <v>509</v>
      </c>
      <c r="G24" s="323" t="s">
        <v>510</v>
      </c>
      <c r="H24" s="323" t="s">
        <v>488</v>
      </c>
      <c r="I24" s="323" t="s">
        <v>511</v>
      </c>
      <c r="J24" s="323" t="n">
        <v>1</v>
      </c>
      <c r="K24" s="326" t="n">
        <v>1301</v>
      </c>
      <c r="L24" s="323" t="n">
        <v>3</v>
      </c>
      <c r="M24" s="323" t="s">
        <v>512</v>
      </c>
      <c r="N24" s="327" t="s">
        <v>488</v>
      </c>
      <c r="O24" s="313" t="s">
        <v>528</v>
      </c>
    </row>
    <row r="25" s="321" customFormat="true" ht="38.25" hidden="false" customHeight="true" outlineLevel="0" collapsed="false">
      <c r="A25" s="313"/>
      <c r="B25" s="322" t="s">
        <v>507</v>
      </c>
      <c r="C25" s="323" t="s">
        <v>403</v>
      </c>
      <c r="D25" s="323" t="s">
        <v>508</v>
      </c>
      <c r="E25" s="324" t="s">
        <v>429</v>
      </c>
      <c r="F25" s="325" t="s">
        <v>509</v>
      </c>
      <c r="G25" s="323" t="s">
        <v>510</v>
      </c>
      <c r="H25" s="323" t="s">
        <v>488</v>
      </c>
      <c r="I25" s="323" t="s">
        <v>511</v>
      </c>
      <c r="J25" s="323" t="n">
        <v>2</v>
      </c>
      <c r="K25" s="326" t="str">
        <v>2201A</v>
      </c>
      <c r="L25" s="323" t="n">
        <v>2</v>
      </c>
      <c r="M25" s="323" t="s">
        <v>512</v>
      </c>
      <c r="N25" s="327" t="s">
        <v>488</v>
      </c>
      <c r="O25" s="313"/>
    </row>
    <row r="26" s="321" customFormat="true" ht="38.25" hidden="false" customHeight="true" outlineLevel="0" collapsed="false">
      <c r="A26" s="313"/>
      <c r="B26" s="322" t="s">
        <v>507</v>
      </c>
      <c r="C26" s="323" t="s">
        <v>403</v>
      </c>
      <c r="D26" s="323" t="s">
        <v>508</v>
      </c>
      <c r="E26" s="324" t="s">
        <v>430</v>
      </c>
      <c r="F26" s="325" t="s">
        <v>509</v>
      </c>
      <c r="G26" s="323" t="s">
        <v>510</v>
      </c>
      <c r="H26" s="323" t="s">
        <v>488</v>
      </c>
      <c r="I26" s="323" t="s">
        <v>511</v>
      </c>
      <c r="J26" s="323" t="n">
        <v>2</v>
      </c>
      <c r="K26" s="326" t="str">
        <v>2201B</v>
      </c>
      <c r="L26" s="323" t="n">
        <v>2</v>
      </c>
      <c r="M26" s="323" t="s">
        <v>512</v>
      </c>
      <c r="N26" s="327" t="s">
        <v>488</v>
      </c>
      <c r="O26" s="313" t="s">
        <v>529</v>
      </c>
    </row>
    <row r="27" s="321" customFormat="true" ht="38.25" hidden="false" customHeight="true" outlineLevel="0" collapsed="false">
      <c r="A27" s="313"/>
      <c r="B27" s="322" t="s">
        <v>507</v>
      </c>
      <c r="C27" s="323" t="s">
        <v>403</v>
      </c>
      <c r="D27" s="323" t="s">
        <v>508</v>
      </c>
      <c r="E27" s="324" t="s">
        <v>441</v>
      </c>
      <c r="F27" s="325" t="s">
        <v>509</v>
      </c>
      <c r="G27" s="323" t="s">
        <v>510</v>
      </c>
      <c r="H27" s="323" t="s">
        <v>488</v>
      </c>
      <c r="I27" s="323" t="s">
        <v>511</v>
      </c>
      <c r="J27" s="323" t="n">
        <v>2</v>
      </c>
      <c r="K27" s="326" t="str">
        <v>2901A</v>
      </c>
      <c r="L27" s="323" t="n">
        <v>9</v>
      </c>
      <c r="M27" s="323" t="s">
        <v>512</v>
      </c>
      <c r="N27" s="327" t="s">
        <v>488</v>
      </c>
      <c r="O27" s="313" t="s">
        <v>530</v>
      </c>
    </row>
    <row r="28" s="321" customFormat="true" ht="38.25" hidden="false" customHeight="true" outlineLevel="0" collapsed="false">
      <c r="A28" s="313"/>
      <c r="B28" s="322" t="s">
        <v>507</v>
      </c>
      <c r="C28" s="323" t="s">
        <v>403</v>
      </c>
      <c r="D28" s="323" t="s">
        <v>508</v>
      </c>
      <c r="E28" s="324" t="s">
        <v>442</v>
      </c>
      <c r="F28" s="325" t="s">
        <v>509</v>
      </c>
      <c r="G28" s="323" t="s">
        <v>510</v>
      </c>
      <c r="H28" s="323" t="s">
        <v>488</v>
      </c>
      <c r="I28" s="323" t="s">
        <v>511</v>
      </c>
      <c r="J28" s="323" t="n">
        <v>2</v>
      </c>
      <c r="K28" s="326" t="str">
        <v>2901B</v>
      </c>
      <c r="L28" s="323" t="n">
        <v>9</v>
      </c>
      <c r="M28" s="323" t="s">
        <v>512</v>
      </c>
      <c r="N28" s="327" t="s">
        <v>488</v>
      </c>
      <c r="O28" s="328" t="s">
        <v>531</v>
      </c>
    </row>
    <row r="29" s="321" customFormat="true" ht="38.25" hidden="false" customHeight="true" outlineLevel="0" collapsed="false">
      <c r="A29" s="313"/>
      <c r="B29" s="322" t="s">
        <v>507</v>
      </c>
      <c r="C29" s="323" t="s">
        <v>403</v>
      </c>
      <c r="D29" s="323" t="s">
        <v>508</v>
      </c>
      <c r="E29" s="324" t="s">
        <v>443</v>
      </c>
      <c r="F29" s="325" t="s">
        <v>509</v>
      </c>
      <c r="G29" s="323" t="s">
        <v>510</v>
      </c>
      <c r="H29" s="323" t="s">
        <v>488</v>
      </c>
      <c r="I29" s="323" t="s">
        <v>511</v>
      </c>
      <c r="J29" s="323" t="n">
        <v>2</v>
      </c>
      <c r="K29" s="326" t="str">
        <v>2902A</v>
      </c>
      <c r="L29" s="323" t="n">
        <v>9</v>
      </c>
      <c r="M29" s="323" t="s">
        <v>512</v>
      </c>
      <c r="N29" s="327" t="s">
        <v>488</v>
      </c>
      <c r="O29" s="313"/>
    </row>
    <row r="30" s="321" customFormat="true" ht="38.25" hidden="false" customHeight="true" outlineLevel="0" collapsed="false">
      <c r="A30" s="313"/>
      <c r="B30" s="322" t="s">
        <v>507</v>
      </c>
      <c r="C30" s="323" t="s">
        <v>403</v>
      </c>
      <c r="D30" s="323" t="s">
        <v>508</v>
      </c>
      <c r="E30" s="329" t="s">
        <v>444</v>
      </c>
      <c r="F30" s="325" t="s">
        <v>509</v>
      </c>
      <c r="G30" s="323" t="s">
        <v>510</v>
      </c>
      <c r="H30" s="323" t="s">
        <v>488</v>
      </c>
      <c r="I30" s="323" t="s">
        <v>511</v>
      </c>
      <c r="J30" s="323" t="n">
        <v>2</v>
      </c>
      <c r="K30" s="326" t="str">
        <v>2902B</v>
      </c>
      <c r="L30" s="323" t="n">
        <v>9</v>
      </c>
      <c r="M30" s="323" t="s">
        <v>512</v>
      </c>
      <c r="N30" s="327" t="s">
        <v>488</v>
      </c>
      <c r="O30" s="313"/>
    </row>
    <row r="31" s="321" customFormat="true" ht="38.25" hidden="false" customHeight="true" outlineLevel="0" collapsed="false">
      <c r="A31" s="313"/>
      <c r="B31" s="322" t="s">
        <v>507</v>
      </c>
      <c r="C31" s="323" t="s">
        <v>403</v>
      </c>
      <c r="D31" s="323" t="s">
        <v>508</v>
      </c>
      <c r="E31" s="329" t="s">
        <v>432</v>
      </c>
      <c r="F31" s="325" t="s">
        <v>509</v>
      </c>
      <c r="G31" s="323" t="s">
        <v>510</v>
      </c>
      <c r="H31" s="323" t="s">
        <v>488</v>
      </c>
      <c r="I31" s="323" t="s">
        <v>511</v>
      </c>
      <c r="J31" s="323" t="n">
        <v>2</v>
      </c>
      <c r="K31" s="326" t="str">
        <v>2604A</v>
      </c>
      <c r="L31" s="323" t="n">
        <v>6</v>
      </c>
      <c r="M31" s="323" t="s">
        <v>512</v>
      </c>
      <c r="N31" s="327" t="s">
        <v>488</v>
      </c>
      <c r="O31" s="313" t="s">
        <v>532</v>
      </c>
    </row>
    <row r="32" s="321" customFormat="true" ht="38.25" hidden="false" customHeight="true" outlineLevel="0" collapsed="false">
      <c r="A32" s="313"/>
      <c r="B32" s="322" t="s">
        <v>507</v>
      </c>
      <c r="C32" s="323" t="s">
        <v>403</v>
      </c>
      <c r="D32" s="323" t="s">
        <v>508</v>
      </c>
      <c r="E32" s="329" t="s">
        <v>433</v>
      </c>
      <c r="F32" s="325" t="s">
        <v>509</v>
      </c>
      <c r="G32" s="323" t="s">
        <v>510</v>
      </c>
      <c r="H32" s="323" t="s">
        <v>488</v>
      </c>
      <c r="I32" s="323" t="s">
        <v>511</v>
      </c>
      <c r="J32" s="323" t="n">
        <v>2</v>
      </c>
      <c r="K32" s="326" t="str">
        <v>2604B</v>
      </c>
      <c r="L32" s="323" t="n">
        <v>6</v>
      </c>
      <c r="M32" s="323" t="s">
        <v>512</v>
      </c>
      <c r="N32" s="327" t="s">
        <v>488</v>
      </c>
      <c r="O32" s="328" t="s">
        <v>533</v>
      </c>
    </row>
    <row r="33" s="321" customFormat="true" ht="29.85" hidden="false" customHeight="false" outlineLevel="0" collapsed="false">
      <c r="A33" s="313"/>
      <c r="B33" s="330" t="s">
        <v>507</v>
      </c>
      <c r="C33" s="331" t="s">
        <v>403</v>
      </c>
      <c r="D33" s="331" t="s">
        <v>508</v>
      </c>
      <c r="E33" s="332" t="s">
        <v>431</v>
      </c>
      <c r="F33" s="333" t="s">
        <v>509</v>
      </c>
      <c r="G33" s="331" t="s">
        <v>510</v>
      </c>
      <c r="H33" s="331" t="s">
        <v>488</v>
      </c>
      <c r="I33" s="331" t="s">
        <v>511</v>
      </c>
      <c r="J33" s="331" t="n">
        <v>2</v>
      </c>
      <c r="K33" s="334" t="str">
        <v>2603B</v>
      </c>
      <c r="L33" s="331" t="n">
        <v>6</v>
      </c>
      <c r="M33" s="331" t="s">
        <v>512</v>
      </c>
      <c r="N33" s="335" t="s">
        <v>488</v>
      </c>
      <c r="O33" s="313" t="s">
        <v>534</v>
      </c>
    </row>
    <row r="34" customFormat="false" ht="17.35" hidden="false" customHeight="false" outlineLevel="0" collapsed="false">
      <c r="A34" s="294"/>
      <c r="B34" s="336" t="s">
        <v>535</v>
      </c>
      <c r="C34" s="336"/>
      <c r="D34" s="336" t="s">
        <v>536</v>
      </c>
      <c r="E34" s="336"/>
      <c r="F34" s="337"/>
      <c r="G34" s="304"/>
      <c r="H34" s="304"/>
      <c r="I34" s="336"/>
      <c r="J34" s="336"/>
      <c r="K34" s="338"/>
      <c r="L34" s="338"/>
      <c r="M34" s="338"/>
      <c r="N34" s="339"/>
      <c r="O34" s="294"/>
    </row>
    <row r="35" customFormat="false" ht="17.35" hidden="false" customHeight="false" outlineLevel="0" collapsed="false">
      <c r="A35" s="294"/>
      <c r="B35" s="340" t="s">
        <v>537</v>
      </c>
      <c r="C35" s="340"/>
      <c r="D35" s="340"/>
      <c r="E35" s="340"/>
      <c r="F35" s="340"/>
      <c r="G35" s="340"/>
      <c r="H35" s="341" t="s">
        <v>538</v>
      </c>
      <c r="I35" s="341"/>
      <c r="J35" s="342" t="s">
        <v>539</v>
      </c>
      <c r="K35" s="342"/>
      <c r="L35" s="342"/>
      <c r="M35" s="342"/>
      <c r="N35" s="342"/>
      <c r="O35" s="294"/>
    </row>
    <row r="36" customFormat="false" ht="17.35" hidden="false" customHeight="false" outlineLevel="0" collapsed="false">
      <c r="A36" s="294"/>
      <c r="B36" s="343" t="s">
        <v>540</v>
      </c>
      <c r="C36" s="343"/>
      <c r="D36" s="343"/>
      <c r="E36" s="343"/>
      <c r="F36" s="344" t="s">
        <v>541</v>
      </c>
      <c r="G36" s="344"/>
      <c r="H36" s="343" t="s">
        <v>542</v>
      </c>
      <c r="I36" s="343"/>
      <c r="J36" s="345" t="s">
        <v>543</v>
      </c>
      <c r="K36" s="345"/>
      <c r="L36" s="345"/>
      <c r="M36" s="345"/>
      <c r="N36" s="345"/>
      <c r="O36" s="294"/>
    </row>
    <row r="37" customFormat="false" ht="15.75" hidden="false" customHeight="true" outlineLevel="0" collapsed="false">
      <c r="A37" s="294"/>
      <c r="B37" s="346"/>
      <c r="C37" s="347"/>
      <c r="D37" s="348"/>
      <c r="E37" s="348"/>
      <c r="F37" s="348"/>
      <c r="G37" s="348"/>
      <c r="H37" s="343"/>
      <c r="I37" s="343"/>
      <c r="J37" s="345"/>
      <c r="K37" s="345"/>
      <c r="L37" s="345"/>
      <c r="M37" s="345"/>
      <c r="N37" s="345"/>
      <c r="O37" s="294"/>
    </row>
    <row r="38" customFormat="false" ht="15.75" hidden="false" customHeight="true" outlineLevel="0" collapsed="false">
      <c r="A38" s="294"/>
      <c r="B38" s="349"/>
      <c r="C38" s="350"/>
      <c r="D38" s="348"/>
      <c r="E38" s="348"/>
      <c r="F38" s="348"/>
      <c r="G38" s="348"/>
      <c r="H38" s="343"/>
      <c r="I38" s="343"/>
      <c r="J38" s="345"/>
      <c r="K38" s="345"/>
      <c r="L38" s="345"/>
      <c r="M38" s="345"/>
      <c r="N38" s="345"/>
      <c r="O38" s="294"/>
    </row>
    <row r="39" customFormat="false" ht="15.75" hidden="false" customHeight="true" outlineLevel="0" collapsed="false">
      <c r="A39" s="294"/>
      <c r="B39" s="351" t="s">
        <v>544</v>
      </c>
      <c r="C39" s="351"/>
      <c r="D39" s="351"/>
      <c r="E39" s="351"/>
      <c r="F39" s="351"/>
      <c r="G39" s="351"/>
      <c r="H39" s="343"/>
      <c r="I39" s="343"/>
      <c r="J39" s="345"/>
      <c r="K39" s="345"/>
      <c r="L39" s="345"/>
      <c r="M39" s="345"/>
      <c r="N39" s="345"/>
      <c r="O39" s="294"/>
    </row>
    <row r="40" customFormat="false" ht="15.75" hidden="false" customHeight="true" outlineLevel="0" collapsed="false">
      <c r="A40" s="294"/>
      <c r="B40" s="351"/>
      <c r="C40" s="351"/>
      <c r="D40" s="351"/>
      <c r="E40" s="351"/>
      <c r="F40" s="351"/>
      <c r="G40" s="351"/>
      <c r="H40" s="343"/>
      <c r="I40" s="343"/>
      <c r="J40" s="345"/>
      <c r="K40" s="345"/>
      <c r="L40" s="345"/>
      <c r="M40" s="345"/>
      <c r="N40" s="345"/>
      <c r="O40" s="294"/>
    </row>
    <row r="41" customFormat="false" ht="15.75" hidden="false" customHeight="true" outlineLevel="0" collapsed="false">
      <c r="A41" s="294"/>
      <c r="B41" s="352"/>
      <c r="C41" s="353"/>
      <c r="D41" s="354"/>
      <c r="E41" s="354"/>
      <c r="F41" s="354"/>
      <c r="G41" s="354"/>
      <c r="H41" s="343"/>
      <c r="I41" s="343"/>
      <c r="J41" s="345"/>
      <c r="K41" s="345"/>
      <c r="L41" s="345"/>
      <c r="M41" s="345"/>
      <c r="N41" s="345"/>
      <c r="O41" s="294"/>
    </row>
    <row r="42" customFormat="false" ht="15.75" hidden="false" customHeight="true" outlineLevel="0" collapsed="false">
      <c r="A42" s="294"/>
      <c r="B42" s="352"/>
      <c r="C42" s="353"/>
      <c r="D42" s="354"/>
      <c r="E42" s="354"/>
      <c r="F42" s="354"/>
      <c r="G42" s="354"/>
      <c r="H42" s="343"/>
      <c r="I42" s="343"/>
      <c r="J42" s="345"/>
      <c r="K42" s="345"/>
      <c r="L42" s="345"/>
      <c r="M42" s="345"/>
      <c r="N42" s="345"/>
      <c r="O42" s="294"/>
    </row>
    <row r="43" customFormat="false" ht="15.75" hidden="false" customHeight="true" outlineLevel="0" collapsed="false">
      <c r="A43" s="294"/>
      <c r="B43" s="351" t="s">
        <v>545</v>
      </c>
      <c r="C43" s="351"/>
      <c r="D43" s="351"/>
      <c r="E43" s="351"/>
      <c r="F43" s="351"/>
      <c r="G43" s="351"/>
      <c r="H43" s="343"/>
      <c r="I43" s="343"/>
      <c r="J43" s="345"/>
      <c r="K43" s="345"/>
      <c r="L43" s="345"/>
      <c r="M43" s="345"/>
      <c r="N43" s="345"/>
      <c r="O43" s="294"/>
    </row>
    <row r="44" customFormat="false" ht="15.75" hidden="false" customHeight="true" outlineLevel="0" collapsed="false">
      <c r="A44" s="294"/>
      <c r="B44" s="351"/>
      <c r="C44" s="351"/>
      <c r="D44" s="351"/>
      <c r="E44" s="351"/>
      <c r="F44" s="351"/>
      <c r="G44" s="351"/>
      <c r="H44" s="343"/>
      <c r="I44" s="343"/>
      <c r="J44" s="345"/>
      <c r="K44" s="345"/>
      <c r="L44" s="345"/>
      <c r="M44" s="345"/>
      <c r="N44" s="345"/>
      <c r="O44" s="294"/>
    </row>
    <row r="45" customFormat="false" ht="15.75" hidden="false" customHeight="true" outlineLevel="0" collapsed="false">
      <c r="A45" s="294"/>
      <c r="B45" s="352"/>
      <c r="C45" s="353"/>
      <c r="D45" s="353"/>
      <c r="E45" s="353"/>
      <c r="F45" s="353"/>
      <c r="G45" s="355"/>
      <c r="H45" s="343"/>
      <c r="I45" s="343"/>
      <c r="J45" s="345"/>
      <c r="K45" s="345"/>
      <c r="L45" s="345"/>
      <c r="M45" s="345"/>
      <c r="N45" s="345"/>
      <c r="O45" s="294"/>
    </row>
    <row r="46" customFormat="false" ht="15.75" hidden="false" customHeight="true" outlineLevel="0" collapsed="false">
      <c r="A46" s="294"/>
      <c r="B46" s="352"/>
      <c r="C46" s="353"/>
      <c r="D46" s="353"/>
      <c r="E46" s="353"/>
      <c r="F46" s="353"/>
      <c r="G46" s="355"/>
      <c r="H46" s="343"/>
      <c r="I46" s="343"/>
      <c r="J46" s="345"/>
      <c r="K46" s="345"/>
      <c r="L46" s="345"/>
      <c r="M46" s="345"/>
      <c r="N46" s="345"/>
      <c r="O46" s="294"/>
    </row>
    <row r="47" customFormat="false" ht="15.75" hidden="false" customHeight="true" outlineLevel="0" collapsed="false">
      <c r="A47" s="294"/>
      <c r="B47" s="351" t="s">
        <v>546</v>
      </c>
      <c r="C47" s="351"/>
      <c r="D47" s="351"/>
      <c r="E47" s="351"/>
      <c r="F47" s="351"/>
      <c r="G47" s="351"/>
      <c r="H47" s="356" t="s">
        <v>547</v>
      </c>
      <c r="I47" s="356"/>
      <c r="J47" s="341"/>
      <c r="K47" s="341"/>
      <c r="L47" s="341"/>
      <c r="M47" s="341"/>
      <c r="N47" s="341"/>
      <c r="O47" s="294"/>
    </row>
    <row r="48" customFormat="false" ht="15.75" hidden="false" customHeight="true" outlineLevel="0" collapsed="false">
      <c r="A48" s="294"/>
      <c r="B48" s="351"/>
      <c r="C48" s="351"/>
      <c r="D48" s="351"/>
      <c r="E48" s="351"/>
      <c r="F48" s="351"/>
      <c r="G48" s="351"/>
      <c r="H48" s="356"/>
      <c r="I48" s="356"/>
      <c r="J48" s="341"/>
      <c r="K48" s="341"/>
      <c r="L48" s="341"/>
      <c r="M48" s="341"/>
      <c r="N48" s="341"/>
      <c r="O48" s="294"/>
    </row>
    <row r="49" customFormat="false" ht="15.75" hidden="false" customHeight="true" outlineLevel="0" collapsed="false">
      <c r="A49" s="294"/>
      <c r="B49" s="352"/>
      <c r="C49" s="353"/>
      <c r="D49" s="353"/>
      <c r="E49" s="353"/>
      <c r="F49" s="353"/>
      <c r="G49" s="355"/>
      <c r="H49" s="356"/>
      <c r="I49" s="356"/>
      <c r="J49" s="341"/>
      <c r="K49" s="341"/>
      <c r="L49" s="341"/>
      <c r="M49" s="341"/>
      <c r="N49" s="341"/>
      <c r="O49" s="294"/>
    </row>
    <row r="50" customFormat="false" ht="15.75" hidden="false" customHeight="true" outlineLevel="0" collapsed="false">
      <c r="A50" s="294"/>
      <c r="B50" s="352"/>
      <c r="C50" s="353"/>
      <c r="D50" s="353"/>
      <c r="E50" s="353"/>
      <c r="F50" s="353"/>
      <c r="G50" s="355"/>
      <c r="H50" s="356"/>
      <c r="I50" s="356"/>
      <c r="J50" s="341"/>
      <c r="K50" s="341"/>
      <c r="L50" s="341"/>
      <c r="M50" s="341"/>
      <c r="N50" s="341"/>
      <c r="O50" s="294"/>
    </row>
    <row r="51" customFormat="false" ht="15.75" hidden="false" customHeight="true" outlineLevel="0" collapsed="false">
      <c r="A51" s="294"/>
      <c r="B51" s="352"/>
      <c r="C51" s="353"/>
      <c r="D51" s="353"/>
      <c r="E51" s="353"/>
      <c r="F51" s="353"/>
      <c r="G51" s="355"/>
      <c r="H51" s="356"/>
      <c r="I51" s="356"/>
      <c r="J51" s="341"/>
      <c r="K51" s="341"/>
      <c r="L51" s="341"/>
      <c r="M51" s="341"/>
      <c r="N51" s="341"/>
      <c r="O51" s="294"/>
    </row>
    <row r="52" customFormat="false" ht="16.5" hidden="false" customHeight="true" outlineLevel="0" collapsed="false">
      <c r="A52" s="294"/>
      <c r="B52" s="351" t="s">
        <v>548</v>
      </c>
      <c r="C52" s="351"/>
      <c r="D52" s="351"/>
      <c r="E52" s="351"/>
      <c r="F52" s="351"/>
      <c r="G52" s="351"/>
      <c r="H52" s="356"/>
      <c r="I52" s="356"/>
      <c r="J52" s="341"/>
      <c r="K52" s="341"/>
      <c r="L52" s="341"/>
      <c r="M52" s="341"/>
      <c r="N52" s="341"/>
      <c r="O52" s="294"/>
    </row>
    <row r="53" customFormat="false" ht="15.75" hidden="false" customHeight="true" outlineLevel="0" collapsed="false">
      <c r="A53" s="294"/>
      <c r="B53" s="351"/>
      <c r="C53" s="351"/>
      <c r="D53" s="351"/>
      <c r="E53" s="351"/>
      <c r="F53" s="351"/>
      <c r="G53" s="351"/>
      <c r="H53" s="356"/>
      <c r="I53" s="356"/>
      <c r="J53" s="341"/>
      <c r="K53" s="341"/>
      <c r="L53" s="341"/>
      <c r="M53" s="341"/>
      <c r="N53" s="341"/>
      <c r="O53" s="294"/>
    </row>
    <row r="54" customFormat="false" ht="15.75" hidden="false" customHeight="true" outlineLevel="0" collapsed="false">
      <c r="A54" s="294"/>
      <c r="B54" s="352"/>
      <c r="C54" s="353"/>
      <c r="D54" s="353"/>
      <c r="E54" s="353"/>
      <c r="F54" s="353"/>
      <c r="G54" s="355"/>
      <c r="H54" s="356"/>
      <c r="I54" s="356"/>
      <c r="J54" s="341"/>
      <c r="K54" s="341"/>
      <c r="L54" s="341"/>
      <c r="M54" s="341"/>
      <c r="N54" s="341"/>
      <c r="O54" s="294"/>
    </row>
    <row r="55" customFormat="false" ht="15.75" hidden="false" customHeight="true" outlineLevel="0" collapsed="false">
      <c r="A55" s="294"/>
      <c r="B55" s="352"/>
      <c r="C55" s="353"/>
      <c r="D55" s="353"/>
      <c r="E55" s="353"/>
      <c r="F55" s="353"/>
      <c r="G55" s="355"/>
      <c r="H55" s="356"/>
      <c r="I55" s="356"/>
      <c r="J55" s="341"/>
      <c r="K55" s="341"/>
      <c r="L55" s="341"/>
      <c r="M55" s="341"/>
      <c r="N55" s="341"/>
      <c r="O55" s="294"/>
    </row>
    <row r="56" customFormat="false" ht="15.75" hidden="false" customHeight="true" outlineLevel="0" collapsed="false">
      <c r="A56" s="294"/>
      <c r="B56" s="357"/>
      <c r="C56" s="358"/>
      <c r="D56" s="358"/>
      <c r="E56" s="358"/>
      <c r="F56" s="358"/>
      <c r="G56" s="359"/>
      <c r="H56" s="356"/>
      <c r="I56" s="356"/>
      <c r="J56" s="341"/>
      <c r="K56" s="341"/>
      <c r="L56" s="341"/>
      <c r="M56" s="341"/>
      <c r="N56" s="341"/>
      <c r="O56" s="294"/>
    </row>
    <row r="57" customFormat="false" ht="15.75" hidden="false" customHeight="true" outlineLevel="0" collapsed="false">
      <c r="A57" s="294"/>
      <c r="B57" s="294"/>
      <c r="C57" s="294"/>
      <c r="D57" s="294"/>
      <c r="E57" s="294"/>
      <c r="F57" s="294"/>
      <c r="G57" s="294"/>
      <c r="H57" s="360"/>
      <c r="I57" s="360"/>
      <c r="J57" s="361"/>
      <c r="K57" s="361"/>
      <c r="L57" s="361"/>
      <c r="M57" s="361"/>
      <c r="N57" s="361"/>
      <c r="O57" s="294"/>
    </row>
    <row r="58" customFormat="false" ht="15.75" hidden="false" customHeight="true" outlineLevel="0" collapsed="false">
      <c r="A58" s="294"/>
      <c r="B58" s="294"/>
      <c r="C58" s="294"/>
      <c r="D58" s="294"/>
      <c r="E58" s="294"/>
      <c r="F58" s="294"/>
      <c r="G58" s="294"/>
      <c r="H58" s="360"/>
      <c r="I58" s="360"/>
      <c r="J58" s="361"/>
      <c r="K58" s="361"/>
      <c r="L58" s="361"/>
      <c r="M58" s="361"/>
      <c r="N58" s="361"/>
      <c r="O58" s="294"/>
    </row>
    <row r="59" customFormat="false" ht="15.75" hidden="false" customHeight="false" outlineLevel="0" collapsed="false">
      <c r="A59" s="294"/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</row>
    <row r="60" customFormat="false" ht="15.75" hidden="false" customHeight="false" outlineLevel="0" collapsed="false">
      <c r="A60" s="294"/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</row>
    <row r="64" customFormat="false" ht="15" hidden="false" customHeight="false" outlineLevel="0" collapsed="false">
      <c r="B64" s="362"/>
      <c r="C64" s="362"/>
      <c r="D64" s="362"/>
      <c r="E64" s="362"/>
      <c r="F64" s="362"/>
      <c r="G64" s="362"/>
    </row>
    <row r="65" customFormat="false" ht="15" hidden="false" customHeight="false" outlineLevel="0" collapsed="false">
      <c r="B65" s="362"/>
      <c r="C65" s="362"/>
      <c r="D65" s="362"/>
      <c r="E65" s="362"/>
      <c r="F65" s="362"/>
      <c r="G65" s="362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65"/>
  <sheetViews>
    <sheetView showFormulas="false" showGridLines="false" showRowColHeaders="true" showZeros="true" rightToLeft="false" tabSelected="false" showOutlineSymbols="true" defaultGridColor="true" view="normal" topLeftCell="C1" colorId="64" zoomScale="35" zoomScaleNormal="35" zoomScalePageLayoutView="71" workbookViewId="0">
      <selection pane="topLeft" activeCell="E12" activeCellId="0" sqref="E12"/>
    </sheetView>
  </sheetViews>
  <sheetFormatPr defaultColWidth="11.42578125" defaultRowHeight="15" zeroHeight="false" outlineLevelRow="0" outlineLevelCol="0"/>
  <cols>
    <col collapsed="false" customWidth="true" hidden="false" outlineLevel="0" max="2" min="2" style="0" width="24.57"/>
    <col collapsed="false" customWidth="true" hidden="false" outlineLevel="0" max="3" min="3" style="0" width="17.71"/>
    <col collapsed="false" customWidth="true" hidden="false" outlineLevel="0" max="4" min="4" style="0" width="15.85"/>
    <col collapsed="false" customWidth="true" hidden="false" outlineLevel="0" max="5" min="5" style="0" width="26.57"/>
    <col collapsed="false" customWidth="true" hidden="false" outlineLevel="0" max="6" min="6" style="0" width="44.14"/>
    <col collapsed="false" customWidth="true" hidden="false" outlineLevel="0" max="7" min="7" style="0" width="13.42"/>
    <col collapsed="false" customWidth="true" hidden="false" outlineLevel="0" max="8" min="8" style="0" width="26"/>
    <col collapsed="false" customWidth="true" hidden="false" outlineLevel="0" max="9" min="9" style="0" width="23.14"/>
    <col collapsed="false" customWidth="true" hidden="false" outlineLevel="0" max="10" min="10" style="0" width="18.57"/>
    <col collapsed="false" customWidth="true" hidden="false" outlineLevel="0" max="11" min="11" style="0" width="30.57"/>
    <col collapsed="false" customWidth="true" hidden="false" outlineLevel="0" max="12" min="12" style="0" width="19.57"/>
    <col collapsed="false" customWidth="true" hidden="false" outlineLevel="0" max="13" min="13" style="0" width="21"/>
    <col collapsed="false" customWidth="true" hidden="false" outlineLevel="0" max="14" min="14" style="0" width="29.29"/>
    <col collapsed="false" customWidth="true" hidden="false" outlineLevel="0" max="15" min="15" style="0" width="23.14"/>
    <col collapsed="false" customWidth="true" hidden="false" outlineLevel="0" max="16" min="16" style="0" width="20"/>
  </cols>
  <sheetData>
    <row r="1" customFormat="false" ht="100.5" hidden="false" customHeight="true" outlineLevel="0" collapsed="false">
      <c r="A1" s="294"/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</row>
    <row r="2" customFormat="false" ht="9.75" hidden="false" customHeight="true" outlineLevel="0" collapsed="false">
      <c r="A2" s="294"/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</row>
    <row r="3" customFormat="false" ht="27.75" hidden="false" customHeight="true" outlineLevel="0" collapsed="false">
      <c r="A3" s="294"/>
      <c r="B3" s="295" t="s">
        <v>486</v>
      </c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4"/>
    </row>
    <row r="4" customFormat="false" ht="8.25" hidden="false" customHeight="true" outlineLevel="0" collapsed="false">
      <c r="A4" s="294"/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</row>
    <row r="5" customFormat="false" ht="16.5" hidden="false" customHeight="true" outlineLevel="0" collapsed="false">
      <c r="A5" s="294"/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</row>
    <row r="6" customFormat="false" ht="25.5" hidden="false" customHeight="true" outlineLevel="0" collapsed="false">
      <c r="A6" s="294"/>
      <c r="B6" s="296" t="s">
        <v>487</v>
      </c>
      <c r="C6" s="297"/>
      <c r="D6" s="298" t="s">
        <v>488</v>
      </c>
      <c r="E6" s="298"/>
      <c r="F6" s="296" t="s">
        <v>489</v>
      </c>
      <c r="G6" s="299" t="n">
        <v>25</v>
      </c>
      <c r="H6" s="300" t="s">
        <v>490</v>
      </c>
      <c r="I6" s="300"/>
      <c r="J6" s="301" t="s">
        <v>491</v>
      </c>
      <c r="K6" s="301"/>
      <c r="L6" s="302"/>
      <c r="M6" s="302"/>
      <c r="N6" s="303"/>
      <c r="O6" s="294"/>
    </row>
    <row r="7" customFormat="false" ht="17.35" hidden="false" customHeight="false" outlineLevel="0" collapsed="false">
      <c r="A7" s="294"/>
      <c r="B7" s="304" t="s">
        <v>492</v>
      </c>
      <c r="C7" s="304"/>
      <c r="D7" s="304"/>
      <c r="E7" s="304"/>
      <c r="F7" s="304"/>
      <c r="G7" s="304"/>
      <c r="H7" s="304"/>
      <c r="I7" s="304"/>
      <c r="J7" s="305" t="s">
        <v>493</v>
      </c>
      <c r="K7" s="305"/>
      <c r="L7" s="305"/>
      <c r="M7" s="305"/>
      <c r="N7" s="305"/>
      <c r="O7" s="294"/>
    </row>
    <row r="8" s="312" customFormat="true" ht="29.85" hidden="false" customHeight="false" outlineLevel="0" collapsed="false">
      <c r="A8" s="306"/>
      <c r="B8" s="363" t="s">
        <v>494</v>
      </c>
      <c r="C8" s="363" t="s">
        <v>495</v>
      </c>
      <c r="D8" s="363" t="s">
        <v>496</v>
      </c>
      <c r="E8" s="364" t="s">
        <v>497</v>
      </c>
      <c r="F8" s="365" t="s">
        <v>498</v>
      </c>
      <c r="G8" s="366" t="s">
        <v>499</v>
      </c>
      <c r="H8" s="366" t="s">
        <v>500</v>
      </c>
      <c r="I8" s="366" t="s">
        <v>501</v>
      </c>
      <c r="J8" s="366" t="s">
        <v>502</v>
      </c>
      <c r="K8" s="366" t="s">
        <v>503</v>
      </c>
      <c r="L8" s="366" t="s">
        <v>504</v>
      </c>
      <c r="M8" s="366" t="s">
        <v>505</v>
      </c>
      <c r="N8" s="367" t="s">
        <v>506</v>
      </c>
      <c r="O8" s="306"/>
    </row>
    <row r="9" s="321" customFormat="true" ht="29.85" hidden="false" customHeight="false" outlineLevel="0" collapsed="false">
      <c r="A9" s="313"/>
      <c r="B9" s="322" t="s">
        <v>507</v>
      </c>
      <c r="C9" s="323" t="s">
        <v>403</v>
      </c>
      <c r="D9" s="323" t="s">
        <v>508</v>
      </c>
      <c r="E9" s="368" t="s">
        <v>445</v>
      </c>
      <c r="F9" s="369" t="s">
        <v>509</v>
      </c>
      <c r="G9" s="370" t="s">
        <v>510</v>
      </c>
      <c r="H9" s="371" t="s">
        <v>488</v>
      </c>
      <c r="I9" s="372" t="s">
        <v>511</v>
      </c>
      <c r="J9" s="370" t="n">
        <v>3</v>
      </c>
      <c r="K9" s="372" t="str">
        <f aca="false" t="array" ref="K9:K9">_xlfn.XLOOKUP(E9:E33,Tabla14['# Serie],Tabla14[Villa],"No se encontro",0,1)</f>
        <v>3102A</v>
      </c>
      <c r="L9" s="372" t="n">
        <v>1</v>
      </c>
      <c r="M9" s="373" t="s">
        <v>512</v>
      </c>
      <c r="N9" s="374" t="s">
        <v>488</v>
      </c>
      <c r="O9" s="313" t="s">
        <v>549</v>
      </c>
    </row>
    <row r="10" s="321" customFormat="true" ht="38.25" hidden="false" customHeight="true" outlineLevel="0" collapsed="false">
      <c r="A10" s="313"/>
      <c r="B10" s="322" t="s">
        <v>507</v>
      </c>
      <c r="C10" s="323" t="s">
        <v>403</v>
      </c>
      <c r="D10" s="323" t="s">
        <v>508</v>
      </c>
      <c r="E10" s="324" t="s">
        <v>446</v>
      </c>
      <c r="F10" s="325" t="s">
        <v>509</v>
      </c>
      <c r="G10" s="323" t="s">
        <v>510</v>
      </c>
      <c r="H10" s="323" t="s">
        <v>488</v>
      </c>
      <c r="I10" s="323" t="s">
        <v>511</v>
      </c>
      <c r="J10" s="323" t="n">
        <v>3</v>
      </c>
      <c r="K10" s="323" t="str">
        <f aca="false" t="array" ref="K10:K34">_xlfn.XLOOKUP(E9:E33,Tabla14['# Serie],Tabla14[Villa],"No se encontro",0,1)</f>
        <v>3102A</v>
      </c>
      <c r="L10" s="323" t="n">
        <v>1</v>
      </c>
      <c r="M10" s="323" t="s">
        <v>512</v>
      </c>
      <c r="N10" s="375" t="s">
        <v>488</v>
      </c>
      <c r="O10" s="313"/>
    </row>
    <row r="11" s="321" customFormat="true" ht="38.25" hidden="false" customHeight="true" outlineLevel="0" collapsed="false">
      <c r="A11" s="313"/>
      <c r="B11" s="322" t="s">
        <v>507</v>
      </c>
      <c r="C11" s="323" t="s">
        <v>403</v>
      </c>
      <c r="D11" s="323" t="s">
        <v>508</v>
      </c>
      <c r="E11" s="324" t="s">
        <v>448</v>
      </c>
      <c r="F11" s="325" t="s">
        <v>509</v>
      </c>
      <c r="G11" s="323" t="s">
        <v>510</v>
      </c>
      <c r="H11" s="323" t="s">
        <v>488</v>
      </c>
      <c r="I11" s="323" t="s">
        <v>511</v>
      </c>
      <c r="J11" s="323" t="n">
        <v>3</v>
      </c>
      <c r="K11" s="323" t="str">
        <v>3102B</v>
      </c>
      <c r="L11" s="323" t="n">
        <v>1</v>
      </c>
      <c r="M11" s="323" t="s">
        <v>512</v>
      </c>
      <c r="N11" s="375" t="s">
        <v>488</v>
      </c>
      <c r="O11" s="313" t="s">
        <v>550</v>
      </c>
    </row>
    <row r="12" s="321" customFormat="true" ht="38.25" hidden="false" customHeight="true" outlineLevel="0" collapsed="false">
      <c r="A12" s="313"/>
      <c r="B12" s="322" t="s">
        <v>507</v>
      </c>
      <c r="C12" s="323" t="s">
        <v>403</v>
      </c>
      <c r="D12" s="323" t="s">
        <v>508</v>
      </c>
      <c r="E12" s="324" t="s">
        <v>449</v>
      </c>
      <c r="F12" s="325" t="s">
        <v>509</v>
      </c>
      <c r="G12" s="323" t="s">
        <v>510</v>
      </c>
      <c r="H12" s="323" t="s">
        <v>488</v>
      </c>
      <c r="I12" s="323" t="s">
        <v>511</v>
      </c>
      <c r="J12" s="323" t="n">
        <v>3</v>
      </c>
      <c r="K12" s="323" t="str">
        <v>3104A</v>
      </c>
      <c r="L12" s="323" t="n">
        <v>1</v>
      </c>
      <c r="M12" s="323" t="s">
        <v>512</v>
      </c>
      <c r="N12" s="375" t="s">
        <v>488</v>
      </c>
      <c r="O12" s="313" t="s">
        <v>551</v>
      </c>
    </row>
    <row r="13" s="321" customFormat="true" ht="38.25" hidden="false" customHeight="true" outlineLevel="0" collapsed="false">
      <c r="A13" s="313"/>
      <c r="B13" s="322" t="s">
        <v>507</v>
      </c>
      <c r="C13" s="323" t="s">
        <v>403</v>
      </c>
      <c r="D13" s="323" t="s">
        <v>508</v>
      </c>
      <c r="E13" s="324" t="s">
        <v>450</v>
      </c>
      <c r="F13" s="325" t="s">
        <v>509</v>
      </c>
      <c r="G13" s="323" t="s">
        <v>510</v>
      </c>
      <c r="H13" s="323" t="s">
        <v>488</v>
      </c>
      <c r="I13" s="323" t="s">
        <v>511</v>
      </c>
      <c r="J13" s="323" t="n">
        <v>3</v>
      </c>
      <c r="K13" s="323" t="str">
        <v>3104B</v>
      </c>
      <c r="L13" s="323" t="n">
        <v>3</v>
      </c>
      <c r="M13" s="323" t="s">
        <v>512</v>
      </c>
      <c r="N13" s="375" t="s">
        <v>488</v>
      </c>
      <c r="O13" s="313"/>
    </row>
    <row r="14" s="321" customFormat="true" ht="38.25" hidden="false" customHeight="true" outlineLevel="0" collapsed="false">
      <c r="A14" s="313"/>
      <c r="B14" s="322" t="s">
        <v>507</v>
      </c>
      <c r="C14" s="323" t="s">
        <v>403</v>
      </c>
      <c r="D14" s="323" t="s">
        <v>508</v>
      </c>
      <c r="E14" s="324" t="s">
        <v>451</v>
      </c>
      <c r="F14" s="325" t="s">
        <v>509</v>
      </c>
      <c r="G14" s="323" t="s">
        <v>510</v>
      </c>
      <c r="H14" s="323" t="s">
        <v>488</v>
      </c>
      <c r="I14" s="323" t="s">
        <v>511</v>
      </c>
      <c r="J14" s="323" t="n">
        <v>3</v>
      </c>
      <c r="K14" s="323" t="str">
        <v>3306A</v>
      </c>
      <c r="L14" s="323" t="n">
        <v>3</v>
      </c>
      <c r="M14" s="323" t="s">
        <v>512</v>
      </c>
      <c r="N14" s="375" t="s">
        <v>488</v>
      </c>
      <c r="O14" s="313"/>
    </row>
    <row r="15" s="321" customFormat="true" ht="38.25" hidden="false" customHeight="true" outlineLevel="0" collapsed="false">
      <c r="A15" s="313"/>
      <c r="B15" s="322" t="s">
        <v>507</v>
      </c>
      <c r="C15" s="323" t="s">
        <v>403</v>
      </c>
      <c r="D15" s="323" t="s">
        <v>508</v>
      </c>
      <c r="E15" s="324" t="s">
        <v>454</v>
      </c>
      <c r="F15" s="325" t="s">
        <v>509</v>
      </c>
      <c r="G15" s="323" t="s">
        <v>510</v>
      </c>
      <c r="H15" s="323" t="s">
        <v>488</v>
      </c>
      <c r="I15" s="323" t="s">
        <v>511</v>
      </c>
      <c r="J15" s="323" t="n">
        <v>3</v>
      </c>
      <c r="K15" s="323" t="str">
        <v>3306B</v>
      </c>
      <c r="L15" s="323" t="n">
        <v>5</v>
      </c>
      <c r="M15" s="323" t="s">
        <v>512</v>
      </c>
      <c r="N15" s="375" t="s">
        <v>488</v>
      </c>
      <c r="O15" s="313" t="s">
        <v>552</v>
      </c>
    </row>
    <row r="16" s="321" customFormat="true" ht="38.25" hidden="false" customHeight="true" outlineLevel="0" collapsed="false">
      <c r="A16" s="313"/>
      <c r="B16" s="322" t="s">
        <v>507</v>
      </c>
      <c r="C16" s="323" t="s">
        <v>403</v>
      </c>
      <c r="D16" s="323" t="s">
        <v>508</v>
      </c>
      <c r="E16" s="324" t="s">
        <v>455</v>
      </c>
      <c r="F16" s="325" t="s">
        <v>509</v>
      </c>
      <c r="G16" s="323" t="s">
        <v>510</v>
      </c>
      <c r="H16" s="323" t="s">
        <v>488</v>
      </c>
      <c r="I16" s="323" t="s">
        <v>511</v>
      </c>
      <c r="J16" s="323" t="n">
        <v>3</v>
      </c>
      <c r="K16" s="323" t="str">
        <v>3504A</v>
      </c>
      <c r="L16" s="323" t="n">
        <v>5</v>
      </c>
      <c r="M16" s="323" t="s">
        <v>512</v>
      </c>
      <c r="N16" s="375" t="s">
        <v>488</v>
      </c>
      <c r="O16" s="313"/>
    </row>
    <row r="17" s="321" customFormat="true" ht="38.25" hidden="false" customHeight="true" outlineLevel="0" collapsed="false">
      <c r="A17" s="313"/>
      <c r="B17" s="322" t="s">
        <v>507</v>
      </c>
      <c r="C17" s="323" t="s">
        <v>403</v>
      </c>
      <c r="D17" s="323" t="s">
        <v>508</v>
      </c>
      <c r="E17" s="324" t="s">
        <v>456</v>
      </c>
      <c r="F17" s="325" t="s">
        <v>509</v>
      </c>
      <c r="G17" s="323" t="s">
        <v>510</v>
      </c>
      <c r="H17" s="323" t="s">
        <v>488</v>
      </c>
      <c r="I17" s="323" t="s">
        <v>511</v>
      </c>
      <c r="J17" s="323" t="n">
        <v>3</v>
      </c>
      <c r="K17" s="323" t="str">
        <v>3504B</v>
      </c>
      <c r="L17" s="323" t="n">
        <v>6</v>
      </c>
      <c r="M17" s="323" t="s">
        <v>512</v>
      </c>
      <c r="N17" s="375" t="s">
        <v>488</v>
      </c>
      <c r="O17" s="313"/>
    </row>
    <row r="18" s="321" customFormat="true" ht="38.25" hidden="false" customHeight="true" outlineLevel="0" collapsed="false">
      <c r="A18" s="313"/>
      <c r="B18" s="322" t="s">
        <v>507</v>
      </c>
      <c r="C18" s="323" t="s">
        <v>403</v>
      </c>
      <c r="D18" s="323" t="s">
        <v>508</v>
      </c>
      <c r="E18" s="324" t="s">
        <v>457</v>
      </c>
      <c r="F18" s="325" t="s">
        <v>509</v>
      </c>
      <c r="G18" s="323" t="s">
        <v>510</v>
      </c>
      <c r="H18" s="323" t="s">
        <v>488</v>
      </c>
      <c r="I18" s="323" t="s">
        <v>511</v>
      </c>
      <c r="J18" s="323" t="n">
        <v>3</v>
      </c>
      <c r="K18" s="323" t="str">
        <v>3603A</v>
      </c>
      <c r="L18" s="323" t="n">
        <v>6</v>
      </c>
      <c r="M18" s="323" t="s">
        <v>512</v>
      </c>
      <c r="N18" s="375" t="s">
        <v>488</v>
      </c>
      <c r="O18" s="313" t="s">
        <v>553</v>
      </c>
    </row>
    <row r="19" s="321" customFormat="true" ht="38.25" hidden="false" customHeight="true" outlineLevel="0" collapsed="false">
      <c r="A19" s="313"/>
      <c r="B19" s="322" t="s">
        <v>507</v>
      </c>
      <c r="C19" s="323" t="s">
        <v>403</v>
      </c>
      <c r="D19" s="323" t="s">
        <v>508</v>
      </c>
      <c r="E19" s="324" t="s">
        <v>405</v>
      </c>
      <c r="F19" s="325" t="s">
        <v>509</v>
      </c>
      <c r="G19" s="323" t="s">
        <v>510</v>
      </c>
      <c r="H19" s="323" t="s">
        <v>488</v>
      </c>
      <c r="I19" s="323" t="s">
        <v>511</v>
      </c>
      <c r="J19" s="323" t="n">
        <v>1</v>
      </c>
      <c r="K19" s="323" t="str">
        <v>3603B</v>
      </c>
      <c r="L19" s="323" t="n">
        <v>3</v>
      </c>
      <c r="M19" s="323" t="s">
        <v>512</v>
      </c>
      <c r="N19" s="375" t="s">
        <v>488</v>
      </c>
      <c r="O19" s="313" t="s">
        <v>554</v>
      </c>
    </row>
    <row r="20" s="321" customFormat="true" ht="38.25" hidden="false" customHeight="true" outlineLevel="0" collapsed="false">
      <c r="A20" s="313"/>
      <c r="B20" s="322" t="s">
        <v>507</v>
      </c>
      <c r="C20" s="323" t="s">
        <v>403</v>
      </c>
      <c r="D20" s="323" t="s">
        <v>508</v>
      </c>
      <c r="E20" s="324" t="s">
        <v>460</v>
      </c>
      <c r="F20" s="325" t="s">
        <v>509</v>
      </c>
      <c r="G20" s="323" t="s">
        <v>510</v>
      </c>
      <c r="H20" s="323" t="s">
        <v>488</v>
      </c>
      <c r="I20" s="323" t="s">
        <v>511</v>
      </c>
      <c r="J20" s="323" t="n">
        <v>3</v>
      </c>
      <c r="K20" s="323" t="n">
        <v>1301</v>
      </c>
      <c r="L20" s="323" t="n">
        <v>6</v>
      </c>
      <c r="M20" s="323" t="s">
        <v>512</v>
      </c>
      <c r="N20" s="375" t="s">
        <v>488</v>
      </c>
      <c r="O20" s="313"/>
    </row>
    <row r="21" s="321" customFormat="true" ht="38.25" hidden="false" customHeight="true" outlineLevel="0" collapsed="false">
      <c r="A21" s="313"/>
      <c r="B21" s="322" t="s">
        <v>507</v>
      </c>
      <c r="C21" s="323" t="s">
        <v>403</v>
      </c>
      <c r="D21" s="323" t="s">
        <v>508</v>
      </c>
      <c r="E21" s="324" t="s">
        <v>461</v>
      </c>
      <c r="F21" s="325" t="s">
        <v>509</v>
      </c>
      <c r="G21" s="323" t="s">
        <v>510</v>
      </c>
      <c r="H21" s="323" t="s">
        <v>488</v>
      </c>
      <c r="I21" s="323" t="s">
        <v>511</v>
      </c>
      <c r="J21" s="323" t="n">
        <v>3</v>
      </c>
      <c r="K21" s="323" t="str">
        <v>3604B</v>
      </c>
      <c r="L21" s="323" t="n">
        <v>6</v>
      </c>
      <c r="M21" s="323" t="s">
        <v>512</v>
      </c>
      <c r="N21" s="375" t="s">
        <v>488</v>
      </c>
      <c r="O21" s="313"/>
    </row>
    <row r="22" s="321" customFormat="true" ht="38.25" hidden="false" customHeight="true" outlineLevel="0" collapsed="false">
      <c r="A22" s="313"/>
      <c r="B22" s="322" t="s">
        <v>507</v>
      </c>
      <c r="C22" s="323" t="s">
        <v>403</v>
      </c>
      <c r="D22" s="323" t="s">
        <v>508</v>
      </c>
      <c r="E22" s="324" t="s">
        <v>462</v>
      </c>
      <c r="F22" s="325" t="s">
        <v>509</v>
      </c>
      <c r="G22" s="323" t="s">
        <v>510</v>
      </c>
      <c r="H22" s="323" t="s">
        <v>488</v>
      </c>
      <c r="I22" s="323" t="s">
        <v>511</v>
      </c>
      <c r="J22" s="323" t="n">
        <v>3</v>
      </c>
      <c r="K22" s="323" t="str">
        <v>3605A</v>
      </c>
      <c r="L22" s="323" t="n">
        <v>6</v>
      </c>
      <c r="M22" s="323" t="s">
        <v>512</v>
      </c>
      <c r="N22" s="375" t="s">
        <v>488</v>
      </c>
      <c r="O22" s="313"/>
    </row>
    <row r="23" s="321" customFormat="true" ht="38.25" hidden="false" customHeight="true" outlineLevel="0" collapsed="false">
      <c r="A23" s="313"/>
      <c r="B23" s="322" t="s">
        <v>507</v>
      </c>
      <c r="C23" s="323" t="s">
        <v>403</v>
      </c>
      <c r="D23" s="323" t="s">
        <v>508</v>
      </c>
      <c r="E23" s="324" t="s">
        <v>463</v>
      </c>
      <c r="F23" s="325" t="s">
        <v>509</v>
      </c>
      <c r="G23" s="323" t="s">
        <v>510</v>
      </c>
      <c r="H23" s="323" t="s">
        <v>488</v>
      </c>
      <c r="I23" s="323" t="s">
        <v>511</v>
      </c>
      <c r="J23" s="323" t="n">
        <v>3</v>
      </c>
      <c r="K23" s="323" t="str">
        <v>3605B</v>
      </c>
      <c r="L23" s="323" t="n">
        <v>6</v>
      </c>
      <c r="M23" s="323" t="s">
        <v>512</v>
      </c>
      <c r="N23" s="375" t="s">
        <v>488</v>
      </c>
      <c r="O23" s="313"/>
    </row>
    <row r="24" s="321" customFormat="true" ht="38.25" hidden="false" customHeight="true" outlineLevel="0" collapsed="false">
      <c r="A24" s="313"/>
      <c r="B24" s="322" t="s">
        <v>507</v>
      </c>
      <c r="C24" s="323" t="s">
        <v>403</v>
      </c>
      <c r="D24" s="323" t="s">
        <v>508</v>
      </c>
      <c r="E24" s="324" t="s">
        <v>464</v>
      </c>
      <c r="F24" s="325" t="s">
        <v>509</v>
      </c>
      <c r="G24" s="323" t="s">
        <v>510</v>
      </c>
      <c r="H24" s="323" t="s">
        <v>488</v>
      </c>
      <c r="I24" s="323" t="s">
        <v>511</v>
      </c>
      <c r="J24" s="323" t="n">
        <v>3</v>
      </c>
      <c r="K24" s="323" t="str">
        <v>3606A</v>
      </c>
      <c r="L24" s="323" t="n">
        <v>6</v>
      </c>
      <c r="M24" s="323" t="s">
        <v>512</v>
      </c>
      <c r="N24" s="375" t="s">
        <v>488</v>
      </c>
      <c r="O24" s="328" t="s">
        <v>555</v>
      </c>
    </row>
    <row r="25" s="321" customFormat="true" ht="38.25" hidden="false" customHeight="true" outlineLevel="0" collapsed="false">
      <c r="A25" s="313"/>
      <c r="B25" s="322" t="s">
        <v>507</v>
      </c>
      <c r="C25" s="323" t="s">
        <v>403</v>
      </c>
      <c r="D25" s="323" t="s">
        <v>508</v>
      </c>
      <c r="E25" s="324" t="s">
        <v>465</v>
      </c>
      <c r="F25" s="325" t="s">
        <v>509</v>
      </c>
      <c r="G25" s="323" t="s">
        <v>510</v>
      </c>
      <c r="H25" s="323" t="s">
        <v>488</v>
      </c>
      <c r="I25" s="323" t="s">
        <v>511</v>
      </c>
      <c r="J25" s="323" t="n">
        <v>3</v>
      </c>
      <c r="K25" s="323" t="str">
        <v>3606B</v>
      </c>
      <c r="L25" s="323" t="n">
        <v>6</v>
      </c>
      <c r="M25" s="323" t="s">
        <v>512</v>
      </c>
      <c r="N25" s="375" t="s">
        <v>488</v>
      </c>
      <c r="O25" s="313"/>
    </row>
    <row r="26" s="321" customFormat="true" ht="38.25" hidden="false" customHeight="true" outlineLevel="0" collapsed="false">
      <c r="A26" s="313"/>
      <c r="B26" s="322" t="s">
        <v>507</v>
      </c>
      <c r="C26" s="323" t="s">
        <v>403</v>
      </c>
      <c r="D26" s="323" t="s">
        <v>508</v>
      </c>
      <c r="E26" s="324" t="s">
        <v>466</v>
      </c>
      <c r="F26" s="325" t="s">
        <v>509</v>
      </c>
      <c r="G26" s="323" t="s">
        <v>510</v>
      </c>
      <c r="H26" s="323" t="s">
        <v>488</v>
      </c>
      <c r="I26" s="323" t="s">
        <v>511</v>
      </c>
      <c r="J26" s="323" t="n">
        <v>3</v>
      </c>
      <c r="K26" s="323" t="str">
        <v>3607A</v>
      </c>
      <c r="L26" s="323" t="n">
        <v>6</v>
      </c>
      <c r="M26" s="323" t="s">
        <v>512</v>
      </c>
      <c r="N26" s="375" t="s">
        <v>488</v>
      </c>
      <c r="O26" s="313"/>
    </row>
    <row r="27" s="321" customFormat="true" ht="38.25" hidden="false" customHeight="true" outlineLevel="0" collapsed="false">
      <c r="A27" s="313"/>
      <c r="B27" s="322" t="s">
        <v>507</v>
      </c>
      <c r="C27" s="323" t="s">
        <v>403</v>
      </c>
      <c r="D27" s="323" t="s">
        <v>508</v>
      </c>
      <c r="E27" s="324" t="s">
        <v>467</v>
      </c>
      <c r="F27" s="325" t="s">
        <v>509</v>
      </c>
      <c r="G27" s="323" t="s">
        <v>510</v>
      </c>
      <c r="H27" s="323" t="s">
        <v>488</v>
      </c>
      <c r="I27" s="323" t="s">
        <v>511</v>
      </c>
      <c r="J27" s="323" t="n">
        <v>3</v>
      </c>
      <c r="K27" s="323" t="str">
        <v>3607B</v>
      </c>
      <c r="L27" s="323" t="n">
        <v>7</v>
      </c>
      <c r="M27" s="323" t="s">
        <v>512</v>
      </c>
      <c r="N27" s="375" t="s">
        <v>488</v>
      </c>
      <c r="O27" s="313"/>
    </row>
    <row r="28" s="321" customFormat="true" ht="38.25" hidden="false" customHeight="true" outlineLevel="0" collapsed="false">
      <c r="A28" s="313"/>
      <c r="B28" s="322" t="s">
        <v>507</v>
      </c>
      <c r="C28" s="323" t="s">
        <v>403</v>
      </c>
      <c r="D28" s="323" t="s">
        <v>508</v>
      </c>
      <c r="E28" s="324" t="s">
        <v>468</v>
      </c>
      <c r="F28" s="325" t="s">
        <v>509</v>
      </c>
      <c r="G28" s="323" t="s">
        <v>510</v>
      </c>
      <c r="H28" s="323" t="s">
        <v>488</v>
      </c>
      <c r="I28" s="323" t="s">
        <v>511</v>
      </c>
      <c r="J28" s="323" t="n">
        <v>3</v>
      </c>
      <c r="K28" s="323" t="str">
        <v>3705A</v>
      </c>
      <c r="L28" s="323" t="n">
        <v>7</v>
      </c>
      <c r="M28" s="323" t="s">
        <v>512</v>
      </c>
      <c r="N28" s="375" t="s">
        <v>488</v>
      </c>
      <c r="O28" s="313" t="s">
        <v>556</v>
      </c>
    </row>
    <row r="29" s="321" customFormat="true" ht="38.25" hidden="false" customHeight="true" outlineLevel="0" collapsed="false">
      <c r="A29" s="313"/>
      <c r="B29" s="322" t="s">
        <v>507</v>
      </c>
      <c r="C29" s="323" t="s">
        <v>403</v>
      </c>
      <c r="D29" s="323" t="s">
        <v>508</v>
      </c>
      <c r="E29" s="376" t="s">
        <v>470</v>
      </c>
      <c r="F29" s="325" t="s">
        <v>509</v>
      </c>
      <c r="G29" s="323" t="s">
        <v>510</v>
      </c>
      <c r="H29" s="323" t="s">
        <v>488</v>
      </c>
      <c r="I29" s="323" t="s">
        <v>511</v>
      </c>
      <c r="J29" s="323" t="n">
        <v>3</v>
      </c>
      <c r="K29" s="323" t="str">
        <v>3705B</v>
      </c>
      <c r="L29" s="323" t="n">
        <v>7</v>
      </c>
      <c r="M29" s="323" t="s">
        <v>512</v>
      </c>
      <c r="N29" s="375" t="s">
        <v>488</v>
      </c>
      <c r="O29" s="313" t="s">
        <v>557</v>
      </c>
      <c r="P29" s="313" t="s">
        <v>558</v>
      </c>
    </row>
    <row r="30" s="321" customFormat="true" ht="38.25" hidden="false" customHeight="true" outlineLevel="0" collapsed="false">
      <c r="A30" s="313"/>
      <c r="B30" s="322" t="s">
        <v>507</v>
      </c>
      <c r="C30" s="323" t="s">
        <v>403</v>
      </c>
      <c r="D30" s="326" t="s">
        <v>508</v>
      </c>
      <c r="E30" s="377" t="s">
        <v>471</v>
      </c>
      <c r="F30" s="378" t="s">
        <v>509</v>
      </c>
      <c r="G30" s="323" t="s">
        <v>510</v>
      </c>
      <c r="H30" s="323" t="s">
        <v>488</v>
      </c>
      <c r="I30" s="323" t="s">
        <v>511</v>
      </c>
      <c r="J30" s="323" t="n">
        <v>3</v>
      </c>
      <c r="K30" s="323" t="str">
        <v>3706a</v>
      </c>
      <c r="L30" s="323" t="n">
        <v>7</v>
      </c>
      <c r="M30" s="323" t="s">
        <v>512</v>
      </c>
      <c r="N30" s="375" t="s">
        <v>488</v>
      </c>
      <c r="O30" s="313" t="s">
        <v>559</v>
      </c>
    </row>
    <row r="31" s="321" customFormat="true" ht="38.25" hidden="false" customHeight="true" outlineLevel="0" collapsed="false">
      <c r="A31" s="313"/>
      <c r="B31" s="322" t="s">
        <v>507</v>
      </c>
      <c r="C31" s="323" t="s">
        <v>403</v>
      </c>
      <c r="D31" s="326" t="s">
        <v>508</v>
      </c>
      <c r="E31" s="377" t="s">
        <v>472</v>
      </c>
      <c r="F31" s="378" t="s">
        <v>509</v>
      </c>
      <c r="G31" s="323" t="s">
        <v>510</v>
      </c>
      <c r="H31" s="323" t="s">
        <v>488</v>
      </c>
      <c r="I31" s="323" t="s">
        <v>511</v>
      </c>
      <c r="J31" s="323" t="n">
        <v>3</v>
      </c>
      <c r="K31" s="323" t="str">
        <v>3706B</v>
      </c>
      <c r="L31" s="323" t="n">
        <v>7</v>
      </c>
      <c r="M31" s="323" t="s">
        <v>512</v>
      </c>
      <c r="N31" s="375" t="s">
        <v>488</v>
      </c>
      <c r="O31" s="313" t="s">
        <v>560</v>
      </c>
    </row>
    <row r="32" s="321" customFormat="true" ht="38.25" hidden="false" customHeight="true" outlineLevel="0" collapsed="false">
      <c r="A32" s="313"/>
      <c r="B32" s="322" t="s">
        <v>507</v>
      </c>
      <c r="C32" s="323" t="s">
        <v>403</v>
      </c>
      <c r="D32" s="326" t="s">
        <v>508</v>
      </c>
      <c r="E32" s="379" t="s">
        <v>473</v>
      </c>
      <c r="F32" s="378" t="s">
        <v>509</v>
      </c>
      <c r="G32" s="323" t="s">
        <v>510</v>
      </c>
      <c r="H32" s="323" t="s">
        <v>488</v>
      </c>
      <c r="I32" s="323" t="s">
        <v>511</v>
      </c>
      <c r="J32" s="323" t="n">
        <v>3</v>
      </c>
      <c r="K32" s="323" t="str">
        <v>3707A</v>
      </c>
      <c r="L32" s="323" t="n">
        <v>7</v>
      </c>
      <c r="M32" s="323" t="s">
        <v>512</v>
      </c>
      <c r="N32" s="375" t="s">
        <v>488</v>
      </c>
      <c r="O32" s="313" t="s">
        <v>561</v>
      </c>
    </row>
    <row r="33" s="321" customFormat="true" ht="38.25" hidden="false" customHeight="true" outlineLevel="0" collapsed="false">
      <c r="A33" s="313"/>
      <c r="B33" s="322" t="s">
        <v>507</v>
      </c>
      <c r="C33" s="323" t="s">
        <v>403</v>
      </c>
      <c r="D33" s="326" t="s">
        <v>508</v>
      </c>
      <c r="E33" s="377" t="s">
        <v>474</v>
      </c>
      <c r="F33" s="378" t="s">
        <v>509</v>
      </c>
      <c r="G33" s="323" t="s">
        <v>510</v>
      </c>
      <c r="H33" s="323" t="s">
        <v>488</v>
      </c>
      <c r="I33" s="323" t="s">
        <v>511</v>
      </c>
      <c r="J33" s="323" t="n">
        <v>3</v>
      </c>
      <c r="K33" s="323" t="str">
        <v>3707B</v>
      </c>
      <c r="L33" s="323" t="n">
        <v>8</v>
      </c>
      <c r="M33" s="323" t="s">
        <v>512</v>
      </c>
      <c r="N33" s="375" t="s">
        <v>488</v>
      </c>
      <c r="O33" s="313" t="s">
        <v>562</v>
      </c>
    </row>
    <row r="34" customFormat="false" ht="17.35" hidden="false" customHeight="false" outlineLevel="0" collapsed="false">
      <c r="A34" s="294"/>
      <c r="B34" s="336" t="s">
        <v>535</v>
      </c>
      <c r="C34" s="336"/>
      <c r="D34" s="336" t="s">
        <v>536</v>
      </c>
      <c r="E34" s="336"/>
      <c r="F34" s="337"/>
      <c r="G34" s="304"/>
      <c r="H34" s="304"/>
      <c r="I34" s="336"/>
      <c r="J34" s="336"/>
      <c r="K34" s="338" t="str">
        <v>3805A</v>
      </c>
      <c r="L34" s="338"/>
      <c r="M34" s="338"/>
      <c r="N34" s="339"/>
      <c r="O34" s="294"/>
    </row>
    <row r="35" customFormat="false" ht="17.35" hidden="false" customHeight="false" outlineLevel="0" collapsed="false">
      <c r="A35" s="294"/>
      <c r="B35" s="340" t="s">
        <v>537</v>
      </c>
      <c r="C35" s="340"/>
      <c r="D35" s="340"/>
      <c r="E35" s="340"/>
      <c r="F35" s="340"/>
      <c r="G35" s="340"/>
      <c r="H35" s="341" t="s">
        <v>538</v>
      </c>
      <c r="I35" s="341"/>
      <c r="J35" s="342" t="s">
        <v>539</v>
      </c>
      <c r="K35" s="342"/>
      <c r="L35" s="342"/>
      <c r="M35" s="342"/>
      <c r="N35" s="342"/>
      <c r="O35" s="294"/>
    </row>
    <row r="36" customFormat="false" ht="17.35" hidden="false" customHeight="false" outlineLevel="0" collapsed="false">
      <c r="A36" s="294"/>
      <c r="B36" s="343" t="s">
        <v>540</v>
      </c>
      <c r="C36" s="343"/>
      <c r="D36" s="343"/>
      <c r="E36" s="343"/>
      <c r="F36" s="344" t="s">
        <v>541</v>
      </c>
      <c r="G36" s="344"/>
      <c r="H36" s="343" t="s">
        <v>542</v>
      </c>
      <c r="I36" s="343"/>
      <c r="J36" s="345" t="s">
        <v>543</v>
      </c>
      <c r="K36" s="345"/>
      <c r="L36" s="345"/>
      <c r="M36" s="345"/>
      <c r="N36" s="345"/>
      <c r="O36" s="294"/>
    </row>
    <row r="37" customFormat="false" ht="15.75" hidden="false" customHeight="true" outlineLevel="0" collapsed="false">
      <c r="A37" s="294"/>
      <c r="B37" s="346"/>
      <c r="C37" s="347"/>
      <c r="D37" s="348"/>
      <c r="E37" s="348"/>
      <c r="F37" s="348"/>
      <c r="G37" s="348"/>
      <c r="H37" s="343"/>
      <c r="I37" s="343"/>
      <c r="J37" s="345"/>
      <c r="K37" s="345"/>
      <c r="L37" s="345"/>
      <c r="M37" s="345"/>
      <c r="N37" s="345"/>
      <c r="O37" s="294"/>
    </row>
    <row r="38" customFormat="false" ht="15.75" hidden="false" customHeight="true" outlineLevel="0" collapsed="false">
      <c r="A38" s="294"/>
      <c r="B38" s="349"/>
      <c r="C38" s="350"/>
      <c r="D38" s="348"/>
      <c r="E38" s="348"/>
      <c r="F38" s="348"/>
      <c r="G38" s="348"/>
      <c r="H38" s="343"/>
      <c r="I38" s="343"/>
      <c r="J38" s="345"/>
      <c r="K38" s="345"/>
      <c r="L38" s="345"/>
      <c r="M38" s="345"/>
      <c r="N38" s="345"/>
      <c r="O38" s="294"/>
    </row>
    <row r="39" customFormat="false" ht="15.75" hidden="false" customHeight="true" outlineLevel="0" collapsed="false">
      <c r="A39" s="294"/>
      <c r="B39" s="351" t="s">
        <v>544</v>
      </c>
      <c r="C39" s="351"/>
      <c r="D39" s="351"/>
      <c r="E39" s="351"/>
      <c r="F39" s="351"/>
      <c r="G39" s="351"/>
      <c r="H39" s="343"/>
      <c r="I39" s="343"/>
      <c r="J39" s="345"/>
      <c r="K39" s="345"/>
      <c r="L39" s="345"/>
      <c r="M39" s="345"/>
      <c r="N39" s="345"/>
      <c r="O39" s="294"/>
    </row>
    <row r="40" customFormat="false" ht="15.75" hidden="false" customHeight="true" outlineLevel="0" collapsed="false">
      <c r="A40" s="294"/>
      <c r="B40" s="351"/>
      <c r="C40" s="351"/>
      <c r="D40" s="351"/>
      <c r="E40" s="351"/>
      <c r="F40" s="351"/>
      <c r="G40" s="351"/>
      <c r="H40" s="343"/>
      <c r="I40" s="343"/>
      <c r="J40" s="345"/>
      <c r="K40" s="345"/>
      <c r="L40" s="345"/>
      <c r="M40" s="345"/>
      <c r="N40" s="345"/>
      <c r="O40" s="294"/>
    </row>
    <row r="41" customFormat="false" ht="15.75" hidden="false" customHeight="true" outlineLevel="0" collapsed="false">
      <c r="A41" s="294"/>
      <c r="B41" s="352"/>
      <c r="C41" s="353"/>
      <c r="D41" s="354"/>
      <c r="E41" s="354"/>
      <c r="F41" s="354"/>
      <c r="G41" s="354"/>
      <c r="H41" s="343"/>
      <c r="I41" s="343"/>
      <c r="J41" s="345"/>
      <c r="K41" s="345"/>
      <c r="L41" s="345"/>
      <c r="M41" s="345"/>
      <c r="N41" s="345"/>
      <c r="O41" s="294"/>
    </row>
    <row r="42" customFormat="false" ht="15.75" hidden="false" customHeight="true" outlineLevel="0" collapsed="false">
      <c r="A42" s="294"/>
      <c r="B42" s="352"/>
      <c r="C42" s="353"/>
      <c r="D42" s="354"/>
      <c r="E42" s="354"/>
      <c r="F42" s="354"/>
      <c r="G42" s="354"/>
      <c r="H42" s="343"/>
      <c r="I42" s="343"/>
      <c r="J42" s="345"/>
      <c r="K42" s="345"/>
      <c r="L42" s="345"/>
      <c r="M42" s="345"/>
      <c r="N42" s="345"/>
      <c r="O42" s="294"/>
    </row>
    <row r="43" customFormat="false" ht="15.75" hidden="false" customHeight="true" outlineLevel="0" collapsed="false">
      <c r="A43" s="294"/>
      <c r="B43" s="351" t="s">
        <v>545</v>
      </c>
      <c r="C43" s="351"/>
      <c r="D43" s="351"/>
      <c r="E43" s="351"/>
      <c r="F43" s="351"/>
      <c r="G43" s="351"/>
      <c r="H43" s="343"/>
      <c r="I43" s="343"/>
      <c r="J43" s="345"/>
      <c r="K43" s="345"/>
      <c r="L43" s="345"/>
      <c r="M43" s="345"/>
      <c r="N43" s="345"/>
      <c r="O43" s="294"/>
    </row>
    <row r="44" customFormat="false" ht="15.75" hidden="false" customHeight="true" outlineLevel="0" collapsed="false">
      <c r="A44" s="294"/>
      <c r="B44" s="351"/>
      <c r="C44" s="351"/>
      <c r="D44" s="351"/>
      <c r="E44" s="351"/>
      <c r="F44" s="351"/>
      <c r="G44" s="351"/>
      <c r="H44" s="343"/>
      <c r="I44" s="343"/>
      <c r="J44" s="345"/>
      <c r="K44" s="345"/>
      <c r="L44" s="345"/>
      <c r="M44" s="345"/>
      <c r="N44" s="345"/>
      <c r="O44" s="294"/>
    </row>
    <row r="45" customFormat="false" ht="15.75" hidden="false" customHeight="true" outlineLevel="0" collapsed="false">
      <c r="A45" s="294"/>
      <c r="B45" s="352"/>
      <c r="C45" s="353"/>
      <c r="D45" s="353"/>
      <c r="E45" s="353"/>
      <c r="F45" s="353"/>
      <c r="G45" s="355"/>
      <c r="H45" s="343"/>
      <c r="I45" s="343"/>
      <c r="J45" s="345"/>
      <c r="K45" s="345"/>
      <c r="L45" s="345"/>
      <c r="M45" s="345"/>
      <c r="N45" s="345"/>
      <c r="O45" s="294"/>
    </row>
    <row r="46" customFormat="false" ht="15.75" hidden="false" customHeight="true" outlineLevel="0" collapsed="false">
      <c r="A46" s="294"/>
      <c r="B46" s="352"/>
      <c r="C46" s="353"/>
      <c r="D46" s="353"/>
      <c r="E46" s="353"/>
      <c r="F46" s="353"/>
      <c r="G46" s="355"/>
      <c r="H46" s="343"/>
      <c r="I46" s="343"/>
      <c r="J46" s="345"/>
      <c r="K46" s="345"/>
      <c r="L46" s="345"/>
      <c r="M46" s="345"/>
      <c r="N46" s="345"/>
      <c r="O46" s="294"/>
    </row>
    <row r="47" customFormat="false" ht="15.75" hidden="false" customHeight="true" outlineLevel="0" collapsed="false">
      <c r="A47" s="294"/>
      <c r="B47" s="351" t="s">
        <v>546</v>
      </c>
      <c r="C47" s="351"/>
      <c r="D47" s="351"/>
      <c r="E47" s="351"/>
      <c r="F47" s="351"/>
      <c r="G47" s="351"/>
      <c r="H47" s="356" t="s">
        <v>547</v>
      </c>
      <c r="I47" s="356"/>
      <c r="J47" s="341"/>
      <c r="K47" s="341"/>
      <c r="L47" s="341"/>
      <c r="M47" s="341"/>
      <c r="N47" s="341"/>
      <c r="O47" s="294"/>
    </row>
    <row r="48" customFormat="false" ht="15.75" hidden="false" customHeight="true" outlineLevel="0" collapsed="false">
      <c r="A48" s="294"/>
      <c r="B48" s="351"/>
      <c r="C48" s="351"/>
      <c r="D48" s="351"/>
      <c r="E48" s="351"/>
      <c r="F48" s="351"/>
      <c r="G48" s="351"/>
      <c r="H48" s="356"/>
      <c r="I48" s="356"/>
      <c r="J48" s="341"/>
      <c r="K48" s="341"/>
      <c r="L48" s="341"/>
      <c r="M48" s="341"/>
      <c r="N48" s="341"/>
      <c r="O48" s="294"/>
    </row>
    <row r="49" customFormat="false" ht="15.75" hidden="false" customHeight="true" outlineLevel="0" collapsed="false">
      <c r="A49" s="294"/>
      <c r="B49" s="352"/>
      <c r="C49" s="353"/>
      <c r="D49" s="353"/>
      <c r="E49" s="353"/>
      <c r="F49" s="353"/>
      <c r="G49" s="355"/>
      <c r="H49" s="356"/>
      <c r="I49" s="356"/>
      <c r="J49" s="341"/>
      <c r="K49" s="341"/>
      <c r="L49" s="341"/>
      <c r="M49" s="341"/>
      <c r="N49" s="341"/>
      <c r="O49" s="294"/>
    </row>
    <row r="50" customFormat="false" ht="15.75" hidden="false" customHeight="true" outlineLevel="0" collapsed="false">
      <c r="A50" s="294"/>
      <c r="B50" s="352"/>
      <c r="C50" s="353"/>
      <c r="D50" s="353"/>
      <c r="E50" s="353"/>
      <c r="F50" s="353"/>
      <c r="G50" s="355"/>
      <c r="H50" s="356"/>
      <c r="I50" s="356"/>
      <c r="J50" s="341"/>
      <c r="K50" s="341"/>
      <c r="L50" s="341"/>
      <c r="M50" s="341"/>
      <c r="N50" s="341"/>
      <c r="O50" s="294"/>
    </row>
    <row r="51" customFormat="false" ht="15.75" hidden="false" customHeight="true" outlineLevel="0" collapsed="false">
      <c r="A51" s="294"/>
      <c r="B51" s="352"/>
      <c r="C51" s="353"/>
      <c r="D51" s="353"/>
      <c r="E51" s="353"/>
      <c r="F51" s="353"/>
      <c r="G51" s="355"/>
      <c r="H51" s="356"/>
      <c r="I51" s="356"/>
      <c r="J51" s="341"/>
      <c r="K51" s="341"/>
      <c r="L51" s="341"/>
      <c r="M51" s="341"/>
      <c r="N51" s="341"/>
      <c r="O51" s="294"/>
    </row>
    <row r="52" customFormat="false" ht="16.5" hidden="false" customHeight="true" outlineLevel="0" collapsed="false">
      <c r="A52" s="294"/>
      <c r="B52" s="351" t="s">
        <v>548</v>
      </c>
      <c r="C52" s="351"/>
      <c r="D52" s="351"/>
      <c r="E52" s="351"/>
      <c r="F52" s="351"/>
      <c r="G52" s="351"/>
      <c r="H52" s="356"/>
      <c r="I52" s="356"/>
      <c r="J52" s="341"/>
      <c r="K52" s="341"/>
      <c r="L52" s="341"/>
      <c r="M52" s="341"/>
      <c r="N52" s="341"/>
      <c r="O52" s="294"/>
    </row>
    <row r="53" customFormat="false" ht="15.75" hidden="false" customHeight="true" outlineLevel="0" collapsed="false">
      <c r="A53" s="294"/>
      <c r="B53" s="351"/>
      <c r="C53" s="351"/>
      <c r="D53" s="351"/>
      <c r="E53" s="351"/>
      <c r="F53" s="351"/>
      <c r="G53" s="351"/>
      <c r="H53" s="356"/>
      <c r="I53" s="356"/>
      <c r="J53" s="341"/>
      <c r="K53" s="341"/>
      <c r="L53" s="341"/>
      <c r="M53" s="341"/>
      <c r="N53" s="341"/>
      <c r="O53" s="294"/>
    </row>
    <row r="54" customFormat="false" ht="15.75" hidden="false" customHeight="true" outlineLevel="0" collapsed="false">
      <c r="A54" s="294"/>
      <c r="B54" s="352"/>
      <c r="C54" s="353"/>
      <c r="D54" s="353"/>
      <c r="E54" s="353"/>
      <c r="F54" s="353"/>
      <c r="G54" s="355"/>
      <c r="H54" s="356"/>
      <c r="I54" s="356"/>
      <c r="J54" s="341"/>
      <c r="K54" s="341"/>
      <c r="L54" s="341"/>
      <c r="M54" s="341"/>
      <c r="N54" s="341"/>
      <c r="O54" s="294"/>
    </row>
    <row r="55" customFormat="false" ht="15.75" hidden="false" customHeight="true" outlineLevel="0" collapsed="false">
      <c r="A55" s="294"/>
      <c r="B55" s="352"/>
      <c r="C55" s="353"/>
      <c r="D55" s="353"/>
      <c r="E55" s="353"/>
      <c r="F55" s="353"/>
      <c r="G55" s="355"/>
      <c r="H55" s="356"/>
      <c r="I55" s="356"/>
      <c r="J55" s="341"/>
      <c r="K55" s="341"/>
      <c r="L55" s="341"/>
      <c r="M55" s="341"/>
      <c r="N55" s="341"/>
      <c r="O55" s="294"/>
    </row>
    <row r="56" customFormat="false" ht="15.75" hidden="false" customHeight="true" outlineLevel="0" collapsed="false">
      <c r="A56" s="294"/>
      <c r="B56" s="357"/>
      <c r="C56" s="358"/>
      <c r="D56" s="358"/>
      <c r="E56" s="358"/>
      <c r="F56" s="358"/>
      <c r="G56" s="359"/>
      <c r="H56" s="356"/>
      <c r="I56" s="356"/>
      <c r="J56" s="341"/>
      <c r="K56" s="341"/>
      <c r="L56" s="341"/>
      <c r="M56" s="341"/>
      <c r="N56" s="341"/>
      <c r="O56" s="294"/>
    </row>
    <row r="57" customFormat="false" ht="15.75" hidden="false" customHeight="true" outlineLevel="0" collapsed="false">
      <c r="A57" s="294"/>
      <c r="B57" s="294"/>
      <c r="C57" s="294"/>
      <c r="D57" s="294"/>
      <c r="E57" s="294"/>
      <c r="F57" s="294"/>
      <c r="G57" s="294"/>
      <c r="H57" s="360"/>
      <c r="I57" s="360"/>
      <c r="J57" s="361"/>
      <c r="K57" s="361"/>
      <c r="L57" s="361"/>
      <c r="M57" s="361"/>
      <c r="N57" s="361"/>
      <c r="O57" s="294"/>
    </row>
    <row r="58" customFormat="false" ht="15.75" hidden="false" customHeight="true" outlineLevel="0" collapsed="false">
      <c r="A58" s="294"/>
      <c r="B58" s="294"/>
      <c r="C58" s="294"/>
      <c r="D58" s="294"/>
      <c r="E58" s="294"/>
      <c r="F58" s="294"/>
      <c r="G58" s="294"/>
      <c r="H58" s="360"/>
      <c r="I58" s="360"/>
      <c r="J58" s="361"/>
      <c r="K58" s="361"/>
      <c r="L58" s="361"/>
      <c r="M58" s="361"/>
      <c r="N58" s="361"/>
      <c r="O58" s="294"/>
    </row>
    <row r="59" customFormat="false" ht="15.75" hidden="false" customHeight="false" outlineLevel="0" collapsed="false">
      <c r="A59" s="294"/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</row>
    <row r="60" customFormat="false" ht="15.75" hidden="false" customHeight="false" outlineLevel="0" collapsed="false">
      <c r="A60" s="294"/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</row>
    <row r="64" customFormat="false" ht="15" hidden="false" customHeight="false" outlineLevel="0" collapsed="false">
      <c r="B64" s="362"/>
      <c r="C64" s="362"/>
      <c r="D64" s="362"/>
      <c r="E64" s="362"/>
      <c r="F64" s="362"/>
      <c r="G64" s="362"/>
    </row>
    <row r="65" customFormat="false" ht="15" hidden="false" customHeight="false" outlineLevel="0" collapsed="false">
      <c r="B65" s="362"/>
      <c r="C65" s="362"/>
      <c r="D65" s="362"/>
      <c r="E65" s="362"/>
      <c r="F65" s="362"/>
      <c r="G65" s="362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84375" defaultRowHeight="15" zeroHeight="false" outlineLevelRow="0" outlineLevelCol="0"/>
  <cols>
    <col collapsed="false" customWidth="true" hidden="false" outlineLevel="0" max="1" min="1" style="380" width="10.42"/>
    <col collapsed="false" customWidth="true" hidden="false" outlineLevel="0" max="2" min="2" style="219" width="11.14"/>
    <col collapsed="false" customWidth="true" hidden="false" outlineLevel="0" max="3" min="3" style="381" width="18.42"/>
    <col collapsed="false" customWidth="true" hidden="false" outlineLevel="0" max="4" min="4" style="381" width="37"/>
    <col collapsed="false" customWidth="true" hidden="false" outlineLevel="0" max="5" min="5" style="219" width="23"/>
    <col collapsed="false" customWidth="true" hidden="false" outlineLevel="0" max="6" min="6" style="219" width="28.71"/>
    <col collapsed="false" customWidth="true" hidden="false" outlineLevel="0" max="7" min="7" style="219" width="15.42"/>
    <col collapsed="false" customWidth="true" hidden="false" outlineLevel="0" max="8" min="8" style="219" width="23.29"/>
    <col collapsed="false" customWidth="true" hidden="false" outlineLevel="0" max="9" min="9" style="219" width="35.85"/>
    <col collapsed="false" customWidth="true" hidden="false" outlineLevel="0" max="10" min="10" style="219" width="18.71"/>
    <col collapsed="false" customWidth="true" hidden="false" outlineLevel="0" max="11" min="11" style="219" width="11.14"/>
    <col collapsed="false" customWidth="true" hidden="false" outlineLevel="0" max="12" min="12" style="219" width="18.42"/>
    <col collapsed="false" customWidth="true" hidden="false" outlineLevel="0" max="13" min="13" style="219" width="14.14"/>
    <col collapsed="false" customWidth="true" hidden="false" outlineLevel="0" max="14" min="14" style="219" width="12.42"/>
    <col collapsed="false" customWidth="true" hidden="false" outlineLevel="0" max="15" min="15" style="219" width="17.71"/>
    <col collapsed="false" customWidth="false" hidden="false" outlineLevel="0" max="24" min="16" style="219" width="9.14"/>
    <col collapsed="false" customWidth="true" hidden="false" outlineLevel="0" max="25" min="25" style="219" width="46.29"/>
    <col collapsed="false" customWidth="false" hidden="false" outlineLevel="0" max="16384" min="26" style="219" width="9.14"/>
  </cols>
  <sheetData>
    <row r="1" customFormat="false" ht="15" hidden="false" customHeight="false" outlineLevel="0" collapsed="false">
      <c r="A1" s="382" t="s">
        <v>563</v>
      </c>
      <c r="B1" s="220" t="s">
        <v>564</v>
      </c>
      <c r="C1" s="220" t="s">
        <v>565</v>
      </c>
      <c r="D1" s="220" t="s">
        <v>566</v>
      </c>
      <c r="E1" s="383" t="s">
        <v>567</v>
      </c>
      <c r="F1" s="220" t="s">
        <v>402</v>
      </c>
      <c r="G1" s="220" t="s">
        <v>568</v>
      </c>
      <c r="H1" s="384" t="s">
        <v>569</v>
      </c>
      <c r="I1" s="384" t="s">
        <v>570</v>
      </c>
      <c r="J1" s="384" t="s">
        <v>571</v>
      </c>
      <c r="K1" s="220" t="s">
        <v>572</v>
      </c>
      <c r="L1" s="220" t="s">
        <v>573</v>
      </c>
      <c r="M1" s="220" t="s">
        <v>574</v>
      </c>
      <c r="N1" s="220" t="s">
        <v>575</v>
      </c>
      <c r="O1" s="220" t="s">
        <v>398</v>
      </c>
    </row>
    <row r="2" customFormat="false" ht="15" hidden="false" customHeight="false" outlineLevel="0" collapsed="false">
      <c r="A2" s="380" t="s">
        <v>576</v>
      </c>
      <c r="B2" s="385" t="str">
        <f aca="false">LEFT(A2)</f>
        <v>1</v>
      </c>
      <c r="C2" s="219" t="s">
        <v>528</v>
      </c>
      <c r="D2" s="220" t="s">
        <v>405</v>
      </c>
      <c r="E2" s="381" t="n">
        <v>45773</v>
      </c>
      <c r="F2" s="219" t="s">
        <v>577</v>
      </c>
      <c r="G2" s="219" t="s">
        <v>578</v>
      </c>
      <c r="H2" s="219" t="s">
        <v>579</v>
      </c>
      <c r="I2" s="219" t="s">
        <v>580</v>
      </c>
      <c r="J2" s="219" t="s">
        <v>581</v>
      </c>
      <c r="K2" s="219" t="n">
        <v>1001</v>
      </c>
      <c r="L2" s="385" t="str">
        <f aca="false">_xlfn.CONCAT("T",B2,"VLEV",A2,IF(LEN(A2)=4,"OF",))</f>
        <v>T1VLEV1301OF</v>
      </c>
      <c r="O2" s="219" t="str">
        <f aca="false">_xlfn.CONCAT("LaEstancia",A2)</f>
        <v>LaEstancia1301</v>
      </c>
    </row>
    <row r="3" customFormat="false" ht="15" hidden="false" customHeight="false" outlineLevel="0" collapsed="false">
      <c r="A3" s="380" t="s">
        <v>22</v>
      </c>
      <c r="B3" s="219" t="str">
        <f aca="false">LEFT(A3)</f>
        <v>1</v>
      </c>
      <c r="C3" s="219" t="s">
        <v>518</v>
      </c>
      <c r="D3" s="220" t="s">
        <v>418</v>
      </c>
      <c r="E3" s="381" t="s">
        <v>582</v>
      </c>
      <c r="G3" s="219" t="s">
        <v>578</v>
      </c>
      <c r="H3" s="219" t="s">
        <v>583</v>
      </c>
      <c r="I3" s="219" t="s">
        <v>584</v>
      </c>
      <c r="J3" s="219" t="s">
        <v>585</v>
      </c>
      <c r="K3" s="219" t="n">
        <v>1002</v>
      </c>
      <c r="L3" s="385" t="str">
        <f aca="false">_xlfn.CONCAT("T",B3,"VLEV",A3,IF(LEN(A3)=4,"OF",))</f>
        <v>T1VLEV1103A</v>
      </c>
      <c r="O3" s="219" t="str">
        <f aca="false">_xlfn.CONCAT("LaEstancia",A3)</f>
        <v>LaEstancia1103A</v>
      </c>
    </row>
    <row r="4" customFormat="false" ht="15" hidden="false" customHeight="false" outlineLevel="0" collapsed="false">
      <c r="A4" s="380" t="s">
        <v>30</v>
      </c>
      <c r="B4" s="219" t="str">
        <f aca="false">LEFT(A4)</f>
        <v>1</v>
      </c>
      <c r="C4" s="219" t="s">
        <v>519</v>
      </c>
      <c r="D4" s="220" t="s">
        <v>419</v>
      </c>
      <c r="E4" s="381" t="n">
        <v>45772</v>
      </c>
      <c r="G4" s="219" t="s">
        <v>578</v>
      </c>
      <c r="H4" s="219" t="s">
        <v>586</v>
      </c>
      <c r="I4" s="219" t="s">
        <v>587</v>
      </c>
      <c r="J4" s="219" t="s">
        <v>588</v>
      </c>
      <c r="K4" s="219" t="n">
        <v>1003</v>
      </c>
      <c r="L4" s="385" t="str">
        <f aca="false">_xlfn.CONCAT("T",B4,"VLEV",A4,IF(LEN(A4)=4,"OF",))</f>
        <v>T1VLEV1103B</v>
      </c>
      <c r="O4" s="219" t="str">
        <f aca="false">_xlfn.CONCAT("LaEstancia",A4)</f>
        <v>LaEstancia1103B</v>
      </c>
    </row>
    <row r="5" customFormat="false" ht="15" hidden="false" customHeight="false" outlineLevel="0" collapsed="false">
      <c r="A5" s="380" t="s">
        <v>576</v>
      </c>
      <c r="B5" s="219" t="str">
        <f aca="false">LEFT(A5)</f>
        <v>1</v>
      </c>
      <c r="C5" s="219" t="s">
        <v>554</v>
      </c>
      <c r="D5" s="220" t="s">
        <v>407</v>
      </c>
      <c r="E5" s="381" t="n">
        <v>45773</v>
      </c>
      <c r="F5" s="219" t="s">
        <v>577</v>
      </c>
      <c r="G5" s="219" t="s">
        <v>578</v>
      </c>
      <c r="H5" s="219" t="s">
        <v>589</v>
      </c>
      <c r="I5" s="219" t="s">
        <v>590</v>
      </c>
      <c r="J5" s="386" t="n">
        <v>192168200127</v>
      </c>
      <c r="K5" s="219" t="n">
        <v>1004</v>
      </c>
      <c r="L5" s="385" t="str">
        <f aca="false">_xlfn.CONCAT("T",B5,"VLEV",A5,IF(LEN(A5)=4,"OF",))</f>
        <v>T1VLEV1301OF</v>
      </c>
      <c r="O5" s="219" t="str">
        <f aca="false">_xlfn.CONCAT("LaEstancia",A5)</f>
        <v>LaEstancia1301</v>
      </c>
    </row>
    <row r="6" customFormat="false" ht="15" hidden="false" customHeight="false" outlineLevel="0" collapsed="false">
      <c r="A6" s="380" t="s">
        <v>9</v>
      </c>
      <c r="B6" s="219" t="str">
        <f aca="false">LEFT(A6)</f>
        <v>1</v>
      </c>
      <c r="C6" s="219" t="s">
        <v>523</v>
      </c>
      <c r="D6" s="380" t="str">
        <f aca="false" t="array" ref="D6:D6">_xlfn.XLOOKUP(Tabla4[ROOM],Tabla14[Villa],Tabla14['# Serie],"No se Encontro",0,1)</f>
        <v>CNQ4KPPRY4</v>
      </c>
      <c r="E6" s="381" t="n">
        <v>45773</v>
      </c>
      <c r="G6" s="219" t="s">
        <v>578</v>
      </c>
      <c r="H6" s="219" t="s">
        <v>591</v>
      </c>
      <c r="I6" s="219" t="s">
        <v>592</v>
      </c>
      <c r="J6" s="386" t="n">
        <v>192168200159</v>
      </c>
      <c r="K6" s="219" t="n">
        <v>1005</v>
      </c>
      <c r="L6" s="385" t="str">
        <f aca="false">_xlfn.CONCAT("T",B6,"VLEV",A6,IF(LEN(A6)=4,"OF",))</f>
        <v>T1VLEV1502A</v>
      </c>
      <c r="O6" s="219" t="str">
        <f aca="false">_xlfn.CONCAT("LaEstancia",A6)</f>
        <v>LaEstancia1502A</v>
      </c>
    </row>
    <row r="7" customFormat="false" ht="15" hidden="false" customHeight="false" outlineLevel="0" collapsed="false">
      <c r="A7" s="380" t="s">
        <v>18</v>
      </c>
      <c r="B7" s="219" t="str">
        <f aca="false">LEFT(A7)</f>
        <v>1</v>
      </c>
      <c r="C7" s="219" t="s">
        <v>524</v>
      </c>
      <c r="D7" s="380" t="str">
        <f aca="false" t="array" ref="D7:D7">_xlfn.XLOOKUP(Tabla4[ROOM],Tabla14[Villa],Tabla14['# Serie],"No se Encontro",0,1)</f>
        <v>CNQ4KPPRY4</v>
      </c>
      <c r="E7" s="381" t="n">
        <v>45773</v>
      </c>
      <c r="G7" s="219" t="s">
        <v>578</v>
      </c>
      <c r="H7" s="219" t="s">
        <v>593</v>
      </c>
      <c r="I7" s="219" t="s">
        <v>594</v>
      </c>
      <c r="J7" s="386" t="n">
        <v>192168200191</v>
      </c>
      <c r="K7" s="219" t="n">
        <v>1006</v>
      </c>
      <c r="L7" s="385" t="str">
        <f aca="false">_xlfn.CONCAT("T",B7,"VLEV",A7,IF(LEN(A7)=4,"OF",))</f>
        <v>T1VLEV1502B</v>
      </c>
      <c r="O7" s="219" t="str">
        <f aca="false">_xlfn.CONCAT("LaEstancia",A7)</f>
        <v>LaEstancia1502B</v>
      </c>
    </row>
    <row r="8" customFormat="false" ht="15" hidden="false" customHeight="false" outlineLevel="0" collapsed="false">
      <c r="A8" s="380" t="s">
        <v>45</v>
      </c>
      <c r="B8" s="219" t="str">
        <f aca="false">LEFT(A8)</f>
        <v>1</v>
      </c>
      <c r="C8" s="219" t="s">
        <v>521</v>
      </c>
      <c r="D8" s="380" t="str">
        <f aca="false" t="array" ref="D8:D8">_xlfn.XLOOKUP(Tabla4[ROOM],Tabla14[Villa],Tabla14['# Serie],"No se Encontro",0,1)</f>
        <v>CNQ4KPPRY4</v>
      </c>
      <c r="E8" s="381" t="n">
        <v>45772</v>
      </c>
      <c r="G8" s="219" t="s">
        <v>578</v>
      </c>
      <c r="H8" s="219" t="s">
        <v>595</v>
      </c>
      <c r="I8" s="219" t="s">
        <v>596</v>
      </c>
      <c r="J8" s="386" t="n">
        <v>192168200223</v>
      </c>
      <c r="K8" s="219" t="n">
        <v>1007</v>
      </c>
      <c r="L8" s="385" t="str">
        <f aca="false">_xlfn.CONCAT("T",B8,"VLEV",A8,IF(LEN(A8)=4,"OF",))</f>
        <v>T1VLEV1706A</v>
      </c>
      <c r="O8" s="219" t="str">
        <f aca="false">_xlfn.CONCAT("LaEstancia",A8)</f>
        <v>LaEstancia1706A</v>
      </c>
    </row>
    <row r="9" customFormat="false" ht="15" hidden="false" customHeight="false" outlineLevel="0" collapsed="false">
      <c r="A9" s="380" t="s">
        <v>53</v>
      </c>
      <c r="B9" s="219" t="str">
        <f aca="false">LEFT(A9)</f>
        <v>1</v>
      </c>
      <c r="C9" s="219" t="s">
        <v>522</v>
      </c>
      <c r="D9" s="380" t="str">
        <f aca="false" t="array" ref="D9:D9">_xlfn.XLOOKUP(Tabla4[ROOM],Tabla14[Villa],Tabla14['# Serie],"No se Encontro",0,1)</f>
        <v>CNQ4KPPRY4</v>
      </c>
      <c r="E9" s="381" t="n">
        <v>45771</v>
      </c>
      <c r="G9" s="219" t="s">
        <v>578</v>
      </c>
      <c r="H9" s="219" t="s">
        <v>597</v>
      </c>
      <c r="I9" s="219" t="s">
        <v>598</v>
      </c>
      <c r="J9" s="386" t="n">
        <v>192168200255</v>
      </c>
      <c r="K9" s="219" t="n">
        <v>1008</v>
      </c>
      <c r="L9" s="385" t="str">
        <f aca="false">_xlfn.CONCAT("T",B9,"VLEV",A9,IF(LEN(A9)=4,"OF",))</f>
        <v>T1VLEV1706B</v>
      </c>
      <c r="O9" s="219" t="str">
        <f aca="false">_xlfn.CONCAT("LaEstancia",A9)</f>
        <v>LaEstancia1706B</v>
      </c>
    </row>
    <row r="10" customFormat="false" ht="15" hidden="false" customHeight="false" outlineLevel="0" collapsed="false">
      <c r="A10" s="380" t="s">
        <v>54</v>
      </c>
      <c r="B10" s="219" t="str">
        <f aca="false">LEFT(A10)</f>
        <v>1</v>
      </c>
      <c r="C10" s="219" t="s">
        <v>599</v>
      </c>
      <c r="D10" s="380" t="str">
        <f aca="false" t="array" ref="D10:D10">_xlfn.XLOOKUP(Tabla4[ROOM],Tabla14[Villa],Tabla14['# Serie],"No se Encontro",0,1)</f>
        <v>CNQ4KPPRY4</v>
      </c>
      <c r="E10" s="381" t="n">
        <v>45774</v>
      </c>
      <c r="G10" s="219" t="s">
        <v>578</v>
      </c>
      <c r="H10" s="219" t="s">
        <v>600</v>
      </c>
      <c r="I10" s="219" t="s">
        <v>601</v>
      </c>
      <c r="J10" s="219" t="s">
        <v>602</v>
      </c>
      <c r="K10" s="219" t="n">
        <v>1009</v>
      </c>
      <c r="L10" s="385" t="str">
        <f aca="false">_xlfn.CONCAT("T",B10,"VLEV",A10,IF(LEN(A10)=4,"OF",))</f>
        <v>T1VLEV1807B</v>
      </c>
      <c r="O10" s="219" t="str">
        <f aca="false">_xlfn.CONCAT("LaEstancia",A10)</f>
        <v>LaEstancia1807B</v>
      </c>
    </row>
    <row r="11" customFormat="false" ht="15" hidden="false" customHeight="false" outlineLevel="0" collapsed="false">
      <c r="A11" s="380" t="s">
        <v>158</v>
      </c>
      <c r="B11" s="219" t="str">
        <f aca="false">LEFT(A11)</f>
        <v>2</v>
      </c>
      <c r="C11" s="219" t="s">
        <v>525</v>
      </c>
      <c r="D11" s="380" t="str">
        <f aca="false" t="array" ref="D11:D11">_xlfn.XLOOKUP(Tabla4[ROOM],Tabla14[Villa],Tabla14['# Serie],"No se Encontro",0,1)</f>
        <v>CNQ4KPPRY4</v>
      </c>
      <c r="E11" s="381" t="n">
        <v>45771</v>
      </c>
      <c r="G11" s="219" t="s">
        <v>578</v>
      </c>
      <c r="H11" s="219" t="s">
        <v>603</v>
      </c>
      <c r="I11" s="219" t="s">
        <v>604</v>
      </c>
      <c r="J11" s="219" t="s">
        <v>605</v>
      </c>
      <c r="K11" s="219" t="n">
        <v>1010</v>
      </c>
      <c r="L11" s="385" t="str">
        <f aca="false">_xlfn.CONCAT("T",B11,"VLEV",A11,IF(LEN(A11)=4,"OF",))</f>
        <v>T2VLEV2104B</v>
      </c>
      <c r="O11" s="219" t="str">
        <f aca="false">_xlfn.CONCAT("LaEstancia",A11)</f>
        <v>LaEstancia2104B</v>
      </c>
    </row>
    <row r="12" customFormat="false" ht="15" hidden="false" customHeight="false" outlineLevel="0" collapsed="false">
      <c r="A12" s="380" t="s">
        <v>92</v>
      </c>
      <c r="B12" s="219" t="str">
        <f aca="false">LEFT(A12)</f>
        <v>2</v>
      </c>
      <c r="C12" s="387" t="s">
        <v>606</v>
      </c>
      <c r="D12" s="388" t="str">
        <f aca="false" t="array" ref="D12:D12">_xlfn.XLOOKUP(Tabla4[ROOM],Tabla14[Villa],Tabla14['# Serie],"No se Encontro",0,1)</f>
        <v>CNQ4KPPRY4</v>
      </c>
      <c r="E12" s="381" t="n">
        <v>45770</v>
      </c>
      <c r="G12" s="219" t="s">
        <v>578</v>
      </c>
      <c r="H12" s="219" t="s">
        <v>607</v>
      </c>
      <c r="I12" s="219" t="s">
        <v>608</v>
      </c>
      <c r="J12" s="219" t="s">
        <v>609</v>
      </c>
      <c r="K12" s="219" t="n">
        <v>1011</v>
      </c>
      <c r="L12" s="385" t="str">
        <f aca="false">_xlfn.CONCAT("T",B12,"VLEV",A12,IF(LEN(A12)=4,"OF",))</f>
        <v>T2VLEV2201A</v>
      </c>
      <c r="O12" s="219" t="str">
        <f aca="false">_xlfn.CONCAT("LaEstancia",A12)</f>
        <v>LaEstancia2201A</v>
      </c>
    </row>
    <row r="13" customFormat="false" ht="15" hidden="false" customHeight="false" outlineLevel="0" collapsed="false">
      <c r="A13" s="380" t="s">
        <v>101</v>
      </c>
      <c r="B13" s="219" t="str">
        <f aca="false">LEFT(A13)</f>
        <v>2</v>
      </c>
      <c r="C13" s="219" t="s">
        <v>529</v>
      </c>
      <c r="D13" s="380" t="str">
        <f aca="false" t="array" ref="D13:D13">_xlfn.XLOOKUP(Tabla4[ROOM],Tabla14[Villa],Tabla14['# Serie],"No se Encontro",0,1)</f>
        <v>CNQ4KPPRY4</v>
      </c>
      <c r="E13" s="381" t="s">
        <v>582</v>
      </c>
      <c r="G13" s="219" t="s">
        <v>578</v>
      </c>
      <c r="H13" s="219" t="s">
        <v>610</v>
      </c>
      <c r="I13" s="219" t="s">
        <v>611</v>
      </c>
      <c r="J13" s="386" t="n">
        <v>192168201127</v>
      </c>
      <c r="K13" s="219" t="n">
        <v>1012</v>
      </c>
      <c r="L13" s="385" t="str">
        <f aca="false">_xlfn.CONCAT("T",B13,"VLEV",A13,IF(LEN(A13)=4,"OF",))</f>
        <v>T2VLEV2201B</v>
      </c>
      <c r="O13" s="219" t="str">
        <f aca="false">_xlfn.CONCAT("LaEstancia",A13)</f>
        <v>LaEstancia2201B</v>
      </c>
    </row>
    <row r="14" customFormat="false" ht="15" hidden="false" customHeight="false" outlineLevel="0" collapsed="false">
      <c r="A14" s="380" t="s">
        <v>137</v>
      </c>
      <c r="B14" s="219" t="str">
        <f aca="false">LEFT(A14)</f>
        <v>2</v>
      </c>
      <c r="C14" s="219" t="s">
        <v>534</v>
      </c>
      <c r="D14" s="380" t="str">
        <f aca="false" t="array" ref="D14:D14">_xlfn.XLOOKUP(Tabla4[ROOM],Tabla14[Villa],Tabla14['# Serie],"No se Encontro",0,1)</f>
        <v>CNQ4KPPRY4</v>
      </c>
      <c r="E14" s="381" t="n">
        <v>45771</v>
      </c>
      <c r="G14" s="219" t="s">
        <v>578</v>
      </c>
      <c r="H14" s="219" t="s">
        <v>612</v>
      </c>
      <c r="I14" s="219" t="s">
        <v>613</v>
      </c>
      <c r="J14" s="386" t="n">
        <v>192168201159</v>
      </c>
      <c r="K14" s="219" t="n">
        <v>1013</v>
      </c>
      <c r="L14" s="385" t="str">
        <f aca="false">_xlfn.CONCAT("T",B14,"VLEV",A14,IF(LEN(A14)=4,"OF",))</f>
        <v>T2VLEV2603B</v>
      </c>
      <c r="O14" s="219" t="str">
        <f aca="false">_xlfn.CONCAT("LaEstancia",A14)</f>
        <v>LaEstancia2603B</v>
      </c>
    </row>
    <row r="15" customFormat="false" ht="15" hidden="false" customHeight="false" outlineLevel="0" collapsed="false">
      <c r="A15" s="380" t="s">
        <v>145</v>
      </c>
      <c r="B15" s="219" t="str">
        <f aca="false">LEFT(A15)</f>
        <v>2</v>
      </c>
      <c r="C15" s="219" t="s">
        <v>532</v>
      </c>
      <c r="D15" s="219" t="str">
        <f aca="false" t="array" ref="D15:D15">_xlfn.XLOOKUP(Tabla4[ROOM],Tabla14[Villa],Tabla14['# Serie],"No se Encontro",0,1)</f>
        <v>CNQ4KPPRY4</v>
      </c>
      <c r="E15" s="381" t="n">
        <v>45776</v>
      </c>
      <c r="G15" s="219" t="s">
        <v>578</v>
      </c>
      <c r="H15" s="219" t="s">
        <v>614</v>
      </c>
      <c r="I15" s="219" t="s">
        <v>615</v>
      </c>
      <c r="J15" s="386" t="n">
        <v>192168201191</v>
      </c>
      <c r="K15" s="219" t="n">
        <v>1014</v>
      </c>
      <c r="L15" s="385" t="str">
        <f aca="false">_xlfn.CONCAT("T",B15,"VLEV",A15,IF(LEN(A15)=4,"OF",))</f>
        <v>T2VLEV2604A</v>
      </c>
      <c r="O15" s="219" t="str">
        <f aca="false">_xlfn.CONCAT("LaEstancia",A15)</f>
        <v>LaEstancia2604A</v>
      </c>
    </row>
    <row r="16" customFormat="false" ht="15" hidden="false" customHeight="false" outlineLevel="0" collapsed="false">
      <c r="A16" s="380" t="s">
        <v>153</v>
      </c>
      <c r="B16" s="219" t="str">
        <f aca="false">LEFT(A16)</f>
        <v>2</v>
      </c>
      <c r="C16" s="219" t="s">
        <v>533</v>
      </c>
      <c r="D16" s="219" t="str">
        <f aca="false" t="array" ref="D16:D16">_xlfn.XLOOKUP(Tabla4[ROOM],Tabla14[Villa],Tabla14['# Serie],"No se Encontro",0,1)</f>
        <v>CNQ4KPPRY4</v>
      </c>
      <c r="E16" s="381" t="n">
        <v>45774</v>
      </c>
      <c r="G16" s="219" t="s">
        <v>578</v>
      </c>
      <c r="H16" s="219" t="s">
        <v>616</v>
      </c>
      <c r="I16" s="219" t="s">
        <v>617</v>
      </c>
      <c r="J16" s="386" t="n">
        <v>192168201223</v>
      </c>
      <c r="K16" s="219" t="n">
        <v>1015</v>
      </c>
      <c r="L16" s="385" t="str">
        <f aca="false">_xlfn.CONCAT("T",B16,"VLEV",A16,IF(LEN(A16)=4,"OF",))</f>
        <v>T2VLEV2604B</v>
      </c>
      <c r="O16" s="219" t="str">
        <f aca="false">_xlfn.CONCAT("LaEstancia",A16)</f>
        <v>LaEstancia2604B</v>
      </c>
    </row>
    <row r="17" customFormat="false" ht="15" hidden="false" customHeight="false" outlineLevel="0" collapsed="false">
      <c r="A17" s="380" t="s">
        <v>97</v>
      </c>
      <c r="B17" s="219" t="str">
        <f aca="false">LEFT(A17)</f>
        <v>2</v>
      </c>
      <c r="C17" s="219" t="s">
        <v>526</v>
      </c>
      <c r="D17" s="219" t="str">
        <f aca="false" t="array" ref="D17:D17">_xlfn.XLOOKUP(Tabla4[ROOM],Tabla14[Villa],Tabla14['# Serie],"No se Encontro",0,1)</f>
        <v>CNQ4KPPRY4</v>
      </c>
      <c r="E17" s="381" t="n">
        <v>45779</v>
      </c>
      <c r="G17" s="219" t="s">
        <v>578</v>
      </c>
      <c r="H17" s="219" t="s">
        <v>618</v>
      </c>
      <c r="I17" s="219" t="s">
        <v>619</v>
      </c>
      <c r="J17" s="386" t="n">
        <v>192168201255</v>
      </c>
      <c r="K17" s="219" t="n">
        <v>1016</v>
      </c>
      <c r="L17" s="385" t="str">
        <f aca="false">_xlfn.CONCAT("T",B17,"VLEV",A17,IF(LEN(A17)=4,"OF",))</f>
        <v>T2VLEV2701A</v>
      </c>
      <c r="O17" s="219" t="str">
        <f aca="false">_xlfn.CONCAT("LaEstancia",A17)</f>
        <v>LaEstancia2701A</v>
      </c>
    </row>
    <row r="18" customFormat="false" ht="15" hidden="false" customHeight="false" outlineLevel="0" collapsed="false">
      <c r="A18" s="380" t="s">
        <v>106</v>
      </c>
      <c r="B18" s="219" t="str">
        <f aca="false">LEFT(A18)</f>
        <v>2</v>
      </c>
      <c r="C18" s="219" t="s">
        <v>527</v>
      </c>
      <c r="D18" s="219" t="str">
        <f aca="false" t="array" ref="D18:D18">_xlfn.XLOOKUP(Tabla4[ROOM],Tabla14[Villa],Tabla14['# Serie],"No se Encontro",0,1)</f>
        <v>CNQ4KPPRY4</v>
      </c>
      <c r="E18" s="381" t="n">
        <v>45779</v>
      </c>
      <c r="G18" s="219" t="s">
        <v>578</v>
      </c>
      <c r="H18" s="219" t="s">
        <v>620</v>
      </c>
      <c r="I18" s="219" t="s">
        <v>621</v>
      </c>
      <c r="J18" s="219" t="s">
        <v>622</v>
      </c>
      <c r="K18" s="219" t="n">
        <v>1017</v>
      </c>
      <c r="L18" s="385" t="str">
        <f aca="false">_xlfn.CONCAT("T",B18,"VLEV",A18,IF(LEN(A18)=4,"OF",))</f>
        <v>T2VLEV2701B</v>
      </c>
      <c r="O18" s="219" t="str">
        <f aca="false">_xlfn.CONCAT("LaEstancia",A18)</f>
        <v>LaEstancia2701B</v>
      </c>
    </row>
    <row r="19" customFormat="false" ht="15" hidden="false" customHeight="false" outlineLevel="0" collapsed="false">
      <c r="A19" s="380" t="s">
        <v>100</v>
      </c>
      <c r="B19" s="219" t="str">
        <f aca="false">LEFT(A19)</f>
        <v>2</v>
      </c>
      <c r="C19" s="219" t="s">
        <v>530</v>
      </c>
      <c r="D19" s="219" t="str">
        <f aca="false" t="array" ref="D19:D19">_xlfn.XLOOKUP(Tabla4[ROOM],Tabla14[Villa],Tabla14['# Serie],"No se Encontro",0,1)</f>
        <v>CNQ4KPPRY4</v>
      </c>
      <c r="E19" s="381" t="n">
        <v>45770</v>
      </c>
      <c r="G19" s="219" t="s">
        <v>578</v>
      </c>
      <c r="H19" s="219" t="s">
        <v>623</v>
      </c>
      <c r="I19" s="219" t="s">
        <v>624</v>
      </c>
      <c r="J19" s="219" t="s">
        <v>625</v>
      </c>
      <c r="K19" s="219" t="n">
        <v>1018</v>
      </c>
      <c r="L19" s="385" t="str">
        <f aca="false">_xlfn.CONCAT("T",B19,"VLEV",A19,IF(LEN(A19)=4,"OF",))</f>
        <v>T2VLEV2901A</v>
      </c>
      <c r="O19" s="219" t="str">
        <f aca="false">_xlfn.CONCAT("LaEstancia",A19)</f>
        <v>LaEstancia2901A</v>
      </c>
    </row>
    <row r="20" customFormat="false" ht="15" hidden="false" customHeight="false" outlineLevel="0" collapsed="false">
      <c r="A20" s="380" t="s">
        <v>108</v>
      </c>
      <c r="B20" s="219" t="str">
        <f aca="false">LEFT(A20)</f>
        <v>2</v>
      </c>
      <c r="C20" s="219" t="s">
        <v>531</v>
      </c>
      <c r="D20" s="219" t="str">
        <f aca="false" t="array" ref="D20:D20">_xlfn.XLOOKUP(Tabla4[ROOM],Tabla14[Villa],Tabla14['# Serie],"No se Encontro",0,1)</f>
        <v>CNQ4KPPRY4</v>
      </c>
      <c r="E20" s="381" t="s">
        <v>582</v>
      </c>
      <c r="G20" s="219" t="s">
        <v>578</v>
      </c>
      <c r="H20" s="219" t="s">
        <v>626</v>
      </c>
      <c r="I20" s="219" t="s">
        <v>627</v>
      </c>
      <c r="J20" s="219" t="s">
        <v>628</v>
      </c>
      <c r="K20" s="219" t="n">
        <v>1019</v>
      </c>
      <c r="L20" s="385" t="str">
        <f aca="false">_xlfn.CONCAT("T",B20,"VLEV",A20,IF(LEN(A20)=4,"OF",))</f>
        <v>T2VLEV2901B</v>
      </c>
      <c r="O20" s="219" t="str">
        <f aca="false">_xlfn.CONCAT("LaEstancia",A20)</f>
        <v>LaEstancia2901B</v>
      </c>
    </row>
    <row r="21" customFormat="false" ht="15" hidden="false" customHeight="false" outlineLevel="0" collapsed="false">
      <c r="A21" s="380" t="s">
        <v>116</v>
      </c>
      <c r="B21" s="219" t="str">
        <f aca="false">LEFT(A21)</f>
        <v>2</v>
      </c>
      <c r="C21" s="219" t="s">
        <v>629</v>
      </c>
      <c r="D21" s="219" t="str">
        <f aca="false" t="array" ref="D21:D21">_xlfn.XLOOKUP(Tabla4[ROOM],Tabla14[Villa],Tabla14['# Serie],"No se Encontro",0,1)</f>
        <v>CNQ4KPPRY4</v>
      </c>
      <c r="E21" s="381" t="n">
        <v>45770</v>
      </c>
      <c r="G21" s="219" t="s">
        <v>578</v>
      </c>
      <c r="H21" s="219" t="s">
        <v>630</v>
      </c>
      <c r="I21" s="219" t="s">
        <v>631</v>
      </c>
      <c r="J21" s="386" t="n">
        <v>192168202127</v>
      </c>
      <c r="K21" s="219" t="n">
        <v>1020</v>
      </c>
      <c r="L21" s="385" t="str">
        <f aca="false">_xlfn.CONCAT("T",B21,"VLEV",A21,IF(LEN(A21)=4,"OF",))</f>
        <v>T2VLEV2902A</v>
      </c>
      <c r="O21" s="219" t="str">
        <f aca="false">_xlfn.CONCAT("LaEstancia",A21)</f>
        <v>LaEstancia2902A</v>
      </c>
    </row>
    <row r="22" customFormat="false" ht="15" hidden="false" customHeight="false" outlineLevel="0" collapsed="false">
      <c r="A22" s="380" t="s">
        <v>124</v>
      </c>
      <c r="B22" s="219" t="str">
        <f aca="false">LEFT(A22)</f>
        <v>2</v>
      </c>
      <c r="C22" s="387" t="s">
        <v>632</v>
      </c>
      <c r="D22" s="387" t="str">
        <f aca="false" t="array" ref="D22:D22">_xlfn.XLOOKUP(Tabla4[ROOM],Tabla14[Villa],Tabla14['# Serie],"No se Encontro",0,1)</f>
        <v>CNQ4KPPRY4</v>
      </c>
      <c r="E22" s="381" t="n">
        <v>45770</v>
      </c>
      <c r="G22" s="219" t="s">
        <v>578</v>
      </c>
      <c r="H22" s="219" t="s">
        <v>633</v>
      </c>
      <c r="I22" s="219" t="s">
        <v>634</v>
      </c>
      <c r="J22" s="386" t="n">
        <v>192168202159</v>
      </c>
      <c r="K22" s="219" t="n">
        <v>1021</v>
      </c>
      <c r="L22" s="385" t="str">
        <f aca="false">_xlfn.CONCAT("T",B22,"VLEV",A22,IF(LEN(A22)=4,"OF",))</f>
        <v>T2VLEV2902B</v>
      </c>
      <c r="O22" s="219" t="str">
        <f aca="false">_xlfn.CONCAT("LaEstancia",A22)</f>
        <v>LaEstancia2902B</v>
      </c>
    </row>
    <row r="23" customFormat="false" ht="15" hidden="false" customHeight="false" outlineLevel="0" collapsed="false">
      <c r="A23" s="380" t="s">
        <v>161</v>
      </c>
      <c r="B23" s="219" t="str">
        <f aca="false">LEFT(A23)</f>
        <v>3</v>
      </c>
      <c r="C23" s="219" t="s">
        <v>549</v>
      </c>
      <c r="D23" s="219" t="str">
        <f aca="false" t="array" ref="D23:D23">_xlfn.XLOOKUP(Tabla4[ROOM],Tabla14[Villa],Tabla14['# Serie],"No se Encontro",0,1)</f>
        <v>CNQ4KPPRY4</v>
      </c>
      <c r="E23" s="381" t="n">
        <v>45773</v>
      </c>
      <c r="G23" s="219" t="s">
        <v>578</v>
      </c>
      <c r="H23" s="219" t="s">
        <v>635</v>
      </c>
      <c r="I23" s="219" t="s">
        <v>636</v>
      </c>
      <c r="J23" s="386" t="n">
        <v>192168202191</v>
      </c>
      <c r="K23" s="219" t="n">
        <v>1022</v>
      </c>
      <c r="L23" s="385" t="str">
        <f aca="false">_xlfn.CONCAT("T",B23,"VLEV",A23,IF(LEN(A23)=4,"OF",))</f>
        <v>T3VLEV3102A</v>
      </c>
      <c r="O23" s="219" t="str">
        <f aca="false">_xlfn.CONCAT("LaEstancia",A23)</f>
        <v>LaEstancia3102A</v>
      </c>
    </row>
    <row r="24" customFormat="false" ht="15" hidden="false" customHeight="false" outlineLevel="0" collapsed="false">
      <c r="A24" s="380" t="s">
        <v>169</v>
      </c>
      <c r="B24" s="219" t="str">
        <f aca="false">LEFT(A24)</f>
        <v>3</v>
      </c>
      <c r="C24" s="219" t="s">
        <v>637</v>
      </c>
      <c r="D24" s="219" t="str">
        <f aca="false" t="array" ref="D24:D24">_xlfn.XLOOKUP(Tabla4[ROOM],Tabla14[Villa],Tabla14['# Serie],"No se Encontro",0,1)</f>
        <v>CNQ4KPPRY4</v>
      </c>
      <c r="E24" s="381" t="n">
        <v>45771</v>
      </c>
      <c r="G24" s="219" t="s">
        <v>578</v>
      </c>
      <c r="H24" s="219" t="s">
        <v>638</v>
      </c>
      <c r="I24" s="219" t="s">
        <v>639</v>
      </c>
      <c r="J24" s="386" t="n">
        <v>192168202223</v>
      </c>
      <c r="K24" s="219" t="n">
        <v>1023</v>
      </c>
      <c r="L24" s="385" t="str">
        <f aca="false">_xlfn.CONCAT("T",B24,"VLEV",A24,IF(LEN(A24)=4,"OF",))</f>
        <v>T3VLEV3102B</v>
      </c>
      <c r="O24" s="219" t="str">
        <f aca="false">_xlfn.CONCAT("LaEstancia",A24)</f>
        <v>LaEstancia3102B</v>
      </c>
    </row>
    <row r="25" customFormat="false" ht="15" hidden="false" customHeight="false" outlineLevel="0" collapsed="false">
      <c r="A25" s="380" t="s">
        <v>177</v>
      </c>
      <c r="B25" s="219" t="str">
        <f aca="false">LEFT(A25)</f>
        <v>3</v>
      </c>
      <c r="C25" s="219" t="s">
        <v>516</v>
      </c>
      <c r="D25" s="219" t="str">
        <f aca="false" t="array" ref="D25:D25">_xlfn.XLOOKUP(Tabla4[ROOM],Tabla14[Villa],Tabla14['# Serie],"No se Encontro",0,1)</f>
        <v>CNQ4KPPRY4</v>
      </c>
      <c r="E25" s="381" t="s">
        <v>582</v>
      </c>
      <c r="G25" s="219" t="s">
        <v>578</v>
      </c>
      <c r="H25" s="219" t="s">
        <v>640</v>
      </c>
      <c r="I25" s="219" t="s">
        <v>641</v>
      </c>
      <c r="J25" s="386" t="n">
        <v>192168202255</v>
      </c>
      <c r="K25" s="219" t="n">
        <v>1024</v>
      </c>
      <c r="L25" s="385" t="str">
        <f aca="false">_xlfn.CONCAT("T",B25,"VLEV",A25,IF(LEN(A25)=4,"OF",))</f>
        <v>T3VLEV3103A</v>
      </c>
      <c r="O25" s="219" t="str">
        <f aca="false">_xlfn.CONCAT("LaEstancia",A25)</f>
        <v>LaEstancia3103A</v>
      </c>
    </row>
    <row r="26" customFormat="false" ht="15" hidden="false" customHeight="false" outlineLevel="0" collapsed="false">
      <c r="A26" s="380" t="s">
        <v>194</v>
      </c>
      <c r="B26" s="219" t="str">
        <f aca="false">LEFT(A26)</f>
        <v>3</v>
      </c>
      <c r="C26" s="219" t="s">
        <v>550</v>
      </c>
      <c r="D26" s="219" t="str">
        <f aca="false" t="array" ref="D26:D26">_xlfn.XLOOKUP(Tabla4[ROOM],Tabla14[Villa],Tabla14['# Serie],"No se Encontro",0,1)</f>
        <v>CNQ4KPPRY4</v>
      </c>
      <c r="E26" s="381" t="s">
        <v>582</v>
      </c>
      <c r="G26" s="219" t="s">
        <v>578</v>
      </c>
      <c r="H26" s="219" t="s">
        <v>642</v>
      </c>
      <c r="I26" s="219" t="s">
        <v>643</v>
      </c>
      <c r="J26" s="219" t="s">
        <v>644</v>
      </c>
      <c r="K26" s="219" t="n">
        <v>1025</v>
      </c>
      <c r="L26" s="385" t="str">
        <f aca="false">_xlfn.CONCAT("T",B26,"VLEV",A26,IF(LEN(A26)=4,"OF",))</f>
        <v>T3VLEV3104A</v>
      </c>
      <c r="O26" s="219" t="str">
        <f aca="false">_xlfn.CONCAT("LaEstancia",A26)</f>
        <v>LaEstancia3104A</v>
      </c>
    </row>
    <row r="27" customFormat="false" ht="15" hidden="false" customHeight="false" outlineLevel="0" collapsed="false">
      <c r="A27" s="380" t="s">
        <v>202</v>
      </c>
      <c r="B27" s="219" t="str">
        <f aca="false">LEFT(A27)</f>
        <v>3</v>
      </c>
      <c r="C27" s="219" t="s">
        <v>551</v>
      </c>
      <c r="D27" s="219" t="str">
        <f aca="false" t="array" ref="D27:D27">_xlfn.XLOOKUP(Tabla4[ROOM],Tabla14[Villa],Tabla14['# Serie],"No se Encontro",0,1)</f>
        <v>CNQ4KPPRY4</v>
      </c>
      <c r="E27" s="381" t="s">
        <v>582</v>
      </c>
      <c r="G27" s="219" t="s">
        <v>578</v>
      </c>
      <c r="H27" s="219" t="s">
        <v>645</v>
      </c>
      <c r="I27" s="219" t="s">
        <v>646</v>
      </c>
      <c r="J27" s="219" t="s">
        <v>647</v>
      </c>
      <c r="K27" s="219" t="n">
        <v>1026</v>
      </c>
      <c r="L27" s="385" t="str">
        <f aca="false">_xlfn.CONCAT("T",B27,"VLEV",A27,IF(LEN(A27)=4,"OF",))</f>
        <v>T3VLEV3104B</v>
      </c>
      <c r="O27" s="219" t="str">
        <f aca="false">_xlfn.CONCAT("LaEstancia",A27)</f>
        <v>LaEstancia3104B</v>
      </c>
    </row>
    <row r="28" customFormat="false" ht="15" hidden="false" customHeight="false" outlineLevel="0" collapsed="false">
      <c r="A28" s="380" t="s">
        <v>226</v>
      </c>
      <c r="B28" s="219" t="str">
        <f aca="false">LEFT(A28)</f>
        <v>3</v>
      </c>
      <c r="C28" s="219" t="s">
        <v>648</v>
      </c>
      <c r="D28" s="219" t="str">
        <f aca="false" t="array" ref="D28:D28">_xlfn.XLOOKUP(Tabla4[ROOM],Tabla14[Villa],Tabla14['# Serie],"No se Encontro",0,1)</f>
        <v>CNQ4KPPRY4</v>
      </c>
      <c r="E28" s="381" t="n">
        <v>45774</v>
      </c>
      <c r="G28" s="219" t="s">
        <v>578</v>
      </c>
      <c r="H28" s="219" t="s">
        <v>649</v>
      </c>
      <c r="I28" s="219" t="s">
        <v>650</v>
      </c>
      <c r="J28" s="219" t="s">
        <v>651</v>
      </c>
      <c r="K28" s="219" t="n">
        <v>1027</v>
      </c>
      <c r="L28" s="385" t="str">
        <f aca="false">_xlfn.CONCAT("T",B28,"VLEV",A28,IF(LEN(A28)=4,"OF",))</f>
        <v>T3VLEV3306A</v>
      </c>
      <c r="O28" s="219" t="str">
        <f aca="false">_xlfn.CONCAT("LaEstancia",A28)</f>
        <v>LaEstancia3306A</v>
      </c>
    </row>
    <row r="29" customFormat="false" ht="15" hidden="false" customHeight="false" outlineLevel="0" collapsed="false">
      <c r="A29" s="380" t="s">
        <v>232</v>
      </c>
      <c r="B29" s="219" t="str">
        <f aca="false">LEFT(A29)</f>
        <v>3</v>
      </c>
      <c r="C29" s="219" t="s">
        <v>652</v>
      </c>
      <c r="D29" s="219" t="str">
        <f aca="false" t="array" ref="D29:D29">_xlfn.XLOOKUP(Tabla4[ROOM],Tabla14[Villa],Tabla14['# Serie],"No se Encontro",0,1)</f>
        <v>CNQ4KPPRY4</v>
      </c>
      <c r="E29" s="381" t="n">
        <v>45770</v>
      </c>
      <c r="G29" s="219" t="s">
        <v>578</v>
      </c>
      <c r="H29" s="219" t="s">
        <v>653</v>
      </c>
      <c r="I29" s="219" t="s">
        <v>654</v>
      </c>
      <c r="J29" s="386" t="n">
        <v>192168203127</v>
      </c>
      <c r="K29" s="219" t="n">
        <v>1028</v>
      </c>
      <c r="L29" s="385" t="str">
        <f aca="false">_xlfn.CONCAT("T",B29,"VLEV",A29,IF(LEN(A29)=4,"OF",))</f>
        <v>T3VLEV3306B</v>
      </c>
      <c r="O29" s="219" t="str">
        <f aca="false">_xlfn.CONCAT("LaEstancia",A29)</f>
        <v>LaEstancia3306B</v>
      </c>
    </row>
    <row r="30" customFormat="false" ht="15" hidden="false" customHeight="false" outlineLevel="0" collapsed="false">
      <c r="A30" s="380" t="s">
        <v>198</v>
      </c>
      <c r="B30" s="219" t="str">
        <f aca="false">LEFT(A30)</f>
        <v>3</v>
      </c>
      <c r="C30" s="219" t="s">
        <v>552</v>
      </c>
      <c r="D30" s="219" t="str">
        <f aca="false" t="array" ref="D30:D30">_xlfn.XLOOKUP(Tabla4[ROOM],Tabla14[Villa],Tabla14['# Serie],"No se Encontro",0,1)</f>
        <v>CNQ4KPPRY4</v>
      </c>
      <c r="E30" s="381" t="n">
        <v>45775</v>
      </c>
      <c r="G30" s="219" t="s">
        <v>578</v>
      </c>
      <c r="H30" s="219" t="s">
        <v>655</v>
      </c>
      <c r="I30" s="219" t="s">
        <v>656</v>
      </c>
      <c r="J30" s="386" t="n">
        <v>192168203159</v>
      </c>
      <c r="K30" s="219" t="n">
        <v>1029</v>
      </c>
      <c r="L30" s="385" t="str">
        <f aca="false">_xlfn.CONCAT("T",B30,"VLEV",A30,IF(LEN(A30)=4,"OF",))</f>
        <v>T3VLEV3504A</v>
      </c>
      <c r="O30" s="219" t="str">
        <f aca="false">_xlfn.CONCAT("LaEstancia",A30)</f>
        <v>LaEstancia3504A</v>
      </c>
    </row>
    <row r="31" customFormat="false" ht="15" hidden="false" customHeight="false" outlineLevel="0" collapsed="false">
      <c r="A31" s="380" t="s">
        <v>206</v>
      </c>
      <c r="B31" s="219" t="str">
        <f aca="false">LEFT(A31)</f>
        <v>3</v>
      </c>
      <c r="C31" s="219" t="s">
        <v>657</v>
      </c>
      <c r="D31" s="219" t="str">
        <f aca="false" t="array" ref="D31:D31">_xlfn.XLOOKUP(Tabla4[ROOM],Tabla14[Villa],Tabla14['# Serie],"No se Encontro",0,1)</f>
        <v>CNQ4KPPRY4</v>
      </c>
      <c r="E31" s="381" t="n">
        <v>45775</v>
      </c>
      <c r="G31" s="219" t="s">
        <v>578</v>
      </c>
      <c r="H31" s="219" t="s">
        <v>658</v>
      </c>
      <c r="I31" s="219" t="s">
        <v>659</v>
      </c>
      <c r="J31" s="386" t="n">
        <v>192168203191</v>
      </c>
      <c r="K31" s="219" t="n">
        <v>1030</v>
      </c>
      <c r="L31" s="385" t="str">
        <f aca="false">_xlfn.CONCAT("T",B31,"VLEV",A31,IF(LEN(A31)=4,"OF",))</f>
        <v>T3VLEV3504B</v>
      </c>
      <c r="O31" s="219" t="str">
        <f aca="false">_xlfn.CONCAT("LaEstancia",A31)</f>
        <v>LaEstancia3504B</v>
      </c>
    </row>
    <row r="32" customFormat="false" ht="15" hidden="false" customHeight="false" outlineLevel="0" collapsed="false">
      <c r="A32" s="380" t="s">
        <v>166</v>
      </c>
      <c r="B32" s="219" t="str">
        <f aca="false">LEFT(A32)</f>
        <v>3</v>
      </c>
      <c r="C32" s="219" t="s">
        <v>660</v>
      </c>
      <c r="D32" s="219" t="str">
        <f aca="false" t="array" ref="D32:D32">_xlfn.XLOOKUP(Tabla4[ROOM],Tabla14[Villa],Tabla14['# Serie],"No se Encontro",0,1)</f>
        <v>CNQ4KPPRY4</v>
      </c>
      <c r="E32" s="381" t="n">
        <v>45778</v>
      </c>
      <c r="G32" s="219" t="s">
        <v>578</v>
      </c>
      <c r="H32" s="219" t="s">
        <v>661</v>
      </c>
      <c r="I32" s="219" t="s">
        <v>662</v>
      </c>
      <c r="J32" s="386" t="n">
        <v>192168203223</v>
      </c>
      <c r="K32" s="219" t="n">
        <v>1031</v>
      </c>
      <c r="L32" s="385" t="str">
        <f aca="false">_xlfn.CONCAT("T",B32,"VLEV",A32,IF(LEN(A32)=4,"OF",))</f>
        <v>T3VLEV3603A</v>
      </c>
      <c r="O32" s="219" t="str">
        <f aca="false">_xlfn.CONCAT("LaEstancia",A32)</f>
        <v>LaEstancia3603A</v>
      </c>
    </row>
    <row r="33" customFormat="false" ht="15" hidden="false" customHeight="false" outlineLevel="0" collapsed="false">
      <c r="A33" s="380" t="s">
        <v>174</v>
      </c>
      <c r="B33" s="219" t="str">
        <f aca="false">LEFT(A33)</f>
        <v>3</v>
      </c>
      <c r="C33" s="219" t="s">
        <v>553</v>
      </c>
      <c r="D33" s="219" t="str">
        <f aca="false" t="array" ref="D33:D33">_xlfn.XLOOKUP(Tabla4[ROOM],Tabla14[Villa],Tabla14['# Serie],"No se Encontro",0,1)</f>
        <v>CNQ4KPPRY4</v>
      </c>
      <c r="E33" s="381" t="n">
        <v>45778</v>
      </c>
      <c r="G33" s="219" t="s">
        <v>578</v>
      </c>
      <c r="H33" s="219" t="s">
        <v>663</v>
      </c>
      <c r="I33" s="219" t="s">
        <v>664</v>
      </c>
      <c r="J33" s="386" t="n">
        <v>192168203255</v>
      </c>
      <c r="K33" s="219" t="n">
        <v>1032</v>
      </c>
      <c r="L33" s="385" t="str">
        <f aca="false">_xlfn.CONCAT("T",B33,"VLEV",A33,IF(LEN(A33)=4,"OF",))</f>
        <v>T3VLEV3603B</v>
      </c>
      <c r="O33" s="219" t="str">
        <f aca="false">_xlfn.CONCAT("LaEstancia",A33)</f>
        <v>LaEstancia3603B</v>
      </c>
    </row>
    <row r="34" customFormat="false" ht="15" hidden="false" customHeight="false" outlineLevel="0" collapsed="false">
      <c r="A34" s="380" t="s">
        <v>191</v>
      </c>
      <c r="B34" s="219" t="str">
        <f aca="false">LEFT(A34)</f>
        <v>3</v>
      </c>
      <c r="C34" s="387" t="s">
        <v>665</v>
      </c>
      <c r="D34" s="387" t="str">
        <f aca="false" t="array" ref="D34:D34">_xlfn.XLOOKUP(Tabla4[ROOM],Tabla14[Villa],Tabla14['# Serie],"No se Encontro",0,1)</f>
        <v>CNQ4KPPRY4</v>
      </c>
      <c r="E34" s="381" t="s">
        <v>582</v>
      </c>
      <c r="G34" s="219" t="s">
        <v>578</v>
      </c>
      <c r="H34" s="219" t="s">
        <v>666</v>
      </c>
      <c r="I34" s="219" t="s">
        <v>667</v>
      </c>
      <c r="J34" s="219" t="s">
        <v>668</v>
      </c>
      <c r="K34" s="219" t="n">
        <v>1033</v>
      </c>
      <c r="L34" s="385" t="str">
        <f aca="false">_xlfn.CONCAT("T",B34,"VLEV",A34,IF(LEN(A34)=4,"OF",))</f>
        <v>T3VLEV3604B</v>
      </c>
      <c r="O34" s="219" t="str">
        <f aca="false">_xlfn.CONCAT("LaEstancia",A34)</f>
        <v>LaEstancia3604B</v>
      </c>
    </row>
    <row r="35" customFormat="false" ht="15" hidden="false" customHeight="false" outlineLevel="0" collapsed="false">
      <c r="A35" s="380" t="s">
        <v>199</v>
      </c>
      <c r="B35" s="219" t="str">
        <f aca="false">LEFT(A35)</f>
        <v>3</v>
      </c>
      <c r="C35" s="219" t="s">
        <v>669</v>
      </c>
      <c r="D35" s="219" t="str">
        <f aca="false" t="array" ref="D35:D35">_xlfn.XLOOKUP(Tabla4[ROOM],Tabla14[Villa],Tabla14['# Serie],"No se Encontro",0,1)</f>
        <v>CNQ4KPPRY4</v>
      </c>
      <c r="E35" s="381" t="n">
        <v>45770</v>
      </c>
      <c r="G35" s="219" t="s">
        <v>578</v>
      </c>
      <c r="H35" s="219" t="s">
        <v>670</v>
      </c>
      <c r="I35" s="219" t="s">
        <v>671</v>
      </c>
      <c r="J35" s="219" t="s">
        <v>672</v>
      </c>
      <c r="K35" s="219" t="n">
        <v>1034</v>
      </c>
      <c r="L35" s="385" t="str">
        <f aca="false">_xlfn.CONCAT("T",B35,"VLEV",A35,IF(LEN(A35)=4,"OF",))</f>
        <v>T3VLEV3605A</v>
      </c>
      <c r="O35" s="219" t="str">
        <f aca="false">_xlfn.CONCAT("LaEstancia",A35)</f>
        <v>LaEstancia3605A</v>
      </c>
    </row>
    <row r="36" customFormat="false" ht="15" hidden="false" customHeight="false" outlineLevel="0" collapsed="false">
      <c r="A36" s="380" t="s">
        <v>207</v>
      </c>
      <c r="B36" s="219" t="str">
        <f aca="false">LEFT(A36)</f>
        <v>3</v>
      </c>
      <c r="C36" s="219" t="s">
        <v>673</v>
      </c>
      <c r="D36" s="219" t="str">
        <f aca="false" t="array" ref="D36:D36">_xlfn.XLOOKUP(Tabla4[ROOM],Tabla14[Villa],Tabla14['# Serie],"No se Encontro",0,1)</f>
        <v>CNQ4KPPRY4</v>
      </c>
      <c r="E36" s="381" t="s">
        <v>582</v>
      </c>
      <c r="G36" s="219" t="s">
        <v>578</v>
      </c>
      <c r="H36" s="219" t="s">
        <v>674</v>
      </c>
      <c r="I36" s="219" t="s">
        <v>675</v>
      </c>
      <c r="J36" s="219" t="s">
        <v>676</v>
      </c>
      <c r="K36" s="219" t="n">
        <v>1035</v>
      </c>
      <c r="L36" s="385" t="str">
        <f aca="false">_xlfn.CONCAT("T",B36,"VLEV",A36,IF(LEN(A36)=4,"OF",))</f>
        <v>T3VLEV3605B</v>
      </c>
      <c r="O36" s="219" t="str">
        <f aca="false">_xlfn.CONCAT("LaEstancia",A36)</f>
        <v>LaEstancia3605B</v>
      </c>
    </row>
    <row r="37" customFormat="false" ht="15" hidden="false" customHeight="false" outlineLevel="0" collapsed="false">
      <c r="A37" s="380" t="s">
        <v>215</v>
      </c>
      <c r="B37" s="219" t="str">
        <f aca="false">LEFT(A37)</f>
        <v>3</v>
      </c>
      <c r="C37" s="219" t="s">
        <v>677</v>
      </c>
      <c r="D37" s="219" t="str">
        <f aca="false" t="array" ref="D37:D37">_xlfn.XLOOKUP(Tabla4[ROOM],Tabla14[Villa],Tabla14['# Serie],"No se Encontro",0,1)</f>
        <v>CNQ4KPPRY4</v>
      </c>
      <c r="E37" s="381" t="n">
        <v>45771</v>
      </c>
      <c r="G37" s="219" t="s">
        <v>578</v>
      </c>
      <c r="H37" s="219" t="s">
        <v>678</v>
      </c>
      <c r="I37" s="219" t="s">
        <v>679</v>
      </c>
      <c r="J37" s="386" t="n">
        <v>192168204127</v>
      </c>
      <c r="K37" s="219" t="n">
        <v>1036</v>
      </c>
      <c r="L37" s="385" t="str">
        <f aca="false">_xlfn.CONCAT("T",B37,"VLEV",A37,IF(LEN(A37)=4,"OF",))</f>
        <v>T3VLEV3606A</v>
      </c>
      <c r="O37" s="219" t="str">
        <f aca="false">_xlfn.CONCAT("LaEstancia",A37)</f>
        <v>LaEstancia3606A</v>
      </c>
    </row>
    <row r="38" customFormat="false" ht="15" hidden="false" customHeight="false" outlineLevel="0" collapsed="false">
      <c r="A38" s="380" t="s">
        <v>222</v>
      </c>
      <c r="B38" s="219" t="str">
        <f aca="false">LEFT(A38)</f>
        <v>3</v>
      </c>
      <c r="C38" s="219" t="s">
        <v>680</v>
      </c>
      <c r="D38" s="219" t="str">
        <f aca="false" t="array" ref="D38:D38">_xlfn.XLOOKUP(Tabla4[ROOM],Tabla14[Villa],Tabla14['# Serie],"No se Encontro",0,1)</f>
        <v>CNQ4KPPRY4</v>
      </c>
      <c r="E38" s="381" t="n">
        <v>45771</v>
      </c>
      <c r="G38" s="219" t="s">
        <v>578</v>
      </c>
      <c r="H38" s="219" t="s">
        <v>681</v>
      </c>
      <c r="I38" s="219" t="s">
        <v>682</v>
      </c>
      <c r="J38" s="386" t="n">
        <v>192168204159</v>
      </c>
      <c r="K38" s="219" t="n">
        <v>1037</v>
      </c>
      <c r="L38" s="385" t="str">
        <f aca="false">_xlfn.CONCAT("T",B38,"VLEV",A38,IF(LEN(A38)=4,"OF",))</f>
        <v>T3VLEV3606B</v>
      </c>
      <c r="O38" s="219" t="str">
        <f aca="false">_xlfn.CONCAT("LaEstancia",A38)</f>
        <v>LaEstancia3606B</v>
      </c>
    </row>
    <row r="39" customFormat="false" ht="15" hidden="false" customHeight="false" outlineLevel="0" collapsed="false">
      <c r="A39" s="380" t="s">
        <v>229</v>
      </c>
      <c r="B39" s="219" t="str">
        <f aca="false">LEFT(A39)</f>
        <v>3</v>
      </c>
      <c r="C39" s="219" t="s">
        <v>683</v>
      </c>
      <c r="D39" s="219" t="str">
        <f aca="false" t="array" ref="D39:D39">_xlfn.XLOOKUP(Tabla4[ROOM],Tabla14[Villa],Tabla14['# Serie],"No se Encontro",0,1)</f>
        <v>CNQ4KPPRY4</v>
      </c>
      <c r="E39" s="381" t="n">
        <v>45774</v>
      </c>
      <c r="G39" s="219" t="s">
        <v>578</v>
      </c>
      <c r="H39" s="219" t="s">
        <v>684</v>
      </c>
      <c r="I39" s="219" t="s">
        <v>685</v>
      </c>
      <c r="J39" s="386" t="n">
        <v>192168204191</v>
      </c>
      <c r="K39" s="219" t="n">
        <v>1038</v>
      </c>
      <c r="L39" s="385" t="str">
        <f aca="false">_xlfn.CONCAT("T",B39,"VLEV",A39,IF(LEN(A39)=4,"OF",))</f>
        <v>T3VLEV3607A</v>
      </c>
      <c r="O39" s="219" t="str">
        <f aca="false">_xlfn.CONCAT("LaEstancia",A39)</f>
        <v>LaEstancia3607A</v>
      </c>
    </row>
    <row r="40" customFormat="false" ht="15" hidden="false" customHeight="false" outlineLevel="0" collapsed="false">
      <c r="A40" s="380" t="s">
        <v>235</v>
      </c>
      <c r="B40" s="219" t="str">
        <f aca="false">LEFT(A40)</f>
        <v>3</v>
      </c>
      <c r="C40" s="219" t="s">
        <v>555</v>
      </c>
      <c r="D40" s="219" t="str">
        <f aca="false" t="array" ref="D40:D40">_xlfn.XLOOKUP(Tabla4[ROOM],Tabla14[Villa],Tabla14['# Serie],"No se Encontro",0,1)</f>
        <v>CNQ4KPPRY4</v>
      </c>
      <c r="E40" s="381" t="n">
        <v>45771</v>
      </c>
      <c r="G40" s="219" t="s">
        <v>578</v>
      </c>
      <c r="H40" s="219" t="s">
        <v>686</v>
      </c>
      <c r="I40" s="219" t="s">
        <v>687</v>
      </c>
      <c r="J40" s="386" t="n">
        <v>192168204223</v>
      </c>
      <c r="K40" s="219" t="n">
        <v>1039</v>
      </c>
      <c r="L40" s="385" t="str">
        <f aca="false">_xlfn.CONCAT("T",B40,"VLEV",A40,IF(LEN(A40)=4,"OF",))</f>
        <v>T3VLEV3607B</v>
      </c>
      <c r="O40" s="219" t="str">
        <f aca="false">_xlfn.CONCAT("LaEstancia",A40)</f>
        <v>LaEstancia3607B</v>
      </c>
    </row>
    <row r="41" customFormat="false" ht="15" hidden="false" customHeight="false" outlineLevel="0" collapsed="false">
      <c r="A41" s="380" t="s">
        <v>184</v>
      </c>
      <c r="B41" s="219" t="str">
        <f aca="false">LEFT(A41)</f>
        <v>3</v>
      </c>
      <c r="C41" s="219" t="s">
        <v>558</v>
      </c>
      <c r="D41" s="219" t="str">
        <f aca="false" t="array" ref="D41:D41">_xlfn.XLOOKUP(Tabla4[ROOM],Tabla14[Villa],Tabla14['# Serie],"No se Encontro",0,1)</f>
        <v>CNQ4KPPRY4</v>
      </c>
      <c r="E41" s="381" t="s">
        <v>582</v>
      </c>
      <c r="G41" s="219" t="s">
        <v>578</v>
      </c>
      <c r="H41" s="219" t="s">
        <v>688</v>
      </c>
      <c r="I41" s="219" t="s">
        <v>689</v>
      </c>
      <c r="J41" s="386" t="n">
        <v>192168204255</v>
      </c>
      <c r="K41" s="219" t="n">
        <v>1040</v>
      </c>
      <c r="L41" s="385" t="str">
        <f aca="false">_xlfn.CONCAT("T",B41,"VLEV",A41,IF(LEN(A41)=4,"OF",))</f>
        <v>T3VLEV3705A</v>
      </c>
      <c r="O41" s="219" t="str">
        <f aca="false">_xlfn.CONCAT("LaEstancia",A41)</f>
        <v>LaEstancia3705A</v>
      </c>
    </row>
    <row r="42" customFormat="false" ht="15" hidden="false" customHeight="false" outlineLevel="0" collapsed="false">
      <c r="A42" s="380" t="s">
        <v>192</v>
      </c>
      <c r="B42" s="219" t="str">
        <f aca="false">LEFT(A42)</f>
        <v>3</v>
      </c>
      <c r="C42" s="219" t="s">
        <v>556</v>
      </c>
      <c r="D42" s="219" t="str">
        <f aca="false" t="array" ref="D42:D42">_xlfn.XLOOKUP(Tabla4[ROOM],Tabla14[Villa],Tabla14['# Serie],"No se Encontro",0,1)</f>
        <v>CNQ4KPPRY4</v>
      </c>
      <c r="E42" s="381" t="s">
        <v>582</v>
      </c>
      <c r="G42" s="219" t="s">
        <v>578</v>
      </c>
      <c r="H42" s="219" t="s">
        <v>690</v>
      </c>
      <c r="I42" s="219" t="s">
        <v>691</v>
      </c>
      <c r="J42" s="219" t="s">
        <v>692</v>
      </c>
      <c r="K42" s="219" t="n">
        <v>1041</v>
      </c>
      <c r="L42" s="385" t="str">
        <f aca="false">_xlfn.CONCAT("T",B42,"VLEV",A42,IF(LEN(A42)=4,"OF",))</f>
        <v>T3VLEV3705B</v>
      </c>
      <c r="O42" s="219" t="str">
        <f aca="false">_xlfn.CONCAT("LaEstancia",A42)</f>
        <v>LaEstancia3705B</v>
      </c>
    </row>
    <row r="43" customFormat="false" ht="15" hidden="false" customHeight="false" outlineLevel="0" collapsed="false">
      <c r="A43" s="380" t="s">
        <v>200</v>
      </c>
      <c r="B43" s="219" t="str">
        <f aca="false">LEFT(A43)</f>
        <v>3</v>
      </c>
      <c r="C43" s="219" t="s">
        <v>557</v>
      </c>
      <c r="D43" s="219" t="str">
        <f aca="false" t="array" ref="D43:D43">_xlfn.XLOOKUP(Tabla4[ROOM],Tabla14[Villa],Tabla14['# Serie],"No se Encontro",0,1)</f>
        <v>CNQ4KPPRY4</v>
      </c>
      <c r="E43" s="381" t="n">
        <v>45771</v>
      </c>
      <c r="G43" s="219" t="s">
        <v>578</v>
      </c>
      <c r="H43" s="219" t="s">
        <v>693</v>
      </c>
      <c r="I43" s="219" t="s">
        <v>694</v>
      </c>
      <c r="J43" s="219" t="s">
        <v>695</v>
      </c>
      <c r="K43" s="219" t="n">
        <v>1042</v>
      </c>
      <c r="L43" s="385" t="str">
        <f aca="false">_xlfn.CONCAT("T",B43,"VLEV",A43,IF(LEN(A43)=4,"OF",))</f>
        <v>T3VLEV3706A</v>
      </c>
      <c r="O43" s="219" t="str">
        <f aca="false">_xlfn.CONCAT("LaEstancia",A43)</f>
        <v>LaEstancia3706A</v>
      </c>
    </row>
    <row r="44" customFormat="false" ht="15" hidden="false" customHeight="false" outlineLevel="0" collapsed="false">
      <c r="A44" s="380" t="s">
        <v>208</v>
      </c>
      <c r="B44" s="219" t="str">
        <f aca="false">LEFT(A44)</f>
        <v>3</v>
      </c>
      <c r="C44" s="219" t="s">
        <v>559</v>
      </c>
      <c r="D44" s="219" t="str">
        <f aca="false" t="array" ref="D44:D44">_xlfn.XLOOKUP(Tabla4[ROOM],Tabla14[Villa],Tabla14['# Serie],"No se Encontro",0,1)</f>
        <v>CNQ4KPPRY4</v>
      </c>
      <c r="E44" s="381" t="n">
        <v>45771</v>
      </c>
      <c r="G44" s="219" t="s">
        <v>578</v>
      </c>
      <c r="H44" s="219" t="s">
        <v>696</v>
      </c>
      <c r="I44" s="219" t="s">
        <v>697</v>
      </c>
      <c r="J44" s="219" t="s">
        <v>698</v>
      </c>
      <c r="K44" s="219" t="n">
        <v>1043</v>
      </c>
      <c r="L44" s="385" t="str">
        <f aca="false">_xlfn.CONCAT("T",B44,"VLEV",A44,IF(LEN(A44)=4,"OF",))</f>
        <v>T3VLEV3706B</v>
      </c>
      <c r="O44" s="219" t="str">
        <f aca="false">_xlfn.CONCAT("LaEstancia",A44)</f>
        <v>LaEstancia3706B</v>
      </c>
    </row>
    <row r="45" customFormat="false" ht="15" hidden="false" customHeight="false" outlineLevel="0" collapsed="false">
      <c r="A45" s="380" t="s">
        <v>216</v>
      </c>
      <c r="B45" s="219" t="str">
        <f aca="false">LEFT(A45)</f>
        <v>3</v>
      </c>
      <c r="C45" s="219" t="s">
        <v>560</v>
      </c>
      <c r="D45" s="219" t="str">
        <f aca="false" t="array" ref="D45:D45">_xlfn.XLOOKUP(Tabla4[ROOM],Tabla14[Villa],Tabla14['# Serie],"No se Encontro",0,1)</f>
        <v>CNQ4KPPRY4</v>
      </c>
      <c r="E45" s="381" t="n">
        <v>45771</v>
      </c>
      <c r="G45" s="219" t="s">
        <v>578</v>
      </c>
      <c r="H45" s="219" t="s">
        <v>699</v>
      </c>
      <c r="I45" s="219" t="s">
        <v>700</v>
      </c>
      <c r="J45" s="386" t="n">
        <v>192168205127</v>
      </c>
      <c r="K45" s="219" t="n">
        <v>1044</v>
      </c>
      <c r="L45" s="385" t="str">
        <f aca="false">_xlfn.CONCAT("T",B45,"VLEV",A45,IF(LEN(A45)=4,"OF",))</f>
        <v>T3VLEV3707A</v>
      </c>
      <c r="O45" s="219" t="str">
        <f aca="false">_xlfn.CONCAT("LaEstancia",A45)</f>
        <v>LaEstancia3707A</v>
      </c>
    </row>
    <row r="46" customFormat="false" ht="15" hidden="false" customHeight="false" outlineLevel="0" collapsed="false">
      <c r="A46" s="380" t="s">
        <v>223</v>
      </c>
      <c r="B46" s="219" t="str">
        <f aca="false">LEFT(A46)</f>
        <v>3</v>
      </c>
      <c r="C46" s="219" t="s">
        <v>561</v>
      </c>
      <c r="D46" s="219" t="str">
        <f aca="false" t="array" ref="D46:D46">_xlfn.XLOOKUP(Tabla4[ROOM],Tabla14[Villa],Tabla14['# Serie],"No se Encontro",0,1)</f>
        <v>CNQ4KPPRY4</v>
      </c>
      <c r="E46" s="381" t="n">
        <v>45772</v>
      </c>
      <c r="G46" s="219" t="s">
        <v>578</v>
      </c>
      <c r="H46" s="219" t="s">
        <v>701</v>
      </c>
      <c r="I46" s="219" t="s">
        <v>702</v>
      </c>
      <c r="J46" s="386" t="n">
        <v>192168205159</v>
      </c>
      <c r="K46" s="219" t="n">
        <v>1045</v>
      </c>
      <c r="L46" s="385" t="str">
        <f aca="false">_xlfn.CONCAT("T",B46,"VLEV",A46,IF(LEN(A46)=4,"OF",))</f>
        <v>T3VLEV3707B</v>
      </c>
      <c r="O46" s="219" t="str">
        <f aca="false">_xlfn.CONCAT("LaEstancia",A46)</f>
        <v>LaEstancia3707B</v>
      </c>
    </row>
    <row r="47" customFormat="false" ht="15" hidden="false" customHeight="false" outlineLevel="0" collapsed="false">
      <c r="A47" s="380" t="s">
        <v>168</v>
      </c>
      <c r="B47" s="219" t="str">
        <f aca="false">LEFT(A47)</f>
        <v>3</v>
      </c>
      <c r="C47" s="219" t="s">
        <v>562</v>
      </c>
      <c r="D47" s="219" t="str">
        <f aca="false" t="array" ref="D47:D47">_xlfn.XLOOKUP(Tabla4[ROOM],Tabla14[Villa],Tabla14['# Serie],"No se Encontro",0,1)</f>
        <v>CNQ4KPPRY4</v>
      </c>
      <c r="E47" s="381" t="n">
        <v>45774</v>
      </c>
      <c r="G47" s="219" t="s">
        <v>578</v>
      </c>
      <c r="H47" s="219" t="s">
        <v>703</v>
      </c>
      <c r="I47" s="219" t="s">
        <v>704</v>
      </c>
      <c r="J47" s="386" t="n">
        <v>192168205191</v>
      </c>
      <c r="K47" s="219" t="n">
        <v>1046</v>
      </c>
      <c r="L47" s="385" t="str">
        <f aca="false">_xlfn.CONCAT("T",B47,"VLEV",A47,IF(LEN(A47)=4,"OF",))</f>
        <v>T3VLEV3805A</v>
      </c>
      <c r="O47" s="219" t="str">
        <f aca="false">_xlfn.CONCAT("LaEstancia",A47)</f>
        <v>LaEstancia3805A</v>
      </c>
    </row>
    <row r="48" customFormat="false" ht="15" hidden="false" customHeight="false" outlineLevel="0" collapsed="false">
      <c r="A48" s="380" t="s">
        <v>176</v>
      </c>
      <c r="B48" s="219" t="str">
        <f aca="false">LEFT(A48)</f>
        <v>3</v>
      </c>
      <c r="C48" s="219" t="s">
        <v>513</v>
      </c>
      <c r="D48" s="219" t="str">
        <f aca="false" t="array" ref="D48:D48">_xlfn.XLOOKUP(Tabla4[ROOM],Tabla14[Villa],Tabla14['# Serie],"No se Encontro",0,1)</f>
        <v>CNQ4KPPRY4</v>
      </c>
      <c r="E48" s="381" t="n">
        <v>45774</v>
      </c>
      <c r="G48" s="219" t="s">
        <v>578</v>
      </c>
      <c r="H48" s="219" t="s">
        <v>705</v>
      </c>
      <c r="I48" s="219" t="s">
        <v>706</v>
      </c>
      <c r="J48" s="386" t="n">
        <v>192168205223</v>
      </c>
      <c r="K48" s="219" t="n">
        <v>1047</v>
      </c>
      <c r="L48" s="385" t="str">
        <f aca="false">_xlfn.CONCAT("T",B48,"VLEV",A48,IF(LEN(A48)=4,"OF",))</f>
        <v>T3VLEV3805B</v>
      </c>
      <c r="O48" s="219" t="str">
        <f aca="false">_xlfn.CONCAT("LaEstancia",A48)</f>
        <v>LaEstancia3805B</v>
      </c>
    </row>
    <row r="49" customFormat="false" ht="15" hidden="false" customHeight="false" outlineLevel="0" collapsed="false">
      <c r="A49" s="380" t="s">
        <v>185</v>
      </c>
      <c r="B49" s="219" t="str">
        <f aca="false">LEFT(A49)</f>
        <v>3</v>
      </c>
      <c r="C49" s="219" t="s">
        <v>514</v>
      </c>
      <c r="D49" s="219" t="str">
        <f aca="false" t="array" ref="D49:D49">_xlfn.XLOOKUP(Tabla4[ROOM],Tabla14[Villa],Tabla14['# Serie],"No se Encontro",0,1)</f>
        <v>CNQ4KPPRY4</v>
      </c>
      <c r="E49" s="381" t="n">
        <v>45773</v>
      </c>
      <c r="G49" s="219" t="s">
        <v>578</v>
      </c>
      <c r="H49" s="219" t="s">
        <v>707</v>
      </c>
      <c r="I49" s="219" t="s">
        <v>708</v>
      </c>
      <c r="J49" s="386" t="n">
        <v>192168205255</v>
      </c>
      <c r="K49" s="219" t="n">
        <v>1048</v>
      </c>
      <c r="L49" s="385" t="str">
        <f aca="false">_xlfn.CONCAT("T",B49,"VLEV",A49,IF(LEN(A49)=4,"OF",))</f>
        <v>T3VLEV3806A</v>
      </c>
      <c r="O49" s="219" t="str">
        <f aca="false">_xlfn.CONCAT("LaEstancia",A49)</f>
        <v>LaEstancia3806A</v>
      </c>
    </row>
    <row r="50" customFormat="false" ht="15" hidden="false" customHeight="false" outlineLevel="0" collapsed="false">
      <c r="A50" s="380" t="s">
        <v>193</v>
      </c>
      <c r="B50" s="219" t="str">
        <f aca="false">LEFT(A50)</f>
        <v>3</v>
      </c>
      <c r="C50" s="219" t="s">
        <v>515</v>
      </c>
      <c r="D50" s="219" t="str">
        <f aca="false" t="array" ref="D50:D50">_xlfn.XLOOKUP(Tabla4[ROOM],Tabla14[Villa],Tabla14['# Serie],"No se Encontro",0,1)</f>
        <v>CNQ4KPPRY4</v>
      </c>
      <c r="E50" s="381" t="n">
        <v>45772</v>
      </c>
      <c r="G50" s="219" t="s">
        <v>578</v>
      </c>
      <c r="H50" s="219" t="s">
        <v>709</v>
      </c>
      <c r="I50" s="219" t="s">
        <v>710</v>
      </c>
      <c r="J50" s="219" t="s">
        <v>711</v>
      </c>
      <c r="K50" s="219" t="n">
        <v>1049</v>
      </c>
      <c r="L50" s="385" t="str">
        <f aca="false">_xlfn.CONCAT("T",B50,"VLEV",A50,IF(LEN(A50)=4,"OF",))</f>
        <v>T3VLEV3806B</v>
      </c>
      <c r="O50" s="219" t="str">
        <f aca="false">_xlfn.CONCAT("LaEstancia",A50)</f>
        <v>LaEstancia3806B</v>
      </c>
    </row>
    <row r="51" customFormat="false" ht="15" hidden="false" customHeight="false" outlineLevel="0" collapsed="false">
      <c r="A51" s="380" t="s">
        <v>209</v>
      </c>
      <c r="B51" s="219" t="str">
        <f aca="false">LEFT(A51)</f>
        <v>3</v>
      </c>
      <c r="C51" s="219" t="s">
        <v>517</v>
      </c>
      <c r="D51" s="219" t="str">
        <f aca="false" t="array" ref="D51:D51">_xlfn.XLOOKUP(Tabla4[ROOM],Tabla14[Villa],Tabla14['# Serie],"No se Encontro",0,1)</f>
        <v>CNQ4KPPRY4</v>
      </c>
      <c r="E51" s="381" t="s">
        <v>582</v>
      </c>
      <c r="G51" s="219" t="s">
        <v>578</v>
      </c>
      <c r="H51" s="219" t="s">
        <v>712</v>
      </c>
      <c r="I51" s="219" t="s">
        <v>713</v>
      </c>
      <c r="J51" s="219" t="s">
        <v>714</v>
      </c>
      <c r="K51" s="219" t="n">
        <v>1050</v>
      </c>
      <c r="L51" s="385" t="str">
        <f aca="false">_xlfn.CONCAT("T",B51,"VLEV",A51,IF(LEN(A51)=4,"OF",))</f>
        <v>T3VLEV3807B</v>
      </c>
      <c r="O51" s="219" t="str">
        <f aca="false">_xlfn.CONCAT("LaEstancia",A51)</f>
        <v>LaEstancia3807B</v>
      </c>
    </row>
    <row r="52" customFormat="false" ht="15" hidden="false" customHeight="false" outlineLevel="0" collapsed="false">
      <c r="A52" s="380" t="s">
        <v>715</v>
      </c>
      <c r="B52" s="219" t="str">
        <f aca="false">LEFT(A52)</f>
        <v>3</v>
      </c>
      <c r="D52" s="219" t="str">
        <f aca="false" t="array" ref="D52:D52">_xlfn.XLOOKUP(Tabla4[ROOM],Tabla14[Villa],Tabla14['# Serie],"No se Encontro",0,1)</f>
        <v>CNQ4KPPRY4</v>
      </c>
      <c r="E52" s="381"/>
      <c r="F52" s="381"/>
      <c r="H52" s="219" t="s">
        <v>716</v>
      </c>
      <c r="I52" s="219" t="s">
        <v>717</v>
      </c>
      <c r="J52" s="219" t="s">
        <v>718</v>
      </c>
      <c r="K52" s="219" t="n">
        <v>1051</v>
      </c>
      <c r="L52" s="385" t="n">
        <v>1234567890</v>
      </c>
      <c r="O52" s="219" t="str">
        <f aca="false">_xlfn.CONCAT("LaEstancia",A52)</f>
        <v>LaEstancia3808A</v>
      </c>
    </row>
    <row r="53" customFormat="false" ht="15" hidden="false" customHeight="false" outlineLevel="0" collapsed="false">
      <c r="D53" s="219"/>
      <c r="E53" s="381"/>
      <c r="F53" s="381"/>
      <c r="J53" s="386"/>
      <c r="L53" s="385"/>
    </row>
    <row r="54" customFormat="false" ht="15" hidden="false" customHeight="false" outlineLevel="0" collapsed="false">
      <c r="D54" s="219"/>
      <c r="E54" s="381"/>
      <c r="F54" s="381"/>
      <c r="J54" s="386"/>
      <c r="L54" s="385"/>
    </row>
    <row r="55" customFormat="false" ht="15" hidden="false" customHeight="false" outlineLevel="0" collapsed="false">
      <c r="D55" s="219"/>
      <c r="E55" s="381"/>
      <c r="F55" s="381"/>
      <c r="J55" s="386"/>
      <c r="L55" s="385"/>
    </row>
    <row r="56" customFormat="false" ht="15" hidden="false" customHeight="false" outlineLevel="0" collapsed="false">
      <c r="D56" s="219"/>
      <c r="E56" s="381"/>
      <c r="F56" s="381"/>
      <c r="J56" s="386"/>
      <c r="L56" s="385"/>
    </row>
    <row r="57" customFormat="false" ht="15" hidden="false" customHeight="false" outlineLevel="0" collapsed="false">
      <c r="D57" s="219"/>
      <c r="E57" s="381"/>
      <c r="F57" s="381"/>
      <c r="J57" s="386"/>
      <c r="L57" s="385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0.57"/>
    <col collapsed="false" customWidth="true" hidden="false" outlineLevel="0" max="3" min="3" style="0" width="14.29"/>
  </cols>
  <sheetData>
    <row r="1" customFormat="false" ht="17.35" hidden="false" customHeight="false" outlineLevel="0" collapsed="false">
      <c r="A1" s="361" t="s">
        <v>512</v>
      </c>
      <c r="B1" s="389" t="s">
        <v>719</v>
      </c>
      <c r="C1" s="389" t="s">
        <v>720</v>
      </c>
      <c r="D1" s="361"/>
    </row>
    <row r="2" customFormat="false" ht="17.35" hidden="false" customHeight="false" outlineLevel="0" collapsed="false">
      <c r="A2" s="390" t="s">
        <v>126</v>
      </c>
      <c r="B2" s="391" t="n">
        <v>45770</v>
      </c>
      <c r="C2" s="392" t="s">
        <v>406</v>
      </c>
      <c r="D2" s="361"/>
    </row>
    <row r="3" customFormat="false" ht="17.35" hidden="false" customHeight="false" outlineLevel="0" collapsed="false">
      <c r="A3" s="361" t="s">
        <v>219</v>
      </c>
      <c r="B3" s="393" t="n">
        <v>45773</v>
      </c>
      <c r="C3" s="389" t="s">
        <v>406</v>
      </c>
      <c r="D3" s="361"/>
    </row>
    <row r="4" customFormat="false" ht="17.35" hidden="false" customHeight="false" outlineLevel="0" collapsed="false">
      <c r="A4" s="394" t="s">
        <v>721</v>
      </c>
      <c r="B4" s="395" t="n">
        <v>45770</v>
      </c>
      <c r="C4" s="396" t="s">
        <v>406</v>
      </c>
      <c r="D4" s="361"/>
    </row>
    <row r="5" customFormat="false" ht="17.35" hidden="false" customHeight="false" outlineLevel="0" collapsed="false">
      <c r="A5" s="390" t="s">
        <v>722</v>
      </c>
      <c r="B5" s="391" t="n">
        <v>45773</v>
      </c>
      <c r="C5" s="392" t="s">
        <v>406</v>
      </c>
      <c r="D5" s="361"/>
    </row>
    <row r="6" customFormat="false" ht="17.35" hidden="false" customHeight="false" outlineLevel="0" collapsed="false">
      <c r="A6" s="361" t="s">
        <v>190</v>
      </c>
      <c r="B6" s="393" t="n">
        <v>45770</v>
      </c>
      <c r="C6" s="389" t="s">
        <v>406</v>
      </c>
      <c r="D6" s="36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450C6A29FBD4C9DAA6A82B1529658" ma:contentTypeVersion="15" ma:contentTypeDescription="Crear nuevo documento." ma:contentTypeScope="" ma:versionID="f6ee6ffc552340e49aaa7eff98237403">
  <xsd:schema xmlns:xsd="http://www.w3.org/2001/XMLSchema" xmlns:xs="http://www.w3.org/2001/XMLSchema" xmlns:p="http://schemas.microsoft.com/office/2006/metadata/properties" xmlns:ns2="7a0990e1-c73e-4d57-9c38-08c7b0d0ce7c" xmlns:ns3="7f948095-7727-4521-95ae-2d84e7ef72a5" targetNamespace="http://schemas.microsoft.com/office/2006/metadata/properties" ma:root="true" ma:fieldsID="094f4c83ed47a792e88b577508210770" ns2:_="" ns3:_="">
    <xsd:import namespace="7a0990e1-c73e-4d57-9c38-08c7b0d0ce7c"/>
    <xsd:import namespace="7f948095-7727-4521-95ae-2d84e7ef7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990e1-c73e-4d57-9c38-08c7b0d0c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8ddaf9d-5828-45b2-b70c-a9bcc99e5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48095-7727-4521-95ae-2d84e7ef72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5fe81a-5605-429f-b77f-8b368e3a4409}" ma:internalName="TaxCatchAll" ma:showField="CatchAllData" ma:web="7f948095-7727-4521-95ae-2d84e7ef7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0990e1-c73e-4d57-9c38-08c7b0d0ce7c">
      <Terms xmlns="http://schemas.microsoft.com/office/infopath/2007/PartnerControls"/>
    </lcf76f155ced4ddcb4097134ff3c332f>
    <TaxCatchAll xmlns="7f948095-7727-4521-95ae-2d84e7ef72a5" xsi:nil="true"/>
  </documentManagement>
</p:properties>
</file>

<file path=customXml/itemProps1.xml><?xml version="1.0" encoding="utf-8"?>
<ds:datastoreItem xmlns:ds="http://schemas.openxmlformats.org/officeDocument/2006/customXml" ds:itemID="{A9DB7BA2-C97C-4CB4-86B6-1E90C01587E9}"/>
</file>

<file path=customXml/itemProps2.xml><?xml version="1.0" encoding="utf-8"?>
<ds:datastoreItem xmlns:ds="http://schemas.openxmlformats.org/officeDocument/2006/customXml" ds:itemID="{26B58169-4EB0-4B66-9048-F83CCD8FE73B}"/>
</file>

<file path=customXml/itemProps3.xml><?xml version="1.0" encoding="utf-8"?>
<ds:datastoreItem xmlns:ds="http://schemas.openxmlformats.org/officeDocument/2006/customXml" ds:itemID="{2334C212-243A-427B-8812-55D6A35ACC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2022-10-04T17:35:02Z</dcterms:created>
  <dc:creator>Patricia Lomeli</dc:creator>
  <dc:description/>
  <dc:language>es-MX</dc:language>
  <cp:lastModifiedBy/>
  <dcterms:modified xsi:type="dcterms:W3CDTF">2025-04-24T20:30:42Z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0x010100A84450C6A29FBD4C9DAA6A82B1529658</vt:lpwstr>
  </property>
  <property fmtid="{D5CDD505-2E9C-101B-9397-08002B2CF9AE}" pid="3" name="MediaServiceImageTags">
    <vt:lpwstr/>
  </property>
</Properties>
</file>