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ruger\Documents\GitHub\SynopsisTesting\Synopsis\"/>
    </mc:Choice>
  </mc:AlternateContent>
  <xr:revisionPtr revIDLastSave="0" documentId="13_ncr:1_{BF1C5B30-5EFA-43E8-BEBB-B8D4D4FA45E9}" xr6:coauthVersionLast="38" xr6:coauthVersionMax="38" xr10:uidLastSave="{00000000-0000-0000-0000-000000000000}"/>
  <bookViews>
    <workbookView xWindow="0" yWindow="0" windowWidth="27780" windowHeight="13260" tabRatio="788" xr2:uid="{00000000-000D-0000-FFFF-FFFF00000000}"/>
  </bookViews>
  <sheets>
    <sheet name="Kalender" sheetId="14" r:id="rId1"/>
  </sheets>
  <definedNames>
    <definedName name="Dage">{0,1,2,3,4,5,6}</definedName>
    <definedName name="Kalender10Måned">Kalender!$C$123</definedName>
    <definedName name="Kalender10MånedIndstilling">MATCH(Kalender10Måned,Måneder,0)</definedName>
    <definedName name="Kalender10År">Kalender!$B$123</definedName>
    <definedName name="Kalender11Måned">Kalender!$C$137</definedName>
    <definedName name="Kalender11MånedIndstilling">MATCH(Kalender11Måned,Måneder,0)</definedName>
    <definedName name="Kalender11År">Kalender!$B$137</definedName>
    <definedName name="Kalender12Måned">Kalender!$C$151</definedName>
    <definedName name="Kalender12MånedIndstilling">MATCH(Kalender12Måned,Måneder,0)</definedName>
    <definedName name="Kalender12År">Kalender!$B$151</definedName>
    <definedName name="Kalender1Måned">Kalender!$C$1</definedName>
    <definedName name="Kalender1MånedIndstilling">MATCH(Kalender1Måned,Måneder,0)</definedName>
    <definedName name="Kalender1År">Kalender!$B$1</definedName>
    <definedName name="Kalender2Måned">Kalender!$C$11</definedName>
    <definedName name="Kalender2MånedIndstilling">MATCH(Kalender2Måned,Måneder,0)</definedName>
    <definedName name="Kalender2År">Kalender!$B$11</definedName>
    <definedName name="Kalender3Måned">Kalender!$C$25</definedName>
    <definedName name="Kalender3MånedIndstilling">MATCH(Kalender3Måned,Måneder,0)</definedName>
    <definedName name="Kalender3År">Kalender!$B$25</definedName>
    <definedName name="Kalender4Måned">Kalender!$C$39</definedName>
    <definedName name="Kalender4MånedIndstilling">MATCH(Kalender4Måned,Måneder,0)</definedName>
    <definedName name="Kalender4År">Kalender!$B$39</definedName>
    <definedName name="Kalender5Måned">Kalender!$C$53</definedName>
    <definedName name="Kalender5MånedIndstilling">MATCH(Kalender5Måned,Måneder,0)</definedName>
    <definedName name="Kalender5År">Kalender!$B$53</definedName>
    <definedName name="Kalender6Måned">Kalender!$C$67</definedName>
    <definedName name="Kalender6MånedIndstilling">MATCH(Kalender6Måned,Måneder,0)</definedName>
    <definedName name="Kalender6År">Kalender!$B$67</definedName>
    <definedName name="Kalender7Måned">Kalender!$C$81</definedName>
    <definedName name="Kalender7MånedIndstilling">MATCH(Kalender7Måned,Måneder,0)</definedName>
    <definedName name="Kalender7År">Kalender!$B$81</definedName>
    <definedName name="Kalender8Måned">Kalender!$C$95</definedName>
    <definedName name="Kalender8MånedIndstilling">MATCH(Kalender8Måned,Måneder,0)</definedName>
    <definedName name="Kalender8År">Kalender!$B$95</definedName>
    <definedName name="Kalender9Måned">Kalender!$C$109</definedName>
    <definedName name="Kalender9MånedIndstilling">MATCH(Kalender9Måned,Måneder,0)</definedName>
    <definedName name="Kalender9År">Kalender!$B$109</definedName>
    <definedName name="Måneder">{"Januar","Februar","Marts","April","Maj","Juni","Juli","August","September","Oktober","November","December"}</definedName>
    <definedName name="_xlnm.Print_Area" localSheetId="0">Kalender!$B$1:$I$164</definedName>
    <definedName name="Ugedage">{"MANDAG","TIRSDAG","ONSDAG","TORSDAG","FREDAG","LØRDAG","SØNDAG"}</definedName>
    <definedName name="UgedagIndstilling">MATCH(UgeStart,Ugedage,0)+10</definedName>
    <definedName name="UgeStart">Kalender!$B$2</definedName>
    <definedName name="UgeStartVærdi">IF(UgeStart="MANDAG",2,1)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9" i="14" l="1" a="1"/>
  <c r="B7" i="14" a="1"/>
  <c r="B5" i="14" a="1"/>
  <c r="B3" i="14" a="1"/>
  <c r="C11" i="14"/>
  <c r="B11" i="14"/>
  <c r="C25" i="14" l="1"/>
  <c r="B25" i="14"/>
  <c r="B23" i="14" a="1"/>
  <c r="B21" i="14" a="1"/>
  <c r="B19" i="14" a="1"/>
  <c r="B17" i="14" a="1"/>
  <c r="B15" i="14" a="1"/>
  <c r="B13" i="14" a="1"/>
  <c r="H3" i="14"/>
  <c r="H2" i="14" s="1"/>
  <c r="G3" i="14"/>
  <c r="G2" i="14" s="1"/>
  <c r="F3" i="14"/>
  <c r="F2" i="14" s="1"/>
  <c r="E3" i="14"/>
  <c r="E2" i="14" s="1"/>
  <c r="D3" i="14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D2" i="14"/>
  <c r="C39" i="14" l="1"/>
  <c r="B39" i="14"/>
  <c r="B37" i="14" a="1"/>
  <c r="B35" i="14" a="1"/>
  <c r="B33" i="14" a="1"/>
  <c r="B31" i="14" a="1"/>
  <c r="B29" i="14" a="1"/>
  <c r="B27" i="14" a="1"/>
  <c r="H13" i="14"/>
  <c r="H12" i="14" s="1"/>
  <c r="G13" i="14"/>
  <c r="F13" i="14"/>
  <c r="F12" i="14" s="1"/>
  <c r="E13" i="14"/>
  <c r="E12" i="14" s="1"/>
  <c r="D13" i="14"/>
  <c r="D12" i="14" s="1"/>
  <c r="C13" i="14"/>
  <c r="C12" i="14" s="1"/>
  <c r="B13" i="14"/>
  <c r="B12" i="14" s="1"/>
  <c r="H15" i="14"/>
  <c r="G15" i="14"/>
  <c r="F15" i="14"/>
  <c r="E15" i="14"/>
  <c r="D15" i="14"/>
  <c r="C15" i="14"/>
  <c r="B15" i="14"/>
  <c r="H17" i="14"/>
  <c r="G17" i="14"/>
  <c r="F17" i="14"/>
  <c r="E17" i="14"/>
  <c r="D17" i="14"/>
  <c r="C17" i="14"/>
  <c r="B17" i="14"/>
  <c r="H19" i="14"/>
  <c r="G19" i="14"/>
  <c r="F19" i="14"/>
  <c r="E19" i="14"/>
  <c r="D19" i="14"/>
  <c r="C19" i="14"/>
  <c r="B19" i="14"/>
  <c r="H21" i="14"/>
  <c r="G21" i="14"/>
  <c r="F21" i="14"/>
  <c r="E21" i="14"/>
  <c r="D21" i="14"/>
  <c r="C21" i="14"/>
  <c r="B21" i="14"/>
  <c r="C23" i="14"/>
  <c r="B23" i="14"/>
  <c r="G12" i="14"/>
  <c r="C53" i="14" l="1"/>
  <c r="B53" i="14"/>
  <c r="B51" i="14" a="1"/>
  <c r="B49" i="14" a="1"/>
  <c r="B47" i="14" a="1"/>
  <c r="B45" i="14" a="1"/>
  <c r="B43" i="14" a="1"/>
  <c r="B41" i="14" a="1"/>
  <c r="H27" i="14"/>
  <c r="H26" i="14" s="1"/>
  <c r="G27" i="14"/>
  <c r="F27" i="14"/>
  <c r="F26" i="14" s="1"/>
  <c r="E27" i="14"/>
  <c r="E26" i="14" s="1"/>
  <c r="D27" i="14"/>
  <c r="D26" i="14" s="1"/>
  <c r="C27" i="14"/>
  <c r="C26" i="14" s="1"/>
  <c r="B27" i="14"/>
  <c r="B26" i="14" s="1"/>
  <c r="H29" i="14"/>
  <c r="G29" i="14"/>
  <c r="F29" i="14"/>
  <c r="E29" i="14"/>
  <c r="D29" i="14"/>
  <c r="C29" i="14"/>
  <c r="B29" i="14"/>
  <c r="H31" i="14"/>
  <c r="G31" i="14"/>
  <c r="F31" i="14"/>
  <c r="E31" i="14"/>
  <c r="D31" i="14"/>
  <c r="C31" i="14"/>
  <c r="B31" i="14"/>
  <c r="H33" i="14"/>
  <c r="G33" i="14"/>
  <c r="F33" i="14"/>
  <c r="E33" i="14"/>
  <c r="D33" i="14"/>
  <c r="C33" i="14"/>
  <c r="B33" i="14"/>
  <c r="H35" i="14"/>
  <c r="G35" i="14"/>
  <c r="F35" i="14"/>
  <c r="E35" i="14"/>
  <c r="D35" i="14"/>
  <c r="C35" i="14"/>
  <c r="B35" i="14"/>
  <c r="C37" i="14"/>
  <c r="B37" i="14"/>
  <c r="G26" i="14"/>
  <c r="C67" i="14" l="1"/>
  <c r="B67" i="14"/>
  <c r="B65" i="14" a="1"/>
  <c r="B63" i="14" a="1"/>
  <c r="B61" i="14" a="1"/>
  <c r="B59" i="14" a="1"/>
  <c r="B57" i="14" a="1"/>
  <c r="B55" i="14" a="1"/>
  <c r="H41" i="14"/>
  <c r="H40" i="14" s="1"/>
  <c r="G41" i="14"/>
  <c r="G40" i="14" s="1"/>
  <c r="F41" i="14"/>
  <c r="F40" i="14" s="1"/>
  <c r="E41" i="14"/>
  <c r="E40" i="14" s="1"/>
  <c r="D41" i="14"/>
  <c r="D40" i="14" s="1"/>
  <c r="C41" i="14"/>
  <c r="C40" i="14" s="1"/>
  <c r="B41" i="14"/>
  <c r="B40" i="14" s="1"/>
  <c r="H43" i="14"/>
  <c r="G43" i="14"/>
  <c r="F43" i="14"/>
  <c r="E43" i="14"/>
  <c r="D43" i="14"/>
  <c r="C43" i="14"/>
  <c r="B43" i="14"/>
  <c r="H45" i="14"/>
  <c r="G45" i="14"/>
  <c r="F45" i="14"/>
  <c r="E45" i="14"/>
  <c r="D45" i="14"/>
  <c r="C45" i="14"/>
  <c r="B45" i="14"/>
  <c r="H47" i="14"/>
  <c r="G47" i="14"/>
  <c r="F47" i="14"/>
  <c r="E47" i="14"/>
  <c r="D47" i="14"/>
  <c r="C47" i="14"/>
  <c r="B47" i="14"/>
  <c r="H49" i="14"/>
  <c r="G49" i="14"/>
  <c r="F49" i="14"/>
  <c r="E49" i="14"/>
  <c r="D49" i="14"/>
  <c r="C49" i="14"/>
  <c r="B49" i="14"/>
  <c r="C51" i="14"/>
  <c r="B51" i="14"/>
  <c r="C81" i="14" l="1"/>
  <c r="B81" i="14"/>
  <c r="B79" i="14" a="1"/>
  <c r="B77" i="14" a="1"/>
  <c r="B75" i="14" a="1"/>
  <c r="B73" i="14" a="1"/>
  <c r="B71" i="14" a="1"/>
  <c r="B69" i="14" a="1"/>
  <c r="H55" i="14"/>
  <c r="H54" i="14" s="1"/>
  <c r="G55" i="14"/>
  <c r="G54" i="14" s="1"/>
  <c r="F55" i="14"/>
  <c r="F54" i="14" s="1"/>
  <c r="E55" i="14"/>
  <c r="E54" i="14" s="1"/>
  <c r="D55" i="14"/>
  <c r="D54" i="14" s="1"/>
  <c r="C55" i="14"/>
  <c r="C54" i="14" s="1"/>
  <c r="B55" i="14"/>
  <c r="B54" i="14" s="1"/>
  <c r="H57" i="14"/>
  <c r="G57" i="14"/>
  <c r="F57" i="14"/>
  <c r="E57" i="14"/>
  <c r="D57" i="14"/>
  <c r="C57" i="14"/>
  <c r="B57" i="14"/>
  <c r="H59" i="14"/>
  <c r="G59" i="14"/>
  <c r="F59" i="14"/>
  <c r="E59" i="14"/>
  <c r="D59" i="14"/>
  <c r="C59" i="14"/>
  <c r="B59" i="14"/>
  <c r="H61" i="14"/>
  <c r="G61" i="14"/>
  <c r="F61" i="14"/>
  <c r="E61" i="14"/>
  <c r="D61" i="14"/>
  <c r="C61" i="14"/>
  <c r="B61" i="14"/>
  <c r="H63" i="14"/>
  <c r="G63" i="14"/>
  <c r="F63" i="14"/>
  <c r="E63" i="14"/>
  <c r="D63" i="14"/>
  <c r="C63" i="14"/>
  <c r="B63" i="14"/>
  <c r="C65" i="14"/>
  <c r="B65" i="14"/>
  <c r="C95" i="14" l="1"/>
  <c r="B95" i="14"/>
  <c r="B93" i="14" a="1"/>
  <c r="B91" i="14" a="1"/>
  <c r="B89" i="14" a="1"/>
  <c r="B87" i="14" a="1"/>
  <c r="B85" i="14" a="1"/>
  <c r="B83" i="14" a="1"/>
  <c r="H69" i="14"/>
  <c r="H68" i="14" s="1"/>
  <c r="G69" i="14"/>
  <c r="G68" i="14" s="1"/>
  <c r="F69" i="14"/>
  <c r="F68" i="14" s="1"/>
  <c r="E69" i="14"/>
  <c r="E68" i="14" s="1"/>
  <c r="D69" i="14"/>
  <c r="D68" i="14" s="1"/>
  <c r="C69" i="14"/>
  <c r="C68" i="14" s="1"/>
  <c r="B69" i="14"/>
  <c r="B68" i="14" s="1"/>
  <c r="H71" i="14"/>
  <c r="G71" i="14"/>
  <c r="F71" i="14"/>
  <c r="E71" i="14"/>
  <c r="D71" i="14"/>
  <c r="C71" i="14"/>
  <c r="B71" i="14"/>
  <c r="H73" i="14"/>
  <c r="G73" i="14"/>
  <c r="F73" i="14"/>
  <c r="E73" i="14"/>
  <c r="D73" i="14"/>
  <c r="C73" i="14"/>
  <c r="B73" i="14"/>
  <c r="H75" i="14"/>
  <c r="G75" i="14"/>
  <c r="F75" i="14"/>
  <c r="E75" i="14"/>
  <c r="D75" i="14"/>
  <c r="C75" i="14"/>
  <c r="B75" i="14"/>
  <c r="H77" i="14"/>
  <c r="G77" i="14"/>
  <c r="F77" i="14"/>
  <c r="E77" i="14"/>
  <c r="D77" i="14"/>
  <c r="C77" i="14"/>
  <c r="B77" i="14"/>
  <c r="C79" i="14"/>
  <c r="B79" i="14"/>
  <c r="C109" i="14" l="1"/>
  <c r="B109" i="14"/>
  <c r="B107" i="14" a="1"/>
  <c r="B105" i="14" a="1"/>
  <c r="B103" i="14" a="1"/>
  <c r="B101" i="14" a="1"/>
  <c r="B99" i="14" a="1"/>
  <c r="B97" i="14" a="1"/>
  <c r="H83" i="14"/>
  <c r="H82" i="14" s="1"/>
  <c r="G83" i="14"/>
  <c r="G82" i="14" s="1"/>
  <c r="F83" i="14"/>
  <c r="F82" i="14" s="1"/>
  <c r="E83" i="14"/>
  <c r="E82" i="14" s="1"/>
  <c r="D83" i="14"/>
  <c r="D82" i="14" s="1"/>
  <c r="C83" i="14"/>
  <c r="C82" i="14" s="1"/>
  <c r="B83" i="14"/>
  <c r="B82" i="14" s="1"/>
  <c r="H85" i="14"/>
  <c r="G85" i="14"/>
  <c r="F85" i="14"/>
  <c r="E85" i="14"/>
  <c r="D85" i="14"/>
  <c r="C85" i="14"/>
  <c r="B85" i="14"/>
  <c r="H87" i="14"/>
  <c r="G87" i="14"/>
  <c r="F87" i="14"/>
  <c r="E87" i="14"/>
  <c r="D87" i="14"/>
  <c r="C87" i="14"/>
  <c r="B87" i="14"/>
  <c r="H89" i="14"/>
  <c r="G89" i="14"/>
  <c r="F89" i="14"/>
  <c r="E89" i="14"/>
  <c r="D89" i="14"/>
  <c r="C89" i="14"/>
  <c r="B89" i="14"/>
  <c r="H91" i="14"/>
  <c r="G91" i="14"/>
  <c r="F91" i="14"/>
  <c r="E91" i="14"/>
  <c r="D91" i="14"/>
  <c r="C91" i="14"/>
  <c r="B91" i="14"/>
  <c r="C93" i="14"/>
  <c r="B93" i="14"/>
  <c r="C123" i="14" l="1"/>
  <c r="B123" i="14"/>
  <c r="B121" i="14" a="1"/>
  <c r="B119" i="14" a="1"/>
  <c r="B117" i="14" a="1"/>
  <c r="B115" i="14" a="1"/>
  <c r="B113" i="14" a="1"/>
  <c r="B111" i="14" a="1"/>
  <c r="H97" i="14"/>
  <c r="H96" i="14" s="1"/>
  <c r="G97" i="14"/>
  <c r="F97" i="14"/>
  <c r="F96" i="14" s="1"/>
  <c r="E97" i="14"/>
  <c r="E96" i="14" s="1"/>
  <c r="D97" i="14"/>
  <c r="D96" i="14" s="1"/>
  <c r="C97" i="14"/>
  <c r="C96" i="14" s="1"/>
  <c r="B97" i="14"/>
  <c r="B96" i="14" s="1"/>
  <c r="H99" i="14"/>
  <c r="G99" i="14"/>
  <c r="F99" i="14"/>
  <c r="E99" i="14"/>
  <c r="D99" i="14"/>
  <c r="C99" i="14"/>
  <c r="B99" i="14"/>
  <c r="H101" i="14"/>
  <c r="G101" i="14"/>
  <c r="F101" i="14"/>
  <c r="E101" i="14"/>
  <c r="D101" i="14"/>
  <c r="C101" i="14"/>
  <c r="B101" i="14"/>
  <c r="H103" i="14"/>
  <c r="G103" i="14"/>
  <c r="F103" i="14"/>
  <c r="E103" i="14"/>
  <c r="D103" i="14"/>
  <c r="C103" i="14"/>
  <c r="B103" i="14"/>
  <c r="H105" i="14"/>
  <c r="G105" i="14"/>
  <c r="F105" i="14"/>
  <c r="E105" i="14"/>
  <c r="D105" i="14"/>
  <c r="C105" i="14"/>
  <c r="B105" i="14"/>
  <c r="C107" i="14"/>
  <c r="B107" i="14"/>
  <c r="G96" i="14"/>
  <c r="C137" i="14" l="1"/>
  <c r="B137" i="14"/>
  <c r="B135" i="14" a="1"/>
  <c r="B133" i="14" a="1"/>
  <c r="B131" i="14" a="1"/>
  <c r="B129" i="14" a="1"/>
  <c r="B127" i="14" a="1"/>
  <c r="B125" i="14" a="1"/>
  <c r="H111" i="14"/>
  <c r="H110" i="14" s="1"/>
  <c r="G111" i="14"/>
  <c r="F111" i="14"/>
  <c r="E111" i="14"/>
  <c r="D111" i="14"/>
  <c r="D110" i="14" s="1"/>
  <c r="C111" i="14"/>
  <c r="C110" i="14" s="1"/>
  <c r="B111" i="14"/>
  <c r="B110" i="14" s="1"/>
  <c r="H113" i="14"/>
  <c r="G113" i="14"/>
  <c r="F113" i="14"/>
  <c r="E113" i="14"/>
  <c r="D113" i="14"/>
  <c r="C113" i="14"/>
  <c r="B113" i="14"/>
  <c r="H115" i="14"/>
  <c r="G115" i="14"/>
  <c r="F115" i="14"/>
  <c r="E115" i="14"/>
  <c r="D115" i="14"/>
  <c r="C115" i="14"/>
  <c r="B115" i="14"/>
  <c r="H117" i="14"/>
  <c r="G117" i="14"/>
  <c r="F117" i="14"/>
  <c r="E117" i="14"/>
  <c r="D117" i="14"/>
  <c r="C117" i="14"/>
  <c r="B117" i="14"/>
  <c r="H119" i="14"/>
  <c r="G119" i="14"/>
  <c r="F119" i="14"/>
  <c r="E119" i="14"/>
  <c r="D119" i="14"/>
  <c r="C119" i="14"/>
  <c r="B119" i="14"/>
  <c r="C121" i="14"/>
  <c r="B121" i="14"/>
  <c r="G110" i="14"/>
  <c r="F110" i="14"/>
  <c r="E110" i="14"/>
  <c r="C151" i="14" l="1"/>
  <c r="B151" i="14"/>
  <c r="B149" i="14" a="1"/>
  <c r="B147" i="14" a="1"/>
  <c r="B145" i="14" a="1"/>
  <c r="B143" i="14" a="1"/>
  <c r="B141" i="14" a="1"/>
  <c r="B139" i="14" a="1"/>
  <c r="H125" i="14"/>
  <c r="H124" i="14" s="1"/>
  <c r="G125" i="14"/>
  <c r="F125" i="14"/>
  <c r="F124" i="14" s="1"/>
  <c r="E125" i="14"/>
  <c r="E124" i="14" s="1"/>
  <c r="D125" i="14"/>
  <c r="D124" i="14" s="1"/>
  <c r="C125" i="14"/>
  <c r="C124" i="14" s="1"/>
  <c r="B125" i="14"/>
  <c r="B124" i="14" s="1"/>
  <c r="H127" i="14"/>
  <c r="G127" i="14"/>
  <c r="F127" i="14"/>
  <c r="E127" i="14"/>
  <c r="D127" i="14"/>
  <c r="C127" i="14"/>
  <c r="B127" i="14"/>
  <c r="H129" i="14"/>
  <c r="G129" i="14"/>
  <c r="F129" i="14"/>
  <c r="E129" i="14"/>
  <c r="D129" i="14"/>
  <c r="C129" i="14"/>
  <c r="B129" i="14"/>
  <c r="H131" i="14"/>
  <c r="G131" i="14"/>
  <c r="F131" i="14"/>
  <c r="E131" i="14"/>
  <c r="D131" i="14"/>
  <c r="C131" i="14"/>
  <c r="B131" i="14"/>
  <c r="H133" i="14"/>
  <c r="G133" i="14"/>
  <c r="F133" i="14"/>
  <c r="E133" i="14"/>
  <c r="D133" i="14"/>
  <c r="C133" i="14"/>
  <c r="B133" i="14"/>
  <c r="C135" i="14"/>
  <c r="B135" i="14"/>
  <c r="G124" i="14"/>
  <c r="B163" i="14" l="1" a="1"/>
  <c r="C163" i="14" s="1"/>
  <c r="B161" i="14" a="1"/>
  <c r="E161" i="14" s="1"/>
  <c r="B153" i="14" a="1"/>
  <c r="E153" i="14" s="1"/>
  <c r="E152" i="14" s="1"/>
  <c r="B159" i="14" a="1"/>
  <c r="H159" i="14" s="1"/>
  <c r="B155" i="14" a="1"/>
  <c r="H155" i="14" s="1"/>
  <c r="B157" i="14" a="1"/>
  <c r="E157" i="14" s="1"/>
  <c r="H139" i="14"/>
  <c r="H138" i="14" s="1"/>
  <c r="G139" i="14"/>
  <c r="F139" i="14"/>
  <c r="E139" i="14"/>
  <c r="E138" i="14" s="1"/>
  <c r="D139" i="14"/>
  <c r="D138" i="14" s="1"/>
  <c r="C139" i="14"/>
  <c r="C138" i="14" s="1"/>
  <c r="B139" i="14"/>
  <c r="B138" i="14" s="1"/>
  <c r="H141" i="14"/>
  <c r="G141" i="14"/>
  <c r="F141" i="14"/>
  <c r="E141" i="14"/>
  <c r="D141" i="14"/>
  <c r="C141" i="14"/>
  <c r="B141" i="14"/>
  <c r="H143" i="14"/>
  <c r="G143" i="14"/>
  <c r="F143" i="14"/>
  <c r="E143" i="14"/>
  <c r="D143" i="14"/>
  <c r="C143" i="14"/>
  <c r="B143" i="14"/>
  <c r="H145" i="14"/>
  <c r="G145" i="14"/>
  <c r="F145" i="14"/>
  <c r="E145" i="14"/>
  <c r="D145" i="14"/>
  <c r="C145" i="14"/>
  <c r="B145" i="14"/>
  <c r="H147" i="14"/>
  <c r="G147" i="14"/>
  <c r="F147" i="14"/>
  <c r="E147" i="14"/>
  <c r="D147" i="14"/>
  <c r="C147" i="14"/>
  <c r="B147" i="14"/>
  <c r="C149" i="14"/>
  <c r="B149" i="14"/>
  <c r="G138" i="14"/>
  <c r="F138" i="14"/>
  <c r="D161" i="14" l="1"/>
  <c r="H161" i="14"/>
  <c r="F161" i="14"/>
  <c r="C161" i="14"/>
  <c r="G161" i="14"/>
  <c r="B161" i="14"/>
  <c r="H157" i="14"/>
  <c r="D153" i="14"/>
  <c r="D152" i="14" s="1"/>
  <c r="C157" i="14"/>
  <c r="F153" i="14"/>
  <c r="F152" i="14" s="1"/>
  <c r="D157" i="14"/>
  <c r="G157" i="14"/>
  <c r="B157" i="14"/>
  <c r="C153" i="14"/>
  <c r="C152" i="14" s="1"/>
  <c r="H153" i="14"/>
  <c r="H152" i="14" s="1"/>
  <c r="F157" i="14"/>
  <c r="G153" i="14"/>
  <c r="G152" i="14" s="1"/>
  <c r="B153" i="14"/>
  <c r="B152" i="14" s="1"/>
  <c r="E159" i="14"/>
  <c r="G159" i="14"/>
  <c r="C159" i="14"/>
  <c r="E155" i="14"/>
  <c r="B155" i="14"/>
  <c r="D159" i="14"/>
  <c r="F155" i="14"/>
  <c r="B163" i="14"/>
  <c r="F159" i="14"/>
  <c r="B159" i="14"/>
  <c r="D155" i="14"/>
  <c r="G155" i="14"/>
  <c r="C155" i="14"/>
</calcChain>
</file>

<file path=xl/sharedStrings.xml><?xml version="1.0" encoding="utf-8"?>
<sst xmlns="http://schemas.openxmlformats.org/spreadsheetml/2006/main" count="26" uniqueCount="14">
  <si>
    <t>MANDAG</t>
  </si>
  <si>
    <t>Bemærkninger:</t>
  </si>
  <si>
    <t>Skole-hjem-samtaler kl. 19</t>
  </si>
  <si>
    <t>november</t>
  </si>
  <si>
    <t>Aflevering af synopsis</t>
  </si>
  <si>
    <t>Opstart af projekt</t>
  </si>
  <si>
    <t xml:space="preserve">Første vejledning </t>
  </si>
  <si>
    <t>Research om Microsoft Test Manager</t>
  </si>
  <si>
    <t>Miljø opsætning</t>
  </si>
  <si>
    <t>Tidsplan planlægning</t>
  </si>
  <si>
    <t>Research om Exploratory testing</t>
  </si>
  <si>
    <t>Synopsis</t>
  </si>
  <si>
    <t>Research</t>
  </si>
  <si>
    <t>Arbejde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</si>
</sst>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9" fillId="8" borderId="9" xfId="5" applyFill="1">
      <alignment horizontal="left" vertical="center" wrapText="1" indent="1"/>
    </xf>
    <xf numFmtId="164" fontId="9" fillId="8" borderId="4" xfId="5" applyFill="1" applyBorder="1">
      <alignment horizontal="left" vertical="center" wrapText="1" indent="1"/>
    </xf>
    <xf numFmtId="0" fontId="12" fillId="8" borderId="6" xfId="6" applyNumberFormat="1" applyFill="1">
      <alignment horizontal="left" vertical="top" wrapText="1" indent="1"/>
    </xf>
    <xf numFmtId="0" fontId="12" fillId="8" borderId="5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3">
    <cellStyle name="40 % - Farve1" xfId="1" builtinId="31" customBuiltin="1"/>
    <cellStyle name="Bemærkninger" xfId="7" xr:uid="{00000000-0005-0000-0000-000001000000}"/>
    <cellStyle name="Dag" xfId="5" xr:uid="{00000000-0005-0000-0000-000002000000}"/>
    <cellStyle name="Farve1" xfId="3" builtinId="29" customBuiltin="1"/>
    <cellStyle name="Farve5" xfId="4" builtinId="45" customBuiltin="1"/>
    <cellStyle name="Normal" xfId="0" builtinId="0" customBuiltin="1"/>
    <cellStyle name="Oplysning om dag" xfId="6" xr:uid="{00000000-0005-0000-0000-000006000000}"/>
    <cellStyle name="Overskrift 1" xfId="2" builtinId="16" customBuiltin="1"/>
    <cellStyle name="Overskrift 2" xfId="10" builtinId="17" customBuiltin="1"/>
    <cellStyle name="Overskrift 3" xfId="11" builtinId="18" customBuiltin="1"/>
    <cellStyle name="Overskrift 4" xfId="12" builtinId="19" customBuiltin="1"/>
    <cellStyle name="Overskrift til bemærkninger" xfId="8" xr:uid="{00000000-0005-0000-0000-00000B000000}"/>
    <cellStyle name="Titel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4"/>
  <sheetViews>
    <sheetView showGridLines="0" tabSelected="1" topLeftCell="A13" zoomScaleNormal="100" workbookViewId="0">
      <selection activeCell="H14" sqref="H14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2018</v>
      </c>
      <c r="C1" s="6" t="s">
        <v>3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0</v>
      </c>
      <c r="C2" s="8" t="str">
        <f ca="1">UPPER(TEXT(C3,"dddd"))</f>
        <v>TIRSDAG</v>
      </c>
      <c r="D2" s="7" t="str">
        <f t="shared" ref="D2:H2" ca="1" si="0">UPPER(TEXT(D3,"dddd"))</f>
        <v>ONSDAG</v>
      </c>
      <c r="E2" s="8" t="str">
        <f t="shared" ca="1" si="0"/>
        <v>TORSDAG</v>
      </c>
      <c r="F2" s="7" t="str">
        <f t="shared" ca="1" si="0"/>
        <v>FREDAG</v>
      </c>
      <c r="G2" s="8" t="str">
        <f t="shared" ca="1" si="0"/>
        <v>LØRDAG</v>
      </c>
      <c r="H2" s="7" t="str">
        <f t="shared" ca="1" si="0"/>
        <v>SØNDAG</v>
      </c>
    </row>
    <row r="3" spans="1:8" ht="16.5" customHeight="1" x14ac:dyDescent="0.3">
      <c r="B3" s="4">
        <f t="array" aca="1" ref="B3:H3" ca="1">Dage+1+DATE(Kalender1År,Kalender1MånedIndstilling,1)-WEEKDAY(DATE(Kalender1År,Kalender1MånedIndstilling,1),UgedagIndstilling)</f>
        <v>43402</v>
      </c>
      <c r="C3" s="4">
        <f ca="1"/>
        <v>43403</v>
      </c>
      <c r="D3" s="4">
        <f ca="1"/>
        <v>43404</v>
      </c>
      <c r="E3" s="4">
        <f ca="1"/>
        <v>43405</v>
      </c>
      <c r="F3" s="4">
        <f ca="1"/>
        <v>43406</v>
      </c>
      <c r="G3" s="4">
        <f ca="1"/>
        <v>43407</v>
      </c>
      <c r="H3" s="5">
        <f ca="1"/>
        <v>43408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Dage+8+DATE(Kalender1År,Kalender1MånedIndstilling,1)-WEEKDAY(DATE(Kalender1År,Kalender1MånedIndstilling,1),UgedagIndstilling)</f>
        <v>43409</v>
      </c>
      <c r="C5" s="4">
        <f ca="1"/>
        <v>43410</v>
      </c>
      <c r="D5" s="4">
        <f ca="1"/>
        <v>43411</v>
      </c>
      <c r="E5" s="4">
        <f ca="1"/>
        <v>43412</v>
      </c>
      <c r="F5" s="4">
        <f ca="1"/>
        <v>43413</v>
      </c>
      <c r="G5" s="4">
        <f ca="1"/>
        <v>43414</v>
      </c>
      <c r="H5" s="5">
        <f ca="1"/>
        <v>43415</v>
      </c>
    </row>
    <row r="6" spans="1:8" ht="56.25" customHeight="1" x14ac:dyDescent="0.3">
      <c r="B6" s="10"/>
      <c r="C6" s="10"/>
      <c r="D6" s="10"/>
      <c r="E6" s="10" t="s">
        <v>2</v>
      </c>
      <c r="F6" s="10"/>
      <c r="G6" s="10"/>
      <c r="H6" s="10"/>
    </row>
    <row r="7" spans="1:8" ht="16.5" customHeight="1" x14ac:dyDescent="0.3">
      <c r="B7" s="4">
        <f t="array" aca="1" ref="B7:H7" ca="1">Dage+15+DATE(Kalender1År,Kalender1MånedIndstilling,1)-WEEKDAY(DATE(Kalender1År,Kalender1MånedIndstilling,1),UgedagIndstilling)</f>
        <v>43416</v>
      </c>
      <c r="C7" s="4">
        <f ca="1"/>
        <v>43417</v>
      </c>
      <c r="D7" s="4">
        <f ca="1"/>
        <v>43418</v>
      </c>
      <c r="E7" s="4">
        <f ca="1"/>
        <v>43419</v>
      </c>
      <c r="F7" s="4">
        <f ca="1"/>
        <v>43420</v>
      </c>
      <c r="G7" s="4">
        <f ca="1"/>
        <v>43421</v>
      </c>
      <c r="H7" s="5">
        <f ca="1"/>
        <v>43422</v>
      </c>
    </row>
    <row r="8" spans="1:8" ht="56.25" customHeight="1" x14ac:dyDescent="0.3">
      <c r="B8" s="10"/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Dage+22+DATE(Kalender1År,Kalender1MånedIndstilling,1)-WEEKDAY(DATE(Kalender1År,Kalender1MånedIndstilling,1),UgedagIndstilling)</f>
        <v>43423</v>
      </c>
      <c r="C9" s="4">
        <f ca="1"/>
        <v>43424</v>
      </c>
      <c r="D9" s="4">
        <f ca="1"/>
        <v>43425</v>
      </c>
      <c r="E9" s="4">
        <f ca="1"/>
        <v>43426</v>
      </c>
      <c r="F9" s="4">
        <f ca="1"/>
        <v>43427</v>
      </c>
      <c r="G9" s="4">
        <f ca="1"/>
        <v>43428</v>
      </c>
      <c r="H9" s="5">
        <f ca="1"/>
        <v>43429</v>
      </c>
    </row>
    <row r="10" spans="1:8" ht="56.25" customHeight="1" x14ac:dyDescent="0.3">
      <c r="B10" s="10" t="s">
        <v>5</v>
      </c>
      <c r="C10" s="10" t="s">
        <v>9</v>
      </c>
      <c r="D10" s="10" t="s">
        <v>7</v>
      </c>
      <c r="E10" s="10" t="s">
        <v>6</v>
      </c>
      <c r="F10" s="10"/>
      <c r="G10" s="10"/>
      <c r="H10" s="11" t="s">
        <v>8</v>
      </c>
    </row>
    <row r="11" spans="1:8" ht="54" customHeight="1" x14ac:dyDescent="0.9">
      <c r="A11" s="2"/>
      <c r="B11" s="1">
        <f ca="1">YEAR(DATE(Kalender1År,Kalender1MånedIndstilling+1,1))</f>
        <v>2018</v>
      </c>
      <c r="C11" s="6" t="str">
        <f ca="1">TEXT(DATE(Kalender1År,Kalender1MånedIndstilling+1,1),"mmmm")</f>
        <v>december</v>
      </c>
      <c r="D11" s="9"/>
      <c r="E11" s="9"/>
      <c r="F11" s="9"/>
      <c r="G11" s="9"/>
      <c r="H11" s="2"/>
    </row>
    <row r="12" spans="1:8" ht="14.25" customHeight="1" x14ac:dyDescent="0.3">
      <c r="A12" s="3"/>
      <c r="B12" s="7" t="str">
        <f ca="1">UPPER(TEXT(B13,"dddd"))</f>
        <v>MANDAG</v>
      </c>
      <c r="C12" s="8" t="str">
        <f t="shared" ref="C12:H12" ca="1" si="1">UPPER(TEXT(C13,"dddd"))</f>
        <v>TIRSDAG</v>
      </c>
      <c r="D12" s="7" t="str">
        <f t="shared" ca="1" si="1"/>
        <v>ONSDAG</v>
      </c>
      <c r="E12" s="8" t="str">
        <f t="shared" ca="1" si="1"/>
        <v>TORSDAG</v>
      </c>
      <c r="F12" s="7" t="str">
        <f t="shared" ca="1" si="1"/>
        <v>FREDAG</v>
      </c>
      <c r="G12" s="8" t="str">
        <f t="shared" ca="1" si="1"/>
        <v>LØRDAG</v>
      </c>
      <c r="H12" s="7" t="str">
        <f t="shared" ca="1" si="1"/>
        <v>SØNDAG</v>
      </c>
    </row>
    <row r="13" spans="1:8" ht="16.5" customHeight="1" x14ac:dyDescent="0.3">
      <c r="B13" s="4">
        <f t="array" aca="1" ref="B13:H13" ca="1">Dage+1+DATE(Kalender2År,Kalender2MånedIndstilling,1)-WEEKDAY(DATE(Kalender2År,Kalender2MånedIndstilling,1),UgedagIndstilling)</f>
        <v>43430</v>
      </c>
      <c r="C13" s="4">
        <f ca="1"/>
        <v>43431</v>
      </c>
      <c r="D13" s="4">
        <f ca="1"/>
        <v>43432</v>
      </c>
      <c r="E13" s="4">
        <f ca="1"/>
        <v>43433</v>
      </c>
      <c r="F13" s="4">
        <f ca="1"/>
        <v>43434</v>
      </c>
      <c r="G13" s="4">
        <f ca="1"/>
        <v>43435</v>
      </c>
      <c r="H13" s="5">
        <f ca="1"/>
        <v>43436</v>
      </c>
    </row>
    <row r="14" spans="1:8" ht="56.25" customHeight="1" x14ac:dyDescent="0.3">
      <c r="B14" s="10" t="s">
        <v>10</v>
      </c>
      <c r="C14" s="10" t="s">
        <v>10</v>
      </c>
      <c r="D14" s="10" t="s">
        <v>11</v>
      </c>
      <c r="E14" s="10" t="s">
        <v>12</v>
      </c>
      <c r="F14" s="10" t="s">
        <v>11</v>
      </c>
      <c r="G14" s="10" t="s">
        <v>13</v>
      </c>
      <c r="H14" s="11"/>
    </row>
    <row r="15" spans="1:8" ht="16.5" customHeight="1" x14ac:dyDescent="0.3">
      <c r="B15" s="4">
        <f t="array" aca="1" ref="B15:H15" ca="1">Dage+8+DATE(Kalender2År,Kalender2MånedIndstilling,1)-WEEKDAY(DATE(Kalender2År,Kalender2MånedIndstilling,1),UgedagIndstilling)</f>
        <v>43437</v>
      </c>
      <c r="C15" s="4">
        <f ca="1"/>
        <v>43438</v>
      </c>
      <c r="D15" s="4">
        <f ca="1"/>
        <v>43439</v>
      </c>
      <c r="E15" s="4">
        <f ca="1"/>
        <v>43440</v>
      </c>
      <c r="F15" s="4">
        <f ca="1"/>
        <v>43441</v>
      </c>
      <c r="G15" s="4">
        <f ca="1"/>
        <v>43442</v>
      </c>
      <c r="H15" s="5">
        <f ca="1"/>
        <v>43443</v>
      </c>
    </row>
    <row r="16" spans="1:8" ht="56.25" customHeight="1" x14ac:dyDescent="0.3">
      <c r="B16" s="10"/>
      <c r="C16" s="10"/>
      <c r="D16" s="10"/>
      <c r="E16" s="10"/>
      <c r="F16" s="10"/>
      <c r="G16" s="10"/>
      <c r="H16" s="11"/>
    </row>
    <row r="17" spans="1:8" ht="16.5" customHeight="1" x14ac:dyDescent="0.3">
      <c r="B17" s="4">
        <f t="array" aca="1" ref="B17:H17" ca="1">Dage+15+DATE(Kalender2År,Kalender2MånedIndstilling,1)-WEEKDAY(DATE(Kalender2År,Kalender2MånedIndstilling,1),UgedagIndstilling)</f>
        <v>43444</v>
      </c>
      <c r="C17" s="4">
        <f ca="1"/>
        <v>43445</v>
      </c>
      <c r="D17" s="4">
        <f ca="1"/>
        <v>43446</v>
      </c>
      <c r="E17" s="4">
        <f ca="1"/>
        <v>43447</v>
      </c>
      <c r="F17" s="4">
        <f ca="1"/>
        <v>43448</v>
      </c>
      <c r="G17" s="4">
        <f ca="1"/>
        <v>43449</v>
      </c>
      <c r="H17" s="5">
        <f ca="1"/>
        <v>43450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Dage+22+DATE(Kalender2År,Kalender2MånedIndstilling,1)-WEEKDAY(DATE(Kalender2År,Kalender2MånedIndstilling,1),UgedagIndstilling)</f>
        <v>43451</v>
      </c>
      <c r="C19" s="4">
        <f ca="1"/>
        <v>43452</v>
      </c>
      <c r="D19" s="4">
        <f ca="1"/>
        <v>43453</v>
      </c>
      <c r="E19" s="4">
        <f ca="1"/>
        <v>43454</v>
      </c>
      <c r="F19" s="13">
        <f ca="1"/>
        <v>43455</v>
      </c>
      <c r="G19" s="13">
        <f ca="1"/>
        <v>43456</v>
      </c>
      <c r="H19" s="14">
        <f ca="1"/>
        <v>43457</v>
      </c>
    </row>
    <row r="20" spans="1:8" ht="56.25" customHeight="1" x14ac:dyDescent="0.3">
      <c r="B20" s="10"/>
      <c r="C20" s="10"/>
      <c r="D20" s="10"/>
      <c r="E20" s="10" t="s">
        <v>4</v>
      </c>
      <c r="F20" s="15"/>
      <c r="G20" s="15"/>
      <c r="H20" s="16"/>
    </row>
    <row r="21" spans="1:8" ht="16.5" customHeight="1" x14ac:dyDescent="0.3">
      <c r="B21" s="4">
        <f t="array" aca="1" ref="B21:H21" ca="1">Dage+29+DATE(Kalender2År,Kalender2MånedIndstilling,1)-WEEKDAY(DATE(Kalender2År,Kalender2MånedIndstilling,1),UgedagIndstilling)</f>
        <v>43458</v>
      </c>
      <c r="C21" s="4">
        <f ca="1"/>
        <v>43459</v>
      </c>
      <c r="D21" s="4">
        <f ca="1"/>
        <v>43460</v>
      </c>
      <c r="E21" s="4">
        <f ca="1"/>
        <v>43461</v>
      </c>
      <c r="F21" s="13">
        <f ca="1"/>
        <v>43462</v>
      </c>
      <c r="G21" s="13">
        <f ca="1"/>
        <v>43463</v>
      </c>
      <c r="H21" s="14">
        <f ca="1"/>
        <v>43464</v>
      </c>
    </row>
    <row r="22" spans="1:8" ht="57" customHeight="1" x14ac:dyDescent="0.3">
      <c r="B22" s="10"/>
      <c r="C22" s="10"/>
      <c r="D22" s="10"/>
      <c r="E22" s="10"/>
      <c r="F22" s="10"/>
      <c r="G22" s="10"/>
      <c r="H22" s="12"/>
    </row>
    <row r="23" spans="1:8" ht="16.5" customHeight="1" x14ac:dyDescent="0.3">
      <c r="B23" s="4">
        <f t="array" aca="1" ref="B23:C23" ca="1">Dage+36+DATE(Kalender2År,Kalender2MånedIndstilling,1)-WEEKDAY(DATE(Kalender2År,Kalender2MånedIndstilling,1),UgedagIndstilling)</f>
        <v>43465</v>
      </c>
      <c r="C23" s="4">
        <f ca="1"/>
        <v>43466</v>
      </c>
      <c r="D23" s="20" t="s">
        <v>1</v>
      </c>
      <c r="E23" s="20"/>
      <c r="F23" s="20"/>
      <c r="G23" s="20"/>
      <c r="H23" s="20"/>
    </row>
    <row r="24" spans="1:8" ht="63.75" customHeight="1" x14ac:dyDescent="0.3">
      <c r="B24" s="10"/>
      <c r="C24" s="10"/>
      <c r="D24" s="17"/>
      <c r="E24" s="17"/>
      <c r="F24" s="17"/>
      <c r="G24" s="17"/>
      <c r="H24" s="17"/>
    </row>
    <row r="25" spans="1:8" ht="54" customHeight="1" x14ac:dyDescent="0.9">
      <c r="A25" s="2"/>
      <c r="B25" s="1">
        <f ca="1">YEAR(DATE(Kalender2År,Kalender2MånedIndstilling+1,1))</f>
        <v>2019</v>
      </c>
      <c r="C25" s="6" t="str">
        <f ca="1">TEXT(DATE(Kalender2År,Kalender2MånedIndstilling+1,1),"mmmm")</f>
        <v>januar</v>
      </c>
      <c r="D25" s="9"/>
      <c r="E25" s="9"/>
      <c r="F25" s="9"/>
      <c r="G25" s="9"/>
      <c r="H25" s="2"/>
    </row>
    <row r="26" spans="1:8" ht="14.25" customHeight="1" x14ac:dyDescent="0.3">
      <c r="A26" s="3"/>
      <c r="B26" s="7" t="str">
        <f ca="1">UPPER(TEXT(B27,"dddd"))</f>
        <v>MANDAG</v>
      </c>
      <c r="C26" s="8" t="str">
        <f t="shared" ref="C26" ca="1" si="2">UPPER(TEXT(C27,"dddd"))</f>
        <v>TIRSDAG</v>
      </c>
      <c r="D26" s="7" t="str">
        <f t="shared" ref="D26" ca="1" si="3">UPPER(TEXT(D27,"dddd"))</f>
        <v>ONSDAG</v>
      </c>
      <c r="E26" s="8" t="str">
        <f t="shared" ref="E26" ca="1" si="4">UPPER(TEXT(E27,"dddd"))</f>
        <v>TORSDAG</v>
      </c>
      <c r="F26" s="7" t="str">
        <f t="shared" ref="F26" ca="1" si="5">UPPER(TEXT(F27,"dddd"))</f>
        <v>FREDAG</v>
      </c>
      <c r="G26" s="8" t="str">
        <f t="shared" ref="G26" ca="1" si="6">UPPER(TEXT(G27,"dddd"))</f>
        <v>LØRDAG</v>
      </c>
      <c r="H26" s="7" t="str">
        <f t="shared" ref="H26" ca="1" si="7">UPPER(TEXT(H27,"dddd"))</f>
        <v>SØNDAG</v>
      </c>
    </row>
    <row r="27" spans="1:8" ht="16.5" customHeight="1" x14ac:dyDescent="0.3">
      <c r="B27" s="4">
        <f t="array" aca="1" ref="B27:H27" ca="1">Dage+1+DATE(Kalender3År,Kalender3MånedIndstilling,1)-WEEKDAY(DATE(Kalender3År,Kalender3MånedIndstilling,1),UgedagIndstilling)</f>
        <v>43465</v>
      </c>
      <c r="C27" s="4">
        <f ca="1"/>
        <v>43466</v>
      </c>
      <c r="D27" s="4">
        <f ca="1"/>
        <v>43467</v>
      </c>
      <c r="E27" s="4">
        <f ca="1"/>
        <v>43468</v>
      </c>
      <c r="F27" s="4">
        <f ca="1"/>
        <v>43469</v>
      </c>
      <c r="G27" s="4">
        <f ca="1"/>
        <v>43470</v>
      </c>
      <c r="H27" s="5">
        <f ca="1"/>
        <v>43471</v>
      </c>
    </row>
    <row r="28" spans="1:8" ht="56.25" customHeight="1" x14ac:dyDescent="0.3">
      <c r="B28" s="10"/>
      <c r="C28" s="10"/>
      <c r="D28" s="10"/>
      <c r="E28" s="10"/>
      <c r="F28" s="10"/>
      <c r="G28" s="10"/>
      <c r="H28" s="11"/>
    </row>
    <row r="29" spans="1:8" ht="16.5" customHeight="1" x14ac:dyDescent="0.3">
      <c r="B29" s="4">
        <f t="array" aca="1" ref="B29:H29" ca="1">Dage+8+DATE(Kalender3År,Kalender3MånedIndstilling,1)-WEEKDAY(DATE(Kalender3År,Kalender3MånedIndstilling,1),UgedagIndstilling)</f>
        <v>43472</v>
      </c>
      <c r="C29" s="4">
        <f ca="1"/>
        <v>43473</v>
      </c>
      <c r="D29" s="4">
        <f ca="1"/>
        <v>43474</v>
      </c>
      <c r="E29" s="4">
        <f ca="1"/>
        <v>43475</v>
      </c>
      <c r="F29" s="4">
        <f ca="1"/>
        <v>43476</v>
      </c>
      <c r="G29" s="4">
        <f ca="1"/>
        <v>43477</v>
      </c>
      <c r="H29" s="5">
        <f ca="1"/>
        <v>43478</v>
      </c>
    </row>
    <row r="30" spans="1:8" ht="56.25" customHeight="1" x14ac:dyDescent="0.3">
      <c r="B30" s="10"/>
      <c r="C30" s="10"/>
      <c r="D30" s="10"/>
      <c r="E30" s="10"/>
      <c r="F30" s="10"/>
      <c r="G30" s="10"/>
      <c r="H30" s="11"/>
    </row>
    <row r="31" spans="1:8" ht="16.5" customHeight="1" x14ac:dyDescent="0.3">
      <c r="B31" s="4">
        <f t="array" aca="1" ref="B31:H31" ca="1">Dage+15+DATE(Kalender3År,Kalender3MånedIndstilling,1)-WEEKDAY(DATE(Kalender3År,Kalender3MånedIndstilling,1),UgedagIndstilling)</f>
        <v>43479</v>
      </c>
      <c r="C31" s="4">
        <f ca="1"/>
        <v>43480</v>
      </c>
      <c r="D31" s="4">
        <f ca="1"/>
        <v>43481</v>
      </c>
      <c r="E31" s="4">
        <f ca="1"/>
        <v>43482</v>
      </c>
      <c r="F31" s="4">
        <f ca="1"/>
        <v>43483</v>
      </c>
      <c r="G31" s="4">
        <f ca="1"/>
        <v>43484</v>
      </c>
      <c r="H31" s="5">
        <f ca="1"/>
        <v>43485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Dage+22+DATE(Kalender3År,Kalender3MånedIndstilling,1)-WEEKDAY(DATE(Kalender3År,Kalender3MånedIndstilling,1),UgedagIndstilling)</f>
        <v>43486</v>
      </c>
      <c r="C33" s="4">
        <f ca="1"/>
        <v>43487</v>
      </c>
      <c r="D33" s="4">
        <f ca="1"/>
        <v>43488</v>
      </c>
      <c r="E33" s="4">
        <f ca="1"/>
        <v>43489</v>
      </c>
      <c r="F33" s="4">
        <f ca="1"/>
        <v>43490</v>
      </c>
      <c r="G33" s="4">
        <f ca="1"/>
        <v>43491</v>
      </c>
      <c r="H33" s="5">
        <f ca="1"/>
        <v>43492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Dage+29+DATE(Kalender3År,Kalender3MånedIndstilling,1)-WEEKDAY(DATE(Kalender3År,Kalender3MånedIndstilling,1),UgedagIndstilling)</f>
        <v>43493</v>
      </c>
      <c r="C35" s="4">
        <f ca="1"/>
        <v>43494</v>
      </c>
      <c r="D35" s="4">
        <f ca="1"/>
        <v>43495</v>
      </c>
      <c r="E35" s="4">
        <f ca="1"/>
        <v>43496</v>
      </c>
      <c r="F35" s="4">
        <f ca="1"/>
        <v>43497</v>
      </c>
      <c r="G35" s="4">
        <f ca="1"/>
        <v>43498</v>
      </c>
      <c r="H35" s="5">
        <f ca="1"/>
        <v>43499</v>
      </c>
    </row>
    <row r="36" spans="1:8" ht="57" customHeight="1" x14ac:dyDescent="0.3">
      <c r="B36" s="10"/>
      <c r="C36" s="10"/>
      <c r="D36" s="10"/>
      <c r="E36" s="10"/>
      <c r="F36" s="10"/>
      <c r="G36" s="10"/>
      <c r="H36" s="12"/>
    </row>
    <row r="37" spans="1:8" ht="16.5" customHeight="1" x14ac:dyDescent="0.3">
      <c r="B37" s="4">
        <f t="array" aca="1" ref="B37:C37" ca="1">Dage+36+DATE(Kalender3År,Kalender3MånedIndstilling,1)-WEEKDAY(DATE(Kalender3År,Kalender3MånedIndstilling,1),UgedagIndstilling)</f>
        <v>43500</v>
      </c>
      <c r="C37" s="4">
        <f ca="1"/>
        <v>43501</v>
      </c>
      <c r="D37" s="20" t="s">
        <v>1</v>
      </c>
      <c r="E37" s="20"/>
      <c r="F37" s="20"/>
      <c r="G37" s="20"/>
      <c r="H37" s="20"/>
    </row>
    <row r="38" spans="1:8" ht="63.75" customHeight="1" x14ac:dyDescent="0.3">
      <c r="B38" s="10"/>
      <c r="C38" s="10"/>
      <c r="D38" s="17"/>
      <c r="E38" s="17"/>
      <c r="F38" s="17"/>
      <c r="G38" s="17"/>
      <c r="H38" s="17"/>
    </row>
    <row r="39" spans="1:8" ht="54" customHeight="1" x14ac:dyDescent="0.9">
      <c r="A39" s="2"/>
      <c r="B39" s="1">
        <f ca="1">YEAR(DATE(Kalender3År,Kalender3MånedIndstilling+1,1))</f>
        <v>2019</v>
      </c>
      <c r="C39" s="6" t="str">
        <f ca="1">TEXT(DATE(Kalender3År,Kalender3MånedIndstilling+1,1),"mmmm")</f>
        <v>februar</v>
      </c>
      <c r="D39" s="9"/>
      <c r="E39" s="9"/>
      <c r="F39" s="9"/>
      <c r="G39" s="9"/>
      <c r="H39" s="2"/>
    </row>
    <row r="40" spans="1:8" ht="14.25" customHeight="1" x14ac:dyDescent="0.3">
      <c r="A40" s="3"/>
      <c r="B40" s="7" t="str">
        <f ca="1">UPPER(TEXT(B41,"dddd"))</f>
        <v>MANDAG</v>
      </c>
      <c r="C40" s="8" t="str">
        <f t="shared" ref="C40" ca="1" si="8">UPPER(TEXT(C41,"dddd"))</f>
        <v>TIRSDAG</v>
      </c>
      <c r="D40" s="7" t="str">
        <f t="shared" ref="D40" ca="1" si="9">UPPER(TEXT(D41,"dddd"))</f>
        <v>ONSDAG</v>
      </c>
      <c r="E40" s="8" t="str">
        <f t="shared" ref="E40" ca="1" si="10">UPPER(TEXT(E41,"dddd"))</f>
        <v>TORSDAG</v>
      </c>
      <c r="F40" s="7" t="str">
        <f t="shared" ref="F40" ca="1" si="11">UPPER(TEXT(F41,"dddd"))</f>
        <v>FREDAG</v>
      </c>
      <c r="G40" s="8" t="str">
        <f t="shared" ref="G40" ca="1" si="12">UPPER(TEXT(G41,"dddd"))</f>
        <v>LØRDAG</v>
      </c>
      <c r="H40" s="7" t="str">
        <f t="shared" ref="H40" ca="1" si="13">UPPER(TEXT(H41,"dddd"))</f>
        <v>SØNDAG</v>
      </c>
    </row>
    <row r="41" spans="1:8" ht="16.5" customHeight="1" x14ac:dyDescent="0.3">
      <c r="B41" s="4">
        <f t="array" aca="1" ref="B41:H41" ca="1">Dage+1+DATE(Kalender4År,Kalender4MånedIndstilling,1)-WEEKDAY(DATE(Kalender4År,Kalender4MånedIndstilling,1),UgedagIndstilling)</f>
        <v>43493</v>
      </c>
      <c r="C41" s="4">
        <f ca="1"/>
        <v>43494</v>
      </c>
      <c r="D41" s="4">
        <f ca="1"/>
        <v>43495</v>
      </c>
      <c r="E41" s="4">
        <f ca="1"/>
        <v>43496</v>
      </c>
      <c r="F41" s="4">
        <f ca="1"/>
        <v>43497</v>
      </c>
      <c r="G41" s="4">
        <f ca="1"/>
        <v>43498</v>
      </c>
      <c r="H41" s="5">
        <f ca="1"/>
        <v>43499</v>
      </c>
    </row>
    <row r="42" spans="1:8" ht="56.25" customHeight="1" x14ac:dyDescent="0.3">
      <c r="B42" s="10"/>
      <c r="C42" s="10"/>
      <c r="D42" s="10"/>
      <c r="E42" s="10"/>
      <c r="F42" s="10"/>
      <c r="G42" s="10"/>
      <c r="H42" s="11"/>
    </row>
    <row r="43" spans="1:8" ht="16.5" customHeight="1" x14ac:dyDescent="0.3">
      <c r="B43" s="4">
        <f t="array" aca="1" ref="B43:H43" ca="1">Dage+8+DATE(Kalender4År,Kalender4MånedIndstilling,1)-WEEKDAY(DATE(Kalender4År,Kalender4MånedIndstilling,1),UgedagIndstilling)</f>
        <v>43500</v>
      </c>
      <c r="C43" s="4">
        <f ca="1"/>
        <v>43501</v>
      </c>
      <c r="D43" s="4">
        <f ca="1"/>
        <v>43502</v>
      </c>
      <c r="E43" s="4">
        <f ca="1"/>
        <v>43503</v>
      </c>
      <c r="F43" s="4">
        <f ca="1"/>
        <v>43504</v>
      </c>
      <c r="G43" s="4">
        <f ca="1"/>
        <v>43505</v>
      </c>
      <c r="H43" s="5">
        <f ca="1"/>
        <v>43506</v>
      </c>
    </row>
    <row r="44" spans="1:8" ht="56.25" customHeight="1" x14ac:dyDescent="0.3">
      <c r="B44" s="10"/>
      <c r="C44" s="10"/>
      <c r="D44" s="10"/>
      <c r="E44" s="10"/>
      <c r="F44" s="10"/>
      <c r="G44" s="10"/>
      <c r="H44" s="11"/>
    </row>
    <row r="45" spans="1:8" ht="16.5" customHeight="1" x14ac:dyDescent="0.3">
      <c r="B45" s="4">
        <f t="array" aca="1" ref="B45:H45" ca="1">Dage+15+DATE(Kalender4År,Kalender4MånedIndstilling,1)-WEEKDAY(DATE(Kalender4År,Kalender4MånedIndstilling,1),UgedagIndstilling)</f>
        <v>43507</v>
      </c>
      <c r="C45" s="4">
        <f ca="1"/>
        <v>43508</v>
      </c>
      <c r="D45" s="4">
        <f ca="1"/>
        <v>43509</v>
      </c>
      <c r="E45" s="4">
        <f ca="1"/>
        <v>43510</v>
      </c>
      <c r="F45" s="4">
        <f ca="1"/>
        <v>43511</v>
      </c>
      <c r="G45" s="4">
        <f ca="1"/>
        <v>43512</v>
      </c>
      <c r="H45" s="5">
        <f ca="1"/>
        <v>43513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Dage+22+DATE(Kalender4År,Kalender4MånedIndstilling,1)-WEEKDAY(DATE(Kalender4År,Kalender4MånedIndstilling,1),UgedagIndstilling)</f>
        <v>43514</v>
      </c>
      <c r="C47" s="4">
        <f ca="1"/>
        <v>43515</v>
      </c>
      <c r="D47" s="4">
        <f ca="1"/>
        <v>43516</v>
      </c>
      <c r="E47" s="4">
        <f ca="1"/>
        <v>43517</v>
      </c>
      <c r="F47" s="4">
        <f ca="1"/>
        <v>43518</v>
      </c>
      <c r="G47" s="4">
        <f ca="1"/>
        <v>43519</v>
      </c>
      <c r="H47" s="5">
        <f ca="1"/>
        <v>43520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Dage+29+DATE(Kalender4År,Kalender4MånedIndstilling,1)-WEEKDAY(DATE(Kalender4År,Kalender4MånedIndstilling,1),UgedagIndstilling)</f>
        <v>43521</v>
      </c>
      <c r="C49" s="4">
        <f ca="1"/>
        <v>43522</v>
      </c>
      <c r="D49" s="4">
        <f ca="1"/>
        <v>43523</v>
      </c>
      <c r="E49" s="4">
        <f ca="1"/>
        <v>43524</v>
      </c>
      <c r="F49" s="4">
        <f ca="1"/>
        <v>43525</v>
      </c>
      <c r="G49" s="4">
        <f ca="1"/>
        <v>43526</v>
      </c>
      <c r="H49" s="5">
        <f ca="1"/>
        <v>43527</v>
      </c>
    </row>
    <row r="50" spans="1:8" ht="57" customHeight="1" x14ac:dyDescent="0.3">
      <c r="B50" s="10"/>
      <c r="C50" s="10"/>
      <c r="D50" s="10"/>
      <c r="E50" s="10"/>
      <c r="F50" s="10"/>
      <c r="G50" s="10"/>
      <c r="H50" s="12"/>
    </row>
    <row r="51" spans="1:8" ht="16.5" customHeight="1" x14ac:dyDescent="0.3">
      <c r="B51" s="4">
        <f t="array" aca="1" ref="B51:C51" ca="1">Dage+36+DATE(Kalender4År,Kalender4MånedIndstilling,1)-WEEKDAY(DATE(Kalender4År,Kalender4MånedIndstilling,1),UgedagIndstilling)</f>
        <v>43528</v>
      </c>
      <c r="C51" s="4">
        <f ca="1"/>
        <v>43529</v>
      </c>
      <c r="D51" s="18" t="s">
        <v>1</v>
      </c>
      <c r="E51" s="19"/>
      <c r="F51" s="19"/>
      <c r="G51" s="19"/>
      <c r="H51" s="19"/>
    </row>
    <row r="52" spans="1:8" ht="63.75" customHeight="1" x14ac:dyDescent="0.3">
      <c r="B52" s="10"/>
      <c r="C52" s="10"/>
      <c r="D52" s="17"/>
      <c r="E52" s="17"/>
      <c r="F52" s="17"/>
      <c r="G52" s="17"/>
      <c r="H52" s="17"/>
    </row>
    <row r="53" spans="1:8" ht="54" customHeight="1" x14ac:dyDescent="0.9">
      <c r="A53" s="2"/>
      <c r="B53" s="1">
        <f ca="1">YEAR(DATE(Kalender4År,Kalender4MånedIndstilling+1,1))</f>
        <v>2019</v>
      </c>
      <c r="C53" s="6" t="str">
        <f ca="1">TEXT(DATE(Kalender4År,Kalender4MånedIndstilling+1,1),"mmmm")</f>
        <v>marts</v>
      </c>
      <c r="D53" s="9"/>
      <c r="E53" s="9"/>
      <c r="F53" s="9"/>
      <c r="G53" s="9"/>
      <c r="H53" s="2"/>
    </row>
    <row r="54" spans="1:8" ht="14.25" customHeight="1" x14ac:dyDescent="0.3">
      <c r="A54" s="3"/>
      <c r="B54" s="7" t="str">
        <f ca="1">UPPER(TEXT(B55,"dddd"))</f>
        <v>MANDAG</v>
      </c>
      <c r="C54" s="8" t="str">
        <f t="shared" ref="C54" ca="1" si="14">UPPER(TEXT(C55,"dddd"))</f>
        <v>TIRSDAG</v>
      </c>
      <c r="D54" s="7" t="str">
        <f t="shared" ref="D54" ca="1" si="15">UPPER(TEXT(D55,"dddd"))</f>
        <v>ONSDAG</v>
      </c>
      <c r="E54" s="8" t="str">
        <f t="shared" ref="E54" ca="1" si="16">UPPER(TEXT(E55,"dddd"))</f>
        <v>TORSDAG</v>
      </c>
      <c r="F54" s="7" t="str">
        <f t="shared" ref="F54" ca="1" si="17">UPPER(TEXT(F55,"dddd"))</f>
        <v>FREDAG</v>
      </c>
      <c r="G54" s="8" t="str">
        <f t="shared" ref="G54" ca="1" si="18">UPPER(TEXT(G55,"dddd"))</f>
        <v>LØRDAG</v>
      </c>
      <c r="H54" s="7" t="str">
        <f t="shared" ref="H54" ca="1" si="19">UPPER(TEXT(H55,"dddd"))</f>
        <v>SØNDAG</v>
      </c>
    </row>
    <row r="55" spans="1:8" ht="16.5" customHeight="1" x14ac:dyDescent="0.3">
      <c r="B55" s="4">
        <f t="array" aca="1" ref="B55:H55" ca="1">Dage+1+DATE(Kalender5År,Kalender5MånedIndstilling,1)-WEEKDAY(DATE(Kalender5År,Kalender5MånedIndstilling,1),UgedagIndstilling)</f>
        <v>43521</v>
      </c>
      <c r="C55" s="4">
        <f ca="1"/>
        <v>43522</v>
      </c>
      <c r="D55" s="4">
        <f ca="1"/>
        <v>43523</v>
      </c>
      <c r="E55" s="4">
        <f ca="1"/>
        <v>43524</v>
      </c>
      <c r="F55" s="4">
        <f ca="1"/>
        <v>43525</v>
      </c>
      <c r="G55" s="4">
        <f ca="1"/>
        <v>43526</v>
      </c>
      <c r="H55" s="5">
        <f ca="1"/>
        <v>43527</v>
      </c>
    </row>
    <row r="56" spans="1:8" ht="56.25" customHeight="1" x14ac:dyDescent="0.3">
      <c r="B56" s="10"/>
      <c r="C56" s="10"/>
      <c r="D56" s="10"/>
      <c r="E56" s="10"/>
      <c r="F56" s="10"/>
      <c r="G56" s="10"/>
      <c r="H56" s="11"/>
    </row>
    <row r="57" spans="1:8" ht="16.5" customHeight="1" x14ac:dyDescent="0.3">
      <c r="B57" s="4">
        <f t="array" aca="1" ref="B57:H57" ca="1">Dage+8+DATE(Kalender5År,Kalender5MånedIndstilling,1)-WEEKDAY(DATE(Kalender5År,Kalender5MånedIndstilling,1),UgedagIndstilling)</f>
        <v>43528</v>
      </c>
      <c r="C57" s="4">
        <f ca="1"/>
        <v>43529</v>
      </c>
      <c r="D57" s="4">
        <f ca="1"/>
        <v>43530</v>
      </c>
      <c r="E57" s="4">
        <f ca="1"/>
        <v>43531</v>
      </c>
      <c r="F57" s="4">
        <f ca="1"/>
        <v>43532</v>
      </c>
      <c r="G57" s="4">
        <f ca="1"/>
        <v>43533</v>
      </c>
      <c r="H57" s="5">
        <f ca="1"/>
        <v>43534</v>
      </c>
    </row>
    <row r="58" spans="1:8" ht="56.25" customHeight="1" x14ac:dyDescent="0.3">
      <c r="B58" s="10"/>
      <c r="C58" s="10"/>
      <c r="D58" s="10"/>
      <c r="E58" s="10"/>
      <c r="F58" s="10"/>
      <c r="G58" s="10"/>
      <c r="H58" s="11"/>
    </row>
    <row r="59" spans="1:8" ht="16.5" customHeight="1" x14ac:dyDescent="0.3">
      <c r="B59" s="4">
        <f t="array" aca="1" ref="B59:H59" ca="1">Dage+15+DATE(Kalender5År,Kalender5MånedIndstilling,1)-WEEKDAY(DATE(Kalender5År,Kalender5MånedIndstilling,1),UgedagIndstilling)</f>
        <v>43535</v>
      </c>
      <c r="C59" s="4">
        <f ca="1"/>
        <v>43536</v>
      </c>
      <c r="D59" s="4">
        <f ca="1"/>
        <v>43537</v>
      </c>
      <c r="E59" s="4">
        <f ca="1"/>
        <v>43538</v>
      </c>
      <c r="F59" s="4">
        <f ca="1"/>
        <v>43539</v>
      </c>
      <c r="G59" s="4">
        <f ca="1"/>
        <v>43540</v>
      </c>
      <c r="H59" s="5">
        <f ca="1"/>
        <v>43541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Dage+22+DATE(Kalender5År,Kalender5MånedIndstilling,1)-WEEKDAY(DATE(Kalender5År,Kalender5MånedIndstilling,1),UgedagIndstilling)</f>
        <v>43542</v>
      </c>
      <c r="C61" s="4">
        <f ca="1"/>
        <v>43543</v>
      </c>
      <c r="D61" s="4">
        <f ca="1"/>
        <v>43544</v>
      </c>
      <c r="E61" s="4">
        <f ca="1"/>
        <v>43545</v>
      </c>
      <c r="F61" s="4">
        <f ca="1"/>
        <v>43546</v>
      </c>
      <c r="G61" s="4">
        <f ca="1"/>
        <v>43547</v>
      </c>
      <c r="H61" s="5">
        <f ca="1"/>
        <v>43548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Dage+29+DATE(Kalender5År,Kalender5MånedIndstilling,1)-WEEKDAY(DATE(Kalender5År,Kalender5MånedIndstilling,1),UgedagIndstilling)</f>
        <v>43549</v>
      </c>
      <c r="C63" s="4">
        <f ca="1"/>
        <v>43550</v>
      </c>
      <c r="D63" s="4">
        <f ca="1"/>
        <v>43551</v>
      </c>
      <c r="E63" s="4">
        <f ca="1"/>
        <v>43552</v>
      </c>
      <c r="F63" s="4">
        <f ca="1"/>
        <v>43553</v>
      </c>
      <c r="G63" s="4">
        <f ca="1"/>
        <v>43554</v>
      </c>
      <c r="H63" s="5">
        <f ca="1"/>
        <v>43555</v>
      </c>
    </row>
    <row r="64" spans="1:8" ht="57" customHeight="1" x14ac:dyDescent="0.3">
      <c r="B64" s="10"/>
      <c r="C64" s="10"/>
      <c r="D64" s="10"/>
      <c r="E64" s="10"/>
      <c r="F64" s="10"/>
      <c r="G64" s="10"/>
      <c r="H64" s="12"/>
    </row>
    <row r="65" spans="1:8" ht="16.5" customHeight="1" x14ac:dyDescent="0.3">
      <c r="B65" s="4">
        <f t="array" aca="1" ref="B65:C65" ca="1">Dage+36+DATE(Kalender5År,Kalender5MånedIndstilling,1)-WEEKDAY(DATE(Kalender5År,Kalender5MånedIndstilling,1),UgedagIndstilling)</f>
        <v>43556</v>
      </c>
      <c r="C65" s="4">
        <f ca="1"/>
        <v>43557</v>
      </c>
      <c r="D65" s="18" t="s">
        <v>1</v>
      </c>
      <c r="E65" s="19"/>
      <c r="F65" s="19"/>
      <c r="G65" s="19"/>
      <c r="H65" s="19"/>
    </row>
    <row r="66" spans="1:8" ht="63.75" customHeight="1" x14ac:dyDescent="0.3">
      <c r="B66" s="10"/>
      <c r="C66" s="10"/>
      <c r="D66" s="17"/>
      <c r="E66" s="17"/>
      <c r="F66" s="17"/>
      <c r="G66" s="17"/>
      <c r="H66" s="17"/>
    </row>
    <row r="67" spans="1:8" ht="54" customHeight="1" x14ac:dyDescent="0.9">
      <c r="A67" s="2"/>
      <c r="B67" s="1">
        <f ca="1">YEAR(DATE(Kalender5År,Kalender5MånedIndstilling+1,1))</f>
        <v>2019</v>
      </c>
      <c r="C67" s="6" t="str">
        <f ca="1">TEXT(DATE(Kalender5År,Kalender5MånedIndstilling+1,1),"mmmm")</f>
        <v>april</v>
      </c>
      <c r="D67" s="9"/>
      <c r="E67" s="9"/>
      <c r="F67" s="9"/>
      <c r="G67" s="9"/>
      <c r="H67" s="2"/>
    </row>
    <row r="68" spans="1:8" ht="14.25" customHeight="1" x14ac:dyDescent="0.3">
      <c r="A68" s="3"/>
      <c r="B68" s="7" t="str">
        <f ca="1">UPPER(TEXT(B69,"dddd"))</f>
        <v>MANDAG</v>
      </c>
      <c r="C68" s="8" t="str">
        <f t="shared" ref="C68" ca="1" si="20">UPPER(TEXT(C69,"dddd"))</f>
        <v>TIRSDAG</v>
      </c>
      <c r="D68" s="7" t="str">
        <f t="shared" ref="D68" ca="1" si="21">UPPER(TEXT(D69,"dddd"))</f>
        <v>ONSDAG</v>
      </c>
      <c r="E68" s="8" t="str">
        <f t="shared" ref="E68" ca="1" si="22">UPPER(TEXT(E69,"dddd"))</f>
        <v>TORSDAG</v>
      </c>
      <c r="F68" s="7" t="str">
        <f t="shared" ref="F68" ca="1" si="23">UPPER(TEXT(F69,"dddd"))</f>
        <v>FREDAG</v>
      </c>
      <c r="G68" s="8" t="str">
        <f t="shared" ref="G68" ca="1" si="24">UPPER(TEXT(G69,"dddd"))</f>
        <v>LØRDAG</v>
      </c>
      <c r="H68" s="7" t="str">
        <f t="shared" ref="H68" ca="1" si="25">UPPER(TEXT(H69,"dddd"))</f>
        <v>SØNDAG</v>
      </c>
    </row>
    <row r="69" spans="1:8" ht="16.5" customHeight="1" x14ac:dyDescent="0.3">
      <c r="B69" s="4">
        <f t="array" aca="1" ref="B69:H69" ca="1">Dage+1+DATE(Kalender6År,Kalender6MånedIndstilling,1)-WEEKDAY(DATE(Kalender6År,Kalender6MånedIndstilling,1),UgedagIndstilling)</f>
        <v>43556</v>
      </c>
      <c r="C69" s="4">
        <f ca="1"/>
        <v>43557</v>
      </c>
      <c r="D69" s="4">
        <f ca="1"/>
        <v>43558</v>
      </c>
      <c r="E69" s="4">
        <f ca="1"/>
        <v>43559</v>
      </c>
      <c r="F69" s="4">
        <f ca="1"/>
        <v>43560</v>
      </c>
      <c r="G69" s="4">
        <f ca="1"/>
        <v>43561</v>
      </c>
      <c r="H69" s="5">
        <f ca="1"/>
        <v>43562</v>
      </c>
    </row>
    <row r="70" spans="1:8" ht="56.25" customHeight="1" x14ac:dyDescent="0.3">
      <c r="B70" s="10"/>
      <c r="C70" s="10"/>
      <c r="D70" s="10"/>
      <c r="E70" s="10"/>
      <c r="F70" s="10"/>
      <c r="G70" s="10"/>
      <c r="H70" s="11"/>
    </row>
    <row r="71" spans="1:8" ht="16.5" customHeight="1" x14ac:dyDescent="0.3">
      <c r="B71" s="4">
        <f t="array" aca="1" ref="B71:H71" ca="1">Dage+8+DATE(Kalender6År,Kalender6MånedIndstilling,1)-WEEKDAY(DATE(Kalender6År,Kalender6MånedIndstilling,1),UgedagIndstilling)</f>
        <v>43563</v>
      </c>
      <c r="C71" s="4">
        <f ca="1"/>
        <v>43564</v>
      </c>
      <c r="D71" s="4">
        <f ca="1"/>
        <v>43565</v>
      </c>
      <c r="E71" s="4">
        <f ca="1"/>
        <v>43566</v>
      </c>
      <c r="F71" s="4">
        <f ca="1"/>
        <v>43567</v>
      </c>
      <c r="G71" s="4">
        <f ca="1"/>
        <v>43568</v>
      </c>
      <c r="H71" s="5">
        <f ca="1"/>
        <v>43569</v>
      </c>
    </row>
    <row r="72" spans="1:8" ht="56.25" customHeight="1" x14ac:dyDescent="0.3">
      <c r="B72" s="10"/>
      <c r="C72" s="10"/>
      <c r="D72" s="10"/>
      <c r="E72" s="10"/>
      <c r="F72" s="10"/>
      <c r="G72" s="10"/>
      <c r="H72" s="11"/>
    </row>
    <row r="73" spans="1:8" ht="16.5" customHeight="1" x14ac:dyDescent="0.3">
      <c r="B73" s="4">
        <f t="array" aca="1" ref="B73:H73" ca="1">Dage+15+DATE(Kalender6År,Kalender6MånedIndstilling,1)-WEEKDAY(DATE(Kalender6År,Kalender6MånedIndstilling,1),UgedagIndstilling)</f>
        <v>43570</v>
      </c>
      <c r="C73" s="4">
        <f ca="1"/>
        <v>43571</v>
      </c>
      <c r="D73" s="4">
        <f ca="1"/>
        <v>43572</v>
      </c>
      <c r="E73" s="4">
        <f ca="1"/>
        <v>43573</v>
      </c>
      <c r="F73" s="4">
        <f ca="1"/>
        <v>43574</v>
      </c>
      <c r="G73" s="4">
        <f ca="1"/>
        <v>43575</v>
      </c>
      <c r="H73" s="5">
        <f ca="1"/>
        <v>43576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Dage+22+DATE(Kalender6År,Kalender6MånedIndstilling,1)-WEEKDAY(DATE(Kalender6År,Kalender6MånedIndstilling,1),UgedagIndstilling)</f>
        <v>43577</v>
      </c>
      <c r="C75" s="4">
        <f ca="1"/>
        <v>43578</v>
      </c>
      <c r="D75" s="4">
        <f ca="1"/>
        <v>43579</v>
      </c>
      <c r="E75" s="4">
        <f ca="1"/>
        <v>43580</v>
      </c>
      <c r="F75" s="4">
        <f ca="1"/>
        <v>43581</v>
      </c>
      <c r="G75" s="4">
        <f ca="1"/>
        <v>43582</v>
      </c>
      <c r="H75" s="5">
        <f ca="1"/>
        <v>43583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Dage+29+DATE(Kalender6År,Kalender6MånedIndstilling,1)-WEEKDAY(DATE(Kalender6År,Kalender6MånedIndstilling,1),UgedagIndstilling)</f>
        <v>43584</v>
      </c>
      <c r="C77" s="4">
        <f ca="1"/>
        <v>43585</v>
      </c>
      <c r="D77" s="4">
        <f ca="1"/>
        <v>43586</v>
      </c>
      <c r="E77" s="4">
        <f ca="1"/>
        <v>43587</v>
      </c>
      <c r="F77" s="4">
        <f ca="1"/>
        <v>43588</v>
      </c>
      <c r="G77" s="4">
        <f ca="1"/>
        <v>43589</v>
      </c>
      <c r="H77" s="5">
        <f ca="1"/>
        <v>43590</v>
      </c>
    </row>
    <row r="78" spans="1:8" ht="57" customHeight="1" x14ac:dyDescent="0.3">
      <c r="B78" s="10"/>
      <c r="C78" s="10"/>
      <c r="D78" s="10"/>
      <c r="E78" s="10"/>
      <c r="F78" s="10"/>
      <c r="G78" s="10"/>
      <c r="H78" s="12"/>
    </row>
    <row r="79" spans="1:8" ht="16.5" customHeight="1" x14ac:dyDescent="0.3">
      <c r="B79" s="4">
        <f t="array" aca="1" ref="B79:C79" ca="1">Dage+36+DATE(Kalender6År,Kalender6MånedIndstilling,1)-WEEKDAY(DATE(Kalender6År,Kalender6MånedIndstilling,1),UgedagIndstilling)</f>
        <v>43591</v>
      </c>
      <c r="C79" s="4">
        <f ca="1"/>
        <v>43592</v>
      </c>
      <c r="D79" s="18" t="s">
        <v>1</v>
      </c>
      <c r="E79" s="19"/>
      <c r="F79" s="19"/>
      <c r="G79" s="19"/>
      <c r="H79" s="19"/>
    </row>
    <row r="80" spans="1:8" ht="63.75" customHeight="1" x14ac:dyDescent="0.3">
      <c r="B80" s="10"/>
      <c r="C80" s="10"/>
      <c r="D80" s="17"/>
      <c r="E80" s="17"/>
      <c r="F80" s="17"/>
      <c r="G80" s="17"/>
      <c r="H80" s="17"/>
    </row>
    <row r="81" spans="1:8" ht="54" customHeight="1" x14ac:dyDescent="0.9">
      <c r="A81" s="2"/>
      <c r="B81" s="1">
        <f ca="1">YEAR(DATE(Kalender6År,Kalender6MånedIndstilling+1,1))</f>
        <v>2019</v>
      </c>
      <c r="C81" s="6" t="str">
        <f ca="1">TEXT(DATE(Kalender6År,Kalender6MånedIndstilling+1,1),"mmmm")</f>
        <v>maj</v>
      </c>
      <c r="D81" s="9"/>
      <c r="E81" s="9"/>
      <c r="F81" s="9"/>
      <c r="G81" s="9"/>
      <c r="H81" s="2"/>
    </row>
    <row r="82" spans="1:8" ht="14.25" customHeight="1" x14ac:dyDescent="0.3">
      <c r="A82" s="3"/>
      <c r="B82" s="7" t="str">
        <f ca="1">UPPER(TEXT(B83,"dddd"))</f>
        <v>MANDAG</v>
      </c>
      <c r="C82" s="8" t="str">
        <f t="shared" ref="C82" ca="1" si="26">UPPER(TEXT(C83,"dddd"))</f>
        <v>TIRSDAG</v>
      </c>
      <c r="D82" s="7" t="str">
        <f t="shared" ref="D82" ca="1" si="27">UPPER(TEXT(D83,"dddd"))</f>
        <v>ONSDAG</v>
      </c>
      <c r="E82" s="8" t="str">
        <f t="shared" ref="E82" ca="1" si="28">UPPER(TEXT(E83,"dddd"))</f>
        <v>TORSDAG</v>
      </c>
      <c r="F82" s="7" t="str">
        <f t="shared" ref="F82" ca="1" si="29">UPPER(TEXT(F83,"dddd"))</f>
        <v>FREDAG</v>
      </c>
      <c r="G82" s="8" t="str">
        <f t="shared" ref="G82" ca="1" si="30">UPPER(TEXT(G83,"dddd"))</f>
        <v>LØRDAG</v>
      </c>
      <c r="H82" s="7" t="str">
        <f t="shared" ref="H82" ca="1" si="31">UPPER(TEXT(H83,"dddd"))</f>
        <v>SØNDAG</v>
      </c>
    </row>
    <row r="83" spans="1:8" ht="16.5" customHeight="1" x14ac:dyDescent="0.3">
      <c r="B83" s="4">
        <f t="array" aca="1" ref="B83:H83" ca="1">Dage+1+DATE(Kalender7År,Kalender7MånedIndstilling,1)-WEEKDAY(DATE(Kalender7År,Kalender7MånedIndstilling,1),UgedagIndstilling)</f>
        <v>43584</v>
      </c>
      <c r="C83" s="4">
        <f ca="1"/>
        <v>43585</v>
      </c>
      <c r="D83" s="4">
        <f ca="1"/>
        <v>43586</v>
      </c>
      <c r="E83" s="4">
        <f ca="1"/>
        <v>43587</v>
      </c>
      <c r="F83" s="4">
        <f ca="1"/>
        <v>43588</v>
      </c>
      <c r="G83" s="4">
        <f ca="1"/>
        <v>43589</v>
      </c>
      <c r="H83" s="5">
        <f ca="1"/>
        <v>43590</v>
      </c>
    </row>
    <row r="84" spans="1:8" ht="56.25" customHeight="1" x14ac:dyDescent="0.3">
      <c r="B84" s="10"/>
      <c r="C84" s="10"/>
      <c r="D84" s="10"/>
      <c r="E84" s="10"/>
      <c r="F84" s="10"/>
      <c r="G84" s="10"/>
      <c r="H84" s="11"/>
    </row>
    <row r="85" spans="1:8" ht="16.5" customHeight="1" x14ac:dyDescent="0.3">
      <c r="B85" s="4">
        <f t="array" aca="1" ref="B85:H85" ca="1">Dage+8+DATE(Kalender7År,Kalender7MånedIndstilling,1)-WEEKDAY(DATE(Kalender7År,Kalender7MånedIndstilling,1),UgedagIndstilling)</f>
        <v>43591</v>
      </c>
      <c r="C85" s="4">
        <f ca="1"/>
        <v>43592</v>
      </c>
      <c r="D85" s="4">
        <f ca="1"/>
        <v>43593</v>
      </c>
      <c r="E85" s="4">
        <f ca="1"/>
        <v>43594</v>
      </c>
      <c r="F85" s="4">
        <f ca="1"/>
        <v>43595</v>
      </c>
      <c r="G85" s="4">
        <f ca="1"/>
        <v>43596</v>
      </c>
      <c r="H85" s="5">
        <f ca="1"/>
        <v>43597</v>
      </c>
    </row>
    <row r="86" spans="1:8" ht="56.25" customHeight="1" x14ac:dyDescent="0.3">
      <c r="B86" s="10"/>
      <c r="C86" s="10"/>
      <c r="D86" s="10"/>
      <c r="E86" s="10"/>
      <c r="F86" s="10"/>
      <c r="G86" s="10"/>
      <c r="H86" s="11"/>
    </row>
    <row r="87" spans="1:8" ht="16.5" customHeight="1" x14ac:dyDescent="0.3">
      <c r="B87" s="4">
        <f t="array" aca="1" ref="B87:H87" ca="1">Dage+15+DATE(Kalender7År,Kalender7MånedIndstilling,1)-WEEKDAY(DATE(Kalender7År,Kalender7MånedIndstilling,1),UgedagIndstilling)</f>
        <v>43598</v>
      </c>
      <c r="C87" s="4">
        <f ca="1"/>
        <v>43599</v>
      </c>
      <c r="D87" s="4">
        <f ca="1"/>
        <v>43600</v>
      </c>
      <c r="E87" s="4">
        <f ca="1"/>
        <v>43601</v>
      </c>
      <c r="F87" s="4">
        <f ca="1"/>
        <v>43602</v>
      </c>
      <c r="G87" s="4">
        <f ca="1"/>
        <v>43603</v>
      </c>
      <c r="H87" s="5">
        <f ca="1"/>
        <v>43604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Dage+22+DATE(Kalender7År,Kalender7MånedIndstilling,1)-WEEKDAY(DATE(Kalender7År,Kalender7MånedIndstilling,1),UgedagIndstilling)</f>
        <v>43605</v>
      </c>
      <c r="C89" s="4">
        <f ca="1"/>
        <v>43606</v>
      </c>
      <c r="D89" s="4">
        <f ca="1"/>
        <v>43607</v>
      </c>
      <c r="E89" s="4">
        <f ca="1"/>
        <v>43608</v>
      </c>
      <c r="F89" s="4">
        <f ca="1"/>
        <v>43609</v>
      </c>
      <c r="G89" s="4">
        <f ca="1"/>
        <v>43610</v>
      </c>
      <c r="H89" s="5">
        <f ca="1"/>
        <v>43611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Dage+29+DATE(Kalender7År,Kalender7MånedIndstilling,1)-WEEKDAY(DATE(Kalender7År,Kalender7MånedIndstilling,1),UgedagIndstilling)</f>
        <v>43612</v>
      </c>
      <c r="C91" s="4">
        <f ca="1"/>
        <v>43613</v>
      </c>
      <c r="D91" s="4">
        <f ca="1"/>
        <v>43614</v>
      </c>
      <c r="E91" s="4">
        <f ca="1"/>
        <v>43615</v>
      </c>
      <c r="F91" s="4">
        <f ca="1"/>
        <v>43616</v>
      </c>
      <c r="G91" s="4">
        <f ca="1"/>
        <v>43617</v>
      </c>
      <c r="H91" s="5">
        <f ca="1"/>
        <v>43618</v>
      </c>
    </row>
    <row r="92" spans="1:8" ht="57" customHeight="1" x14ac:dyDescent="0.3">
      <c r="B92" s="10"/>
      <c r="C92" s="10"/>
      <c r="D92" s="10"/>
      <c r="E92" s="10"/>
      <c r="F92" s="10"/>
      <c r="G92" s="10"/>
      <c r="H92" s="12"/>
    </row>
    <row r="93" spans="1:8" ht="16.5" customHeight="1" x14ac:dyDescent="0.3">
      <c r="B93" s="4">
        <f t="array" aca="1" ref="B93:C93" ca="1">Dage+36+DATE(Kalender7År,Kalender7MånedIndstilling,1)-WEEKDAY(DATE(Kalender7År,Kalender7MånedIndstilling,1),UgedagIndstilling)</f>
        <v>43619</v>
      </c>
      <c r="C93" s="4">
        <f ca="1"/>
        <v>43620</v>
      </c>
      <c r="D93" s="18" t="s">
        <v>1</v>
      </c>
      <c r="E93" s="19"/>
      <c r="F93" s="19"/>
      <c r="G93" s="19"/>
      <c r="H93" s="19"/>
    </row>
    <row r="94" spans="1:8" ht="63.75" customHeight="1" x14ac:dyDescent="0.3">
      <c r="B94" s="10"/>
      <c r="C94" s="10"/>
      <c r="D94" s="17"/>
      <c r="E94" s="17"/>
      <c r="F94" s="17"/>
      <c r="G94" s="17"/>
      <c r="H94" s="17"/>
    </row>
    <row r="95" spans="1:8" ht="54" customHeight="1" x14ac:dyDescent="0.9">
      <c r="A95" s="2"/>
      <c r="B95" s="1">
        <f ca="1">YEAR(DATE(Kalender7År,Kalender7MånedIndstilling+1,1))</f>
        <v>2019</v>
      </c>
      <c r="C95" s="6" t="str">
        <f ca="1">TEXT(DATE(Kalender7År,Kalender7MånedIndstilling+1,1),"mmmm")</f>
        <v>juni</v>
      </c>
      <c r="D95" s="9"/>
      <c r="E95" s="9"/>
      <c r="F95" s="9"/>
      <c r="G95" s="9"/>
      <c r="H95" s="2"/>
    </row>
    <row r="96" spans="1:8" ht="14.25" customHeight="1" x14ac:dyDescent="0.3">
      <c r="A96" s="3"/>
      <c r="B96" s="7" t="str">
        <f ca="1">UPPER(TEXT(B97,"dddd"))</f>
        <v>MANDAG</v>
      </c>
      <c r="C96" s="8" t="str">
        <f t="shared" ref="C96" ca="1" si="32">UPPER(TEXT(C97,"dddd"))</f>
        <v>TIRSDAG</v>
      </c>
      <c r="D96" s="7" t="str">
        <f t="shared" ref="D96" ca="1" si="33">UPPER(TEXT(D97,"dddd"))</f>
        <v>ONSDAG</v>
      </c>
      <c r="E96" s="8" t="str">
        <f t="shared" ref="E96" ca="1" si="34">UPPER(TEXT(E97,"dddd"))</f>
        <v>TORSDAG</v>
      </c>
      <c r="F96" s="7" t="str">
        <f t="shared" ref="F96" ca="1" si="35">UPPER(TEXT(F97,"dddd"))</f>
        <v>FREDAG</v>
      </c>
      <c r="G96" s="8" t="str">
        <f t="shared" ref="G96" ca="1" si="36">UPPER(TEXT(G97,"dddd"))</f>
        <v>LØRDAG</v>
      </c>
      <c r="H96" s="7" t="str">
        <f t="shared" ref="H96" ca="1" si="37">UPPER(TEXT(H97,"dddd"))</f>
        <v>SØNDAG</v>
      </c>
    </row>
    <row r="97" spans="1:8" ht="16.5" customHeight="1" x14ac:dyDescent="0.3">
      <c r="B97" s="4">
        <f t="array" aca="1" ref="B97:H97" ca="1">Dage+1+DATE(Kalender8År,Kalender8MånedIndstilling,1)-WEEKDAY(DATE(Kalender8År,Kalender8MånedIndstilling,1),UgedagIndstilling)</f>
        <v>43612</v>
      </c>
      <c r="C97" s="4">
        <f ca="1"/>
        <v>43613</v>
      </c>
      <c r="D97" s="4">
        <f ca="1"/>
        <v>43614</v>
      </c>
      <c r="E97" s="4">
        <f ca="1"/>
        <v>43615</v>
      </c>
      <c r="F97" s="4">
        <f ca="1"/>
        <v>43616</v>
      </c>
      <c r="G97" s="4">
        <f ca="1"/>
        <v>43617</v>
      </c>
      <c r="H97" s="5">
        <f ca="1"/>
        <v>43618</v>
      </c>
    </row>
    <row r="98" spans="1:8" ht="56.25" customHeight="1" x14ac:dyDescent="0.3">
      <c r="B98" s="10"/>
      <c r="C98" s="10"/>
      <c r="D98" s="10"/>
      <c r="E98" s="10"/>
      <c r="F98" s="10"/>
      <c r="G98" s="10"/>
      <c r="H98" s="11"/>
    </row>
    <row r="99" spans="1:8" ht="16.5" customHeight="1" x14ac:dyDescent="0.3">
      <c r="B99" s="4">
        <f t="array" aca="1" ref="B99:H99" ca="1">Dage+8+DATE(Kalender8År,Kalender8MånedIndstilling,1)-WEEKDAY(DATE(Kalender8År,Kalender8MånedIndstilling,1),UgedagIndstilling)</f>
        <v>43619</v>
      </c>
      <c r="C99" s="4">
        <f ca="1"/>
        <v>43620</v>
      </c>
      <c r="D99" s="4">
        <f ca="1"/>
        <v>43621</v>
      </c>
      <c r="E99" s="4">
        <f ca="1"/>
        <v>43622</v>
      </c>
      <c r="F99" s="4">
        <f ca="1"/>
        <v>43623</v>
      </c>
      <c r="G99" s="4">
        <f ca="1"/>
        <v>43624</v>
      </c>
      <c r="H99" s="5">
        <f ca="1"/>
        <v>43625</v>
      </c>
    </row>
    <row r="100" spans="1:8" ht="56.25" customHeight="1" x14ac:dyDescent="0.3">
      <c r="B100" s="10"/>
      <c r="C100" s="10"/>
      <c r="D100" s="10"/>
      <c r="E100" s="10"/>
      <c r="F100" s="10"/>
      <c r="G100" s="10"/>
      <c r="H100" s="11"/>
    </row>
    <row r="101" spans="1:8" ht="16.5" customHeight="1" x14ac:dyDescent="0.3">
      <c r="B101" s="4">
        <f t="array" aca="1" ref="B101:H101" ca="1">Dage+15+DATE(Kalender8År,Kalender8MånedIndstilling,1)-WEEKDAY(DATE(Kalender8År,Kalender8MånedIndstilling,1),UgedagIndstilling)</f>
        <v>43626</v>
      </c>
      <c r="C101" s="4">
        <f ca="1"/>
        <v>43627</v>
      </c>
      <c r="D101" s="4">
        <f ca="1"/>
        <v>43628</v>
      </c>
      <c r="E101" s="4">
        <f ca="1"/>
        <v>43629</v>
      </c>
      <c r="F101" s="4">
        <f ca="1"/>
        <v>43630</v>
      </c>
      <c r="G101" s="4">
        <f ca="1"/>
        <v>43631</v>
      </c>
      <c r="H101" s="5">
        <f ca="1"/>
        <v>43632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Dage+22+DATE(Kalender8År,Kalender8MånedIndstilling,1)-WEEKDAY(DATE(Kalender8År,Kalender8MånedIndstilling,1),UgedagIndstilling)</f>
        <v>43633</v>
      </c>
      <c r="C103" s="4">
        <f ca="1"/>
        <v>43634</v>
      </c>
      <c r="D103" s="4">
        <f ca="1"/>
        <v>43635</v>
      </c>
      <c r="E103" s="4">
        <f ca="1"/>
        <v>43636</v>
      </c>
      <c r="F103" s="4">
        <f ca="1"/>
        <v>43637</v>
      </c>
      <c r="G103" s="4">
        <f ca="1"/>
        <v>43638</v>
      </c>
      <c r="H103" s="5">
        <f ca="1"/>
        <v>43639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Dage+29+DATE(Kalender8År,Kalender8MånedIndstilling,1)-WEEKDAY(DATE(Kalender8År,Kalender8MånedIndstilling,1),UgedagIndstilling)</f>
        <v>43640</v>
      </c>
      <c r="C105" s="4">
        <f ca="1"/>
        <v>43641</v>
      </c>
      <c r="D105" s="4">
        <f ca="1"/>
        <v>43642</v>
      </c>
      <c r="E105" s="4">
        <f ca="1"/>
        <v>43643</v>
      </c>
      <c r="F105" s="4">
        <f ca="1"/>
        <v>43644</v>
      </c>
      <c r="G105" s="4">
        <f ca="1"/>
        <v>43645</v>
      </c>
      <c r="H105" s="5">
        <f ca="1"/>
        <v>43646</v>
      </c>
    </row>
    <row r="106" spans="1:8" ht="57" customHeight="1" x14ac:dyDescent="0.3">
      <c r="B106" s="10"/>
      <c r="C106" s="10"/>
      <c r="D106" s="10"/>
      <c r="E106" s="10"/>
      <c r="F106" s="10"/>
      <c r="G106" s="10"/>
      <c r="H106" s="12"/>
    </row>
    <row r="107" spans="1:8" ht="16.5" customHeight="1" x14ac:dyDescent="0.3">
      <c r="B107" s="4">
        <f t="array" aca="1" ref="B107:C107" ca="1">Dage+36+DATE(Kalender8År,Kalender8MånedIndstilling,1)-WEEKDAY(DATE(Kalender8År,Kalender8MånedIndstilling,1),UgedagIndstilling)</f>
        <v>43647</v>
      </c>
      <c r="C107" s="4">
        <f ca="1"/>
        <v>43648</v>
      </c>
      <c r="D107" s="18" t="s">
        <v>1</v>
      </c>
      <c r="E107" s="19"/>
      <c r="F107" s="19"/>
      <c r="G107" s="19"/>
      <c r="H107" s="19"/>
    </row>
    <row r="108" spans="1:8" ht="63.75" customHeight="1" x14ac:dyDescent="0.3">
      <c r="B108" s="10"/>
      <c r="C108" s="10"/>
      <c r="D108" s="17"/>
      <c r="E108" s="17"/>
      <c r="F108" s="17"/>
      <c r="G108" s="17"/>
      <c r="H108" s="17"/>
    </row>
    <row r="109" spans="1:8" ht="54" customHeight="1" x14ac:dyDescent="0.9">
      <c r="A109" s="2"/>
      <c r="B109" s="1">
        <f ca="1">YEAR(DATE(Kalender8År,Kalender8MånedIndstilling+1,1))</f>
        <v>2019</v>
      </c>
      <c r="C109" s="6" t="str">
        <f ca="1">TEXT(DATE(Kalender8År,Kalender8MånedIndstilling+1,1),"mmmm")</f>
        <v>juli</v>
      </c>
      <c r="D109" s="9"/>
      <c r="E109" s="9"/>
      <c r="F109" s="9"/>
      <c r="G109" s="9"/>
      <c r="H109" s="2"/>
    </row>
    <row r="110" spans="1:8" ht="14.25" customHeight="1" x14ac:dyDescent="0.3">
      <c r="A110" s="3"/>
      <c r="B110" s="7" t="str">
        <f ca="1">UPPER(TEXT(B111,"dddd"))</f>
        <v>MANDAG</v>
      </c>
      <c r="C110" s="8" t="str">
        <f t="shared" ref="C110" ca="1" si="38">UPPER(TEXT(C111,"dddd"))</f>
        <v>TIRSDAG</v>
      </c>
      <c r="D110" s="7" t="str">
        <f t="shared" ref="D110" ca="1" si="39">UPPER(TEXT(D111,"dddd"))</f>
        <v>ONSDAG</v>
      </c>
      <c r="E110" s="8" t="str">
        <f t="shared" ref="E110" ca="1" si="40">UPPER(TEXT(E111,"dddd"))</f>
        <v>TORSDAG</v>
      </c>
      <c r="F110" s="7" t="str">
        <f t="shared" ref="F110" ca="1" si="41">UPPER(TEXT(F111,"dddd"))</f>
        <v>FREDAG</v>
      </c>
      <c r="G110" s="8" t="str">
        <f t="shared" ref="G110" ca="1" si="42">UPPER(TEXT(G111,"dddd"))</f>
        <v>LØRDAG</v>
      </c>
      <c r="H110" s="7" t="str">
        <f t="shared" ref="H110" ca="1" si="43">UPPER(TEXT(H111,"dddd"))</f>
        <v>SØNDAG</v>
      </c>
    </row>
    <row r="111" spans="1:8" ht="16.5" customHeight="1" x14ac:dyDescent="0.3">
      <c r="B111" s="4">
        <f t="array" aca="1" ref="B111:H111" ca="1">Dage+1+DATE(Kalender9År,Kalender9MånedIndstilling,1)-WEEKDAY(DATE(Kalender9År,Kalender9MånedIndstilling,1),UgedagIndstilling)</f>
        <v>43647</v>
      </c>
      <c r="C111" s="4">
        <f ca="1"/>
        <v>43648</v>
      </c>
      <c r="D111" s="4">
        <f ca="1"/>
        <v>43649</v>
      </c>
      <c r="E111" s="4">
        <f ca="1"/>
        <v>43650</v>
      </c>
      <c r="F111" s="4">
        <f ca="1"/>
        <v>43651</v>
      </c>
      <c r="G111" s="4">
        <f ca="1"/>
        <v>43652</v>
      </c>
      <c r="H111" s="5">
        <f ca="1"/>
        <v>43653</v>
      </c>
    </row>
    <row r="112" spans="1:8" ht="56.25" customHeight="1" x14ac:dyDescent="0.3">
      <c r="B112" s="10"/>
      <c r="C112" s="10"/>
      <c r="D112" s="10"/>
      <c r="E112" s="10"/>
      <c r="F112" s="10"/>
      <c r="G112" s="10"/>
      <c r="H112" s="11"/>
    </row>
    <row r="113" spans="1:8" ht="16.5" customHeight="1" x14ac:dyDescent="0.3">
      <c r="B113" s="4">
        <f t="array" aca="1" ref="B113:H113" ca="1">Dage+8+DATE(Kalender9År,Kalender9MånedIndstilling,1)-WEEKDAY(DATE(Kalender9År,Kalender9MånedIndstilling,1),UgedagIndstilling)</f>
        <v>43654</v>
      </c>
      <c r="C113" s="4">
        <f ca="1"/>
        <v>43655</v>
      </c>
      <c r="D113" s="4">
        <f ca="1"/>
        <v>43656</v>
      </c>
      <c r="E113" s="4">
        <f ca="1"/>
        <v>43657</v>
      </c>
      <c r="F113" s="4">
        <f ca="1"/>
        <v>43658</v>
      </c>
      <c r="G113" s="4">
        <f ca="1"/>
        <v>43659</v>
      </c>
      <c r="H113" s="5">
        <f ca="1"/>
        <v>43660</v>
      </c>
    </row>
    <row r="114" spans="1:8" ht="56.25" customHeight="1" x14ac:dyDescent="0.3">
      <c r="B114" s="10"/>
      <c r="C114" s="10"/>
      <c r="D114" s="10"/>
      <c r="E114" s="10"/>
      <c r="F114" s="10"/>
      <c r="G114" s="10"/>
      <c r="H114" s="11"/>
    </row>
    <row r="115" spans="1:8" ht="16.5" customHeight="1" x14ac:dyDescent="0.3">
      <c r="B115" s="4">
        <f t="array" aca="1" ref="B115:H115" ca="1">Dage+15+DATE(Kalender9År,Kalender9MånedIndstilling,1)-WEEKDAY(DATE(Kalender9År,Kalender9MånedIndstilling,1),UgedagIndstilling)</f>
        <v>43661</v>
      </c>
      <c r="C115" s="4">
        <f ca="1"/>
        <v>43662</v>
      </c>
      <c r="D115" s="4">
        <f ca="1"/>
        <v>43663</v>
      </c>
      <c r="E115" s="4">
        <f ca="1"/>
        <v>43664</v>
      </c>
      <c r="F115" s="4">
        <f ca="1"/>
        <v>43665</v>
      </c>
      <c r="G115" s="4">
        <f ca="1"/>
        <v>43666</v>
      </c>
      <c r="H115" s="5">
        <f ca="1"/>
        <v>43667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Dage+22+DATE(Kalender9År,Kalender9MånedIndstilling,1)-WEEKDAY(DATE(Kalender9År,Kalender9MånedIndstilling,1),UgedagIndstilling)</f>
        <v>43668</v>
      </c>
      <c r="C117" s="4">
        <f ca="1"/>
        <v>43669</v>
      </c>
      <c r="D117" s="4">
        <f ca="1"/>
        <v>43670</v>
      </c>
      <c r="E117" s="4">
        <f ca="1"/>
        <v>43671</v>
      </c>
      <c r="F117" s="4">
        <f ca="1"/>
        <v>43672</v>
      </c>
      <c r="G117" s="4">
        <f ca="1"/>
        <v>43673</v>
      </c>
      <c r="H117" s="5">
        <f ca="1"/>
        <v>43674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Dage+29+DATE(Kalender9År,Kalender9MånedIndstilling,1)-WEEKDAY(DATE(Kalender9År,Kalender9MånedIndstilling,1),UgedagIndstilling)</f>
        <v>43675</v>
      </c>
      <c r="C119" s="4">
        <f ca="1"/>
        <v>43676</v>
      </c>
      <c r="D119" s="4">
        <f ca="1"/>
        <v>43677</v>
      </c>
      <c r="E119" s="4">
        <f ca="1"/>
        <v>43678</v>
      </c>
      <c r="F119" s="4">
        <f ca="1"/>
        <v>43679</v>
      </c>
      <c r="G119" s="4">
        <f ca="1"/>
        <v>43680</v>
      </c>
      <c r="H119" s="5">
        <f ca="1"/>
        <v>43681</v>
      </c>
    </row>
    <row r="120" spans="1:8" ht="57" customHeight="1" x14ac:dyDescent="0.3">
      <c r="B120" s="10"/>
      <c r="C120" s="10"/>
      <c r="D120" s="10"/>
      <c r="E120" s="10"/>
      <c r="F120" s="10"/>
      <c r="G120" s="10"/>
      <c r="H120" s="12"/>
    </row>
    <row r="121" spans="1:8" ht="16.5" customHeight="1" x14ac:dyDescent="0.3">
      <c r="B121" s="4">
        <f t="array" aca="1" ref="B121:C121" ca="1">Dage+36+DATE(Kalender9År,Kalender9MånedIndstilling,1)-WEEKDAY(DATE(Kalender9År,Kalender9MånedIndstilling,1),UgedagIndstilling)</f>
        <v>43682</v>
      </c>
      <c r="C121" s="4">
        <f ca="1"/>
        <v>43683</v>
      </c>
      <c r="D121" s="18" t="s">
        <v>1</v>
      </c>
      <c r="E121" s="19"/>
      <c r="F121" s="19"/>
      <c r="G121" s="19"/>
      <c r="H121" s="19"/>
    </row>
    <row r="122" spans="1:8" ht="63.75" customHeight="1" x14ac:dyDescent="0.3">
      <c r="B122" s="10"/>
      <c r="C122" s="10"/>
      <c r="D122" s="17"/>
      <c r="E122" s="17"/>
      <c r="F122" s="17"/>
      <c r="G122" s="17"/>
      <c r="H122" s="17"/>
    </row>
    <row r="123" spans="1:8" ht="54" customHeight="1" x14ac:dyDescent="0.9">
      <c r="A123" s="2"/>
      <c r="B123" s="1">
        <f ca="1">YEAR(DATE(Kalender9År,Kalender9MånedIndstilling+1,1))</f>
        <v>2019</v>
      </c>
      <c r="C123" s="6" t="str">
        <f ca="1">TEXT(DATE(Kalender9År,Kalender9MånedIndstilling+1,1),"mmmm")</f>
        <v>august</v>
      </c>
      <c r="D123" s="9"/>
      <c r="E123" s="9"/>
      <c r="F123" s="9"/>
      <c r="G123" s="9"/>
      <c r="H123" s="2"/>
    </row>
    <row r="124" spans="1:8" ht="14.25" customHeight="1" x14ac:dyDescent="0.3">
      <c r="A124" s="3"/>
      <c r="B124" s="7" t="str">
        <f ca="1">UPPER(TEXT(B125,"dddd"))</f>
        <v>MANDAG</v>
      </c>
      <c r="C124" s="8" t="str">
        <f t="shared" ref="C124:H124" ca="1" si="44">UPPER(TEXT(C125,"dddd"))</f>
        <v>TIRSDAG</v>
      </c>
      <c r="D124" s="7" t="str">
        <f t="shared" ca="1" si="44"/>
        <v>ONSDAG</v>
      </c>
      <c r="E124" s="8" t="str">
        <f t="shared" ca="1" si="44"/>
        <v>TORSDAG</v>
      </c>
      <c r="F124" s="7" t="str">
        <f t="shared" ca="1" si="44"/>
        <v>FREDAG</v>
      </c>
      <c r="G124" s="8" t="str">
        <f t="shared" ca="1" si="44"/>
        <v>LØRDAG</v>
      </c>
      <c r="H124" s="7" t="str">
        <f t="shared" ca="1" si="44"/>
        <v>SØNDAG</v>
      </c>
    </row>
    <row r="125" spans="1:8" ht="16.5" customHeight="1" x14ac:dyDescent="0.3">
      <c r="B125" s="4">
        <f t="array" aca="1" ref="B125:H125" ca="1">Dage+1+DATE(Kalender10År,Kalender10MånedIndstilling,1)-WEEKDAY(DATE(Kalender10År,Kalender10MånedIndstilling,1),UgedagIndstilling)</f>
        <v>43675</v>
      </c>
      <c r="C125" s="4">
        <f ca="1"/>
        <v>43676</v>
      </c>
      <c r="D125" s="4">
        <f ca="1"/>
        <v>43677</v>
      </c>
      <c r="E125" s="4">
        <f ca="1"/>
        <v>43678</v>
      </c>
      <c r="F125" s="4">
        <f ca="1"/>
        <v>43679</v>
      </c>
      <c r="G125" s="4">
        <f ca="1"/>
        <v>43680</v>
      </c>
      <c r="H125" s="5">
        <f ca="1"/>
        <v>43681</v>
      </c>
    </row>
    <row r="126" spans="1:8" ht="56.25" customHeight="1" x14ac:dyDescent="0.3">
      <c r="B126" s="10"/>
      <c r="C126" s="10"/>
      <c r="D126" s="10"/>
      <c r="E126" s="10"/>
      <c r="F126" s="10"/>
      <c r="G126" s="10"/>
      <c r="H126" s="11"/>
    </row>
    <row r="127" spans="1:8" ht="16.5" customHeight="1" x14ac:dyDescent="0.3">
      <c r="B127" s="4">
        <f t="array" aca="1" ref="B127:H127" ca="1">Dage+8+DATE(Kalender10År,Kalender10MånedIndstilling,1)-WEEKDAY(DATE(Kalender10År,Kalender10MånedIndstilling,1),UgedagIndstilling)</f>
        <v>43682</v>
      </c>
      <c r="C127" s="4">
        <f ca="1"/>
        <v>43683</v>
      </c>
      <c r="D127" s="4">
        <f ca="1"/>
        <v>43684</v>
      </c>
      <c r="E127" s="4">
        <f ca="1"/>
        <v>43685</v>
      </c>
      <c r="F127" s="4">
        <f ca="1"/>
        <v>43686</v>
      </c>
      <c r="G127" s="4">
        <f ca="1"/>
        <v>43687</v>
      </c>
      <c r="H127" s="5">
        <f ca="1"/>
        <v>43688</v>
      </c>
    </row>
    <row r="128" spans="1:8" ht="56.25" customHeight="1" x14ac:dyDescent="0.3">
      <c r="B128" s="10"/>
      <c r="C128" s="10"/>
      <c r="D128" s="10"/>
      <c r="E128" s="10"/>
      <c r="F128" s="10"/>
      <c r="G128" s="10"/>
      <c r="H128" s="11"/>
    </row>
    <row r="129" spans="2:8" ht="16.5" customHeight="1" x14ac:dyDescent="0.3">
      <c r="B129" s="4">
        <f t="array" aca="1" ref="B129:H129" ca="1">Dage+15+DATE(Kalender10År,Kalender10MånedIndstilling,1)-WEEKDAY(DATE(Kalender10År,Kalender10MånedIndstilling,1),UgedagIndstilling)</f>
        <v>43689</v>
      </c>
      <c r="C129" s="4">
        <f ca="1"/>
        <v>43690</v>
      </c>
      <c r="D129" s="4">
        <f ca="1"/>
        <v>43691</v>
      </c>
      <c r="E129" s="4">
        <f ca="1"/>
        <v>43692</v>
      </c>
      <c r="F129" s="4">
        <f ca="1"/>
        <v>43693</v>
      </c>
      <c r="G129" s="4">
        <f ca="1"/>
        <v>43694</v>
      </c>
      <c r="H129" s="5">
        <f ca="1"/>
        <v>43695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Dage+22+DATE(Kalender10År,Kalender10MånedIndstilling,1)-WEEKDAY(DATE(Kalender10År,Kalender10MånedIndstilling,1),UgedagIndstilling)</f>
        <v>43696</v>
      </c>
      <c r="C131" s="4">
        <f ca="1"/>
        <v>43697</v>
      </c>
      <c r="D131" s="4">
        <f ca="1"/>
        <v>43698</v>
      </c>
      <c r="E131" s="4">
        <f ca="1"/>
        <v>43699</v>
      </c>
      <c r="F131" s="4">
        <f ca="1"/>
        <v>43700</v>
      </c>
      <c r="G131" s="4">
        <f ca="1"/>
        <v>43701</v>
      </c>
      <c r="H131" s="5">
        <f ca="1"/>
        <v>43702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Dage+29+DATE(Kalender10År,Kalender10MånedIndstilling,1)-WEEKDAY(DATE(Kalender10År,Kalender10MånedIndstilling,1),UgedagIndstilling)</f>
        <v>43703</v>
      </c>
      <c r="C133" s="4">
        <f ca="1"/>
        <v>43704</v>
      </c>
      <c r="D133" s="4">
        <f ca="1"/>
        <v>43705</v>
      </c>
      <c r="E133" s="4">
        <f ca="1"/>
        <v>43706</v>
      </c>
      <c r="F133" s="4">
        <f ca="1"/>
        <v>43707</v>
      </c>
      <c r="G133" s="4">
        <f ca="1"/>
        <v>43708</v>
      </c>
      <c r="H133" s="5">
        <f ca="1"/>
        <v>43709</v>
      </c>
    </row>
    <row r="134" spans="2:8" ht="57" customHeight="1" x14ac:dyDescent="0.3">
      <c r="B134" s="10"/>
      <c r="C134" s="10"/>
      <c r="D134" s="10"/>
      <c r="E134" s="10"/>
      <c r="F134" s="10"/>
      <c r="G134" s="10"/>
      <c r="H134" s="12"/>
    </row>
    <row r="135" spans="2:8" ht="16.5" customHeight="1" x14ac:dyDescent="0.3">
      <c r="B135" s="4">
        <f t="array" aca="1" ref="B135:C135" ca="1">Dage+36+DATE(Kalender10År,Kalender10MånedIndstilling,1)-WEEKDAY(DATE(Kalender10År,Kalender10MånedIndstilling,1),UgedagIndstilling)</f>
        <v>43710</v>
      </c>
      <c r="C135" s="4">
        <f ca="1"/>
        <v>43711</v>
      </c>
      <c r="D135" s="18" t="s">
        <v>1</v>
      </c>
      <c r="E135" s="19"/>
      <c r="F135" s="19"/>
      <c r="G135" s="19"/>
      <c r="H135" s="19"/>
    </row>
    <row r="136" spans="2:8" ht="63.75" customHeight="1" x14ac:dyDescent="0.3">
      <c r="B136" s="10"/>
      <c r="C136" s="10"/>
      <c r="D136" s="17"/>
      <c r="E136" s="17"/>
      <c r="F136" s="17"/>
      <c r="G136" s="17"/>
      <c r="H136" s="17"/>
    </row>
    <row r="137" spans="2:8" ht="54" customHeight="1" x14ac:dyDescent="0.9">
      <c r="B137" s="1">
        <f ca="1">YEAR(DATE(Kalender10År,Kalender10MånedIndstilling+1,1))</f>
        <v>2019</v>
      </c>
      <c r="C137" s="6" t="str">
        <f ca="1">TEXT(DATE(Kalender10År,Kalender10MånedIndstilling+1,1),"mmmm")</f>
        <v>september</v>
      </c>
      <c r="D137" s="9"/>
      <c r="E137" s="9"/>
      <c r="F137" s="9"/>
      <c r="G137" s="9"/>
      <c r="H137" s="2"/>
    </row>
    <row r="138" spans="2:8" ht="14.25" customHeight="1" x14ac:dyDescent="0.3">
      <c r="B138" s="7" t="str">
        <f ca="1">UPPER(TEXT(B139,"dddd"))</f>
        <v>MANDAG</v>
      </c>
      <c r="C138" s="8" t="str">
        <f t="shared" ref="C138:H138" ca="1" si="45">UPPER(TEXT(C139,"dddd"))</f>
        <v>TIRSDAG</v>
      </c>
      <c r="D138" s="7" t="str">
        <f t="shared" ca="1" si="45"/>
        <v>ONSDAG</v>
      </c>
      <c r="E138" s="8" t="str">
        <f t="shared" ca="1" si="45"/>
        <v>TORSDAG</v>
      </c>
      <c r="F138" s="7" t="str">
        <f t="shared" ca="1" si="45"/>
        <v>FREDAG</v>
      </c>
      <c r="G138" s="8" t="str">
        <f t="shared" ca="1" si="45"/>
        <v>LØRDAG</v>
      </c>
      <c r="H138" s="7" t="str">
        <f t="shared" ca="1" si="45"/>
        <v>SØNDAG</v>
      </c>
    </row>
    <row r="139" spans="2:8" ht="16.5" customHeight="1" x14ac:dyDescent="0.3">
      <c r="B139" s="4">
        <f t="array" aca="1" ref="B139:H139" ca="1">Dage+1+DATE(Kalender11År,Kalender11MånedIndstilling,1)-WEEKDAY(DATE(Kalender11År,Kalender11MånedIndstilling,1),UgedagIndstilling)</f>
        <v>43703</v>
      </c>
      <c r="C139" s="4">
        <f ca="1"/>
        <v>43704</v>
      </c>
      <c r="D139" s="4">
        <f ca="1"/>
        <v>43705</v>
      </c>
      <c r="E139" s="4">
        <f ca="1"/>
        <v>43706</v>
      </c>
      <c r="F139" s="4">
        <f ca="1"/>
        <v>43707</v>
      </c>
      <c r="G139" s="4">
        <f ca="1"/>
        <v>43708</v>
      </c>
      <c r="H139" s="5">
        <f ca="1"/>
        <v>43709</v>
      </c>
    </row>
    <row r="140" spans="2:8" ht="56.25" customHeight="1" x14ac:dyDescent="0.3">
      <c r="B140" s="10"/>
      <c r="C140" s="10"/>
      <c r="D140" s="10"/>
      <c r="E140" s="10"/>
      <c r="F140" s="10"/>
      <c r="G140" s="10"/>
      <c r="H140" s="11"/>
    </row>
    <row r="141" spans="2:8" ht="16.5" customHeight="1" x14ac:dyDescent="0.3">
      <c r="B141" s="4">
        <f t="array" aca="1" ref="B141:H141" ca="1">Dage+8+DATE(Kalender11År,Kalender11MånedIndstilling,1)-WEEKDAY(DATE(Kalender11År,Kalender11MånedIndstilling,1),UgedagIndstilling)</f>
        <v>43710</v>
      </c>
      <c r="C141" s="4">
        <f ca="1"/>
        <v>43711</v>
      </c>
      <c r="D141" s="4">
        <f ca="1"/>
        <v>43712</v>
      </c>
      <c r="E141" s="4">
        <f ca="1"/>
        <v>43713</v>
      </c>
      <c r="F141" s="4">
        <f ca="1"/>
        <v>43714</v>
      </c>
      <c r="G141" s="4">
        <f ca="1"/>
        <v>43715</v>
      </c>
      <c r="H141" s="5">
        <f ca="1"/>
        <v>43716</v>
      </c>
    </row>
    <row r="142" spans="2:8" ht="56.25" customHeight="1" x14ac:dyDescent="0.3">
      <c r="B142" s="10"/>
      <c r="C142" s="10"/>
      <c r="D142" s="10"/>
      <c r="E142" s="10"/>
      <c r="F142" s="10"/>
      <c r="G142" s="10"/>
      <c r="H142" s="11"/>
    </row>
    <row r="143" spans="2:8" ht="16.5" customHeight="1" x14ac:dyDescent="0.3">
      <c r="B143" s="4">
        <f t="array" aca="1" ref="B143:H143" ca="1">Dage+15+DATE(Kalender11År,Kalender11MånedIndstilling,1)-WEEKDAY(DATE(Kalender11År,Kalender11MånedIndstilling,1),UgedagIndstilling)</f>
        <v>43717</v>
      </c>
      <c r="C143" s="4">
        <f ca="1"/>
        <v>43718</v>
      </c>
      <c r="D143" s="4">
        <f ca="1"/>
        <v>43719</v>
      </c>
      <c r="E143" s="4">
        <f ca="1"/>
        <v>43720</v>
      </c>
      <c r="F143" s="4">
        <f ca="1"/>
        <v>43721</v>
      </c>
      <c r="G143" s="4">
        <f ca="1"/>
        <v>43722</v>
      </c>
      <c r="H143" s="5">
        <f ca="1"/>
        <v>43723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Dage+22+DATE(Kalender11År,Kalender11MånedIndstilling,1)-WEEKDAY(DATE(Kalender11År,Kalender11MånedIndstilling,1),UgedagIndstilling)</f>
        <v>43724</v>
      </c>
      <c r="C145" s="4">
        <f ca="1"/>
        <v>43725</v>
      </c>
      <c r="D145" s="4">
        <f ca="1"/>
        <v>43726</v>
      </c>
      <c r="E145" s="4">
        <f ca="1"/>
        <v>43727</v>
      </c>
      <c r="F145" s="4">
        <f ca="1"/>
        <v>43728</v>
      </c>
      <c r="G145" s="4">
        <f ca="1"/>
        <v>43729</v>
      </c>
      <c r="H145" s="5">
        <f ca="1"/>
        <v>43730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Dage+29+DATE(Kalender11År,Kalender11MånedIndstilling,1)-WEEKDAY(DATE(Kalender11År,Kalender11MånedIndstilling,1),UgedagIndstilling)</f>
        <v>43731</v>
      </c>
      <c r="C147" s="4">
        <f ca="1"/>
        <v>43732</v>
      </c>
      <c r="D147" s="4">
        <f ca="1"/>
        <v>43733</v>
      </c>
      <c r="E147" s="4">
        <f ca="1"/>
        <v>43734</v>
      </c>
      <c r="F147" s="4">
        <f ca="1"/>
        <v>43735</v>
      </c>
      <c r="G147" s="4">
        <f ca="1"/>
        <v>43736</v>
      </c>
      <c r="H147" s="5">
        <f ca="1"/>
        <v>43737</v>
      </c>
    </row>
    <row r="148" spans="2:8" ht="57" customHeight="1" x14ac:dyDescent="0.3">
      <c r="B148" s="10"/>
      <c r="C148" s="10"/>
      <c r="D148" s="10"/>
      <c r="E148" s="10"/>
      <c r="F148" s="10"/>
      <c r="G148" s="10"/>
      <c r="H148" s="12"/>
    </row>
    <row r="149" spans="2:8" ht="16.5" customHeight="1" x14ac:dyDescent="0.3">
      <c r="B149" s="4">
        <f t="array" aca="1" ref="B149:C149" ca="1">Dage+36+DATE(Kalender11År,Kalender11MånedIndstilling,1)-WEEKDAY(DATE(Kalender11År,Kalender11MånedIndstilling,1),UgedagIndstilling)</f>
        <v>43738</v>
      </c>
      <c r="C149" s="4">
        <f ca="1"/>
        <v>43739</v>
      </c>
      <c r="D149" s="18" t="s">
        <v>1</v>
      </c>
      <c r="E149" s="19"/>
      <c r="F149" s="19"/>
      <c r="G149" s="19"/>
      <c r="H149" s="19"/>
    </row>
    <row r="150" spans="2:8" ht="63.75" customHeight="1" x14ac:dyDescent="0.3">
      <c r="B150" s="10"/>
      <c r="C150" s="10"/>
      <c r="D150" s="17"/>
      <c r="E150" s="17"/>
      <c r="F150" s="17"/>
      <c r="G150" s="17"/>
      <c r="H150" s="17"/>
    </row>
    <row r="151" spans="2:8" ht="54" customHeight="1" x14ac:dyDescent="0.9">
      <c r="B151" s="1">
        <f ca="1">YEAR(DATE(Kalender11År,Kalender11MånedIndstilling+1,1))</f>
        <v>2019</v>
      </c>
      <c r="C151" s="6" t="str">
        <f ca="1">TEXT(DATE(Kalender11År,Kalender11MånedIndstilling+1,1),"mmmm")</f>
        <v>oktober</v>
      </c>
      <c r="D151" s="9"/>
      <c r="E151" s="9"/>
      <c r="F151" s="9"/>
      <c r="G151" s="9"/>
      <c r="H151" s="2"/>
    </row>
    <row r="152" spans="2:8" ht="14.25" customHeight="1" x14ac:dyDescent="0.3">
      <c r="B152" s="7" t="str">
        <f ca="1">UPPER(TEXT(B153,"dddd"))</f>
        <v>MANDAG</v>
      </c>
      <c r="C152" s="8" t="str">
        <f t="shared" ref="C152:H152" ca="1" si="46">UPPER(TEXT(C153,"dddd"))</f>
        <v>TIRSDAG</v>
      </c>
      <c r="D152" s="7" t="str">
        <f t="shared" ca="1" si="46"/>
        <v>ONSDAG</v>
      </c>
      <c r="E152" s="8" t="str">
        <f t="shared" ca="1" si="46"/>
        <v>TORSDAG</v>
      </c>
      <c r="F152" s="7" t="str">
        <f t="shared" ca="1" si="46"/>
        <v>FREDAG</v>
      </c>
      <c r="G152" s="8" t="str">
        <f t="shared" ca="1" si="46"/>
        <v>LØRDAG</v>
      </c>
      <c r="H152" s="7" t="str">
        <f t="shared" ca="1" si="46"/>
        <v>SØNDAG</v>
      </c>
    </row>
    <row r="153" spans="2:8" ht="16.5" customHeight="1" x14ac:dyDescent="0.3">
      <c r="B153" s="4">
        <f t="array" aca="1" ref="B153:H153" ca="1">Dage+1+DATE(Kalender12År,Kalender12MånedIndstilling,1)-WEEKDAY(DATE(Kalender12År,Kalender12MånedIndstilling,1),UgedagIndstilling)</f>
        <v>43738</v>
      </c>
      <c r="C153" s="4">
        <f ca="1"/>
        <v>43739</v>
      </c>
      <c r="D153" s="4">
        <f ca="1"/>
        <v>43740</v>
      </c>
      <c r="E153" s="4">
        <f ca="1"/>
        <v>43741</v>
      </c>
      <c r="F153" s="4">
        <f ca="1"/>
        <v>43742</v>
      </c>
      <c r="G153" s="4">
        <f ca="1"/>
        <v>43743</v>
      </c>
      <c r="H153" s="5">
        <f ca="1"/>
        <v>43744</v>
      </c>
    </row>
    <row r="154" spans="2:8" ht="56.25" customHeight="1" x14ac:dyDescent="0.3">
      <c r="B154" s="10"/>
      <c r="C154" s="10"/>
      <c r="D154" s="10"/>
      <c r="E154" s="10"/>
      <c r="F154" s="10"/>
      <c r="G154" s="10"/>
      <c r="H154" s="11"/>
    </row>
    <row r="155" spans="2:8" ht="16.5" customHeight="1" x14ac:dyDescent="0.3">
      <c r="B155" s="4">
        <f t="array" aca="1" ref="B155:H155" ca="1">Dage+8+DATE(Kalender12År,Kalender12MånedIndstilling,1)-WEEKDAY(DATE(Kalender12År,Kalender12MånedIndstilling,1),UgedagIndstilling)</f>
        <v>43745</v>
      </c>
      <c r="C155" s="4">
        <f ca="1"/>
        <v>43746</v>
      </c>
      <c r="D155" s="4">
        <f ca="1"/>
        <v>43747</v>
      </c>
      <c r="E155" s="4">
        <f ca="1"/>
        <v>43748</v>
      </c>
      <c r="F155" s="4">
        <f ca="1"/>
        <v>43749</v>
      </c>
      <c r="G155" s="4">
        <f ca="1"/>
        <v>43750</v>
      </c>
      <c r="H155" s="5">
        <f ca="1"/>
        <v>43751</v>
      </c>
    </row>
    <row r="156" spans="2:8" ht="56.25" customHeight="1" x14ac:dyDescent="0.3">
      <c r="B156" s="10"/>
      <c r="C156" s="10"/>
      <c r="D156" s="10"/>
      <c r="E156" s="10"/>
      <c r="F156" s="10"/>
      <c r="G156" s="10"/>
      <c r="H156" s="11"/>
    </row>
    <row r="157" spans="2:8" ht="16.5" customHeight="1" x14ac:dyDescent="0.3">
      <c r="B157" s="4">
        <f t="array" aca="1" ref="B157:H157" ca="1">Dage+15+DATE(Kalender12År,Kalender12MånedIndstilling,1)-WEEKDAY(DATE(Kalender12År,Kalender12MånedIndstilling,1),UgedagIndstilling)</f>
        <v>43752</v>
      </c>
      <c r="C157" s="4">
        <f ca="1"/>
        <v>43753</v>
      </c>
      <c r="D157" s="4">
        <f ca="1"/>
        <v>43754</v>
      </c>
      <c r="E157" s="4">
        <f ca="1"/>
        <v>43755</v>
      </c>
      <c r="F157" s="4">
        <f ca="1"/>
        <v>43756</v>
      </c>
      <c r="G157" s="4">
        <f ca="1"/>
        <v>43757</v>
      </c>
      <c r="H157" s="5">
        <f ca="1"/>
        <v>43758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Dage+22+DATE(Kalender12År,Kalender12MånedIndstilling,1)-WEEKDAY(DATE(Kalender12År,Kalender12MånedIndstilling,1),UgedagIndstilling)</f>
        <v>43759</v>
      </c>
      <c r="C159" s="4">
        <f ca="1"/>
        <v>43760</v>
      </c>
      <c r="D159" s="4">
        <f ca="1"/>
        <v>43761</v>
      </c>
      <c r="E159" s="4">
        <f ca="1"/>
        <v>43762</v>
      </c>
      <c r="F159" s="4">
        <f ca="1"/>
        <v>43763</v>
      </c>
      <c r="G159" s="4">
        <f ca="1"/>
        <v>43764</v>
      </c>
      <c r="H159" s="5">
        <f ca="1"/>
        <v>43765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Dage+29+DATE(Kalender12År,Kalender12MånedIndstilling,1)-WEEKDAY(DATE(Kalender12År,Kalender12MånedIndstilling,1),UgedagIndstilling)</f>
        <v>43766</v>
      </c>
      <c r="C161" s="4">
        <f ca="1"/>
        <v>43767</v>
      </c>
      <c r="D161" s="4">
        <f ca="1"/>
        <v>43768</v>
      </c>
      <c r="E161" s="4">
        <f ca="1"/>
        <v>43769</v>
      </c>
      <c r="F161" s="4">
        <f ca="1"/>
        <v>43770</v>
      </c>
      <c r="G161" s="4">
        <f ca="1"/>
        <v>43771</v>
      </c>
      <c r="H161" s="5">
        <f ca="1"/>
        <v>43772</v>
      </c>
    </row>
    <row r="162" spans="2:8" ht="57" customHeight="1" x14ac:dyDescent="0.3">
      <c r="B162" s="10"/>
      <c r="C162" s="10"/>
      <c r="D162" s="10"/>
      <c r="E162" s="10"/>
      <c r="F162" s="10"/>
      <c r="G162" s="10"/>
      <c r="H162" s="12"/>
    </row>
    <row r="163" spans="2:8" ht="16.5" customHeight="1" x14ac:dyDescent="0.3">
      <c r="B163" s="4">
        <f t="array" aca="1" ref="B163:C163" ca="1">Dage+36+DATE(Kalender12År,Kalender12MånedIndstilling,1)-WEEKDAY(DATE(Kalender12År,Kalender12MånedIndstilling,1),UgedagIndstilling)</f>
        <v>43773</v>
      </c>
      <c r="C163" s="4">
        <f ca="1"/>
        <v>43774</v>
      </c>
      <c r="D163" s="18" t="s">
        <v>1</v>
      </c>
      <c r="E163" s="19"/>
      <c r="F163" s="19"/>
      <c r="G163" s="19"/>
      <c r="H163" s="19"/>
    </row>
    <row r="164" spans="2:8" ht="63.75" customHeight="1" x14ac:dyDescent="0.3">
      <c r="B164" s="10"/>
      <c r="C164" s="10"/>
      <c r="D164" s="17"/>
      <c r="E164" s="17"/>
      <c r="F164" s="17"/>
      <c r="G164" s="17"/>
      <c r="H164" s="17"/>
    </row>
  </sheetData>
  <mergeCells count="22">
    <mergeCell ref="D23:H23"/>
    <mergeCell ref="D24:H24"/>
    <mergeCell ref="D37:H37"/>
    <mergeCell ref="D79:H79"/>
    <mergeCell ref="D149:H149"/>
    <mergeCell ref="D38:H38"/>
    <mergeCell ref="D52:H52"/>
    <mergeCell ref="D66:H66"/>
    <mergeCell ref="D51:H51"/>
    <mergeCell ref="D65:H65"/>
    <mergeCell ref="D164:H164"/>
    <mergeCell ref="D135:H135"/>
    <mergeCell ref="D136:H136"/>
    <mergeCell ref="D93:H93"/>
    <mergeCell ref="D80:H80"/>
    <mergeCell ref="D122:H122"/>
    <mergeCell ref="D107:H107"/>
    <mergeCell ref="D121:H121"/>
    <mergeCell ref="D94:H94"/>
    <mergeCell ref="D108:H108"/>
    <mergeCell ref="D150:H150"/>
    <mergeCell ref="D163:H163"/>
  </mergeCells>
  <phoneticPr fontId="2" type="noConversion"/>
  <conditionalFormatting sqref="B3:H3 B5:H5 B7:H7 B9:H9">
    <cfRule type="expression" dxfId="11" priority="38">
      <formula>MONTH(B3)&lt;&gt;Kalender1MånedIndstilling</formula>
    </cfRule>
  </conditionalFormatting>
  <conditionalFormatting sqref="B13:H13 B15:H15 B17:H17 B19:H19 B21:H21 B23:C23">
    <cfRule type="expression" dxfId="10" priority="27">
      <formula>MONTH(B13)&lt;&gt;Kalender2MånedIndstilling</formula>
    </cfRule>
  </conditionalFormatting>
  <conditionalFormatting sqref="B27:H27 B29:H29 B31:H31 B33:H33 B35:H35 B37:C37">
    <cfRule type="expression" dxfId="9" priority="25">
      <formula>MONTH(B27)&lt;&gt;Kalender3MånedIndstilling</formula>
    </cfRule>
  </conditionalFormatting>
  <conditionalFormatting sqref="B41:H41 B43:H43 B45:H45 B47:H47 B49:H49 B51:C51">
    <cfRule type="expression" dxfId="8" priority="23">
      <formula>MONTH(B41)&lt;&gt;Kalender4MånedIndstilling</formula>
    </cfRule>
  </conditionalFormatting>
  <conditionalFormatting sqref="B55:H55 B57:H57 B59:H59 B61:H61 B63:H63 B65:C65">
    <cfRule type="expression" dxfId="7" priority="21">
      <formula>MONTH(B55)&lt;&gt;Kalender5MånedIndstilling</formula>
    </cfRule>
  </conditionalFormatting>
  <conditionalFormatting sqref="B69:H69 B71:H71 B73:H73 B75:H75 B77:H77 B79:C79">
    <cfRule type="expression" dxfId="6" priority="19">
      <formula>MONTH(B69)&lt;&gt;Kalender6MånedIndstilling</formula>
    </cfRule>
  </conditionalFormatting>
  <conditionalFormatting sqref="B83:H83 B85:H85 B87:H87 B89:H89 B91:H91 B93:C93">
    <cfRule type="expression" dxfId="5" priority="17">
      <formula>MONTH(B83)&lt;&gt;Kalender7MånedIndstilling</formula>
    </cfRule>
  </conditionalFormatting>
  <conditionalFormatting sqref="B97:H97 B99:H99 B101:H101 B103:H103 B105:H105 B107:C107">
    <cfRule type="expression" dxfId="4" priority="15">
      <formula>MONTH(B97)&lt;&gt;Kalender8MånedIndstilling</formula>
    </cfRule>
  </conditionalFormatting>
  <conditionalFormatting sqref="B111:H111 B113:H113 B115:H115 B117:H117 B119:H119 B121:C121">
    <cfRule type="expression" dxfId="3" priority="13">
      <formula>MONTH(B111)&lt;&gt;Kalender9MånedIndstilling</formula>
    </cfRule>
  </conditionalFormatting>
  <conditionalFormatting sqref="B125:H125 B127:H127 B129:H129 B131:H131 B133:H133 B135:C135">
    <cfRule type="expression" dxfId="2" priority="3">
      <formula>MONTH(B125)&lt;&gt;Kalender10MånedIndstilling</formula>
    </cfRule>
  </conditionalFormatting>
  <conditionalFormatting sqref="B139:H139 B141:H141 B143:H143 B145:H145 B147:H147 B149:C149">
    <cfRule type="expression" dxfId="1" priority="2">
      <formula>MONTH(B139)&lt;&gt;Kalender11MånedIndstilling</formula>
    </cfRule>
  </conditionalFormatting>
  <conditionalFormatting sqref="B153:H153 B155:H155 B157:H157 B159:H159 B161:H161 B163:C163">
    <cfRule type="expression" dxfId="0" priority="1">
      <formula>MONTH(B153)&lt;&gt;Kalender12MånedIndstilling</formula>
    </cfRule>
  </conditionalFormatting>
  <dataValidations count="9">
    <dataValidation type="list" allowBlank="1" showInputMessage="1" showErrorMessage="1" error="Kun dage fra rullelisten kan bruges til ugedagsoverskrifterne. Hvis du vil vælge en anden ugedag, skal du vælge ANNULLER og derefter ALT+PIL NED for at vælge fra rullelisten" prompt="Vælg ugens startdag fra rullelisten. Tryk på ALT+PIL NED for at åbne rullelisten, og tryk derefter på ENTER for at vælge en dag. Kalenderen opdateres automatisk" sqref="B2" xr:uid="{00000000-0002-0000-0000-000000000000}">
      <formula1>"SØNDAG,MANDAG,TIRSDAG,ONSDAG,TORSDAG,FREDAG,LØRDAG"</formula1>
    </dataValidation>
    <dataValidation type="list" allowBlank="1" showInputMessage="1" showErrorMessage="1" error="Vælg en måned fra posterne på listen. Du skal vælge ANNULLER og derefter ALT+PIL NED for at vælge fra rullelisten" prompt="Vælg kalenderens startmåned fra rullelisten. Tryk på ALT+PIL NED for at åbne rullelisten, og tryk derefter på ENTER for at vælge et af elementerne" sqref="C1" xr:uid="{00000000-0002-0000-0000-000001000000}">
      <formula1>"januar, februar, marts, april, maj, juni,juli,august,september,oktober,november,december"</formula1>
    </dataValidation>
    <dataValidation allowBlank="1" showInputMessage="1" prompt="Denne projektmappe er en 12-måneders kalender. Angiv startårstallet i celle B1, og vælg startmåneden i celle C1. Kalenderen opdateres automatisk for efterfølgende måneder" sqref="A1" xr:uid="{00000000-0002-0000-0000-000002000000}"/>
    <dataValidation allowBlank="1" showInputMessage="1" showErrorMessage="1" prompt="Angiv året for denne kalender" sqref="B1" xr:uid="{00000000-0002-0000-0000-000003000000}"/>
    <dataValidation allowBlank="1" showInputMessage="1" prompt="Automatisk bestemt ugedag. For at ændre ugedage skal du vælge en ny startdag for ugen i B2" sqref="C2:H2 B12" xr:uid="{00000000-0002-0000-0000-000004000000}"/>
    <dataValidation allowBlank="1" showInputMessage="1" prompt="Dato" sqref="B3" xr:uid="{00000000-0002-0000-0000-000005000000}"/>
    <dataValidation allowBlank="1" showInputMessage="1" prompt="Angiv daglige noter her" sqref="B4" xr:uid="{00000000-0002-0000-0000-000008000000}"/>
    <dataValidation allowBlank="1" showInputMessage="1" prompt="Kalenderår bestemmes automatisk af året, som er angivet i B1" sqref="B11" xr:uid="{00000000-0002-0000-0000-000009000000}"/>
    <dataValidation allowBlank="1" showInputMessage="1" prompt="Kalendermånedforskydning ved den måned, som er valgt i C1" sqref="C11" xr:uid="{00000000-0002-0000-0000-00000A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0" min="1" max="8" man="1"/>
    <brk id="24" min="1" max="8" man="1"/>
    <brk id="38" min="1" max="8" man="1"/>
    <brk id="52" min="1" max="8" man="1"/>
    <brk id="66" min="1" max="8" man="1"/>
    <brk id="80" min="1" max="8" man="1"/>
    <brk id="94" min="1" max="8" man="1"/>
    <brk id="108" min="1" max="8" man="1"/>
    <brk id="122" min="1" max="8" man="1"/>
    <brk id="136" min="1" max="8" man="1"/>
    <brk id="150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26</vt:i4>
      </vt:variant>
    </vt:vector>
  </HeadingPairs>
  <TitlesOfParts>
    <vt:vector size="27" baseType="lpstr">
      <vt:lpstr>Kalender</vt:lpstr>
      <vt:lpstr>Kalender10Måned</vt:lpstr>
      <vt:lpstr>Kalender10År</vt:lpstr>
      <vt:lpstr>Kalender11Måned</vt:lpstr>
      <vt:lpstr>Kalender11År</vt:lpstr>
      <vt:lpstr>Kalender12Måned</vt:lpstr>
      <vt:lpstr>Kalender12År</vt:lpstr>
      <vt:lpstr>Kalender1Måned</vt:lpstr>
      <vt:lpstr>Kalender1År</vt:lpstr>
      <vt:lpstr>Kalender2Måned</vt:lpstr>
      <vt:lpstr>Kalender2År</vt:lpstr>
      <vt:lpstr>Kalender3Måned</vt:lpstr>
      <vt:lpstr>Kalender3År</vt:lpstr>
      <vt:lpstr>Kalender4Måned</vt:lpstr>
      <vt:lpstr>Kalender4År</vt:lpstr>
      <vt:lpstr>Kalender5Måned</vt:lpstr>
      <vt:lpstr>Kalender5År</vt:lpstr>
      <vt:lpstr>Kalender6Måned</vt:lpstr>
      <vt:lpstr>Kalender6År</vt:lpstr>
      <vt:lpstr>Kalender7Måned</vt:lpstr>
      <vt:lpstr>Kalender7År</vt:lpstr>
      <vt:lpstr>Kalender8Måned</vt:lpstr>
      <vt:lpstr>Kalender8År</vt:lpstr>
      <vt:lpstr>Kalender9Måned</vt:lpstr>
      <vt:lpstr>Kalender9År</vt:lpstr>
      <vt:lpstr>Kalender!Udskriftsområde</vt:lpstr>
      <vt:lpstr>UgeStart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Bruger</dc:creator>
  <cp:lastModifiedBy>Bruger</cp:lastModifiedBy>
  <dcterms:created xsi:type="dcterms:W3CDTF">2016-07-26T15:53:57Z</dcterms:created>
  <dcterms:modified xsi:type="dcterms:W3CDTF">2018-11-30T12:31:36Z</dcterms:modified>
</cp:coreProperties>
</file>