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IP\CreditAnalytics\Daemons\Feeds\AssetReturns\"/>
    </mc:Choice>
  </mc:AlternateContent>
  <bookViews>
    <workbookView xWindow="0" yWindow="0" windowWidth="17970" windowHeight="6120" tabRatio="500"/>
  </bookViews>
  <sheets>
    <sheet name="MV Test" sheetId="7" r:id="rId1"/>
  </sheets>
  <definedNames>
    <definedName name="A" localSheetId="0">'MV Test'!$U$106</definedName>
    <definedName name="A">#REF!</definedName>
    <definedName name="Covariance_Matrix" localSheetId="0">'MV Test'!$I$109:$N$114</definedName>
    <definedName name="Covariance_Matrix">#REF!</definedName>
    <definedName name="First_Term" localSheetId="0">'MV Test'!#REF!</definedName>
    <definedName name="First_Term">#REF!</definedName>
    <definedName name="Mkt_Cap" localSheetId="0">'MV Test'!$T$109:$T$114</definedName>
    <definedName name="Mkt_Cap">#REF!</definedName>
    <definedName name="Mkt_Cap_D" localSheetId="0">'MV Test'!$T$109:$T$114</definedName>
    <definedName name="Mkt_Cap_D">#REF!</definedName>
    <definedName name="Mkt_Cap_R" localSheetId="0">'MV Test'!$U$109:$U$114</definedName>
    <definedName name="Mkt_Cap_R">#REF!</definedName>
    <definedName name="Omega" localSheetId="0">'MV Test'!#REF!</definedName>
    <definedName name="Omega">#REF!</definedName>
    <definedName name="P" localSheetId="0">'MV Test'!#REF!</definedName>
    <definedName name="P">#REF!</definedName>
    <definedName name="Pi" localSheetId="0">'MV Test'!$Q$109:$Q$114</definedName>
    <definedName name="Pi">#REF!</definedName>
    <definedName name="Q" localSheetId="0">'MV Test'!#REF!</definedName>
    <definedName name="Q">#REF!</definedName>
    <definedName name="Second_Term" localSheetId="0">'MV Test'!#REF!</definedName>
    <definedName name="Second_Term">#REF!</definedName>
    <definedName name="solver_adj" localSheetId="0" hidden="1">'MV Test'!$I$4:$N$4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'MV Test'!$AB$105</definedName>
    <definedName name="solver_lhs2" localSheetId="0" hidden="1">'MV Test'!$I$4:$N$4</definedName>
    <definedName name="solver_lhs3" localSheetId="0" hidden="1">'MV Test'!$I$4:$N$4</definedName>
    <definedName name="solver_lhs4" localSheetId="0" hidden="1">'MV Test'!$O$3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opt" localSheetId="0" hidden="1">'MV Test'!$AB$12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2</definedName>
    <definedName name="solver_rhs1" localSheetId="0" hidden="1">'MV Test'!$AB$107</definedName>
    <definedName name="solver_rhs2" localSheetId="0" hidden="1">'MV Test'!$I$3:$N$3</definedName>
    <definedName name="solver_rhs3" localSheetId="0" hidden="1">'MV Test'!$I$2:$N$2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07" i="7" l="1"/>
  <c r="O3" i="7"/>
  <c r="I105" i="7"/>
  <c r="W104" i="7"/>
  <c r="J105" i="7"/>
  <c r="X104" i="7"/>
  <c r="K105" i="7"/>
  <c r="Y104" i="7"/>
  <c r="L105" i="7"/>
  <c r="Z104" i="7"/>
  <c r="M105" i="7"/>
  <c r="AA104" i="7"/>
  <c r="N105" i="7"/>
  <c r="AB104" i="7"/>
  <c r="AB105" i="7"/>
  <c r="I6" i="7"/>
  <c r="O6" i="7"/>
  <c r="J6" i="7"/>
  <c r="P6" i="7"/>
  <c r="K6" i="7"/>
  <c r="Q6" i="7"/>
  <c r="L6" i="7"/>
  <c r="R6" i="7"/>
  <c r="M6" i="7"/>
  <c r="S6" i="7"/>
  <c r="N6" i="7"/>
  <c r="T6" i="7"/>
  <c r="U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11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10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9" i="7"/>
  <c r="X6" i="7"/>
  <c r="W6" i="7"/>
  <c r="Y6" i="7"/>
  <c r="Z6" i="7"/>
  <c r="AA6" i="7"/>
  <c r="AB6" i="7"/>
  <c r="W7" i="7"/>
  <c r="X7" i="7"/>
  <c r="Y7" i="7"/>
  <c r="Z7" i="7"/>
  <c r="AA7" i="7"/>
  <c r="AB7" i="7"/>
  <c r="W8" i="7"/>
  <c r="X8" i="7"/>
  <c r="Y8" i="7"/>
  <c r="Z8" i="7"/>
  <c r="AA8" i="7"/>
  <c r="AB8" i="7"/>
  <c r="W9" i="7"/>
  <c r="X9" i="7"/>
  <c r="Y9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12" i="7"/>
  <c r="Z9" i="7"/>
  <c r="AA9" i="7"/>
  <c r="AB9" i="7"/>
  <c r="W10" i="7"/>
  <c r="X10" i="7"/>
  <c r="Y10" i="7"/>
  <c r="Z10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13" i="7"/>
  <c r="AA10" i="7"/>
  <c r="AB10" i="7"/>
  <c r="W11" i="7"/>
  <c r="X11" i="7"/>
  <c r="Y11" i="7"/>
  <c r="Z11" i="7"/>
  <c r="AA11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14" i="7"/>
  <c r="AB11" i="7"/>
  <c r="AB12" i="7"/>
  <c r="I104" i="7"/>
  <c r="I103" i="7"/>
  <c r="J104" i="7"/>
  <c r="K104" i="7"/>
  <c r="L104" i="7"/>
  <c r="M104" i="7"/>
  <c r="N104" i="7"/>
  <c r="N103" i="7"/>
  <c r="M103" i="7"/>
  <c r="L103" i="7"/>
  <c r="K103" i="7"/>
  <c r="J103" i="7"/>
  <c r="O7" i="7"/>
  <c r="P7" i="7"/>
  <c r="Q7" i="7"/>
  <c r="R7" i="7"/>
  <c r="S7" i="7"/>
  <c r="T7" i="7"/>
  <c r="U7" i="7"/>
  <c r="O8" i="7"/>
  <c r="P8" i="7"/>
  <c r="Q8" i="7"/>
  <c r="R8" i="7"/>
  <c r="S8" i="7"/>
  <c r="T8" i="7"/>
  <c r="U8" i="7"/>
  <c r="O9" i="7"/>
  <c r="P9" i="7"/>
  <c r="Q9" i="7"/>
  <c r="R9" i="7"/>
  <c r="S9" i="7"/>
  <c r="T9" i="7"/>
  <c r="U9" i="7"/>
  <c r="O10" i="7"/>
  <c r="P10" i="7"/>
  <c r="Q10" i="7"/>
  <c r="R10" i="7"/>
  <c r="S10" i="7"/>
  <c r="T10" i="7"/>
  <c r="U10" i="7"/>
  <c r="O11" i="7"/>
  <c r="P11" i="7"/>
  <c r="Q11" i="7"/>
  <c r="R11" i="7"/>
  <c r="S11" i="7"/>
  <c r="T11" i="7"/>
  <c r="U11" i="7"/>
  <c r="O12" i="7"/>
  <c r="P12" i="7"/>
  <c r="Q12" i="7"/>
  <c r="R12" i="7"/>
  <c r="S12" i="7"/>
  <c r="T12" i="7"/>
  <c r="U12" i="7"/>
  <c r="O13" i="7"/>
  <c r="P13" i="7"/>
  <c r="Q13" i="7"/>
  <c r="R13" i="7"/>
  <c r="S13" i="7"/>
  <c r="T13" i="7"/>
  <c r="U13" i="7"/>
  <c r="O14" i="7"/>
  <c r="P14" i="7"/>
  <c r="Q14" i="7"/>
  <c r="R14" i="7"/>
  <c r="S14" i="7"/>
  <c r="T14" i="7"/>
  <c r="U14" i="7"/>
  <c r="O15" i="7"/>
  <c r="P15" i="7"/>
  <c r="Q15" i="7"/>
  <c r="R15" i="7"/>
  <c r="S15" i="7"/>
  <c r="T15" i="7"/>
  <c r="U15" i="7"/>
  <c r="O16" i="7"/>
  <c r="P16" i="7"/>
  <c r="Q16" i="7"/>
  <c r="R16" i="7"/>
  <c r="S16" i="7"/>
  <c r="T16" i="7"/>
  <c r="U16" i="7"/>
  <c r="O17" i="7"/>
  <c r="P17" i="7"/>
  <c r="Q17" i="7"/>
  <c r="R17" i="7"/>
  <c r="S17" i="7"/>
  <c r="T17" i="7"/>
  <c r="U17" i="7"/>
  <c r="O18" i="7"/>
  <c r="P18" i="7"/>
  <c r="Q18" i="7"/>
  <c r="R18" i="7"/>
  <c r="S18" i="7"/>
  <c r="T18" i="7"/>
  <c r="U18" i="7"/>
  <c r="O19" i="7"/>
  <c r="P19" i="7"/>
  <c r="Q19" i="7"/>
  <c r="R19" i="7"/>
  <c r="S19" i="7"/>
  <c r="T19" i="7"/>
  <c r="U19" i="7"/>
  <c r="O20" i="7"/>
  <c r="P20" i="7"/>
  <c r="Q20" i="7"/>
  <c r="R20" i="7"/>
  <c r="S20" i="7"/>
  <c r="T20" i="7"/>
  <c r="U20" i="7"/>
  <c r="O21" i="7"/>
  <c r="P21" i="7"/>
  <c r="Q21" i="7"/>
  <c r="R21" i="7"/>
  <c r="S21" i="7"/>
  <c r="T21" i="7"/>
  <c r="U21" i="7"/>
  <c r="O22" i="7"/>
  <c r="P22" i="7"/>
  <c r="Q22" i="7"/>
  <c r="R22" i="7"/>
  <c r="S22" i="7"/>
  <c r="T22" i="7"/>
  <c r="U22" i="7"/>
  <c r="O23" i="7"/>
  <c r="P23" i="7"/>
  <c r="Q23" i="7"/>
  <c r="R23" i="7"/>
  <c r="S23" i="7"/>
  <c r="T23" i="7"/>
  <c r="U23" i="7"/>
  <c r="O24" i="7"/>
  <c r="P24" i="7"/>
  <c r="Q24" i="7"/>
  <c r="R24" i="7"/>
  <c r="S24" i="7"/>
  <c r="T24" i="7"/>
  <c r="U24" i="7"/>
  <c r="O25" i="7"/>
  <c r="P25" i="7"/>
  <c r="Q25" i="7"/>
  <c r="R25" i="7"/>
  <c r="S25" i="7"/>
  <c r="T25" i="7"/>
  <c r="U25" i="7"/>
  <c r="O26" i="7"/>
  <c r="P26" i="7"/>
  <c r="Q26" i="7"/>
  <c r="R26" i="7"/>
  <c r="S26" i="7"/>
  <c r="T26" i="7"/>
  <c r="U26" i="7"/>
  <c r="O27" i="7"/>
  <c r="P27" i="7"/>
  <c r="Q27" i="7"/>
  <c r="R27" i="7"/>
  <c r="S27" i="7"/>
  <c r="T27" i="7"/>
  <c r="U27" i="7"/>
  <c r="O28" i="7"/>
  <c r="P28" i="7"/>
  <c r="Q28" i="7"/>
  <c r="R28" i="7"/>
  <c r="S28" i="7"/>
  <c r="T28" i="7"/>
  <c r="U28" i="7"/>
  <c r="O29" i="7"/>
  <c r="P29" i="7"/>
  <c r="Q29" i="7"/>
  <c r="R29" i="7"/>
  <c r="S29" i="7"/>
  <c r="T29" i="7"/>
  <c r="U29" i="7"/>
  <c r="O30" i="7"/>
  <c r="P30" i="7"/>
  <c r="Q30" i="7"/>
  <c r="R30" i="7"/>
  <c r="S30" i="7"/>
  <c r="T30" i="7"/>
  <c r="U30" i="7"/>
  <c r="O31" i="7"/>
  <c r="P31" i="7"/>
  <c r="Q31" i="7"/>
  <c r="R31" i="7"/>
  <c r="S31" i="7"/>
  <c r="T31" i="7"/>
  <c r="U31" i="7"/>
  <c r="O32" i="7"/>
  <c r="P32" i="7"/>
  <c r="Q32" i="7"/>
  <c r="R32" i="7"/>
  <c r="S32" i="7"/>
  <c r="T32" i="7"/>
  <c r="U32" i="7"/>
  <c r="O33" i="7"/>
  <c r="P33" i="7"/>
  <c r="Q33" i="7"/>
  <c r="R33" i="7"/>
  <c r="S33" i="7"/>
  <c r="T33" i="7"/>
  <c r="U33" i="7"/>
  <c r="O34" i="7"/>
  <c r="P34" i="7"/>
  <c r="Q34" i="7"/>
  <c r="R34" i="7"/>
  <c r="S34" i="7"/>
  <c r="T34" i="7"/>
  <c r="U34" i="7"/>
  <c r="O35" i="7"/>
  <c r="P35" i="7"/>
  <c r="Q35" i="7"/>
  <c r="R35" i="7"/>
  <c r="S35" i="7"/>
  <c r="T35" i="7"/>
  <c r="U35" i="7"/>
  <c r="O36" i="7"/>
  <c r="P36" i="7"/>
  <c r="Q36" i="7"/>
  <c r="R36" i="7"/>
  <c r="S36" i="7"/>
  <c r="T36" i="7"/>
  <c r="U36" i="7"/>
  <c r="O37" i="7"/>
  <c r="P37" i="7"/>
  <c r="Q37" i="7"/>
  <c r="R37" i="7"/>
  <c r="S37" i="7"/>
  <c r="T37" i="7"/>
  <c r="U37" i="7"/>
  <c r="O38" i="7"/>
  <c r="P38" i="7"/>
  <c r="Q38" i="7"/>
  <c r="R38" i="7"/>
  <c r="S38" i="7"/>
  <c r="T38" i="7"/>
  <c r="U38" i="7"/>
  <c r="O39" i="7"/>
  <c r="P39" i="7"/>
  <c r="Q39" i="7"/>
  <c r="R39" i="7"/>
  <c r="S39" i="7"/>
  <c r="T39" i="7"/>
  <c r="U39" i="7"/>
  <c r="O40" i="7"/>
  <c r="P40" i="7"/>
  <c r="Q40" i="7"/>
  <c r="R40" i="7"/>
  <c r="S40" i="7"/>
  <c r="T40" i="7"/>
  <c r="U40" i="7"/>
  <c r="O41" i="7"/>
  <c r="P41" i="7"/>
  <c r="Q41" i="7"/>
  <c r="R41" i="7"/>
  <c r="S41" i="7"/>
  <c r="T41" i="7"/>
  <c r="U41" i="7"/>
  <c r="O42" i="7"/>
  <c r="P42" i="7"/>
  <c r="Q42" i="7"/>
  <c r="R42" i="7"/>
  <c r="S42" i="7"/>
  <c r="T42" i="7"/>
  <c r="U42" i="7"/>
  <c r="O43" i="7"/>
  <c r="P43" i="7"/>
  <c r="Q43" i="7"/>
  <c r="R43" i="7"/>
  <c r="S43" i="7"/>
  <c r="T43" i="7"/>
  <c r="U43" i="7"/>
  <c r="O44" i="7"/>
  <c r="P44" i="7"/>
  <c r="Q44" i="7"/>
  <c r="R44" i="7"/>
  <c r="S44" i="7"/>
  <c r="T44" i="7"/>
  <c r="U44" i="7"/>
  <c r="O45" i="7"/>
  <c r="P45" i="7"/>
  <c r="Q45" i="7"/>
  <c r="R45" i="7"/>
  <c r="S45" i="7"/>
  <c r="T45" i="7"/>
  <c r="U45" i="7"/>
  <c r="O46" i="7"/>
  <c r="P46" i="7"/>
  <c r="Q46" i="7"/>
  <c r="R46" i="7"/>
  <c r="S46" i="7"/>
  <c r="T46" i="7"/>
  <c r="U46" i="7"/>
  <c r="O47" i="7"/>
  <c r="P47" i="7"/>
  <c r="Q47" i="7"/>
  <c r="R47" i="7"/>
  <c r="S47" i="7"/>
  <c r="T47" i="7"/>
  <c r="U47" i="7"/>
  <c r="O48" i="7"/>
  <c r="P48" i="7"/>
  <c r="Q48" i="7"/>
  <c r="R48" i="7"/>
  <c r="S48" i="7"/>
  <c r="T48" i="7"/>
  <c r="U48" i="7"/>
  <c r="O49" i="7"/>
  <c r="P49" i="7"/>
  <c r="Q49" i="7"/>
  <c r="R49" i="7"/>
  <c r="S49" i="7"/>
  <c r="T49" i="7"/>
  <c r="U49" i="7"/>
  <c r="O50" i="7"/>
  <c r="P50" i="7"/>
  <c r="Q50" i="7"/>
  <c r="R50" i="7"/>
  <c r="S50" i="7"/>
  <c r="T50" i="7"/>
  <c r="U50" i="7"/>
  <c r="O51" i="7"/>
  <c r="P51" i="7"/>
  <c r="Q51" i="7"/>
  <c r="R51" i="7"/>
  <c r="S51" i="7"/>
  <c r="T51" i="7"/>
  <c r="U51" i="7"/>
  <c r="O52" i="7"/>
  <c r="P52" i="7"/>
  <c r="Q52" i="7"/>
  <c r="R52" i="7"/>
  <c r="S52" i="7"/>
  <c r="T52" i="7"/>
  <c r="U52" i="7"/>
  <c r="O53" i="7"/>
  <c r="P53" i="7"/>
  <c r="Q53" i="7"/>
  <c r="R53" i="7"/>
  <c r="S53" i="7"/>
  <c r="T53" i="7"/>
  <c r="U53" i="7"/>
  <c r="O54" i="7"/>
  <c r="P54" i="7"/>
  <c r="Q54" i="7"/>
  <c r="R54" i="7"/>
  <c r="S54" i="7"/>
  <c r="T54" i="7"/>
  <c r="U54" i="7"/>
  <c r="O55" i="7"/>
  <c r="P55" i="7"/>
  <c r="Q55" i="7"/>
  <c r="R55" i="7"/>
  <c r="S55" i="7"/>
  <c r="T55" i="7"/>
  <c r="U55" i="7"/>
  <c r="O56" i="7"/>
  <c r="P56" i="7"/>
  <c r="Q56" i="7"/>
  <c r="R56" i="7"/>
  <c r="S56" i="7"/>
  <c r="T56" i="7"/>
  <c r="U56" i="7"/>
  <c r="O57" i="7"/>
  <c r="P57" i="7"/>
  <c r="Q57" i="7"/>
  <c r="R57" i="7"/>
  <c r="S57" i="7"/>
  <c r="T57" i="7"/>
  <c r="U57" i="7"/>
  <c r="O58" i="7"/>
  <c r="P58" i="7"/>
  <c r="Q58" i="7"/>
  <c r="R58" i="7"/>
  <c r="S58" i="7"/>
  <c r="T58" i="7"/>
  <c r="U58" i="7"/>
  <c r="O59" i="7"/>
  <c r="P59" i="7"/>
  <c r="Q59" i="7"/>
  <c r="R59" i="7"/>
  <c r="S59" i="7"/>
  <c r="T59" i="7"/>
  <c r="U59" i="7"/>
  <c r="O60" i="7"/>
  <c r="P60" i="7"/>
  <c r="Q60" i="7"/>
  <c r="R60" i="7"/>
  <c r="S60" i="7"/>
  <c r="T60" i="7"/>
  <c r="U60" i="7"/>
  <c r="O61" i="7"/>
  <c r="P61" i="7"/>
  <c r="Q61" i="7"/>
  <c r="R61" i="7"/>
  <c r="S61" i="7"/>
  <c r="T61" i="7"/>
  <c r="U61" i="7"/>
  <c r="O62" i="7"/>
  <c r="P62" i="7"/>
  <c r="Q62" i="7"/>
  <c r="R62" i="7"/>
  <c r="S62" i="7"/>
  <c r="T62" i="7"/>
  <c r="U62" i="7"/>
  <c r="O63" i="7"/>
  <c r="P63" i="7"/>
  <c r="Q63" i="7"/>
  <c r="R63" i="7"/>
  <c r="S63" i="7"/>
  <c r="T63" i="7"/>
  <c r="U63" i="7"/>
  <c r="O64" i="7"/>
  <c r="P64" i="7"/>
  <c r="Q64" i="7"/>
  <c r="R64" i="7"/>
  <c r="S64" i="7"/>
  <c r="T64" i="7"/>
  <c r="U64" i="7"/>
  <c r="O65" i="7"/>
  <c r="P65" i="7"/>
  <c r="Q65" i="7"/>
  <c r="R65" i="7"/>
  <c r="S65" i="7"/>
  <c r="T65" i="7"/>
  <c r="U65" i="7"/>
  <c r="O66" i="7"/>
  <c r="P66" i="7"/>
  <c r="Q66" i="7"/>
  <c r="R66" i="7"/>
  <c r="S66" i="7"/>
  <c r="T66" i="7"/>
  <c r="U66" i="7"/>
  <c r="O67" i="7"/>
  <c r="P67" i="7"/>
  <c r="Q67" i="7"/>
  <c r="R67" i="7"/>
  <c r="S67" i="7"/>
  <c r="T67" i="7"/>
  <c r="U67" i="7"/>
  <c r="O68" i="7"/>
  <c r="P68" i="7"/>
  <c r="Q68" i="7"/>
  <c r="R68" i="7"/>
  <c r="S68" i="7"/>
  <c r="T68" i="7"/>
  <c r="U68" i="7"/>
  <c r="O69" i="7"/>
  <c r="P69" i="7"/>
  <c r="Q69" i="7"/>
  <c r="R69" i="7"/>
  <c r="S69" i="7"/>
  <c r="T69" i="7"/>
  <c r="U69" i="7"/>
  <c r="O70" i="7"/>
  <c r="P70" i="7"/>
  <c r="Q70" i="7"/>
  <c r="R70" i="7"/>
  <c r="S70" i="7"/>
  <c r="T70" i="7"/>
  <c r="U70" i="7"/>
  <c r="O71" i="7"/>
  <c r="P71" i="7"/>
  <c r="Q71" i="7"/>
  <c r="R71" i="7"/>
  <c r="S71" i="7"/>
  <c r="T71" i="7"/>
  <c r="U71" i="7"/>
  <c r="O72" i="7"/>
  <c r="P72" i="7"/>
  <c r="Q72" i="7"/>
  <c r="R72" i="7"/>
  <c r="S72" i="7"/>
  <c r="T72" i="7"/>
  <c r="U72" i="7"/>
  <c r="O73" i="7"/>
  <c r="P73" i="7"/>
  <c r="Q73" i="7"/>
  <c r="R73" i="7"/>
  <c r="S73" i="7"/>
  <c r="T73" i="7"/>
  <c r="U73" i="7"/>
  <c r="O74" i="7"/>
  <c r="P74" i="7"/>
  <c r="Q74" i="7"/>
  <c r="R74" i="7"/>
  <c r="S74" i="7"/>
  <c r="T74" i="7"/>
  <c r="U74" i="7"/>
  <c r="O75" i="7"/>
  <c r="P75" i="7"/>
  <c r="Q75" i="7"/>
  <c r="R75" i="7"/>
  <c r="S75" i="7"/>
  <c r="T75" i="7"/>
  <c r="U75" i="7"/>
  <c r="O76" i="7"/>
  <c r="P76" i="7"/>
  <c r="Q76" i="7"/>
  <c r="R76" i="7"/>
  <c r="S76" i="7"/>
  <c r="T76" i="7"/>
  <c r="U76" i="7"/>
  <c r="O77" i="7"/>
  <c r="P77" i="7"/>
  <c r="Q77" i="7"/>
  <c r="R77" i="7"/>
  <c r="S77" i="7"/>
  <c r="T77" i="7"/>
  <c r="U77" i="7"/>
  <c r="O78" i="7"/>
  <c r="P78" i="7"/>
  <c r="Q78" i="7"/>
  <c r="R78" i="7"/>
  <c r="S78" i="7"/>
  <c r="T78" i="7"/>
  <c r="U78" i="7"/>
  <c r="O79" i="7"/>
  <c r="P79" i="7"/>
  <c r="Q79" i="7"/>
  <c r="R79" i="7"/>
  <c r="S79" i="7"/>
  <c r="T79" i="7"/>
  <c r="U79" i="7"/>
  <c r="O80" i="7"/>
  <c r="P80" i="7"/>
  <c r="Q80" i="7"/>
  <c r="R80" i="7"/>
  <c r="S80" i="7"/>
  <c r="T80" i="7"/>
  <c r="U80" i="7"/>
  <c r="O81" i="7"/>
  <c r="P81" i="7"/>
  <c r="Q81" i="7"/>
  <c r="R81" i="7"/>
  <c r="S81" i="7"/>
  <c r="T81" i="7"/>
  <c r="U81" i="7"/>
  <c r="O82" i="7"/>
  <c r="P82" i="7"/>
  <c r="Q82" i="7"/>
  <c r="R82" i="7"/>
  <c r="S82" i="7"/>
  <c r="T82" i="7"/>
  <c r="U82" i="7"/>
  <c r="O83" i="7"/>
  <c r="P83" i="7"/>
  <c r="Q83" i="7"/>
  <c r="R83" i="7"/>
  <c r="S83" i="7"/>
  <c r="T83" i="7"/>
  <c r="U83" i="7"/>
  <c r="O84" i="7"/>
  <c r="P84" i="7"/>
  <c r="Q84" i="7"/>
  <c r="R84" i="7"/>
  <c r="S84" i="7"/>
  <c r="T84" i="7"/>
  <c r="U84" i="7"/>
  <c r="O85" i="7"/>
  <c r="P85" i="7"/>
  <c r="Q85" i="7"/>
  <c r="R85" i="7"/>
  <c r="S85" i="7"/>
  <c r="T85" i="7"/>
  <c r="U85" i="7"/>
  <c r="O86" i="7"/>
  <c r="P86" i="7"/>
  <c r="Q86" i="7"/>
  <c r="R86" i="7"/>
  <c r="S86" i="7"/>
  <c r="T86" i="7"/>
  <c r="U86" i="7"/>
  <c r="O87" i="7"/>
  <c r="P87" i="7"/>
  <c r="Q87" i="7"/>
  <c r="R87" i="7"/>
  <c r="S87" i="7"/>
  <c r="T87" i="7"/>
  <c r="U87" i="7"/>
  <c r="O88" i="7"/>
  <c r="P88" i="7"/>
  <c r="Q88" i="7"/>
  <c r="R88" i="7"/>
  <c r="S88" i="7"/>
  <c r="T88" i="7"/>
  <c r="U88" i="7"/>
  <c r="O89" i="7"/>
  <c r="P89" i="7"/>
  <c r="Q89" i="7"/>
  <c r="R89" i="7"/>
  <c r="S89" i="7"/>
  <c r="T89" i="7"/>
  <c r="U89" i="7"/>
  <c r="O90" i="7"/>
  <c r="P90" i="7"/>
  <c r="Q90" i="7"/>
  <c r="R90" i="7"/>
  <c r="S90" i="7"/>
  <c r="T90" i="7"/>
  <c r="U90" i="7"/>
  <c r="O91" i="7"/>
  <c r="P91" i="7"/>
  <c r="Q91" i="7"/>
  <c r="R91" i="7"/>
  <c r="S91" i="7"/>
  <c r="T91" i="7"/>
  <c r="U91" i="7"/>
  <c r="O92" i="7"/>
  <c r="P92" i="7"/>
  <c r="Q92" i="7"/>
  <c r="R92" i="7"/>
  <c r="S92" i="7"/>
  <c r="T92" i="7"/>
  <c r="U92" i="7"/>
  <c r="O93" i="7"/>
  <c r="P93" i="7"/>
  <c r="Q93" i="7"/>
  <c r="R93" i="7"/>
  <c r="S93" i="7"/>
  <c r="T93" i="7"/>
  <c r="U93" i="7"/>
  <c r="O94" i="7"/>
  <c r="P94" i="7"/>
  <c r="Q94" i="7"/>
  <c r="R94" i="7"/>
  <c r="S94" i="7"/>
  <c r="T94" i="7"/>
  <c r="U94" i="7"/>
  <c r="O95" i="7"/>
  <c r="P95" i="7"/>
  <c r="Q95" i="7"/>
  <c r="R95" i="7"/>
  <c r="S95" i="7"/>
  <c r="T95" i="7"/>
  <c r="U95" i="7"/>
  <c r="O96" i="7"/>
  <c r="P96" i="7"/>
  <c r="Q96" i="7"/>
  <c r="R96" i="7"/>
  <c r="S96" i="7"/>
  <c r="T96" i="7"/>
  <c r="U96" i="7"/>
  <c r="O97" i="7"/>
  <c r="P97" i="7"/>
  <c r="Q97" i="7"/>
  <c r="R97" i="7"/>
  <c r="S97" i="7"/>
  <c r="T97" i="7"/>
  <c r="U97" i="7"/>
  <c r="O98" i="7"/>
  <c r="P98" i="7"/>
  <c r="Q98" i="7"/>
  <c r="R98" i="7"/>
  <c r="S98" i="7"/>
  <c r="T98" i="7"/>
  <c r="U98" i="7"/>
  <c r="O99" i="7"/>
  <c r="P99" i="7"/>
  <c r="Q99" i="7"/>
  <c r="R99" i="7"/>
  <c r="S99" i="7"/>
  <c r="T99" i="7"/>
  <c r="U99" i="7"/>
  <c r="O100" i="7"/>
  <c r="P100" i="7"/>
  <c r="Q100" i="7"/>
  <c r="R100" i="7"/>
  <c r="S100" i="7"/>
  <c r="T100" i="7"/>
  <c r="U100" i="7"/>
  <c r="O101" i="7"/>
  <c r="P101" i="7"/>
  <c r="Q101" i="7"/>
  <c r="R101" i="7"/>
  <c r="S101" i="7"/>
  <c r="T101" i="7"/>
  <c r="U101" i="7"/>
  <c r="O102" i="7"/>
  <c r="P102" i="7"/>
  <c r="Q102" i="7"/>
  <c r="R102" i="7"/>
  <c r="S102" i="7"/>
  <c r="T102" i="7"/>
  <c r="U102" i="7"/>
</calcChain>
</file>

<file path=xl/sharedStrings.xml><?xml version="1.0" encoding="utf-8"?>
<sst xmlns="http://schemas.openxmlformats.org/spreadsheetml/2006/main" count="54" uniqueCount="25">
  <si>
    <t>Return_P</t>
    <phoneticPr fontId="2"/>
  </si>
  <si>
    <t>Portfolio</t>
    <phoneticPr fontId="2"/>
  </si>
  <si>
    <t>Asset A</t>
  </si>
  <si>
    <t>Asset A</t>
    <phoneticPr fontId="2"/>
  </si>
  <si>
    <t>Asset B</t>
  </si>
  <si>
    <t>Asset B</t>
    <phoneticPr fontId="2"/>
  </si>
  <si>
    <t>Asset C</t>
  </si>
  <si>
    <t>Asset C</t>
    <phoneticPr fontId="2"/>
  </si>
  <si>
    <t>Asset D</t>
  </si>
  <si>
    <t>Asset D</t>
    <phoneticPr fontId="2"/>
  </si>
  <si>
    <t>Asset E</t>
  </si>
  <si>
    <t>Asset E</t>
    <phoneticPr fontId="2"/>
  </si>
  <si>
    <t>Asset F</t>
  </si>
  <si>
    <t>Asset F</t>
    <phoneticPr fontId="2"/>
  </si>
  <si>
    <t>Asset A</t>
    <phoneticPr fontId="2"/>
  </si>
  <si>
    <t>Covariance Matrix</t>
    <phoneticPr fontId="2"/>
  </si>
  <si>
    <t>Minimization Target</t>
    <phoneticPr fontId="2"/>
  </si>
  <si>
    <t>Portfolio Expected Retrun</t>
    <phoneticPr fontId="2"/>
  </si>
  <si>
    <t>Portfolio Expected Retrun (User Input / Annual)</t>
    <phoneticPr fontId="2"/>
  </si>
  <si>
    <t>Portfolio Expected Retrun (User Input / Monthly)</t>
    <phoneticPr fontId="2"/>
  </si>
  <si>
    <t>Expected Retuen (User Input / Monthly)</t>
    <phoneticPr fontId="2"/>
  </si>
  <si>
    <t>Expected Retuen (User Input / Annual)</t>
    <phoneticPr fontId="2"/>
  </si>
  <si>
    <t>Upper Bound (User Input)</t>
    <phoneticPr fontId="2"/>
  </si>
  <si>
    <t>Lower Bound (User Input)</t>
    <phoneticPr fontId="2"/>
  </si>
  <si>
    <t>Optimal Investment Allocation (Output)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</si>
</sst>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409]mmm\-yy;@"/>
    <numFmt numFmtId="165" formatCode="0.000%"/>
    <numFmt numFmtId="166" formatCode="0.00000"/>
    <numFmt numFmtId="167" formatCode="0.000000000000000000%"/>
    <numFmt numFmtId="168" formatCode="0.0%"/>
    <numFmt numFmtId="169" formatCode="0.00000%"/>
    <numFmt numFmtId="170" formatCode="0.00000000"/>
  </numFmts>
  <fonts count="13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メイリオ"/>
      <charset val="128"/>
    </font>
    <font>
      <sz val="12"/>
      <color theme="0"/>
      <name val="メイリオ"/>
      <charset val="128"/>
    </font>
    <font>
      <b/>
      <sz val="12"/>
      <color theme="0"/>
      <name val="メイリオ"/>
      <charset val="128"/>
    </font>
    <font>
      <b/>
      <sz val="12"/>
      <color theme="8" tint="-0.249977111117893"/>
      <name val="メイリオ"/>
      <charset val="128"/>
    </font>
    <font>
      <sz val="12"/>
      <color theme="0" tint="-0.34998626667073579"/>
      <name val="メイリオ"/>
      <charset val="128"/>
    </font>
    <font>
      <b/>
      <sz val="12"/>
      <color theme="1"/>
      <name val="メイリオ"/>
      <charset val="128"/>
    </font>
    <font>
      <b/>
      <sz val="12"/>
      <color rgb="FFFF0000"/>
      <name val="メイリオ"/>
      <charset val="128"/>
    </font>
    <font>
      <b/>
      <sz val="18"/>
      <color rgb="FFFF0000"/>
      <name val="メイリオ"/>
      <charset val="128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5" fillId="3" borderId="0" xfId="0" applyFont="1" applyFill="1"/>
    <xf numFmtId="10" fontId="5" fillId="2" borderId="0" xfId="0" applyNumberFormat="1" applyFont="1" applyFill="1"/>
    <xf numFmtId="10" fontId="5" fillId="0" borderId="0" xfId="0" applyNumberFormat="1" applyFont="1"/>
    <xf numFmtId="166" fontId="5" fillId="5" borderId="0" xfId="0" applyNumberFormat="1" applyFont="1" applyFill="1" applyBorder="1" applyAlignment="1"/>
    <xf numFmtId="0" fontId="6" fillId="6" borderId="0" xfId="0" applyFont="1" applyFill="1"/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 applyAlignment="1"/>
    <xf numFmtId="10" fontId="5" fillId="7" borderId="0" xfId="1" applyNumberFormat="1" applyFont="1" applyFill="1"/>
    <xf numFmtId="164" fontId="5" fillId="8" borderId="0" xfId="0" applyNumberFormat="1" applyFont="1" applyFill="1"/>
    <xf numFmtId="0" fontId="9" fillId="0" borderId="0" xfId="0" applyFont="1"/>
    <xf numFmtId="15" fontId="9" fillId="0" borderId="0" xfId="0" applyNumberFormat="1" applyFont="1"/>
    <xf numFmtId="0" fontId="6" fillId="4" borderId="0" xfId="0" applyFont="1" applyFill="1" applyAlignment="1">
      <alignment horizontal="center" vertical="center"/>
    </xf>
    <xf numFmtId="167" fontId="5" fillId="0" borderId="0" xfId="0" applyNumberFormat="1" applyFont="1"/>
    <xf numFmtId="10" fontId="5" fillId="9" borderId="0" xfId="0" applyNumberFormat="1" applyFont="1" applyFill="1"/>
    <xf numFmtId="10" fontId="10" fillId="10" borderId="0" xfId="1" applyNumberFormat="1" applyFont="1" applyFill="1"/>
    <xf numFmtId="169" fontId="5" fillId="0" borderId="0" xfId="0" applyNumberFormat="1" applyFont="1"/>
    <xf numFmtId="168" fontId="11" fillId="0" borderId="0" xfId="1" applyNumberFormat="1" applyFont="1"/>
    <xf numFmtId="10" fontId="12" fillId="10" borderId="0" xfId="0" applyNumberFormat="1" applyFont="1" applyFill="1" applyAlignment="1">
      <alignment vertical="center"/>
    </xf>
    <xf numFmtId="10" fontId="11" fillId="0" borderId="0" xfId="1" applyNumberFormat="1" applyFont="1"/>
    <xf numFmtId="165" fontId="5" fillId="0" borderId="0" xfId="0" applyNumberFormat="1" applyFont="1"/>
    <xf numFmtId="0" fontId="8" fillId="0" borderId="0" xfId="0" applyFont="1" applyAlignment="1">
      <alignment horizontal="right"/>
    </xf>
    <xf numFmtId="10" fontId="11" fillId="10" borderId="0" xfId="0" applyNumberFormat="1" applyFont="1" applyFill="1"/>
    <xf numFmtId="0" fontId="11" fillId="0" borderId="0" xfId="0" applyFont="1" applyAlignment="1">
      <alignment horizontal="right"/>
    </xf>
    <xf numFmtId="9" fontId="11" fillId="0" borderId="0" xfId="1" applyFont="1" applyAlignment="1"/>
    <xf numFmtId="0" fontId="11" fillId="0" borderId="0" xfId="0" applyFont="1" applyAlignment="1">
      <alignment horizontal="right" vertical="center"/>
    </xf>
    <xf numFmtId="9" fontId="11" fillId="0" borderId="0" xfId="1" applyFont="1"/>
    <xf numFmtId="170" fontId="5" fillId="0" borderId="0" xfId="0" applyNumberFormat="1" applyFont="1"/>
    <xf numFmtId="170" fontId="11" fillId="0" borderId="0" xfId="0" applyNumberFormat="1" applyFont="1" applyAlignment="1">
      <alignment horizontal="right"/>
    </xf>
    <xf numFmtId="170" fontId="10" fillId="10" borderId="0" xfId="0" applyNumberFormat="1" applyFont="1" applyFill="1"/>
    <xf numFmtId="10" fontId="8" fillId="0" borderId="0" xfId="0" applyNumberFormat="1" applyFont="1" applyAlignment="1"/>
    <xf numFmtId="0" fontId="7" fillId="4" borderId="0" xfId="0" applyFont="1" applyFill="1" applyAlignment="1">
      <alignment horizontal="center" vertical="center"/>
    </xf>
  </cellXfs>
  <cellStyles count="1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14"/>
  <sheetViews>
    <sheetView tabSelected="1" topLeftCell="J1" zoomScale="75" zoomScaleNormal="75" zoomScalePageLayoutView="75" workbookViewId="0">
      <selection activeCell="Y107" sqref="Y107"/>
    </sheetView>
  </sheetViews>
  <sheetFormatPr defaultColWidth="12.875" defaultRowHeight="19.5" outlineLevelRow="2"/>
  <cols>
    <col min="1" max="6" width="13" style="11" bestFit="1" customWidth="1"/>
    <col min="7" max="7" width="14.875" style="11" bestFit="1" customWidth="1"/>
    <col min="8" max="8" width="13" style="1" bestFit="1" customWidth="1"/>
    <col min="9" max="9" width="17.875" style="1" customWidth="1"/>
    <col min="10" max="10" width="15.125" style="1" customWidth="1"/>
    <col min="11" max="11" width="17.875" style="1" bestFit="1" customWidth="1"/>
    <col min="12" max="12" width="17.625" style="1" customWidth="1"/>
    <col min="13" max="13" width="16.375" style="1" bestFit="1" customWidth="1"/>
    <col min="14" max="14" width="15" style="1" bestFit="1" customWidth="1"/>
    <col min="15" max="19" width="13.125" style="1" customWidth="1"/>
    <col min="20" max="20" width="13.5" style="1" customWidth="1"/>
    <col min="21" max="21" width="14.375" style="1" customWidth="1"/>
    <col min="22" max="22" width="12.875" style="1"/>
    <col min="23" max="24" width="17.125" style="1" bestFit="1" customWidth="1"/>
    <col min="25" max="25" width="14" style="1" bestFit="1" customWidth="1"/>
    <col min="26" max="26" width="17.125" style="1" bestFit="1" customWidth="1"/>
    <col min="27" max="27" width="14" style="1" bestFit="1" customWidth="1"/>
    <col min="28" max="28" width="20" style="1" customWidth="1"/>
    <col min="29" max="16384" width="12.875" style="1"/>
  </cols>
  <sheetData>
    <row r="2" spans="1:28">
      <c r="H2" s="24" t="s">
        <v>22</v>
      </c>
      <c r="I2" s="27">
        <v>0.05</v>
      </c>
      <c r="J2" s="27">
        <v>0.05</v>
      </c>
      <c r="K2" s="27">
        <v>0.05</v>
      </c>
      <c r="L2" s="27">
        <v>0.05</v>
      </c>
      <c r="M2" s="27">
        <v>0.05</v>
      </c>
      <c r="N2" s="27">
        <v>0.05</v>
      </c>
    </row>
    <row r="3" spans="1:28">
      <c r="H3" s="24" t="s">
        <v>23</v>
      </c>
      <c r="I3" s="25">
        <v>0.4</v>
      </c>
      <c r="J3" s="25">
        <v>0.4</v>
      </c>
      <c r="K3" s="25">
        <v>0.4</v>
      </c>
      <c r="L3" s="25">
        <v>0.4</v>
      </c>
      <c r="M3" s="25">
        <v>0.4</v>
      </c>
      <c r="N3" s="25">
        <v>0.4</v>
      </c>
      <c r="O3" s="31">
        <f>SUM(I4:N4)</f>
        <v>0.99999999799406303</v>
      </c>
    </row>
    <row r="4" spans="1:28" ht="26.1" customHeight="1">
      <c r="H4" s="26" t="s">
        <v>24</v>
      </c>
      <c r="I4" s="19">
        <v>0.05</v>
      </c>
      <c r="J4" s="19">
        <v>0.2470768289836166</v>
      </c>
      <c r="K4" s="19">
        <v>0.05</v>
      </c>
      <c r="L4" s="19">
        <v>0.4</v>
      </c>
      <c r="M4" s="19">
        <v>0.05</v>
      </c>
      <c r="N4" s="19">
        <v>0.20292316901044638</v>
      </c>
      <c r="O4" s="32" t="s">
        <v>1</v>
      </c>
      <c r="P4" s="32"/>
      <c r="Q4" s="32"/>
      <c r="R4" s="32"/>
      <c r="S4" s="32"/>
      <c r="T4" s="32"/>
    </row>
    <row r="5" spans="1:28">
      <c r="B5" s="11" t="s">
        <v>3</v>
      </c>
      <c r="C5" s="11" t="s">
        <v>5</v>
      </c>
      <c r="D5" s="11" t="s">
        <v>7</v>
      </c>
      <c r="E5" s="11" t="s">
        <v>9</v>
      </c>
      <c r="F5" s="11" t="s">
        <v>11</v>
      </c>
      <c r="G5" s="11" t="s">
        <v>13</v>
      </c>
      <c r="I5" s="6" t="s">
        <v>14</v>
      </c>
      <c r="J5" s="6" t="s">
        <v>4</v>
      </c>
      <c r="K5" s="6" t="s">
        <v>6</v>
      </c>
      <c r="L5" s="6" t="s">
        <v>8</v>
      </c>
      <c r="M5" s="6" t="s">
        <v>10</v>
      </c>
      <c r="N5" s="6" t="s">
        <v>12</v>
      </c>
      <c r="O5" s="2" t="s">
        <v>2</v>
      </c>
      <c r="P5" s="2" t="s">
        <v>4</v>
      </c>
      <c r="Q5" s="2" t="s">
        <v>6</v>
      </c>
      <c r="R5" s="2" t="s">
        <v>8</v>
      </c>
      <c r="S5" s="2" t="s">
        <v>10</v>
      </c>
      <c r="T5" s="2" t="s">
        <v>12</v>
      </c>
      <c r="U5" s="13" t="s">
        <v>0</v>
      </c>
      <c r="W5" s="6" t="s">
        <v>2</v>
      </c>
      <c r="X5" s="6" t="s">
        <v>4</v>
      </c>
      <c r="Y5" s="6" t="s">
        <v>6</v>
      </c>
      <c r="Z5" s="6" t="s">
        <v>8</v>
      </c>
      <c r="AA5" s="6" t="s">
        <v>10</v>
      </c>
      <c r="AB5" s="6" t="s">
        <v>12</v>
      </c>
    </row>
    <row r="6" spans="1:28" outlineLevel="1">
      <c r="A6" s="12">
        <v>42401</v>
      </c>
      <c r="B6" s="11">
        <v>45.98</v>
      </c>
      <c r="C6" s="11">
        <v>10.32</v>
      </c>
      <c r="D6" s="11">
        <v>75.59</v>
      </c>
      <c r="E6" s="11">
        <v>114.13</v>
      </c>
      <c r="F6" s="11">
        <v>104.3</v>
      </c>
      <c r="G6" s="11">
        <v>54.07</v>
      </c>
      <c r="H6" s="10">
        <v>42370</v>
      </c>
      <c r="I6" s="9">
        <f>B6/B7-1</f>
        <v>-6.067415730337089E-2</v>
      </c>
      <c r="J6" s="9">
        <f t="shared" ref="J6:N37" si="0">C6/C7-1</f>
        <v>-0.1026086956521739</v>
      </c>
      <c r="K6" s="9">
        <f t="shared" si="0"/>
        <v>-4.1951837769328315E-2</v>
      </c>
      <c r="L6" s="9">
        <f t="shared" si="0"/>
        <v>2.8117037167207926E-3</v>
      </c>
      <c r="M6" s="9">
        <f t="shared" si="0"/>
        <v>-1.4364014364014355E-2</v>
      </c>
      <c r="N6" s="9">
        <f t="shared" si="0"/>
        <v>4.4225569718037816E-2</v>
      </c>
      <c r="O6" s="3">
        <f>I6*I$4</f>
        <v>-3.0337078651685445E-3</v>
      </c>
      <c r="P6" s="3">
        <f t="shared" ref="P6:T21" si="1">J6*J$4</f>
        <v>-2.5352231147884135E-2</v>
      </c>
      <c r="Q6" s="3">
        <f t="shared" si="1"/>
        <v>-2.0975918884664157E-3</v>
      </c>
      <c r="R6" s="3">
        <f t="shared" si="1"/>
        <v>1.124681486688317E-3</v>
      </c>
      <c r="S6" s="3">
        <f t="shared" si="1"/>
        <v>-7.1820071820071776E-4</v>
      </c>
      <c r="T6" s="3">
        <f t="shared" si="1"/>
        <v>8.9743927584766681E-3</v>
      </c>
      <c r="U6" s="15">
        <f>SUM(O6:T6)</f>
        <v>-2.1102657374554825E-2</v>
      </c>
      <c r="W6" s="28">
        <f>I4*I4*I109</f>
        <v>6.7623321236277406E-6</v>
      </c>
      <c r="X6" s="28">
        <f>$I4*J4*J109</f>
        <v>2.5467913283598716E-5</v>
      </c>
      <c r="Y6" s="28">
        <f>$I4*K4*K109</f>
        <v>3.9419202688606513E-6</v>
      </c>
      <c r="Z6" s="28">
        <f>$I4*L4*L109</f>
        <v>9.6636620301718317E-6</v>
      </c>
      <c r="AA6" s="28">
        <f>$I4*M4*M109</f>
        <v>2.9003679269067192E-6</v>
      </c>
      <c r="AB6" s="28">
        <f>$I4*N4*N109</f>
        <v>7.1321232718801614E-6</v>
      </c>
    </row>
    <row r="7" spans="1:28" outlineLevel="1">
      <c r="A7" s="12">
        <v>42373</v>
      </c>
      <c r="B7" s="11">
        <v>48.95</v>
      </c>
      <c r="C7" s="11">
        <v>11.5</v>
      </c>
      <c r="D7" s="11">
        <v>78.900000000000006</v>
      </c>
      <c r="E7" s="11">
        <v>113.81</v>
      </c>
      <c r="F7" s="11">
        <v>105.82</v>
      </c>
      <c r="G7" s="11">
        <v>51.78</v>
      </c>
      <c r="H7" s="10">
        <v>42339</v>
      </c>
      <c r="I7" s="9">
        <f t="shared" ref="I7:N38" si="2">B7/B8-1</f>
        <v>-5.4289026275115781E-2</v>
      </c>
      <c r="J7" s="9">
        <f t="shared" si="0"/>
        <v>-5.1155115511551053E-2</v>
      </c>
      <c r="K7" s="9">
        <f t="shared" si="0"/>
        <v>-1.5964080818159143E-2</v>
      </c>
      <c r="L7" s="9">
        <f t="shared" si="0"/>
        <v>1.2316354359109827E-3</v>
      </c>
      <c r="M7" s="9">
        <f t="shared" si="0"/>
        <v>3.7814331631680353E-4</v>
      </c>
      <c r="N7" s="9">
        <f t="shared" si="0"/>
        <v>2.9052876234747504E-3</v>
      </c>
      <c r="O7" s="3">
        <f t="shared" ref="O7:T61" si="3">I7*I$4</f>
        <v>-2.7144513137557892E-3</v>
      </c>
      <c r="P7" s="3">
        <f t="shared" si="1"/>
        <v>-1.2639243726884653E-2</v>
      </c>
      <c r="Q7" s="3">
        <f t="shared" si="1"/>
        <v>-7.982040409079572E-4</v>
      </c>
      <c r="R7" s="3">
        <f t="shared" si="1"/>
        <v>4.9265417436439307E-4</v>
      </c>
      <c r="S7" s="3">
        <f t="shared" si="1"/>
        <v>1.8907165815840178E-5</v>
      </c>
      <c r="T7" s="3">
        <f t="shared" si="1"/>
        <v>5.8955017144232485E-4</v>
      </c>
      <c r="U7" s="15">
        <f t="shared" ref="U7:U70" si="4">SUM(O7:T7)</f>
        <v>-1.5050787569925844E-2</v>
      </c>
      <c r="W7" s="28">
        <f>$J4*I4*I110</f>
        <v>2.5467913283598726E-5</v>
      </c>
      <c r="X7" s="28">
        <f>$J4*J4*J110</f>
        <v>1.6723753249865434E-4</v>
      </c>
      <c r="Y7" s="28">
        <f>$J4*K4*K110</f>
        <v>1.5910620819838979E-5</v>
      </c>
      <c r="Z7" s="28">
        <f>$J4*L4*L110</f>
        <v>4.4703843689811945E-5</v>
      </c>
      <c r="AA7" s="28">
        <f>$J4*M4*M110</f>
        <v>1.3514484282276234E-5</v>
      </c>
      <c r="AB7" s="28">
        <f t="shared" ref="AB7" si="5">$J4*N4*N110</f>
        <v>2.7916289411720417E-5</v>
      </c>
    </row>
    <row r="8" spans="1:28" outlineLevel="1">
      <c r="A8" s="12">
        <v>42339</v>
      </c>
      <c r="B8" s="11">
        <v>51.76</v>
      </c>
      <c r="C8" s="11">
        <v>12.12</v>
      </c>
      <c r="D8" s="11">
        <v>80.180000000000007</v>
      </c>
      <c r="E8" s="11">
        <v>113.67</v>
      </c>
      <c r="F8" s="11">
        <v>105.78</v>
      </c>
      <c r="G8" s="11">
        <v>51.63</v>
      </c>
      <c r="H8" s="10">
        <v>42309</v>
      </c>
      <c r="I8" s="9">
        <f t="shared" si="2"/>
        <v>-1.7650408047067745E-2</v>
      </c>
      <c r="J8" s="9">
        <f t="shared" si="0"/>
        <v>-1.3832384052074875E-2</v>
      </c>
      <c r="K8" s="9">
        <f t="shared" si="0"/>
        <v>-1.9924214643686544E-2</v>
      </c>
      <c r="L8" s="9">
        <f t="shared" si="0"/>
        <v>-1.0877131917855887E-2</v>
      </c>
      <c r="M8" s="9">
        <f t="shared" si="0"/>
        <v>-2.4079712150567367E-2</v>
      </c>
      <c r="N8" s="9">
        <f t="shared" si="0"/>
        <v>1.1757789535567387E-2</v>
      </c>
      <c r="O8" s="3">
        <f t="shared" si="3"/>
        <v>-8.8252040235338729E-4</v>
      </c>
      <c r="P8" s="3">
        <f t="shared" si="1"/>
        <v>-3.4176615888702098E-3</v>
      </c>
      <c r="Q8" s="3">
        <f t="shared" si="1"/>
        <v>-9.9621073218432725E-4</v>
      </c>
      <c r="R8" s="3">
        <f t="shared" si="1"/>
        <v>-4.3508527671423545E-3</v>
      </c>
      <c r="S8" s="3">
        <f t="shared" si="1"/>
        <v>-1.2039856075283684E-3</v>
      </c>
      <c r="T8" s="3">
        <f t="shared" si="1"/>
        <v>2.3859279131151988E-3</v>
      </c>
      <c r="U8" s="15">
        <f t="shared" si="4"/>
        <v>-8.4653031849634495E-3</v>
      </c>
      <c r="W8" s="28">
        <f>$K4*I4*I111</f>
        <v>3.941920268860647E-6</v>
      </c>
      <c r="X8" s="28">
        <f t="shared" ref="X8:AA8" si="6">$K4*J4*J111</f>
        <v>1.5910620819838979E-5</v>
      </c>
      <c r="Y8" s="28">
        <f t="shared" si="6"/>
        <v>3.6190838987314998E-6</v>
      </c>
      <c r="Z8" s="28">
        <f t="shared" si="6"/>
        <v>1.2650934164871019E-5</v>
      </c>
      <c r="AA8" s="28">
        <f t="shared" si="6"/>
        <v>2.5993208926983132E-6</v>
      </c>
      <c r="AB8" s="28">
        <f>$K4*N4*N111</f>
        <v>5.2110365546383418E-6</v>
      </c>
    </row>
    <row r="9" spans="1:28" outlineLevel="1">
      <c r="A9" s="12">
        <v>42310</v>
      </c>
      <c r="B9" s="11">
        <v>52.69</v>
      </c>
      <c r="C9" s="11">
        <v>12.29</v>
      </c>
      <c r="D9" s="11">
        <v>81.81</v>
      </c>
      <c r="E9" s="11">
        <v>114.92</v>
      </c>
      <c r="F9" s="11">
        <v>108.39</v>
      </c>
      <c r="G9" s="11">
        <v>51.03</v>
      </c>
      <c r="H9" s="10">
        <v>42278</v>
      </c>
      <c r="I9" s="9">
        <f t="shared" si="2"/>
        <v>-6.9732378439503195E-3</v>
      </c>
      <c r="J9" s="9">
        <f t="shared" si="0"/>
        <v>4.9059689288633024E-3</v>
      </c>
      <c r="K9" s="9">
        <f t="shared" si="0"/>
        <v>-2.5026814444047085E-2</v>
      </c>
      <c r="L9" s="9">
        <f t="shared" si="0"/>
        <v>-1.477104874446078E-3</v>
      </c>
      <c r="M9" s="9">
        <f t="shared" si="0"/>
        <v>-1.0138248847926246E-3</v>
      </c>
      <c r="N9" s="9">
        <f t="shared" si="0"/>
        <v>-2.4096385542168641E-2</v>
      </c>
      <c r="O9" s="3">
        <f t="shared" si="3"/>
        <v>-3.4866189219751601E-4</v>
      </c>
      <c r="P9" s="3">
        <f t="shared" si="1"/>
        <v>1.2121512460356949E-3</v>
      </c>
      <c r="Q9" s="3">
        <f t="shared" si="1"/>
        <v>-1.2513407222023544E-3</v>
      </c>
      <c r="R9" s="3">
        <f t="shared" si="1"/>
        <v>-5.9084194977843119E-4</v>
      </c>
      <c r="S9" s="3">
        <f>M9*M$4</f>
        <v>-5.0691244239631232E-5</v>
      </c>
      <c r="T9" s="3">
        <f t="shared" si="1"/>
        <v>-4.8897149159143642E-3</v>
      </c>
      <c r="U9" s="15">
        <f t="shared" si="4"/>
        <v>-5.9190994782966026E-3</v>
      </c>
      <c r="W9" s="28">
        <f>$L4*I4*I112</f>
        <v>9.6636620301718317E-6</v>
      </c>
      <c r="X9" s="28">
        <f t="shared" ref="X9:AB9" si="7">$L4*J4*J112</f>
        <v>4.4703843689811945E-5</v>
      </c>
      <c r="Y9" s="28">
        <f t="shared" si="7"/>
        <v>1.2650934164871019E-5</v>
      </c>
      <c r="Z9" s="28">
        <f t="shared" si="7"/>
        <v>9.6202620254193911E-5</v>
      </c>
      <c r="AA9" s="28">
        <f t="shared" si="7"/>
        <v>1.312983504650218E-5</v>
      </c>
      <c r="AB9" s="28">
        <f t="shared" si="7"/>
        <v>2.9753589617031361E-5</v>
      </c>
    </row>
    <row r="10" spans="1:28" outlineLevel="1">
      <c r="A10" s="12">
        <v>42278</v>
      </c>
      <c r="B10" s="11">
        <v>53.06</v>
      </c>
      <c r="C10" s="11">
        <v>12.23</v>
      </c>
      <c r="D10" s="11">
        <v>83.91</v>
      </c>
      <c r="E10" s="11">
        <v>115.09</v>
      </c>
      <c r="F10" s="11">
        <v>108.5</v>
      </c>
      <c r="G10" s="11">
        <v>52.29</v>
      </c>
      <c r="H10" s="10">
        <v>42248</v>
      </c>
      <c r="I10" s="9">
        <f t="shared" si="2"/>
        <v>7.6923076923076872E-2</v>
      </c>
      <c r="J10" s="9">
        <f t="shared" si="0"/>
        <v>7.8483245149911784E-2</v>
      </c>
      <c r="K10" s="9">
        <f t="shared" si="0"/>
        <v>3.2357283464566899E-2</v>
      </c>
      <c r="L10" s="9">
        <f t="shared" si="0"/>
        <v>5.6798322264943746E-3</v>
      </c>
      <c r="M10" s="9">
        <f t="shared" si="0"/>
        <v>1.9736842105263053E-2</v>
      </c>
      <c r="N10" s="9">
        <f t="shared" si="0"/>
        <v>4.225081620894855E-3</v>
      </c>
      <c r="O10" s="3">
        <f t="shared" si="3"/>
        <v>3.8461538461538438E-3</v>
      </c>
      <c r="P10" s="3">
        <f t="shared" si="1"/>
        <v>1.9391391339984011E-2</v>
      </c>
      <c r="Q10" s="3">
        <f t="shared" si="1"/>
        <v>1.617864173228345E-3</v>
      </c>
      <c r="R10" s="3">
        <f t="shared" si="1"/>
        <v>2.27193289059775E-3</v>
      </c>
      <c r="S10" s="3">
        <f t="shared" si="1"/>
        <v>9.8684210526315272E-4</v>
      </c>
      <c r="T10" s="3">
        <f t="shared" si="1"/>
        <v>8.5736695183977738E-4</v>
      </c>
      <c r="U10" s="15">
        <f t="shared" si="4"/>
        <v>2.8971551307066881E-2</v>
      </c>
      <c r="W10" s="28">
        <f>$M4*I4*I113</f>
        <v>2.9003679269067192E-6</v>
      </c>
      <c r="X10" s="28">
        <f t="shared" ref="X10:AB10" si="8">$M4*J4*J113</f>
        <v>1.3514484282276234E-5</v>
      </c>
      <c r="Y10" s="28">
        <f t="shared" si="8"/>
        <v>2.5993208926983132E-6</v>
      </c>
      <c r="Z10" s="28">
        <f t="shared" si="8"/>
        <v>1.312983504650218E-5</v>
      </c>
      <c r="AA10" s="28">
        <f t="shared" si="8"/>
        <v>3.4370957231712776E-6</v>
      </c>
      <c r="AB10" s="28">
        <f t="shared" si="8"/>
        <v>6.6364542317523673E-6</v>
      </c>
    </row>
    <row r="11" spans="1:28" outlineLevel="1">
      <c r="A11" s="12">
        <v>42248</v>
      </c>
      <c r="B11" s="11">
        <v>49.27</v>
      </c>
      <c r="C11" s="11">
        <v>11.34</v>
      </c>
      <c r="D11" s="11">
        <v>81.28</v>
      </c>
      <c r="E11" s="11">
        <v>114.44</v>
      </c>
      <c r="F11" s="11">
        <v>106.4</v>
      </c>
      <c r="G11" s="11">
        <v>52.07</v>
      </c>
      <c r="H11" s="10">
        <v>42217</v>
      </c>
      <c r="I11" s="9">
        <f t="shared" si="2"/>
        <v>-4.0693146417445369E-2</v>
      </c>
      <c r="J11" s="9">
        <f t="shared" si="0"/>
        <v>-5.7356608478802973E-2</v>
      </c>
      <c r="K11" s="9">
        <f t="shared" si="0"/>
        <v>-2.9955841985917275E-2</v>
      </c>
      <c r="L11" s="9">
        <f t="shared" si="0"/>
        <v>1.1937394995136463E-2</v>
      </c>
      <c r="M11" s="9">
        <f t="shared" si="0"/>
        <v>-1.4906027219701912E-2</v>
      </c>
      <c r="N11" s="9">
        <f t="shared" si="0"/>
        <v>5.0183362285272093E-3</v>
      </c>
      <c r="O11" s="3">
        <f t="shared" si="3"/>
        <v>-2.0346573208722685E-3</v>
      </c>
      <c r="P11" s="3">
        <f t="shared" si="1"/>
        <v>-1.4171488944197456E-2</v>
      </c>
      <c r="Q11" s="3">
        <f t="shared" si="1"/>
        <v>-1.4977920992958638E-3</v>
      </c>
      <c r="R11" s="3">
        <f t="shared" si="1"/>
        <v>4.7749579980545858E-3</v>
      </c>
      <c r="S11" s="3">
        <f t="shared" si="1"/>
        <v>-7.4530136098509563E-4</v>
      </c>
      <c r="T11" s="3">
        <f t="shared" si="1"/>
        <v>1.018336690652673E-3</v>
      </c>
      <c r="U11" s="15">
        <f t="shared" si="4"/>
        <v>-1.2655945036643426E-2</v>
      </c>
      <c r="W11" s="28">
        <f>$N4*I4*I114</f>
        <v>7.1321232718801614E-6</v>
      </c>
      <c r="X11" s="28">
        <f t="shared" ref="X11:AB11" si="9">$N4*J4*J114</f>
        <v>2.7916289411720417E-5</v>
      </c>
      <c r="Y11" s="28">
        <f t="shared" si="9"/>
        <v>5.2110365546383418E-6</v>
      </c>
      <c r="Z11" s="28">
        <f t="shared" si="9"/>
        <v>2.9753589617031361E-5</v>
      </c>
      <c r="AA11" s="28">
        <f t="shared" si="9"/>
        <v>6.6364542317523673E-6</v>
      </c>
      <c r="AB11" s="28">
        <f t="shared" si="9"/>
        <v>2.8649230013212571E-5</v>
      </c>
    </row>
    <row r="12" spans="1:28" outlineLevel="1">
      <c r="A12" s="12">
        <v>42219</v>
      </c>
      <c r="B12" s="11">
        <v>51.36</v>
      </c>
      <c r="C12" s="11">
        <v>12.03</v>
      </c>
      <c r="D12" s="11">
        <v>83.79</v>
      </c>
      <c r="E12" s="11">
        <v>113.09</v>
      </c>
      <c r="F12" s="11">
        <v>108.01</v>
      </c>
      <c r="G12" s="11">
        <v>51.81</v>
      </c>
      <c r="H12" s="10">
        <v>42186</v>
      </c>
      <c r="I12" s="9">
        <f t="shared" si="2"/>
        <v>-6.939662982424355E-2</v>
      </c>
      <c r="J12" s="9">
        <f t="shared" si="0"/>
        <v>-6.3084112149532801E-2</v>
      </c>
      <c r="K12" s="9">
        <f t="shared" si="0"/>
        <v>-1.5162200282087368E-2</v>
      </c>
      <c r="L12" s="9">
        <f t="shared" si="0"/>
        <v>-8.2434447075331319E-3</v>
      </c>
      <c r="M12" s="9">
        <f t="shared" si="0"/>
        <v>-1.5046507386467178E-2</v>
      </c>
      <c r="N12" s="9">
        <f t="shared" si="0"/>
        <v>-1.9264110961277892E-3</v>
      </c>
      <c r="O12" s="3">
        <f t="shared" si="3"/>
        <v>-3.4698314912121777E-3</v>
      </c>
      <c r="P12" s="3">
        <f t="shared" si="1"/>
        <v>-1.5586622389153405E-2</v>
      </c>
      <c r="Q12" s="3">
        <f t="shared" si="1"/>
        <v>-7.5811001410436849E-4</v>
      </c>
      <c r="R12" s="3">
        <f t="shared" si="1"/>
        <v>-3.297377883013253E-3</v>
      </c>
      <c r="S12" s="3">
        <f t="shared" si="1"/>
        <v>-7.5232536932335898E-4</v>
      </c>
      <c r="T12" s="3">
        <f t="shared" si="1"/>
        <v>-3.9091344444313865E-4</v>
      </c>
      <c r="U12" s="15">
        <f t="shared" si="4"/>
        <v>-2.4255180591249703E-2</v>
      </c>
      <c r="W12" s="28"/>
      <c r="X12" s="28"/>
      <c r="Y12" s="28"/>
      <c r="Z12" s="28"/>
      <c r="AA12" s="29" t="s">
        <v>16</v>
      </c>
      <c r="AB12" s="30">
        <f>SUM(W6:AB11)</f>
        <v>7.4817268549670971E-4</v>
      </c>
    </row>
    <row r="13" spans="1:28" hidden="1" outlineLevel="2">
      <c r="A13" s="12">
        <v>42186</v>
      </c>
      <c r="B13" s="11">
        <v>55.19</v>
      </c>
      <c r="C13" s="11">
        <v>12.84</v>
      </c>
      <c r="D13" s="11">
        <v>85.08</v>
      </c>
      <c r="E13" s="11">
        <v>114.03</v>
      </c>
      <c r="F13" s="11">
        <v>109.66</v>
      </c>
      <c r="G13" s="11">
        <v>51.91</v>
      </c>
      <c r="H13" s="10">
        <v>42156</v>
      </c>
      <c r="I13" s="9">
        <f t="shared" si="2"/>
        <v>2.3363619506767908E-2</v>
      </c>
      <c r="J13" s="9">
        <f t="shared" si="0"/>
        <v>9.4339622641508303E-3</v>
      </c>
      <c r="K13" s="9">
        <f t="shared" si="0"/>
        <v>-4.9122807017544234E-3</v>
      </c>
      <c r="L13" s="9">
        <f t="shared" si="0"/>
        <v>8.3119639225395225E-3</v>
      </c>
      <c r="M13" s="9">
        <f t="shared" si="0"/>
        <v>-2.3653566229986378E-3</v>
      </c>
      <c r="N13" s="9">
        <f t="shared" si="0"/>
        <v>-2.1145713187237236E-3</v>
      </c>
      <c r="O13" s="3">
        <f t="shared" si="3"/>
        <v>1.1681809753383953E-3</v>
      </c>
      <c r="P13" s="3">
        <f t="shared" si="1"/>
        <v>2.330913480977487E-3</v>
      </c>
      <c r="Q13" s="3">
        <f t="shared" si="1"/>
        <v>-2.456140350877212E-4</v>
      </c>
      <c r="R13" s="3">
        <f t="shared" si="1"/>
        <v>3.3247855690158091E-3</v>
      </c>
      <c r="S13" s="3">
        <f t="shared" si="1"/>
        <v>-1.1826783114993189E-4</v>
      </c>
      <c r="T13" s="3">
        <f t="shared" si="1"/>
        <v>-4.2909551309401665E-4</v>
      </c>
      <c r="U13" s="15">
        <f t="shared" si="4"/>
        <v>6.0309026460000211E-3</v>
      </c>
    </row>
    <row r="14" spans="1:28" hidden="1" outlineLevel="2">
      <c r="A14" s="12">
        <v>42156</v>
      </c>
      <c r="B14" s="11">
        <v>53.93</v>
      </c>
      <c r="C14" s="11">
        <v>12.72</v>
      </c>
      <c r="D14" s="11">
        <v>85.5</v>
      </c>
      <c r="E14" s="11">
        <v>113.09</v>
      </c>
      <c r="F14" s="11">
        <v>109.92</v>
      </c>
      <c r="G14" s="11">
        <v>52.02</v>
      </c>
      <c r="H14" s="10">
        <v>42125</v>
      </c>
      <c r="I14" s="9">
        <f t="shared" si="2"/>
        <v>-2.1766733176129205E-2</v>
      </c>
      <c r="J14" s="9">
        <f t="shared" si="0"/>
        <v>-1.3188518231186941E-2</v>
      </c>
      <c r="K14" s="9">
        <f t="shared" si="0"/>
        <v>-1.8932874354561147E-2</v>
      </c>
      <c r="L14" s="9">
        <f t="shared" si="0"/>
        <v>-1.8826999826479285E-2</v>
      </c>
      <c r="M14" s="9">
        <f t="shared" si="0"/>
        <v>-2.1802972323573977E-2</v>
      </c>
      <c r="N14" s="9">
        <f t="shared" si="0"/>
        <v>-7.4413279908412955E-3</v>
      </c>
      <c r="O14" s="3">
        <f t="shared" si="3"/>
        <v>-1.0883366588064602E-3</v>
      </c>
      <c r="P14" s="3">
        <f t="shared" si="1"/>
        <v>-3.2585772635542855E-3</v>
      </c>
      <c r="Q14" s="3">
        <f t="shared" si="1"/>
        <v>-9.4664371772805738E-4</v>
      </c>
      <c r="R14" s="3">
        <f t="shared" si="1"/>
        <v>-7.5307999305917143E-3</v>
      </c>
      <c r="S14" s="3">
        <f t="shared" si="1"/>
        <v>-1.090148616178699E-3</v>
      </c>
      <c r="T14" s="3">
        <f t="shared" si="1"/>
        <v>-1.5100178575476535E-3</v>
      </c>
      <c r="U14" s="15">
        <f t="shared" si="4"/>
        <v>-1.5424524044406871E-2</v>
      </c>
    </row>
    <row r="15" spans="1:28" hidden="1" outlineLevel="2">
      <c r="A15" s="12">
        <v>42125</v>
      </c>
      <c r="B15" s="11">
        <v>55.13</v>
      </c>
      <c r="C15" s="11">
        <v>12.89</v>
      </c>
      <c r="D15" s="11">
        <v>87.15</v>
      </c>
      <c r="E15" s="11">
        <v>115.26</v>
      </c>
      <c r="F15" s="11">
        <v>112.37</v>
      </c>
      <c r="G15" s="11">
        <v>52.41</v>
      </c>
      <c r="H15" s="10">
        <v>42095</v>
      </c>
      <c r="I15" s="9">
        <f t="shared" si="2"/>
        <v>1.0076951264199385E-2</v>
      </c>
      <c r="J15" s="9">
        <f t="shared" si="0"/>
        <v>1.4960629921259905E-2</v>
      </c>
      <c r="K15" s="9">
        <f t="shared" si="0"/>
        <v>3.5697835099033348E-3</v>
      </c>
      <c r="L15" s="9">
        <f t="shared" si="0"/>
        <v>-1.1237882817191291E-2</v>
      </c>
      <c r="M15" s="9">
        <f t="shared" si="0"/>
        <v>-6.6301272984441439E-3</v>
      </c>
      <c r="N15" s="9">
        <f t="shared" si="0"/>
        <v>-3.2311669128508136E-2</v>
      </c>
      <c r="O15" s="3">
        <f t="shared" si="3"/>
        <v>5.0384756320996931E-4</v>
      </c>
      <c r="P15" s="3">
        <f t="shared" si="1"/>
        <v>3.6964250005423111E-3</v>
      </c>
      <c r="Q15" s="3">
        <f t="shared" si="1"/>
        <v>1.7848917549516676E-4</v>
      </c>
      <c r="R15" s="3">
        <f t="shared" si="1"/>
        <v>-4.4951531268765171E-3</v>
      </c>
      <c r="S15" s="3">
        <f t="shared" si="1"/>
        <v>-3.3150636492220722E-4</v>
      </c>
      <c r="T15" s="3">
        <f t="shared" si="1"/>
        <v>-6.556786295573879E-3</v>
      </c>
      <c r="U15" s="15">
        <f t="shared" si="4"/>
        <v>-7.0046840481251564E-3</v>
      </c>
    </row>
    <row r="16" spans="1:28" hidden="1" outlineLevel="2">
      <c r="A16" s="12">
        <v>42095</v>
      </c>
      <c r="B16" s="11">
        <v>54.58</v>
      </c>
      <c r="C16" s="11">
        <v>12.7</v>
      </c>
      <c r="D16" s="11">
        <v>86.84</v>
      </c>
      <c r="E16" s="11">
        <v>116.57</v>
      </c>
      <c r="F16" s="11">
        <v>113.12</v>
      </c>
      <c r="G16" s="11">
        <v>54.16</v>
      </c>
      <c r="H16" s="10">
        <v>42064</v>
      </c>
      <c r="I16" s="9">
        <f t="shared" si="2"/>
        <v>1.695546860443442E-2</v>
      </c>
      <c r="J16" s="9">
        <f t="shared" si="0"/>
        <v>2.5848142164781818E-2</v>
      </c>
      <c r="K16" s="9">
        <f t="shared" si="0"/>
        <v>8.7118132187244957E-3</v>
      </c>
      <c r="L16" s="9">
        <f t="shared" si="0"/>
        <v>-1.1867423921335996E-2</v>
      </c>
      <c r="M16" s="9">
        <f t="shared" si="0"/>
        <v>8.9190153407063821E-3</v>
      </c>
      <c r="N16" s="9">
        <f t="shared" si="0"/>
        <v>1.957831325301207E-2</v>
      </c>
      <c r="O16" s="3">
        <f t="shared" si="3"/>
        <v>8.4777343022172111E-4</v>
      </c>
      <c r="P16" s="3">
        <f t="shared" si="1"/>
        <v>6.3864770011920063E-3</v>
      </c>
      <c r="Q16" s="3">
        <f t="shared" si="1"/>
        <v>4.3559066093622483E-4</v>
      </c>
      <c r="R16" s="3">
        <f t="shared" si="1"/>
        <v>-4.7469695685343986E-3</v>
      </c>
      <c r="S16" s="3">
        <f t="shared" si="1"/>
        <v>4.4595076703531913E-4</v>
      </c>
      <c r="T16" s="3">
        <f t="shared" si="1"/>
        <v>3.9728933691804301E-3</v>
      </c>
      <c r="U16" s="15">
        <f t="shared" si="4"/>
        <v>7.3417156600313026E-3</v>
      </c>
    </row>
    <row r="17" spans="1:21" hidden="1" outlineLevel="2">
      <c r="A17" s="12">
        <v>42065</v>
      </c>
      <c r="B17" s="11">
        <v>53.67</v>
      </c>
      <c r="C17" s="11">
        <v>12.38</v>
      </c>
      <c r="D17" s="11">
        <v>86.09</v>
      </c>
      <c r="E17" s="11">
        <v>117.97</v>
      </c>
      <c r="F17" s="11">
        <v>112.12</v>
      </c>
      <c r="G17" s="11">
        <v>53.12</v>
      </c>
      <c r="H17" s="10">
        <v>42036</v>
      </c>
      <c r="I17" s="9">
        <f t="shared" si="2"/>
        <v>-1.4867841409691551E-2</v>
      </c>
      <c r="J17" s="9">
        <f t="shared" si="0"/>
        <v>1.4754098360655776E-2</v>
      </c>
      <c r="K17" s="9">
        <f t="shared" si="0"/>
        <v>-9.435047750546488E-3</v>
      </c>
      <c r="L17" s="9">
        <f t="shared" si="0"/>
        <v>1.953456769152373E-3</v>
      </c>
      <c r="M17" s="9">
        <f t="shared" si="0"/>
        <v>-2.9346376167185273E-3</v>
      </c>
      <c r="N17" s="9">
        <f t="shared" si="0"/>
        <v>-1.3922405791720771E-2</v>
      </c>
      <c r="O17" s="3">
        <f t="shared" si="3"/>
        <v>-7.4339207048457765E-4</v>
      </c>
      <c r="P17" s="3">
        <f t="shared" si="1"/>
        <v>3.6453958374632052E-3</v>
      </c>
      <c r="Q17" s="3">
        <f t="shared" si="1"/>
        <v>-4.7175238752732444E-4</v>
      </c>
      <c r="R17" s="3">
        <f t="shared" si="1"/>
        <v>7.8138270766094922E-4</v>
      </c>
      <c r="S17" s="3">
        <f t="shared" si="1"/>
        <v>-1.4673188083592638E-4</v>
      </c>
      <c r="T17" s="3">
        <f t="shared" si="1"/>
        <v>-2.8251787035053714E-3</v>
      </c>
      <c r="U17" s="15">
        <f t="shared" si="4"/>
        <v>2.3972350277095449E-4</v>
      </c>
    </row>
    <row r="18" spans="1:21" hidden="1" outlineLevel="2">
      <c r="A18" s="12">
        <v>42037</v>
      </c>
      <c r="B18" s="11">
        <v>54.48</v>
      </c>
      <c r="C18" s="11">
        <v>12.2</v>
      </c>
      <c r="D18" s="11">
        <v>86.91</v>
      </c>
      <c r="E18" s="11">
        <v>117.74</v>
      </c>
      <c r="F18" s="11">
        <v>112.45</v>
      </c>
      <c r="G18" s="11">
        <v>53.87</v>
      </c>
      <c r="H18" s="10">
        <v>42005</v>
      </c>
      <c r="I18" s="9">
        <f t="shared" si="2"/>
        <v>5.7248204929167379E-2</v>
      </c>
      <c r="J18" s="9">
        <f t="shared" si="0"/>
        <v>7.4889867841409608E-2</v>
      </c>
      <c r="K18" s="9">
        <f t="shared" si="0"/>
        <v>2.2230063514467213E-2</v>
      </c>
      <c r="L18" s="9">
        <f t="shared" si="0"/>
        <v>-1.4233087742799744E-2</v>
      </c>
      <c r="M18" s="9">
        <f t="shared" si="0"/>
        <v>6.1739441660701999E-3</v>
      </c>
      <c r="N18" s="9">
        <f t="shared" si="0"/>
        <v>-1.0833639368343806E-2</v>
      </c>
      <c r="O18" s="3">
        <f t="shared" si="3"/>
        <v>2.862410246458369E-3</v>
      </c>
      <c r="P18" s="3">
        <f t="shared" si="1"/>
        <v>1.850355106925761E-2</v>
      </c>
      <c r="Q18" s="3">
        <f t="shared" si="1"/>
        <v>1.1115031757233608E-3</v>
      </c>
      <c r="R18" s="3">
        <f t="shared" si="1"/>
        <v>-5.6932350971198977E-3</v>
      </c>
      <c r="S18" s="3">
        <f t="shared" si="1"/>
        <v>3.0869720830351E-4</v>
      </c>
      <c r="T18" s="3">
        <f t="shared" si="1"/>
        <v>-2.1983964325406557E-3</v>
      </c>
      <c r="U18" s="15">
        <f t="shared" si="4"/>
        <v>1.4894530170082297E-2</v>
      </c>
    </row>
    <row r="19" spans="1:21" hidden="1" outlineLevel="2">
      <c r="A19" s="12">
        <v>42006</v>
      </c>
      <c r="B19" s="11">
        <v>51.53</v>
      </c>
      <c r="C19" s="11">
        <v>11.35</v>
      </c>
      <c r="D19" s="11">
        <v>85.02</v>
      </c>
      <c r="E19" s="11">
        <v>119.44</v>
      </c>
      <c r="F19" s="11">
        <v>111.76</v>
      </c>
      <c r="G19" s="11">
        <v>54.46</v>
      </c>
      <c r="H19" s="10">
        <v>41974</v>
      </c>
      <c r="I19" s="9">
        <f t="shared" si="2"/>
        <v>-2.0342205323193974E-2</v>
      </c>
      <c r="J19" s="9">
        <f t="shared" si="0"/>
        <v>2.2522522522522515E-2</v>
      </c>
      <c r="K19" s="9">
        <f t="shared" si="0"/>
        <v>7.1073205401563921E-3</v>
      </c>
      <c r="L19" s="9">
        <f t="shared" si="0"/>
        <v>3.7526059763724806E-2</v>
      </c>
      <c r="M19" s="9">
        <f t="shared" si="0"/>
        <v>1.8685625740588963E-2</v>
      </c>
      <c r="N19" s="9">
        <f t="shared" si="0"/>
        <v>-1.5723838785469013E-2</v>
      </c>
      <c r="O19" s="3">
        <f t="shared" si="3"/>
        <v>-1.0171102661596988E-3</v>
      </c>
      <c r="P19" s="3">
        <f t="shared" si="1"/>
        <v>5.5647934455769488E-3</v>
      </c>
      <c r="Q19" s="3">
        <f t="shared" si="1"/>
        <v>3.5536602700781962E-4</v>
      </c>
      <c r="R19" s="3">
        <f t="shared" si="1"/>
        <v>1.5010423905489923E-2</v>
      </c>
      <c r="S19" s="3">
        <f t="shared" si="1"/>
        <v>9.3428128702944819E-4</v>
      </c>
      <c r="T19" s="3">
        <f t="shared" si="1"/>
        <v>-3.1907311953567404E-3</v>
      </c>
      <c r="U19" s="15">
        <f t="shared" si="4"/>
        <v>1.76570232035877E-2</v>
      </c>
    </row>
    <row r="20" spans="1:21" hidden="1" outlineLevel="2">
      <c r="A20" s="12">
        <v>41974</v>
      </c>
      <c r="B20" s="11">
        <v>52.6</v>
      </c>
      <c r="C20" s="11">
        <v>11.1</v>
      </c>
      <c r="D20" s="11">
        <v>84.42</v>
      </c>
      <c r="E20" s="11">
        <v>115.12</v>
      </c>
      <c r="F20" s="11">
        <v>109.71</v>
      </c>
      <c r="G20" s="11">
        <v>55.33</v>
      </c>
      <c r="H20" s="10">
        <v>41944</v>
      </c>
      <c r="I20" s="9">
        <f t="shared" si="2"/>
        <v>-1.8656716417910446E-2</v>
      </c>
      <c r="J20" s="9">
        <f t="shared" si="0"/>
        <v>-2.7169149868536469E-2</v>
      </c>
      <c r="K20" s="9">
        <f t="shared" si="0"/>
        <v>-8.1071554458935768E-3</v>
      </c>
      <c r="L20" s="9">
        <f t="shared" si="0"/>
        <v>-1.7370158068430452E-4</v>
      </c>
      <c r="M20" s="9">
        <f t="shared" si="0"/>
        <v>-3.5940246045694235E-2</v>
      </c>
      <c r="N20" s="9">
        <f t="shared" si="0"/>
        <v>-1.0727695333452525E-2</v>
      </c>
      <c r="O20" s="3">
        <f t="shared" si="3"/>
        <v>-9.3283582089552237E-4</v>
      </c>
      <c r="P20" s="3">
        <f t="shared" si="1"/>
        <v>-6.7128673956986344E-3</v>
      </c>
      <c r="Q20" s="3">
        <f t="shared" si="1"/>
        <v>-4.0535777229467885E-4</v>
      </c>
      <c r="R20" s="3">
        <f t="shared" si="1"/>
        <v>-6.9480632273721815E-5</v>
      </c>
      <c r="S20" s="3">
        <f t="shared" si="1"/>
        <v>-1.7970123022847118E-3</v>
      </c>
      <c r="T20" s="3">
        <f t="shared" si="1"/>
        <v>-2.1768979332427636E-3</v>
      </c>
      <c r="U20" s="15">
        <f t="shared" si="4"/>
        <v>-1.2094451856690032E-2</v>
      </c>
    </row>
    <row r="21" spans="1:21" hidden="1" outlineLevel="2">
      <c r="A21" s="12">
        <v>41946</v>
      </c>
      <c r="B21" s="11">
        <v>53.6</v>
      </c>
      <c r="C21" s="11">
        <v>11.41</v>
      </c>
      <c r="D21" s="11">
        <v>85.11</v>
      </c>
      <c r="E21" s="11">
        <v>115.14</v>
      </c>
      <c r="F21" s="11">
        <v>113.8</v>
      </c>
      <c r="G21" s="11">
        <v>55.93</v>
      </c>
      <c r="H21" s="10">
        <v>41913</v>
      </c>
      <c r="I21" s="9">
        <f t="shared" si="2"/>
        <v>2.387774594078329E-2</v>
      </c>
      <c r="J21" s="9">
        <f t="shared" si="0"/>
        <v>-3.6317567567567544E-2</v>
      </c>
      <c r="K21" s="9">
        <f t="shared" si="0"/>
        <v>-1.0808926080892678E-2</v>
      </c>
      <c r="L21" s="9">
        <f t="shared" si="0"/>
        <v>9.1148115687993414E-3</v>
      </c>
      <c r="M21" s="9">
        <f t="shared" si="0"/>
        <v>-7.673526334147307E-3</v>
      </c>
      <c r="N21" s="9">
        <f t="shared" si="0"/>
        <v>-1.340624448756389E-2</v>
      </c>
      <c r="O21" s="3">
        <f t="shared" si="3"/>
        <v>1.1938872970391646E-3</v>
      </c>
      <c r="P21" s="3">
        <f t="shared" si="1"/>
        <v>-8.9732294309928275E-3</v>
      </c>
      <c r="Q21" s="3">
        <f t="shared" si="1"/>
        <v>-5.4044630404463396E-4</v>
      </c>
      <c r="R21" s="3">
        <f t="shared" si="1"/>
        <v>3.6459246275197367E-3</v>
      </c>
      <c r="S21" s="3">
        <f t="shared" si="1"/>
        <v>-3.8367631670736536E-4</v>
      </c>
      <c r="T21" s="3">
        <f t="shared" si="1"/>
        <v>-2.7204376159452922E-3</v>
      </c>
      <c r="U21" s="15">
        <f t="shared" si="4"/>
        <v>-7.7779777431312182E-3</v>
      </c>
    </row>
    <row r="22" spans="1:21" hidden="1" outlineLevel="2">
      <c r="A22" s="12">
        <v>41913</v>
      </c>
      <c r="B22" s="11">
        <v>52.35</v>
      </c>
      <c r="C22" s="11">
        <v>11.84</v>
      </c>
      <c r="D22" s="11">
        <v>86.04</v>
      </c>
      <c r="E22" s="11">
        <v>114.1</v>
      </c>
      <c r="F22" s="11">
        <v>114.68</v>
      </c>
      <c r="G22" s="11">
        <v>56.69</v>
      </c>
      <c r="H22" s="10">
        <v>41883</v>
      </c>
      <c r="I22" s="9">
        <f t="shared" si="2"/>
        <v>7.1181223547518435E-3</v>
      </c>
      <c r="J22" s="9">
        <f t="shared" si="0"/>
        <v>2.4221453287197159E-2</v>
      </c>
      <c r="K22" s="9">
        <f t="shared" si="0"/>
        <v>1.0689533654411054E-2</v>
      </c>
      <c r="L22" s="9">
        <f t="shared" si="0"/>
        <v>1.23325348238843E-2</v>
      </c>
      <c r="M22" s="9">
        <f t="shared" si="0"/>
        <v>1.6216216216216273E-2</v>
      </c>
      <c r="N22" s="9">
        <f t="shared" si="0"/>
        <v>-2.4634875945803714E-3</v>
      </c>
      <c r="O22" s="3">
        <f t="shared" si="3"/>
        <v>3.5590611773759221E-4</v>
      </c>
      <c r="P22" s="3">
        <f t="shared" si="3"/>
        <v>5.9845598715754711E-3</v>
      </c>
      <c r="Q22" s="3">
        <f t="shared" si="3"/>
        <v>5.3447668272055271E-4</v>
      </c>
      <c r="R22" s="3">
        <f t="shared" si="3"/>
        <v>4.9330139295537204E-3</v>
      </c>
      <c r="S22" s="3">
        <f t="shared" si="3"/>
        <v>8.108108108108137E-4</v>
      </c>
      <c r="T22" s="3">
        <f t="shared" si="3"/>
        <v>-4.998987095101707E-4</v>
      </c>
      <c r="U22" s="15">
        <f t="shared" si="4"/>
        <v>1.2118868702887978E-2</v>
      </c>
    </row>
    <row r="23" spans="1:21" hidden="1" outlineLevel="2">
      <c r="A23" s="12">
        <v>41884</v>
      </c>
      <c r="B23" s="11">
        <v>51.98</v>
      </c>
      <c r="C23" s="11">
        <v>11.56</v>
      </c>
      <c r="D23" s="11">
        <v>85.13</v>
      </c>
      <c r="E23" s="11">
        <v>112.71</v>
      </c>
      <c r="F23" s="11">
        <v>112.85</v>
      </c>
      <c r="G23" s="11">
        <v>56.83</v>
      </c>
      <c r="H23" s="10">
        <v>41852</v>
      </c>
      <c r="I23" s="9">
        <f t="shared" si="2"/>
        <v>-3.0766362110759005E-2</v>
      </c>
      <c r="J23" s="9">
        <f t="shared" si="0"/>
        <v>-2.5884383088868868E-3</v>
      </c>
      <c r="K23" s="9">
        <f t="shared" si="0"/>
        <v>-1.9804260218768022E-2</v>
      </c>
      <c r="L23" s="9">
        <f t="shared" si="0"/>
        <v>-1.6749542004710793E-2</v>
      </c>
      <c r="M23" s="9">
        <f t="shared" si="0"/>
        <v>-2.4042203580385779E-2</v>
      </c>
      <c r="N23" s="9">
        <f t="shared" si="0"/>
        <v>-4.3427032486113459E-2</v>
      </c>
      <c r="O23" s="3">
        <f t="shared" si="3"/>
        <v>-1.5383181055379502E-3</v>
      </c>
      <c r="P23" s="3">
        <f t="shared" si="3"/>
        <v>-6.3954312937948706E-4</v>
      </c>
      <c r="Q23" s="3">
        <f t="shared" si="3"/>
        <v>-9.9021301093840121E-4</v>
      </c>
      <c r="R23" s="3">
        <f t="shared" si="3"/>
        <v>-6.6998168018843176E-3</v>
      </c>
      <c r="S23" s="3">
        <f t="shared" si="3"/>
        <v>-1.2021101790192891E-3</v>
      </c>
      <c r="T23" s="3">
        <f t="shared" si="3"/>
        <v>-8.8123510528017469E-3</v>
      </c>
      <c r="U23" s="15">
        <f t="shared" si="4"/>
        <v>-1.9882352279561193E-2</v>
      </c>
    </row>
    <row r="24" spans="1:21" hidden="1" outlineLevel="2">
      <c r="A24" s="12">
        <v>41852</v>
      </c>
      <c r="B24" s="11">
        <v>53.63</v>
      </c>
      <c r="C24" s="11">
        <v>11.59</v>
      </c>
      <c r="D24" s="11">
        <v>86.85</v>
      </c>
      <c r="E24" s="11">
        <v>114.63</v>
      </c>
      <c r="F24" s="11">
        <v>115.63</v>
      </c>
      <c r="G24" s="11">
        <v>59.41</v>
      </c>
      <c r="H24" s="10">
        <v>41821</v>
      </c>
      <c r="I24" s="9">
        <f t="shared" si="2"/>
        <v>3.7531437415360802E-2</v>
      </c>
      <c r="J24" s="9">
        <f t="shared" si="0"/>
        <v>-1.6129032258064502E-2</v>
      </c>
      <c r="K24" s="9">
        <f t="shared" si="0"/>
        <v>2.3691654879773649E-2</v>
      </c>
      <c r="L24" s="9">
        <f t="shared" si="0"/>
        <v>2.002135611318745E-2</v>
      </c>
      <c r="M24" s="9">
        <f t="shared" si="0"/>
        <v>9.1639029499039903E-3</v>
      </c>
      <c r="N24" s="9">
        <f t="shared" si="0"/>
        <v>2.3620718744725711E-3</v>
      </c>
      <c r="O24" s="3">
        <f t="shared" si="3"/>
        <v>1.8765718707680402E-3</v>
      </c>
      <c r="P24" s="3">
        <f t="shared" si="3"/>
        <v>-3.9851101448970389E-3</v>
      </c>
      <c r="Q24" s="3">
        <f t="shared" si="3"/>
        <v>1.1845827439886825E-3</v>
      </c>
      <c r="R24" s="3">
        <f t="shared" si="3"/>
        <v>8.0085424452749805E-3</v>
      </c>
      <c r="S24" s="3">
        <f t="shared" si="3"/>
        <v>4.5819514749519954E-4</v>
      </c>
      <c r="T24" s="3">
        <f t="shared" si="3"/>
        <v>4.7931911019841942E-4</v>
      </c>
      <c r="U24" s="15">
        <f t="shared" si="4"/>
        <v>8.0221011728282832E-3</v>
      </c>
    </row>
    <row r="25" spans="1:21" hidden="1" outlineLevel="2">
      <c r="A25" s="12">
        <v>41821</v>
      </c>
      <c r="B25" s="11">
        <v>51.69</v>
      </c>
      <c r="C25" s="11">
        <v>11.78</v>
      </c>
      <c r="D25" s="11">
        <v>84.84</v>
      </c>
      <c r="E25" s="11">
        <v>112.38</v>
      </c>
      <c r="F25" s="11">
        <v>114.58</v>
      </c>
      <c r="G25" s="11">
        <v>59.27</v>
      </c>
      <c r="H25" s="10">
        <v>41791</v>
      </c>
      <c r="I25" s="9">
        <f t="shared" si="2"/>
        <v>-3.7788533134772928E-2</v>
      </c>
      <c r="J25" s="9">
        <f t="shared" si="0"/>
        <v>-3.3840947546531774E-3</v>
      </c>
      <c r="K25" s="9">
        <f t="shared" si="0"/>
        <v>-2.4266820011500823E-2</v>
      </c>
      <c r="L25" s="9">
        <f t="shared" si="0"/>
        <v>-3.1931878658860713E-3</v>
      </c>
      <c r="M25" s="9">
        <f t="shared" si="0"/>
        <v>-5.9859460397327924E-3</v>
      </c>
      <c r="N25" s="9">
        <f t="shared" si="0"/>
        <v>-1.3646197370610791E-2</v>
      </c>
      <c r="O25" s="3">
        <f t="shared" si="3"/>
        <v>-1.8894266567386466E-3</v>
      </c>
      <c r="P25" s="3">
        <f t="shared" si="3"/>
        <v>-8.361314009597971E-4</v>
      </c>
      <c r="Q25" s="3">
        <f t="shared" si="3"/>
        <v>-1.2133410005750413E-3</v>
      </c>
      <c r="R25" s="3">
        <f t="shared" si="3"/>
        <v>-1.2772751463544286E-3</v>
      </c>
      <c r="S25" s="3">
        <f t="shared" si="3"/>
        <v>-2.9929730198663965E-4</v>
      </c>
      <c r="T25" s="3">
        <f t="shared" si="3"/>
        <v>-2.7691296153863625E-3</v>
      </c>
      <c r="U25" s="15">
        <f t="shared" si="4"/>
        <v>-8.2846011220009154E-3</v>
      </c>
    </row>
    <row r="26" spans="1:21" hidden="1" outlineLevel="2">
      <c r="A26" s="12">
        <v>41792</v>
      </c>
      <c r="B26" s="11">
        <v>53.72</v>
      </c>
      <c r="C26" s="11">
        <v>11.82</v>
      </c>
      <c r="D26" s="11">
        <v>86.95</v>
      </c>
      <c r="E26" s="11">
        <v>112.74</v>
      </c>
      <c r="F26" s="11">
        <v>115.27</v>
      </c>
      <c r="G26" s="11">
        <v>60.09</v>
      </c>
      <c r="H26" s="10">
        <v>41760</v>
      </c>
      <c r="I26" s="9">
        <f t="shared" si="2"/>
        <v>2.4213536701620519E-2</v>
      </c>
      <c r="J26" s="9">
        <f t="shared" si="0"/>
        <v>4.694419840566888E-2</v>
      </c>
      <c r="K26" s="9">
        <f t="shared" si="0"/>
        <v>6.1328396204582969E-3</v>
      </c>
      <c r="L26" s="9">
        <f t="shared" si="0"/>
        <v>0</v>
      </c>
      <c r="M26" s="9">
        <f t="shared" si="0"/>
        <v>-3.1133788809132312E-3</v>
      </c>
      <c r="N26" s="9">
        <f t="shared" si="0"/>
        <v>1.5891800507185305E-2</v>
      </c>
      <c r="O26" s="3">
        <f t="shared" si="3"/>
        <v>1.210676835081026E-3</v>
      </c>
      <c r="P26" s="3">
        <f t="shared" si="3"/>
        <v>1.1598823681250417E-2</v>
      </c>
      <c r="Q26" s="3">
        <f t="shared" si="3"/>
        <v>3.0664198102291489E-4</v>
      </c>
      <c r="R26" s="3">
        <f t="shared" si="3"/>
        <v>0</v>
      </c>
      <c r="S26" s="3">
        <f t="shared" si="3"/>
        <v>-1.5566894404566158E-4</v>
      </c>
      <c r="T26" s="3">
        <f t="shared" si="3"/>
        <v>3.2248145201998614E-3</v>
      </c>
      <c r="U26" s="15">
        <f t="shared" si="4"/>
        <v>1.6185288073508556E-2</v>
      </c>
    </row>
    <row r="27" spans="1:21" hidden="1" outlineLevel="2">
      <c r="A27" s="12">
        <v>41760</v>
      </c>
      <c r="B27" s="11">
        <v>52.45</v>
      </c>
      <c r="C27" s="11">
        <v>11.29</v>
      </c>
      <c r="D27" s="11">
        <v>86.42</v>
      </c>
      <c r="E27" s="11">
        <v>112.74</v>
      </c>
      <c r="F27" s="11">
        <v>115.63</v>
      </c>
      <c r="G27" s="11">
        <v>59.15</v>
      </c>
      <c r="H27" s="10">
        <v>41730</v>
      </c>
      <c r="I27" s="9">
        <f t="shared" si="2"/>
        <v>1.9832782422710471E-2</v>
      </c>
      <c r="J27" s="9">
        <f t="shared" si="0"/>
        <v>4.4403330249768613E-2</v>
      </c>
      <c r="K27" s="9">
        <f t="shared" si="0"/>
        <v>1.2062302377327638E-2</v>
      </c>
      <c r="L27" s="9">
        <f t="shared" si="0"/>
        <v>1.5218370103556866E-2</v>
      </c>
      <c r="M27" s="9">
        <f t="shared" si="0"/>
        <v>3.0846037264865789E-2</v>
      </c>
      <c r="N27" s="9">
        <f t="shared" si="0"/>
        <v>1.5238740264138517E-3</v>
      </c>
      <c r="O27" s="3">
        <f t="shared" si="3"/>
        <v>9.9163912113552359E-4</v>
      </c>
      <c r="P27" s="3">
        <f t="shared" si="3"/>
        <v>1.097103403442513E-2</v>
      </c>
      <c r="Q27" s="3">
        <f t="shared" si="3"/>
        <v>6.03115118866382E-4</v>
      </c>
      <c r="R27" s="3">
        <f t="shared" si="3"/>
        <v>6.0873480414227465E-3</v>
      </c>
      <c r="S27" s="3">
        <f t="shared" si="3"/>
        <v>1.5423018632432896E-3</v>
      </c>
      <c r="T27" s="3">
        <f t="shared" si="3"/>
        <v>3.0922934661260749E-4</v>
      </c>
      <c r="U27" s="15">
        <f t="shared" si="4"/>
        <v>2.0504667525705681E-2</v>
      </c>
    </row>
    <row r="28" spans="1:21" hidden="1" outlineLevel="2">
      <c r="A28" s="12">
        <v>41730</v>
      </c>
      <c r="B28" s="11">
        <v>51.43</v>
      </c>
      <c r="C28" s="11">
        <v>10.81</v>
      </c>
      <c r="D28" s="11">
        <v>85.39</v>
      </c>
      <c r="E28" s="11">
        <v>111.05</v>
      </c>
      <c r="F28" s="11">
        <v>112.17</v>
      </c>
      <c r="G28" s="11">
        <v>59.06</v>
      </c>
      <c r="H28" s="10">
        <v>41699</v>
      </c>
      <c r="I28" s="9">
        <f t="shared" si="2"/>
        <v>1.4198382961940315E-2</v>
      </c>
      <c r="J28" s="9">
        <f t="shared" si="0"/>
        <v>-2.1719457013574694E-2</v>
      </c>
      <c r="K28" s="9">
        <f t="shared" si="0"/>
        <v>4.2337998353523254E-3</v>
      </c>
      <c r="L28" s="9">
        <f t="shared" si="0"/>
        <v>1.3229927007299302E-2</v>
      </c>
      <c r="M28" s="9">
        <f t="shared" si="0"/>
        <v>6.7312870220785914E-3</v>
      </c>
      <c r="N28" s="9">
        <f t="shared" si="0"/>
        <v>1.0090644775098356E-2</v>
      </c>
      <c r="O28" s="3">
        <f t="shared" si="3"/>
        <v>7.0991914809701582E-4</v>
      </c>
      <c r="P28" s="3">
        <f t="shared" si="3"/>
        <v>-5.366374566160007E-3</v>
      </c>
      <c r="Q28" s="3">
        <f t="shared" si="3"/>
        <v>2.1168999176761629E-4</v>
      </c>
      <c r="R28" s="3">
        <f t="shared" si="3"/>
        <v>5.2919708029197212E-3</v>
      </c>
      <c r="S28" s="3">
        <f t="shared" si="3"/>
        <v>3.3656435110392959E-4</v>
      </c>
      <c r="T28" s="3">
        <f t="shared" si="3"/>
        <v>2.0476256151216615E-3</v>
      </c>
      <c r="U28" s="15">
        <f t="shared" si="4"/>
        <v>3.2313953428499374E-3</v>
      </c>
    </row>
    <row r="29" spans="1:21" hidden="1" outlineLevel="2">
      <c r="A29" s="12">
        <v>41701</v>
      </c>
      <c r="B29" s="11">
        <v>50.71</v>
      </c>
      <c r="C29" s="11">
        <v>11.05</v>
      </c>
      <c r="D29" s="11">
        <v>85.03</v>
      </c>
      <c r="E29" s="11">
        <v>109.6</v>
      </c>
      <c r="F29" s="11">
        <v>111.42</v>
      </c>
      <c r="G29" s="11">
        <v>58.47</v>
      </c>
      <c r="H29" s="10">
        <v>41671</v>
      </c>
      <c r="I29" s="9">
        <f t="shared" si="2"/>
        <v>9.1542288557213691E-3</v>
      </c>
      <c r="J29" s="9">
        <f t="shared" si="0"/>
        <v>-2.3851590106007015E-2</v>
      </c>
      <c r="K29" s="9">
        <f t="shared" si="0"/>
        <v>-8.2256169212679975E-4</v>
      </c>
      <c r="L29" s="9">
        <f t="shared" si="0"/>
        <v>-2.7364772416305083E-4</v>
      </c>
      <c r="M29" s="9">
        <f t="shared" si="0"/>
        <v>7.9609191242988597E-3</v>
      </c>
      <c r="N29" s="9">
        <f t="shared" si="0"/>
        <v>3.0880082346886883E-3</v>
      </c>
      <c r="O29" s="3">
        <f t="shared" si="3"/>
        <v>4.5771144278606847E-4</v>
      </c>
      <c r="P29" s="3">
        <f t="shared" si="3"/>
        <v>-5.8931752496092166E-3</v>
      </c>
      <c r="Q29" s="3">
        <f t="shared" si="3"/>
        <v>-4.112808460633999E-5</v>
      </c>
      <c r="R29" s="3">
        <f t="shared" si="3"/>
        <v>-1.0945908966522034E-4</v>
      </c>
      <c r="S29" s="3">
        <f t="shared" si="3"/>
        <v>3.9804595621494303E-4</v>
      </c>
      <c r="T29" s="3">
        <f t="shared" si="3"/>
        <v>6.2662841691338289E-4</v>
      </c>
      <c r="U29" s="15">
        <f t="shared" si="4"/>
        <v>-4.5613766079663828E-3</v>
      </c>
    </row>
    <row r="30" spans="1:21" hidden="1" outlineLevel="2">
      <c r="A30" s="12">
        <v>41673</v>
      </c>
      <c r="B30" s="11">
        <v>50.25</v>
      </c>
      <c r="C30" s="11">
        <v>11.32</v>
      </c>
      <c r="D30" s="11">
        <v>85.1</v>
      </c>
      <c r="E30" s="11">
        <v>109.63</v>
      </c>
      <c r="F30" s="11">
        <v>110.54</v>
      </c>
      <c r="G30" s="11">
        <v>58.29</v>
      </c>
      <c r="H30" s="10">
        <v>41640</v>
      </c>
      <c r="I30" s="9">
        <f t="shared" si="2"/>
        <v>4.1234977206796586E-2</v>
      </c>
      <c r="J30" s="9">
        <f t="shared" si="0"/>
        <v>2.4434389140271406E-2</v>
      </c>
      <c r="K30" s="9">
        <f t="shared" si="0"/>
        <v>2.3082471748016253E-2</v>
      </c>
      <c r="L30" s="9">
        <f t="shared" si="0"/>
        <v>1.1440169757357621E-2</v>
      </c>
      <c r="M30" s="9">
        <f t="shared" si="0"/>
        <v>3.0387770320656315E-2</v>
      </c>
      <c r="N30" s="9">
        <f t="shared" si="0"/>
        <v>2.2272886706418804E-2</v>
      </c>
      <c r="O30" s="3">
        <f t="shared" si="3"/>
        <v>2.0617488603398293E-3</v>
      </c>
      <c r="P30" s="3">
        <f t="shared" si="3"/>
        <v>6.0371713869299768E-3</v>
      </c>
      <c r="Q30" s="3">
        <f t="shared" si="3"/>
        <v>1.1541235874008126E-3</v>
      </c>
      <c r="R30" s="3">
        <f t="shared" si="3"/>
        <v>4.576067902943049E-3</v>
      </c>
      <c r="S30" s="3">
        <f t="shared" si="3"/>
        <v>1.5193885160328159E-3</v>
      </c>
      <c r="T30" s="3">
        <f t="shared" si="3"/>
        <v>4.5196847534771474E-3</v>
      </c>
      <c r="U30" s="15">
        <f t="shared" si="4"/>
        <v>1.9868185007123628E-2</v>
      </c>
    </row>
    <row r="31" spans="1:21" hidden="1" outlineLevel="2">
      <c r="A31" s="12">
        <v>41641</v>
      </c>
      <c r="B31" s="11">
        <v>48.26</v>
      </c>
      <c r="C31" s="11">
        <v>11.05</v>
      </c>
      <c r="D31" s="11">
        <v>83.18</v>
      </c>
      <c r="E31" s="11">
        <v>108.39</v>
      </c>
      <c r="F31" s="11">
        <v>107.28</v>
      </c>
      <c r="G31" s="11">
        <v>57.02</v>
      </c>
      <c r="H31" s="10">
        <v>41609</v>
      </c>
      <c r="I31" s="9">
        <f t="shared" si="2"/>
        <v>-3.189568706118362E-2</v>
      </c>
      <c r="J31" s="9">
        <f t="shared" si="0"/>
        <v>-6.6722972972972916E-2</v>
      </c>
      <c r="K31" s="9">
        <f t="shared" si="0"/>
        <v>3.9831019915510524E-3</v>
      </c>
      <c r="L31" s="9">
        <f t="shared" si="0"/>
        <v>1.8894529046813435E-2</v>
      </c>
      <c r="M31" s="9">
        <f t="shared" si="0"/>
        <v>-8.1360946745561158E-3</v>
      </c>
      <c r="N31" s="9">
        <f t="shared" si="0"/>
        <v>4.580690627202344E-3</v>
      </c>
      <c r="O31" s="3">
        <f t="shared" si="3"/>
        <v>-1.594784353059181E-3</v>
      </c>
      <c r="P31" s="3">
        <f t="shared" si="3"/>
        <v>-1.6485700582521703E-2</v>
      </c>
      <c r="Q31" s="3">
        <f t="shared" si="3"/>
        <v>1.9915509957755262E-4</v>
      </c>
      <c r="R31" s="3">
        <f t="shared" si="3"/>
        <v>7.5578116187253741E-3</v>
      </c>
      <c r="S31" s="3">
        <f t="shared" si="3"/>
        <v>-4.0680473372780581E-4</v>
      </c>
      <c r="T31" s="3">
        <f t="shared" si="3"/>
        <v>9.2952825832834883E-4</v>
      </c>
      <c r="U31" s="15">
        <f t="shared" si="4"/>
        <v>-9.8007946926774135E-3</v>
      </c>
    </row>
    <row r="32" spans="1:21" hidden="1" outlineLevel="2">
      <c r="A32" s="12">
        <v>41610</v>
      </c>
      <c r="B32" s="11">
        <v>49.85</v>
      </c>
      <c r="C32" s="11">
        <v>11.84</v>
      </c>
      <c r="D32" s="11">
        <v>82.85</v>
      </c>
      <c r="E32" s="11">
        <v>106.38</v>
      </c>
      <c r="F32" s="11">
        <v>108.16</v>
      </c>
      <c r="G32" s="11">
        <v>56.76</v>
      </c>
      <c r="H32" s="10">
        <v>41579</v>
      </c>
      <c r="I32" s="9">
        <f t="shared" si="2"/>
        <v>3.0810587262200206E-2</v>
      </c>
      <c r="J32" s="9">
        <f t="shared" si="0"/>
        <v>1.4567266495286946E-2</v>
      </c>
      <c r="K32" s="9">
        <f t="shared" si="0"/>
        <v>3.9990305380512847E-3</v>
      </c>
      <c r="L32" s="9">
        <f t="shared" si="0"/>
        <v>2.0723436322531708E-3</v>
      </c>
      <c r="M32" s="9">
        <f t="shared" si="0"/>
        <v>-4.6931075733873673E-3</v>
      </c>
      <c r="N32" s="9">
        <f t="shared" si="0"/>
        <v>-2.2851116189137599E-3</v>
      </c>
      <c r="O32" s="3">
        <f t="shared" si="3"/>
        <v>1.5405293631100105E-3</v>
      </c>
      <c r="P32" s="3">
        <f t="shared" si="3"/>
        <v>3.5992340126147805E-3</v>
      </c>
      <c r="Q32" s="3">
        <f t="shared" si="3"/>
        <v>1.9995152690256425E-4</v>
      </c>
      <c r="R32" s="3">
        <f t="shared" si="3"/>
        <v>8.2893745290126832E-4</v>
      </c>
      <c r="S32" s="3">
        <f t="shared" si="3"/>
        <v>-2.3465537866936839E-4</v>
      </c>
      <c r="T32" s="3">
        <f t="shared" si="3"/>
        <v>-4.6370209125257166E-4</v>
      </c>
      <c r="U32" s="15">
        <f t="shared" si="4"/>
        <v>5.470294885606684E-3</v>
      </c>
    </row>
    <row r="33" spans="1:21" hidden="1" outlineLevel="2">
      <c r="A33" s="12">
        <v>41579</v>
      </c>
      <c r="B33" s="11">
        <v>48.36</v>
      </c>
      <c r="C33" s="11">
        <v>11.67</v>
      </c>
      <c r="D33" s="11">
        <v>82.52</v>
      </c>
      <c r="E33" s="11">
        <v>106.16</v>
      </c>
      <c r="F33" s="11">
        <v>108.67</v>
      </c>
      <c r="G33" s="11">
        <v>56.89</v>
      </c>
      <c r="H33" s="10">
        <v>41548</v>
      </c>
      <c r="I33" s="9">
        <f t="shared" si="2"/>
        <v>1.2774869109947629E-2</v>
      </c>
      <c r="J33" s="9">
        <f t="shared" si="0"/>
        <v>1.2142237640936804E-2</v>
      </c>
      <c r="K33" s="9">
        <f t="shared" si="0"/>
        <v>4.7485693412883112E-3</v>
      </c>
      <c r="L33" s="9">
        <f t="shared" si="0"/>
        <v>-1.3170272812793593E-3</v>
      </c>
      <c r="M33" s="9">
        <f t="shared" si="0"/>
        <v>-2.406825325550066E-2</v>
      </c>
      <c r="N33" s="9">
        <f t="shared" si="0"/>
        <v>-1.3525229755505519E-2</v>
      </c>
      <c r="O33" s="3">
        <f t="shared" si="3"/>
        <v>6.3874345549738145E-4</v>
      </c>
      <c r="P33" s="3">
        <f t="shared" si="3"/>
        <v>3.0000655730881751E-3</v>
      </c>
      <c r="Q33" s="3">
        <f t="shared" si="3"/>
        <v>2.3742846706441558E-4</v>
      </c>
      <c r="R33" s="3">
        <f t="shared" si="3"/>
        <v>-5.2681091251174374E-4</v>
      </c>
      <c r="S33" s="3">
        <f t="shared" si="3"/>
        <v>-1.203412662775033E-3</v>
      </c>
      <c r="T33" s="3">
        <f t="shared" si="3"/>
        <v>-2.7445824835815647E-3</v>
      </c>
      <c r="U33" s="15">
        <f t="shared" si="4"/>
        <v>-5.9856856321836979E-4</v>
      </c>
    </row>
    <row r="34" spans="1:21" hidden="1" outlineLevel="2">
      <c r="A34" s="12">
        <v>41548</v>
      </c>
      <c r="B34" s="11">
        <v>47.75</v>
      </c>
      <c r="C34" s="11">
        <v>11.53</v>
      </c>
      <c r="D34" s="11">
        <v>82.13</v>
      </c>
      <c r="E34" s="11">
        <v>106.3</v>
      </c>
      <c r="F34" s="11">
        <v>111.35</v>
      </c>
      <c r="G34" s="11">
        <v>57.67</v>
      </c>
      <c r="H34" s="10">
        <v>41518</v>
      </c>
      <c r="I34" s="9">
        <f t="shared" si="2"/>
        <v>4.8989455184534236E-2</v>
      </c>
      <c r="J34" s="9">
        <f t="shared" si="0"/>
        <v>-8.6655112651645716E-4</v>
      </c>
      <c r="K34" s="9">
        <f t="shared" si="0"/>
        <v>2.5215328922731262E-2</v>
      </c>
      <c r="L34" s="9">
        <f t="shared" si="0"/>
        <v>1.8004213752154774E-2</v>
      </c>
      <c r="M34" s="9">
        <f t="shared" si="0"/>
        <v>2.127854718884703E-2</v>
      </c>
      <c r="N34" s="9">
        <f t="shared" si="0"/>
        <v>1.2642669007901564E-2</v>
      </c>
      <c r="O34" s="3">
        <f t="shared" si="3"/>
        <v>2.4494727592267122E-3</v>
      </c>
      <c r="P34" s="3">
        <f t="shared" si="3"/>
        <v>-2.1410470449186701E-4</v>
      </c>
      <c r="Q34" s="3">
        <f t="shared" si="3"/>
        <v>1.2607664461365632E-3</v>
      </c>
      <c r="R34" s="3">
        <f t="shared" si="3"/>
        <v>7.2016855008619103E-3</v>
      </c>
      <c r="S34" s="3">
        <f t="shared" si="3"/>
        <v>1.0639273594423516E-3</v>
      </c>
      <c r="T34" s="3">
        <f t="shared" si="3"/>
        <v>2.5654904598335416E-3</v>
      </c>
      <c r="U34" s="15">
        <f t="shared" si="4"/>
        <v>1.4327237821009212E-2</v>
      </c>
    </row>
    <row r="35" spans="1:21" hidden="1" outlineLevel="2">
      <c r="A35" s="12">
        <v>41520</v>
      </c>
      <c r="B35" s="11">
        <v>45.52</v>
      </c>
      <c r="C35" s="11">
        <v>11.54</v>
      </c>
      <c r="D35" s="11">
        <v>80.11</v>
      </c>
      <c r="E35" s="11">
        <v>104.42</v>
      </c>
      <c r="F35" s="11">
        <v>109.03</v>
      </c>
      <c r="G35" s="11">
        <v>56.95</v>
      </c>
      <c r="H35" s="10">
        <v>41487</v>
      </c>
      <c r="I35" s="9">
        <f t="shared" si="2"/>
        <v>4.0695016003658102E-2</v>
      </c>
      <c r="J35" s="9">
        <f t="shared" si="0"/>
        <v>9.6958174904942851E-2</v>
      </c>
      <c r="K35" s="9">
        <f t="shared" si="0"/>
        <v>7.7997232356272761E-3</v>
      </c>
      <c r="L35" s="9">
        <f t="shared" si="0"/>
        <v>7.428847081524248E-3</v>
      </c>
      <c r="M35" s="9">
        <f t="shared" si="0"/>
        <v>2.7034664657121343E-2</v>
      </c>
      <c r="N35" s="9">
        <f t="shared" si="0"/>
        <v>2.7978339350180681E-2</v>
      </c>
      <c r="O35" s="3">
        <f t="shared" si="3"/>
        <v>2.0347508001829053E-3</v>
      </c>
      <c r="P35" s="3">
        <f t="shared" si="3"/>
        <v>2.395611839955215E-2</v>
      </c>
      <c r="Q35" s="3">
        <f t="shared" si="3"/>
        <v>3.8998616178136385E-4</v>
      </c>
      <c r="R35" s="3">
        <f t="shared" si="3"/>
        <v>2.9715388326096992E-3</v>
      </c>
      <c r="S35" s="3">
        <f t="shared" si="3"/>
        <v>1.3517332328560673E-3</v>
      </c>
      <c r="T35" s="3">
        <f t="shared" si="3"/>
        <v>5.6774532845883371E-3</v>
      </c>
      <c r="U35" s="15">
        <f t="shared" si="4"/>
        <v>3.6381580711570521E-2</v>
      </c>
    </row>
    <row r="36" spans="1:21" hidden="1" outlineLevel="2">
      <c r="A36" s="12">
        <v>41487</v>
      </c>
      <c r="B36" s="11">
        <v>43.74</v>
      </c>
      <c r="C36" s="11">
        <v>10.52</v>
      </c>
      <c r="D36" s="11">
        <v>79.489999999999995</v>
      </c>
      <c r="E36" s="11">
        <v>103.65</v>
      </c>
      <c r="F36" s="11">
        <v>106.16</v>
      </c>
      <c r="G36" s="11">
        <v>55.4</v>
      </c>
      <c r="H36" s="10">
        <v>41456</v>
      </c>
      <c r="I36" s="9">
        <f t="shared" si="2"/>
        <v>-2.2569832402234646E-2</v>
      </c>
      <c r="J36" s="9">
        <f t="shared" si="0"/>
        <v>-3.130755064456725E-2</v>
      </c>
      <c r="K36" s="9">
        <f t="shared" si="0"/>
        <v>-1.2669233635573374E-2</v>
      </c>
      <c r="L36" s="9">
        <f t="shared" si="0"/>
        <v>-9.934091126181932E-3</v>
      </c>
      <c r="M36" s="9">
        <f t="shared" si="0"/>
        <v>-2.8372688998718698E-2</v>
      </c>
      <c r="N36" s="9">
        <f t="shared" si="0"/>
        <v>-1.1596788581623496E-2</v>
      </c>
      <c r="O36" s="3">
        <f t="shared" si="3"/>
        <v>-1.1284916201117323E-3</v>
      </c>
      <c r="P36" s="3">
        <f t="shared" si="3"/>
        <v>-7.7353703365036584E-3</v>
      </c>
      <c r="Q36" s="3">
        <f t="shared" si="3"/>
        <v>-6.3346168177866877E-4</v>
      </c>
      <c r="R36" s="3">
        <f t="shared" si="3"/>
        <v>-3.9736364504727728E-3</v>
      </c>
      <c r="S36" s="3">
        <f t="shared" si="3"/>
        <v>-1.4186344499359351E-3</v>
      </c>
      <c r="T36" s="3">
        <f t="shared" si="3"/>
        <v>-2.3532570893271994E-3</v>
      </c>
      <c r="U36" s="15">
        <f t="shared" si="4"/>
        <v>-1.7242851628129965E-2</v>
      </c>
    </row>
    <row r="37" spans="1:21" hidden="1" outlineLevel="2">
      <c r="A37" s="12">
        <v>41456</v>
      </c>
      <c r="B37" s="11">
        <v>44.75</v>
      </c>
      <c r="C37" s="11">
        <v>10.86</v>
      </c>
      <c r="D37" s="11">
        <v>80.510000000000005</v>
      </c>
      <c r="E37" s="11">
        <v>104.69</v>
      </c>
      <c r="F37" s="11">
        <v>109.26</v>
      </c>
      <c r="G37" s="11">
        <v>56.05</v>
      </c>
      <c r="H37" s="10">
        <v>41426</v>
      </c>
      <c r="I37" s="9">
        <f t="shared" si="2"/>
        <v>6.0677885754918393E-2</v>
      </c>
      <c r="J37" s="9">
        <f t="shared" si="0"/>
        <v>0</v>
      </c>
      <c r="K37" s="9">
        <f t="shared" si="0"/>
        <v>2.8487480838017332E-2</v>
      </c>
      <c r="L37" s="9">
        <f t="shared" si="0"/>
        <v>1.1009174311926717E-2</v>
      </c>
      <c r="M37" s="9">
        <f t="shared" si="0"/>
        <v>-2.4650780608052036E-3</v>
      </c>
      <c r="N37" s="9">
        <f t="shared" si="0"/>
        <v>2.3931311655096765E-2</v>
      </c>
      <c r="O37" s="3">
        <f t="shared" si="3"/>
        <v>3.0338942877459196E-3</v>
      </c>
      <c r="P37" s="3">
        <f t="shared" si="3"/>
        <v>0</v>
      </c>
      <c r="Q37" s="3">
        <f t="shared" si="3"/>
        <v>1.4243740419008666E-3</v>
      </c>
      <c r="R37" s="3">
        <f t="shared" si="3"/>
        <v>4.4036697247706869E-3</v>
      </c>
      <c r="S37" s="3">
        <f t="shared" si="3"/>
        <v>-1.232539030402602E-4</v>
      </c>
      <c r="T37" s="3">
        <f t="shared" si="3"/>
        <v>4.856217599628866E-3</v>
      </c>
      <c r="U37" s="15">
        <f t="shared" si="4"/>
        <v>1.359490175100608E-2</v>
      </c>
    </row>
    <row r="38" spans="1:21" hidden="1" outlineLevel="2">
      <c r="A38" s="12">
        <v>41428</v>
      </c>
      <c r="B38" s="11">
        <v>42.19</v>
      </c>
      <c r="C38" s="11">
        <v>10.86</v>
      </c>
      <c r="D38" s="11">
        <v>78.28</v>
      </c>
      <c r="E38" s="11">
        <v>103.55</v>
      </c>
      <c r="F38" s="11">
        <v>109.53</v>
      </c>
      <c r="G38" s="11">
        <v>54.74</v>
      </c>
      <c r="H38" s="10">
        <v>41395</v>
      </c>
      <c r="I38" s="9">
        <f t="shared" si="2"/>
        <v>-2.4057367568817933E-2</v>
      </c>
      <c r="J38" s="9">
        <f t="shared" si="2"/>
        <v>3.9234449760765511E-2</v>
      </c>
      <c r="K38" s="9">
        <f t="shared" si="2"/>
        <v>-1.6829942225571548E-2</v>
      </c>
      <c r="L38" s="9">
        <f t="shared" si="2"/>
        <v>-3.2695002335357271E-2</v>
      </c>
      <c r="M38" s="9">
        <f t="shared" si="2"/>
        <v>-4.7813613839867819E-2</v>
      </c>
      <c r="N38" s="9">
        <f t="shared" si="2"/>
        <v>-1.7235188509874377E-2</v>
      </c>
      <c r="O38" s="3">
        <f t="shared" si="3"/>
        <v>-1.2028683784408968E-3</v>
      </c>
      <c r="P38" s="3">
        <f t="shared" si="3"/>
        <v>9.6939234338069575E-3</v>
      </c>
      <c r="Q38" s="3">
        <f t="shared" si="3"/>
        <v>-8.4149711127857747E-4</v>
      </c>
      <c r="R38" s="3">
        <f t="shared" si="3"/>
        <v>-1.3078000934142908E-2</v>
      </c>
      <c r="S38" s="3">
        <f t="shared" si="3"/>
        <v>-2.390680691993391E-3</v>
      </c>
      <c r="T38" s="3">
        <f t="shared" si="3"/>
        <v>-3.4974190709161418E-3</v>
      </c>
      <c r="U38" s="15">
        <f t="shared" si="4"/>
        <v>-1.131654275296496E-2</v>
      </c>
    </row>
    <row r="39" spans="1:21" hidden="1" outlineLevel="2">
      <c r="A39" s="12">
        <v>41395</v>
      </c>
      <c r="B39" s="11">
        <v>43.23</v>
      </c>
      <c r="C39" s="11">
        <v>10.45</v>
      </c>
      <c r="D39" s="11">
        <v>79.62</v>
      </c>
      <c r="E39" s="11">
        <v>107.05</v>
      </c>
      <c r="F39" s="11">
        <v>115.03</v>
      </c>
      <c r="G39" s="11">
        <v>55.7</v>
      </c>
      <c r="H39" s="10">
        <v>41365</v>
      </c>
      <c r="I39" s="9">
        <f t="shared" ref="I39:N70" si="10">B39/B40-1</f>
        <v>6.519208381839281E-3</v>
      </c>
      <c r="J39" s="9">
        <f t="shared" si="10"/>
        <v>-7.3581560283688008E-2</v>
      </c>
      <c r="K39" s="9">
        <f t="shared" si="10"/>
        <v>-2.5816713569068894E-2</v>
      </c>
      <c r="L39" s="9">
        <f t="shared" si="10"/>
        <v>-3.2097649186256794E-2</v>
      </c>
      <c r="M39" s="9">
        <f t="shared" si="10"/>
        <v>-5.2471169686985175E-2</v>
      </c>
      <c r="N39" s="9">
        <f t="shared" si="10"/>
        <v>-4.3448394298471471E-2</v>
      </c>
      <c r="O39" s="3">
        <f t="shared" si="3"/>
        <v>3.2596041909196407E-4</v>
      </c>
      <c r="P39" s="3">
        <f t="shared" si="3"/>
        <v>-1.8180298586560457E-2</v>
      </c>
      <c r="Q39" s="3">
        <f t="shared" si="3"/>
        <v>-1.2908356784534448E-3</v>
      </c>
      <c r="R39" s="3">
        <f t="shared" si="3"/>
        <v>-1.2839059674502717E-2</v>
      </c>
      <c r="S39" s="3">
        <f t="shared" si="3"/>
        <v>-2.6235584843492588E-3</v>
      </c>
      <c r="T39" s="3">
        <f t="shared" si="3"/>
        <v>-8.8166858594612412E-3</v>
      </c>
      <c r="U39" s="15">
        <f t="shared" si="4"/>
        <v>-4.3424477864235159E-2</v>
      </c>
    </row>
    <row r="40" spans="1:21" hidden="1" outlineLevel="2">
      <c r="A40" s="12">
        <v>41365</v>
      </c>
      <c r="B40" s="11">
        <v>42.95</v>
      </c>
      <c r="C40" s="11">
        <v>11.28</v>
      </c>
      <c r="D40" s="11">
        <v>81.73</v>
      </c>
      <c r="E40" s="11">
        <v>110.6</v>
      </c>
      <c r="F40" s="11">
        <v>121.4</v>
      </c>
      <c r="G40" s="11">
        <v>58.23</v>
      </c>
      <c r="H40" s="10">
        <v>41334</v>
      </c>
      <c r="I40" s="9">
        <f t="shared" si="10"/>
        <v>2.1646051379638598E-2</v>
      </c>
      <c r="J40" s="9">
        <f t="shared" si="10"/>
        <v>8.35734870317002E-2</v>
      </c>
      <c r="K40" s="9">
        <f t="shared" si="10"/>
        <v>2.1114442778610742E-2</v>
      </c>
      <c r="L40" s="9">
        <f t="shared" si="10"/>
        <v>2.1709006928406493E-2</v>
      </c>
      <c r="M40" s="9">
        <f t="shared" si="10"/>
        <v>3.2049647198843845E-2</v>
      </c>
      <c r="N40" s="9">
        <f t="shared" si="10"/>
        <v>2.6984126984126888E-2</v>
      </c>
      <c r="O40" s="3">
        <f t="shared" si="3"/>
        <v>1.08230256898193E-3</v>
      </c>
      <c r="P40" s="3">
        <f t="shared" si="3"/>
        <v>2.0649072162895889E-2</v>
      </c>
      <c r="Q40" s="3">
        <f t="shared" si="3"/>
        <v>1.0557221389305373E-3</v>
      </c>
      <c r="R40" s="3">
        <f t="shared" si="3"/>
        <v>8.6836027713625974E-3</v>
      </c>
      <c r="S40" s="3">
        <f t="shared" si="3"/>
        <v>1.6024823599421923E-3</v>
      </c>
      <c r="T40" s="3">
        <f t="shared" si="3"/>
        <v>5.475704560599327E-3</v>
      </c>
      <c r="U40" s="15">
        <f t="shared" si="4"/>
        <v>3.8548886562712471E-2</v>
      </c>
    </row>
    <row r="41" spans="1:21" hidden="1" outlineLevel="2">
      <c r="A41" s="12">
        <v>41334</v>
      </c>
      <c r="B41" s="11">
        <v>42.04</v>
      </c>
      <c r="C41" s="11">
        <v>10.41</v>
      </c>
      <c r="D41" s="11">
        <v>80.040000000000006</v>
      </c>
      <c r="E41" s="11">
        <v>108.25</v>
      </c>
      <c r="F41" s="11">
        <v>117.63</v>
      </c>
      <c r="G41" s="11">
        <v>56.7</v>
      </c>
      <c r="H41" s="10">
        <v>41306</v>
      </c>
      <c r="I41" s="9">
        <f t="shared" si="10"/>
        <v>1.9398642095053376E-2</v>
      </c>
      <c r="J41" s="9">
        <f t="shared" si="10"/>
        <v>5.7926829268292623E-2</v>
      </c>
      <c r="K41" s="9">
        <f t="shared" si="10"/>
        <v>8.6956521739132153E-3</v>
      </c>
      <c r="L41" s="9">
        <f t="shared" si="10"/>
        <v>-4.6168051708217472E-4</v>
      </c>
      <c r="M41" s="9">
        <f t="shared" si="10"/>
        <v>-1.2922715448518973E-2</v>
      </c>
      <c r="N41" s="9">
        <f t="shared" si="10"/>
        <v>-3.5149384885764245E-3</v>
      </c>
      <c r="O41" s="3">
        <f t="shared" si="3"/>
        <v>9.6993210475266884E-4</v>
      </c>
      <c r="P41" s="3">
        <f t="shared" si="3"/>
        <v>1.4312377288685093E-2</v>
      </c>
      <c r="Q41" s="3">
        <f t="shared" si="3"/>
        <v>4.3478260869566081E-4</v>
      </c>
      <c r="R41" s="3">
        <f t="shared" si="3"/>
        <v>-1.8467220683286991E-4</v>
      </c>
      <c r="S41" s="3">
        <f t="shared" si="3"/>
        <v>-6.4613577242594866E-4</v>
      </c>
      <c r="T41" s="3">
        <f t="shared" si="3"/>
        <v>-7.1326245697871679E-4</v>
      </c>
      <c r="U41" s="15">
        <f t="shared" si="4"/>
        <v>1.4173021565895885E-2</v>
      </c>
    </row>
    <row r="42" spans="1:21" hidden="1" outlineLevel="2">
      <c r="A42" s="12">
        <v>41306</v>
      </c>
      <c r="B42" s="11">
        <v>41.24</v>
      </c>
      <c r="C42" s="11">
        <v>9.84</v>
      </c>
      <c r="D42" s="11">
        <v>79.349999999999994</v>
      </c>
      <c r="E42" s="11">
        <v>108.3</v>
      </c>
      <c r="F42" s="11">
        <v>119.17</v>
      </c>
      <c r="G42" s="11">
        <v>56.9</v>
      </c>
      <c r="H42" s="10">
        <v>41275</v>
      </c>
      <c r="I42" s="9">
        <f t="shared" si="10"/>
        <v>-1.9361084220715918E-3</v>
      </c>
      <c r="J42" s="9">
        <f t="shared" si="10"/>
        <v>2.3933402705515139E-2</v>
      </c>
      <c r="K42" s="9">
        <f t="shared" si="10"/>
        <v>9.413560615697758E-3</v>
      </c>
      <c r="L42" s="9">
        <f t="shared" si="10"/>
        <v>1.0732617825478297E-2</v>
      </c>
      <c r="M42" s="9">
        <f t="shared" si="10"/>
        <v>-1.0059518819683921E-3</v>
      </c>
      <c r="N42" s="9">
        <f t="shared" si="10"/>
        <v>-2.4348422496570654E-2</v>
      </c>
      <c r="O42" s="3">
        <f t="shared" si="3"/>
        <v>-9.6805421103579597E-5</v>
      </c>
      <c r="P42" s="3">
        <f t="shared" si="3"/>
        <v>5.9133892472665907E-3</v>
      </c>
      <c r="Q42" s="3">
        <f t="shared" si="3"/>
        <v>4.7067803078488791E-4</v>
      </c>
      <c r="R42" s="3">
        <f t="shared" si="3"/>
        <v>4.293047130191319E-3</v>
      </c>
      <c r="S42" s="3">
        <f t="shared" si="3"/>
        <v>-5.0297594098419612E-5</v>
      </c>
      <c r="T42" s="3">
        <f t="shared" si="3"/>
        <v>-4.9408590534093617E-3</v>
      </c>
      <c r="U42" s="15">
        <f t="shared" si="4"/>
        <v>5.5891523396314367E-3</v>
      </c>
    </row>
    <row r="43" spans="1:21" hidden="1" outlineLevel="2">
      <c r="A43" s="12">
        <v>41276</v>
      </c>
      <c r="B43" s="11">
        <v>41.32</v>
      </c>
      <c r="C43" s="11">
        <v>9.61</v>
      </c>
      <c r="D43" s="11">
        <v>78.61</v>
      </c>
      <c r="E43" s="11">
        <v>107.15</v>
      </c>
      <c r="F43" s="11">
        <v>119.29</v>
      </c>
      <c r="G43" s="11">
        <v>58.32</v>
      </c>
      <c r="H43" s="10">
        <v>41244</v>
      </c>
      <c r="I43" s="9">
        <f t="shared" si="10"/>
        <v>5.0330452465683795E-2</v>
      </c>
      <c r="J43" s="9">
        <f t="shared" si="10"/>
        <v>2.2340425531914843E-2</v>
      </c>
      <c r="K43" s="9">
        <f t="shared" si="10"/>
        <v>3.446515190196564E-3</v>
      </c>
      <c r="L43" s="9">
        <f t="shared" si="10"/>
        <v>-1.2988209285187846E-2</v>
      </c>
      <c r="M43" s="9">
        <f t="shared" si="10"/>
        <v>-2.850394983304827E-2</v>
      </c>
      <c r="N43" s="9">
        <f t="shared" si="10"/>
        <v>-9.3426193307286631E-3</v>
      </c>
      <c r="O43" s="3">
        <f t="shared" si="3"/>
        <v>2.5165226232841901E-3</v>
      </c>
      <c r="P43" s="3">
        <f t="shared" si="3"/>
        <v>5.5198014985701456E-3</v>
      </c>
      <c r="Q43" s="3">
        <f t="shared" si="3"/>
        <v>1.7232575950982821E-4</v>
      </c>
      <c r="R43" s="3">
        <f t="shared" si="3"/>
        <v>-5.1952837140751386E-3</v>
      </c>
      <c r="S43" s="3">
        <f t="shared" si="3"/>
        <v>-1.4251974916524137E-3</v>
      </c>
      <c r="T43" s="3">
        <f t="shared" si="3"/>
        <v>-1.895833921449716E-3</v>
      </c>
      <c r="U43" s="15">
        <f t="shared" si="4"/>
        <v>-3.0766524581310418E-4</v>
      </c>
    </row>
    <row r="44" spans="1:21" hidden="1" outlineLevel="2">
      <c r="A44" s="12">
        <v>41246</v>
      </c>
      <c r="B44" s="11">
        <v>39.340000000000003</v>
      </c>
      <c r="C44" s="11">
        <v>9.4</v>
      </c>
      <c r="D44" s="11">
        <v>78.34</v>
      </c>
      <c r="E44" s="11">
        <v>108.56</v>
      </c>
      <c r="F44" s="11">
        <v>122.79</v>
      </c>
      <c r="G44" s="11">
        <v>58.87</v>
      </c>
      <c r="H44" s="10">
        <v>41214</v>
      </c>
      <c r="I44" s="9">
        <f t="shared" si="10"/>
        <v>1.5225806451613089E-2</v>
      </c>
      <c r="J44" s="9">
        <f t="shared" si="10"/>
        <v>5.6179775280898792E-2</v>
      </c>
      <c r="K44" s="9">
        <f t="shared" si="10"/>
        <v>1.3978772974372333E-2</v>
      </c>
      <c r="L44" s="9">
        <f t="shared" si="10"/>
        <v>-3.3051781123760726E-3</v>
      </c>
      <c r="M44" s="9">
        <f t="shared" si="10"/>
        <v>7.3349633251829083E-4</v>
      </c>
      <c r="N44" s="9">
        <f t="shared" si="10"/>
        <v>1.3607756421158967E-3</v>
      </c>
      <c r="O44" s="3">
        <f t="shared" si="3"/>
        <v>7.6129032258065443E-4</v>
      </c>
      <c r="P44" s="3">
        <f t="shared" si="3"/>
        <v>1.3880720729416643E-2</v>
      </c>
      <c r="Q44" s="3">
        <f t="shared" si="3"/>
        <v>6.9893864871861666E-4</v>
      </c>
      <c r="R44" s="3">
        <f t="shared" si="3"/>
        <v>-1.322071244950429E-3</v>
      </c>
      <c r="S44" s="3">
        <f t="shared" si="3"/>
        <v>3.6674816625914543E-5</v>
      </c>
      <c r="T44" s="3">
        <f t="shared" si="3"/>
        <v>2.761329056103828E-4</v>
      </c>
      <c r="U44" s="15">
        <f t="shared" si="4"/>
        <v>1.4331686178001783E-2</v>
      </c>
    </row>
    <row r="45" spans="1:21" hidden="1" outlineLevel="2">
      <c r="A45" s="12">
        <v>41214</v>
      </c>
      <c r="B45" s="11">
        <v>38.75</v>
      </c>
      <c r="C45" s="11">
        <v>8.9</v>
      </c>
      <c r="D45" s="11">
        <v>77.260000000000005</v>
      </c>
      <c r="E45" s="11">
        <v>108.92</v>
      </c>
      <c r="F45" s="11">
        <v>122.7</v>
      </c>
      <c r="G45" s="11">
        <v>58.79</v>
      </c>
      <c r="H45" s="10">
        <v>41183</v>
      </c>
      <c r="I45" s="9">
        <f t="shared" si="10"/>
        <v>2.0005264543300871E-2</v>
      </c>
      <c r="J45" s="9">
        <f t="shared" si="10"/>
        <v>3.009259259259256E-2</v>
      </c>
      <c r="K45" s="9">
        <f t="shared" si="10"/>
        <v>4.9427679500522181E-3</v>
      </c>
      <c r="L45" s="9">
        <f t="shared" si="10"/>
        <v>-7.200802114665894E-3</v>
      </c>
      <c r="M45" s="9">
        <f t="shared" si="10"/>
        <v>8.9630786941863327E-3</v>
      </c>
      <c r="N45" s="9">
        <f t="shared" si="10"/>
        <v>-1.7006802721086789E-4</v>
      </c>
      <c r="O45" s="3">
        <f t="shared" si="3"/>
        <v>1.0002632271650437E-3</v>
      </c>
      <c r="P45" s="3">
        <f t="shared" si="3"/>
        <v>7.4351823536736392E-3</v>
      </c>
      <c r="Q45" s="3">
        <f t="shared" si="3"/>
        <v>2.471383975026109E-4</v>
      </c>
      <c r="R45" s="3">
        <f t="shared" si="3"/>
        <v>-2.8803208458663579E-3</v>
      </c>
      <c r="S45" s="3">
        <f t="shared" si="3"/>
        <v>4.4815393470931664E-4</v>
      </c>
      <c r="T45" s="3">
        <f t="shared" si="3"/>
        <v>-3.4510743028984138E-5</v>
      </c>
      <c r="U45" s="15">
        <f t="shared" si="4"/>
        <v>6.2159063241552679E-3</v>
      </c>
    </row>
    <row r="46" spans="1:21" hidden="1" outlineLevel="2">
      <c r="A46" s="12">
        <v>41183</v>
      </c>
      <c r="B46" s="11">
        <v>37.99</v>
      </c>
      <c r="C46" s="11">
        <v>8.64</v>
      </c>
      <c r="D46" s="11">
        <v>76.88</v>
      </c>
      <c r="E46" s="11">
        <v>109.71</v>
      </c>
      <c r="F46" s="11">
        <v>121.61</v>
      </c>
      <c r="G46" s="11">
        <v>58.8</v>
      </c>
      <c r="H46" s="10">
        <v>41153</v>
      </c>
      <c r="I46" s="9">
        <f t="shared" si="10"/>
        <v>-3.4102833158445867E-3</v>
      </c>
      <c r="J46" s="9">
        <f t="shared" si="10"/>
        <v>-1.1441647597253968E-2</v>
      </c>
      <c r="K46" s="9">
        <f t="shared" si="10"/>
        <v>8.394543546694555E-3</v>
      </c>
      <c r="L46" s="9">
        <f t="shared" si="10"/>
        <v>1.3487297921477959E-2</v>
      </c>
      <c r="M46" s="9">
        <f t="shared" si="10"/>
        <v>2.8863598878443586E-3</v>
      </c>
      <c r="N46" s="9">
        <f t="shared" si="10"/>
        <v>-3.8963239031002406E-3</v>
      </c>
      <c r="O46" s="3">
        <f t="shared" si="3"/>
        <v>-1.7051416579222934E-4</v>
      </c>
      <c r="P46" s="3">
        <f t="shared" si="3"/>
        <v>-2.8269660066775264E-3</v>
      </c>
      <c r="Q46" s="3">
        <f t="shared" si="3"/>
        <v>4.197271773347278E-4</v>
      </c>
      <c r="R46" s="3">
        <f t="shared" si="3"/>
        <v>5.3949191685911842E-3</v>
      </c>
      <c r="S46" s="3">
        <f t="shared" si="3"/>
        <v>1.4431799439221794E-4</v>
      </c>
      <c r="T46" s="3">
        <f t="shared" si="3"/>
        <v>-7.9065439390825227E-4</v>
      </c>
      <c r="U46" s="15">
        <f t="shared" si="4"/>
        <v>2.1708297739401216E-3</v>
      </c>
    </row>
    <row r="47" spans="1:21" hidden="1" outlineLevel="2">
      <c r="A47" s="12">
        <v>41156</v>
      </c>
      <c r="B47" s="11">
        <v>38.119999999999997</v>
      </c>
      <c r="C47" s="11">
        <v>8.74</v>
      </c>
      <c r="D47" s="11">
        <v>76.239999999999995</v>
      </c>
      <c r="E47" s="11">
        <v>108.25</v>
      </c>
      <c r="F47" s="11">
        <v>121.26</v>
      </c>
      <c r="G47" s="11">
        <v>59.03</v>
      </c>
      <c r="H47" s="10">
        <v>41122</v>
      </c>
      <c r="I47" s="9">
        <f t="shared" si="10"/>
        <v>1.9796682718030922E-2</v>
      </c>
      <c r="J47" s="9">
        <f t="shared" si="10"/>
        <v>1.1574074074073959E-2</v>
      </c>
      <c r="K47" s="9">
        <f t="shared" si="10"/>
        <v>5.2742616033754075E-3</v>
      </c>
      <c r="L47" s="9">
        <f t="shared" si="10"/>
        <v>1.0926410160627675E-2</v>
      </c>
      <c r="M47" s="9">
        <f t="shared" si="10"/>
        <v>1.4218802275008491E-2</v>
      </c>
      <c r="N47" s="9">
        <f t="shared" si="10"/>
        <v>1.9692520297115212E-2</v>
      </c>
      <c r="O47" s="3">
        <f t="shared" si="3"/>
        <v>9.8983413590154608E-4</v>
      </c>
      <c r="P47" s="3">
        <f t="shared" si="3"/>
        <v>2.8596855206436821E-3</v>
      </c>
      <c r="Q47" s="3">
        <f t="shared" si="3"/>
        <v>2.6371308016877039E-4</v>
      </c>
      <c r="R47" s="3">
        <f t="shared" si="3"/>
        <v>4.3705640642510701E-3</v>
      </c>
      <c r="S47" s="3">
        <f t="shared" si="3"/>
        <v>7.1094011375042463E-4</v>
      </c>
      <c r="T47" s="3">
        <f t="shared" si="3"/>
        <v>3.9960686244931562E-3</v>
      </c>
      <c r="U47" s="15">
        <f t="shared" si="4"/>
        <v>1.319080553920865E-2</v>
      </c>
    </row>
    <row r="48" spans="1:21" hidden="1" outlineLevel="2">
      <c r="A48" s="12">
        <v>41122</v>
      </c>
      <c r="B48" s="11">
        <v>37.380000000000003</v>
      </c>
      <c r="C48" s="11">
        <v>8.64</v>
      </c>
      <c r="D48" s="11">
        <v>75.84</v>
      </c>
      <c r="E48" s="11">
        <v>107.08</v>
      </c>
      <c r="F48" s="11">
        <v>119.56</v>
      </c>
      <c r="G48" s="11">
        <v>57.89</v>
      </c>
      <c r="H48" s="10">
        <v>41091</v>
      </c>
      <c r="I48" s="9">
        <f t="shared" si="10"/>
        <v>3.8621839399833213E-2</v>
      </c>
      <c r="J48" s="9">
        <f t="shared" si="10"/>
        <v>8.168028004667427E-3</v>
      </c>
      <c r="K48" s="9">
        <f t="shared" si="10"/>
        <v>1.2414897877452979E-2</v>
      </c>
      <c r="L48" s="9">
        <f t="shared" si="10"/>
        <v>-4.667226733874319E-4</v>
      </c>
      <c r="M48" s="9">
        <f t="shared" si="10"/>
        <v>8.5196119780683865E-3</v>
      </c>
      <c r="N48" s="9">
        <f t="shared" si="10"/>
        <v>1.2239902080783294E-2</v>
      </c>
      <c r="O48" s="3">
        <f t="shared" si="3"/>
        <v>1.9310919699916608E-3</v>
      </c>
      <c r="P48" s="3">
        <f t="shared" si="3"/>
        <v>2.018130458442605E-3</v>
      </c>
      <c r="Q48" s="3">
        <f t="shared" si="3"/>
        <v>6.2074489387264897E-4</v>
      </c>
      <c r="R48" s="3">
        <f t="shared" si="3"/>
        <v>-1.8668906935497277E-4</v>
      </c>
      <c r="S48" s="3">
        <f t="shared" si="3"/>
        <v>4.2598059890341933E-4</v>
      </c>
      <c r="T48" s="3">
        <f t="shared" si="3"/>
        <v>2.4837597186101027E-3</v>
      </c>
      <c r="U48" s="15">
        <f t="shared" si="4"/>
        <v>7.2930185704654649E-3</v>
      </c>
    </row>
    <row r="49" spans="1:21" hidden="1" outlineLevel="2">
      <c r="A49" s="12">
        <v>41092</v>
      </c>
      <c r="B49" s="11">
        <v>35.99</v>
      </c>
      <c r="C49" s="11">
        <v>8.57</v>
      </c>
      <c r="D49" s="11">
        <v>74.91</v>
      </c>
      <c r="E49" s="11">
        <v>107.13</v>
      </c>
      <c r="F49" s="11">
        <v>118.55</v>
      </c>
      <c r="G49" s="11">
        <v>57.19</v>
      </c>
      <c r="H49" s="10">
        <v>41061</v>
      </c>
      <c r="I49" s="9">
        <f t="shared" si="10"/>
        <v>1.2946805516464988E-2</v>
      </c>
      <c r="J49" s="9">
        <f t="shared" si="10"/>
        <v>-4.4593088071348985E-2</v>
      </c>
      <c r="K49" s="9">
        <f t="shared" si="10"/>
        <v>1.0249494268374848E-2</v>
      </c>
      <c r="L49" s="9">
        <f t="shared" si="10"/>
        <v>3.477252970153577E-2</v>
      </c>
      <c r="M49" s="9">
        <f t="shared" si="10"/>
        <v>3.3385634588563473E-2</v>
      </c>
      <c r="N49" s="9">
        <f t="shared" si="10"/>
        <v>1.3108945969884767E-2</v>
      </c>
      <c r="O49" s="3">
        <f t="shared" si="3"/>
        <v>6.4734027582324938E-4</v>
      </c>
      <c r="P49" s="3">
        <f t="shared" si="3"/>
        <v>-1.1017918795256047E-2</v>
      </c>
      <c r="Q49" s="3">
        <f t="shared" si="3"/>
        <v>5.1247471341874244E-4</v>
      </c>
      <c r="R49" s="3">
        <f t="shared" si="3"/>
        <v>1.390901188061431E-2</v>
      </c>
      <c r="S49" s="3">
        <f t="shared" si="3"/>
        <v>1.6692817294281738E-3</v>
      </c>
      <c r="T49" s="3">
        <f t="shared" si="3"/>
        <v>2.6601088585957366E-3</v>
      </c>
      <c r="U49" s="15">
        <f t="shared" si="4"/>
        <v>8.3802986626241652E-3</v>
      </c>
    </row>
    <row r="50" spans="1:21" hidden="1" outlineLevel="2">
      <c r="A50" s="12">
        <v>41061</v>
      </c>
      <c r="B50" s="11">
        <v>35.53</v>
      </c>
      <c r="C50" s="11">
        <v>8.9700000000000006</v>
      </c>
      <c r="D50" s="11">
        <v>74.150000000000006</v>
      </c>
      <c r="E50" s="11">
        <v>103.53</v>
      </c>
      <c r="F50" s="11">
        <v>114.72</v>
      </c>
      <c r="G50" s="11">
        <v>56.45</v>
      </c>
      <c r="H50" s="10">
        <v>41030</v>
      </c>
      <c r="I50" s="9">
        <f t="shared" si="10"/>
        <v>3.9496781743709741E-2</v>
      </c>
      <c r="J50" s="9">
        <f t="shared" si="10"/>
        <v>6.7857142857142838E-2</v>
      </c>
      <c r="K50" s="9">
        <f t="shared" si="10"/>
        <v>4.6577275935074214E-2</v>
      </c>
      <c r="L50" s="9">
        <f t="shared" si="10"/>
        <v>8.7693656825489352E-3</v>
      </c>
      <c r="M50" s="9">
        <f t="shared" si="10"/>
        <v>3.6501626310083024E-2</v>
      </c>
      <c r="N50" s="9">
        <f t="shared" si="10"/>
        <v>1.0019681517266177E-2</v>
      </c>
      <c r="O50" s="3">
        <f t="shared" si="3"/>
        <v>1.9748390871854871E-3</v>
      </c>
      <c r="P50" s="3">
        <f t="shared" si="3"/>
        <v>1.676592768103112E-2</v>
      </c>
      <c r="Q50" s="3">
        <f t="shared" si="3"/>
        <v>2.3288637967537108E-3</v>
      </c>
      <c r="R50" s="3">
        <f t="shared" si="3"/>
        <v>3.5077462730195744E-3</v>
      </c>
      <c r="S50" s="3">
        <f t="shared" si="3"/>
        <v>1.8250813155041513E-3</v>
      </c>
      <c r="T50" s="3">
        <f t="shared" si="3"/>
        <v>2.0332255259590502E-3</v>
      </c>
      <c r="U50" s="15">
        <f t="shared" si="4"/>
        <v>2.8435683679453094E-2</v>
      </c>
    </row>
    <row r="51" spans="1:21" hidden="1" outlineLevel="2">
      <c r="A51" s="12">
        <v>41030</v>
      </c>
      <c r="B51" s="11">
        <v>34.18</v>
      </c>
      <c r="C51" s="11">
        <v>8.4</v>
      </c>
      <c r="D51" s="11">
        <v>70.849999999999994</v>
      </c>
      <c r="E51" s="11">
        <v>102.63</v>
      </c>
      <c r="F51" s="11">
        <v>110.68</v>
      </c>
      <c r="G51" s="11">
        <v>55.89</v>
      </c>
      <c r="H51" s="10">
        <v>41000</v>
      </c>
      <c r="I51" s="9">
        <f t="shared" si="10"/>
        <v>-7.5466594536110376E-2</v>
      </c>
      <c r="J51" s="9">
        <f t="shared" si="10"/>
        <v>-8.6956521739130377E-2</v>
      </c>
      <c r="K51" s="9">
        <f t="shared" si="10"/>
        <v>-3.2236033328780223E-2</v>
      </c>
      <c r="L51" s="9">
        <f t="shared" si="10"/>
        <v>7.5593952483801186E-3</v>
      </c>
      <c r="M51" s="9">
        <f t="shared" si="10"/>
        <v>-3.141681981272415E-2</v>
      </c>
      <c r="N51" s="9">
        <f t="shared" si="10"/>
        <v>-2.9181865554976594E-2</v>
      </c>
      <c r="O51" s="3">
        <f t="shared" si="3"/>
        <v>-3.7733297268055192E-3</v>
      </c>
      <c r="P51" s="3">
        <f t="shared" si="3"/>
        <v>-2.1484941650749257E-2</v>
      </c>
      <c r="Q51" s="3">
        <f t="shared" si="3"/>
        <v>-1.6118016664390111E-3</v>
      </c>
      <c r="R51" s="3">
        <f t="shared" si="3"/>
        <v>3.0237580993520475E-3</v>
      </c>
      <c r="S51" s="3">
        <f t="shared" si="3"/>
        <v>-1.5708409906362076E-3</v>
      </c>
      <c r="T51" s="3">
        <f t="shared" si="3"/>
        <v>-5.9216766360526392E-3</v>
      </c>
      <c r="U51" s="15">
        <f t="shared" si="4"/>
        <v>-3.1338832571330591E-2</v>
      </c>
    </row>
    <row r="52" spans="1:21" hidden="1" outlineLevel="2">
      <c r="A52" s="12">
        <v>41001</v>
      </c>
      <c r="B52" s="11">
        <v>36.97</v>
      </c>
      <c r="C52" s="11">
        <v>9.1999999999999993</v>
      </c>
      <c r="D52" s="11">
        <v>73.209999999999994</v>
      </c>
      <c r="E52" s="11">
        <v>101.86</v>
      </c>
      <c r="F52" s="11">
        <v>114.27</v>
      </c>
      <c r="G52" s="11">
        <v>57.57</v>
      </c>
      <c r="H52" s="10">
        <v>40969</v>
      </c>
      <c r="I52" s="9">
        <f t="shared" si="10"/>
        <v>-1.6232038318254371E-2</v>
      </c>
      <c r="J52" s="9">
        <f t="shared" si="10"/>
        <v>-4.2663891779396446E-2</v>
      </c>
      <c r="K52" s="9">
        <f t="shared" si="10"/>
        <v>1.1327531426992499E-2</v>
      </c>
      <c r="L52" s="9">
        <f t="shared" si="10"/>
        <v>1.0816711322814365E-2</v>
      </c>
      <c r="M52" s="9">
        <f t="shared" si="10"/>
        <v>1.384083044982698E-2</v>
      </c>
      <c r="N52" s="9">
        <f t="shared" si="10"/>
        <v>1.0886742756804235E-2</v>
      </c>
      <c r="O52" s="3">
        <f t="shared" si="3"/>
        <v>-8.1160191591271862E-4</v>
      </c>
      <c r="P52" s="3">
        <f t="shared" si="3"/>
        <v>-1.0541259092953462E-2</v>
      </c>
      <c r="Q52" s="3">
        <f t="shared" si="3"/>
        <v>5.66376571349625E-4</v>
      </c>
      <c r="R52" s="3">
        <f t="shared" si="3"/>
        <v>4.3266845291257466E-3</v>
      </c>
      <c r="S52" s="3">
        <f t="shared" si="3"/>
        <v>6.9204152249134902E-4</v>
      </c>
      <c r="T52" s="3">
        <f t="shared" si="3"/>
        <v>2.2091723404122389E-3</v>
      </c>
      <c r="U52" s="15">
        <f t="shared" si="4"/>
        <v>-3.5585860454872224E-3</v>
      </c>
    </row>
    <row r="53" spans="1:21" hidden="1" outlineLevel="2">
      <c r="A53" s="12">
        <v>40969</v>
      </c>
      <c r="B53" s="11">
        <v>37.58</v>
      </c>
      <c r="C53" s="11">
        <v>9.61</v>
      </c>
      <c r="D53" s="11">
        <v>72.39</v>
      </c>
      <c r="E53" s="11">
        <v>100.77</v>
      </c>
      <c r="F53" s="11">
        <v>112.71</v>
      </c>
      <c r="G53" s="11">
        <v>56.95</v>
      </c>
      <c r="H53" s="10">
        <v>40940</v>
      </c>
      <c r="I53" s="9">
        <f t="shared" si="10"/>
        <v>5.350454788656922E-3</v>
      </c>
      <c r="J53" s="9">
        <f t="shared" si="10"/>
        <v>1.9088016967126142E-2</v>
      </c>
      <c r="K53" s="9">
        <f t="shared" si="10"/>
        <v>-9.4417077175698028E-3</v>
      </c>
      <c r="L53" s="9">
        <f t="shared" si="10"/>
        <v>-1.4185090980238679E-2</v>
      </c>
      <c r="M53" s="9">
        <f t="shared" si="10"/>
        <v>-5.2074139452780166E-3</v>
      </c>
      <c r="N53" s="9">
        <f t="shared" si="10"/>
        <v>-7.6668409130510318E-3</v>
      </c>
      <c r="O53" s="3">
        <f t="shared" si="3"/>
        <v>2.6752273943284613E-4</v>
      </c>
      <c r="P53" s="3">
        <f t="shared" si="3"/>
        <v>4.7162067038229978E-3</v>
      </c>
      <c r="Q53" s="3">
        <f t="shared" si="3"/>
        <v>-4.7208538587849015E-4</v>
      </c>
      <c r="R53" s="3">
        <f t="shared" si="3"/>
        <v>-5.6740363920954719E-3</v>
      </c>
      <c r="S53" s="3">
        <f t="shared" si="3"/>
        <v>-2.6037069726390086E-4</v>
      </c>
      <c r="T53" s="3">
        <f t="shared" si="3"/>
        <v>-1.5557796543752595E-3</v>
      </c>
      <c r="U53" s="15">
        <f t="shared" si="4"/>
        <v>-2.978542686357279E-3</v>
      </c>
    </row>
    <row r="54" spans="1:21" hidden="1" outlineLevel="2">
      <c r="A54" s="12">
        <v>40940</v>
      </c>
      <c r="B54" s="11">
        <v>37.380000000000003</v>
      </c>
      <c r="C54" s="11">
        <v>9.43</v>
      </c>
      <c r="D54" s="11">
        <v>73.08</v>
      </c>
      <c r="E54" s="11">
        <v>102.22</v>
      </c>
      <c r="F54" s="11">
        <v>113.3</v>
      </c>
      <c r="G54" s="11">
        <v>57.39</v>
      </c>
      <c r="H54" s="10">
        <v>40909</v>
      </c>
      <c r="I54" s="9">
        <f t="shared" si="10"/>
        <v>5.4442877291960512E-2</v>
      </c>
      <c r="J54" s="9">
        <f t="shared" si="10"/>
        <v>4.5454545454545414E-2</v>
      </c>
      <c r="K54" s="9">
        <f t="shared" si="10"/>
        <v>2.0955574182732528E-2</v>
      </c>
      <c r="L54" s="9">
        <f t="shared" si="10"/>
        <v>1.6305428514615139E-2</v>
      </c>
      <c r="M54" s="9">
        <f t="shared" si="10"/>
        <v>2.0720720720720731E-2</v>
      </c>
      <c r="N54" s="9">
        <f t="shared" si="10"/>
        <v>2.620545073375169E-3</v>
      </c>
      <c r="O54" s="3">
        <f t="shared" si="3"/>
        <v>2.7221438645980258E-3</v>
      </c>
      <c r="P54" s="3">
        <f t="shared" si="3"/>
        <v>1.1230764953800744E-2</v>
      </c>
      <c r="Q54" s="3">
        <f t="shared" si="3"/>
        <v>1.0477787091366265E-3</v>
      </c>
      <c r="R54" s="3">
        <f t="shared" si="3"/>
        <v>6.5221714058460558E-3</v>
      </c>
      <c r="S54" s="3">
        <f t="shared" si="3"/>
        <v>1.0360360360360365E-3</v>
      </c>
      <c r="T54" s="3">
        <f t="shared" si="3"/>
        <v>5.3176931082400203E-4</v>
      </c>
      <c r="U54" s="15">
        <f t="shared" si="4"/>
        <v>2.309066428024149E-2</v>
      </c>
    </row>
    <row r="55" spans="1:21" hidden="1" outlineLevel="2">
      <c r="A55" s="12">
        <v>40911</v>
      </c>
      <c r="B55" s="11">
        <v>35.450000000000003</v>
      </c>
      <c r="C55" s="11">
        <v>9.02</v>
      </c>
      <c r="D55" s="11">
        <v>71.58</v>
      </c>
      <c r="E55" s="11">
        <v>100.58</v>
      </c>
      <c r="F55" s="11">
        <v>111</v>
      </c>
      <c r="G55" s="11">
        <v>57.24</v>
      </c>
      <c r="H55" s="10">
        <v>40878</v>
      </c>
      <c r="I55" s="9">
        <f t="shared" si="10"/>
        <v>4.4798113763631076E-2</v>
      </c>
      <c r="J55" s="9">
        <f t="shared" si="10"/>
        <v>4.8837209302325491E-2</v>
      </c>
      <c r="K55" s="9">
        <f t="shared" si="10"/>
        <v>1.4599574769667001E-2</v>
      </c>
      <c r="L55" s="9">
        <f t="shared" si="10"/>
        <v>2.1427846044480559E-2</v>
      </c>
      <c r="M55" s="9">
        <f t="shared" si="10"/>
        <v>1.1389521640091216E-2</v>
      </c>
      <c r="N55" s="9">
        <f t="shared" si="10"/>
        <v>2.7279253409906667E-2</v>
      </c>
      <c r="O55" s="3">
        <f t="shared" si="3"/>
        <v>2.2399056881815538E-3</v>
      </c>
      <c r="P55" s="3">
        <f t="shared" si="3"/>
        <v>1.2066542810827766E-2</v>
      </c>
      <c r="Q55" s="3">
        <f t="shared" si="3"/>
        <v>7.2997873848335004E-4</v>
      </c>
      <c r="R55" s="3">
        <f t="shared" si="3"/>
        <v>8.5711384177922234E-3</v>
      </c>
      <c r="S55" s="3">
        <f t="shared" si="3"/>
        <v>5.6947608200456077E-4</v>
      </c>
      <c r="T55" s="3">
        <f t="shared" si="3"/>
        <v>5.5355925501772863E-3</v>
      </c>
      <c r="U55" s="15">
        <f t="shared" si="4"/>
        <v>2.971263428746674E-2</v>
      </c>
    </row>
    <row r="56" spans="1:21" hidden="1" outlineLevel="2">
      <c r="A56" s="12">
        <v>40878</v>
      </c>
      <c r="B56" s="11">
        <v>33.93</v>
      </c>
      <c r="C56" s="11">
        <v>8.6</v>
      </c>
      <c r="D56" s="11">
        <v>70.55</v>
      </c>
      <c r="E56" s="11">
        <v>98.47</v>
      </c>
      <c r="F56" s="11">
        <v>109.75</v>
      </c>
      <c r="G56" s="11">
        <v>55.72</v>
      </c>
      <c r="H56" s="10">
        <v>40848</v>
      </c>
      <c r="I56" s="9">
        <f t="shared" si="10"/>
        <v>1.1802891708467822E-3</v>
      </c>
      <c r="J56" s="9">
        <f t="shared" si="10"/>
        <v>-2.2727272727272818E-2</v>
      </c>
      <c r="K56" s="9">
        <f t="shared" si="10"/>
        <v>4.5649918482288498E-2</v>
      </c>
      <c r="L56" s="9">
        <f t="shared" si="10"/>
        <v>3.4892275354702962E-2</v>
      </c>
      <c r="M56" s="9">
        <f t="shared" si="10"/>
        <v>1.1147963884282186E-2</v>
      </c>
      <c r="N56" s="9">
        <f t="shared" si="10"/>
        <v>6.502890173410325E-3</v>
      </c>
      <c r="O56" s="3">
        <f t="shared" si="3"/>
        <v>5.901445854233911E-5</v>
      </c>
      <c r="P56" s="3">
        <f t="shared" si="3"/>
        <v>-5.6153824769003997E-3</v>
      </c>
      <c r="Q56" s="3">
        <f t="shared" si="3"/>
        <v>2.282495924114425E-3</v>
      </c>
      <c r="R56" s="3">
        <f t="shared" si="3"/>
        <v>1.3956910141881185E-2</v>
      </c>
      <c r="S56" s="3">
        <f t="shared" si="3"/>
        <v>5.5739819421410928E-4</v>
      </c>
      <c r="T56" s="3">
        <f t="shared" si="3"/>
        <v>1.3195870817153143E-3</v>
      </c>
      <c r="U56" s="15">
        <f t="shared" si="4"/>
        <v>1.2560023323566972E-2</v>
      </c>
    </row>
    <row r="57" spans="1:21" hidden="1" outlineLevel="2">
      <c r="A57" s="12">
        <v>40848</v>
      </c>
      <c r="B57" s="11">
        <v>33.89</v>
      </c>
      <c r="C57" s="11">
        <v>8.8000000000000007</v>
      </c>
      <c r="D57" s="11">
        <v>67.47</v>
      </c>
      <c r="E57" s="11">
        <v>95.15</v>
      </c>
      <c r="F57" s="11">
        <v>108.54</v>
      </c>
      <c r="G57" s="11">
        <v>55.36</v>
      </c>
      <c r="H57" s="10">
        <v>40817</v>
      </c>
      <c r="I57" s="9">
        <f t="shared" si="10"/>
        <v>-7.9039812646368723E-3</v>
      </c>
      <c r="J57" s="9">
        <f t="shared" si="10"/>
        <v>3.420752565564511E-3</v>
      </c>
      <c r="K57" s="9">
        <f t="shared" si="10"/>
        <v>-2.4295010845987064E-2</v>
      </c>
      <c r="L57" s="9">
        <f t="shared" si="10"/>
        <v>-3.1552162849872722E-2</v>
      </c>
      <c r="M57" s="9">
        <f t="shared" si="10"/>
        <v>-1.6847826086956563E-2</v>
      </c>
      <c r="N57" s="9">
        <f t="shared" si="10"/>
        <v>-2.7748507200561989E-2</v>
      </c>
      <c r="O57" s="3">
        <f t="shared" si="3"/>
        <v>-3.9519906323184364E-4</v>
      </c>
      <c r="P57" s="3">
        <f t="shared" si="3"/>
        <v>8.4518869663725046E-4</v>
      </c>
      <c r="Q57" s="3">
        <f t="shared" si="3"/>
        <v>-1.2147505422993533E-3</v>
      </c>
      <c r="R57" s="3">
        <f t="shared" si="3"/>
        <v>-1.2620865139949089E-2</v>
      </c>
      <c r="S57" s="3">
        <f t="shared" si="3"/>
        <v>-8.4239130434782825E-4</v>
      </c>
      <c r="T57" s="3">
        <f t="shared" si="3"/>
        <v>-5.6308150164472289E-3</v>
      </c>
      <c r="U57" s="15">
        <f t="shared" si="4"/>
        <v>-1.9858832369638091E-2</v>
      </c>
    </row>
    <row r="58" spans="1:21" hidden="1" outlineLevel="2">
      <c r="A58" s="12">
        <v>40819</v>
      </c>
      <c r="B58" s="11">
        <v>34.159999999999997</v>
      </c>
      <c r="C58" s="11">
        <v>8.77</v>
      </c>
      <c r="D58" s="11">
        <v>69.150000000000006</v>
      </c>
      <c r="E58" s="11">
        <v>98.25</v>
      </c>
      <c r="F58" s="11">
        <v>110.4</v>
      </c>
      <c r="G58" s="11">
        <v>56.94</v>
      </c>
      <c r="H58" s="10">
        <v>40787</v>
      </c>
      <c r="I58" s="9">
        <f t="shared" si="10"/>
        <v>0.10016103059581316</v>
      </c>
      <c r="J58" s="9">
        <f t="shared" si="10"/>
        <v>-6.7950169875424793E-3</v>
      </c>
      <c r="K58" s="9">
        <f t="shared" si="10"/>
        <v>8.4876058989645564E-2</v>
      </c>
      <c r="L58" s="9">
        <f t="shared" si="10"/>
        <v>2.5039123630673066E-2</v>
      </c>
      <c r="M58" s="9">
        <f t="shared" si="10"/>
        <v>4.7140282651996657E-2</v>
      </c>
      <c r="N58" s="9">
        <f t="shared" si="10"/>
        <v>2.0979020979020824E-2</v>
      </c>
      <c r="O58" s="3">
        <f t="shared" si="3"/>
        <v>5.0080515297906587E-3</v>
      </c>
      <c r="P58" s="3">
        <f t="shared" si="3"/>
        <v>-1.6788912501718028E-3</v>
      </c>
      <c r="Q58" s="3">
        <f t="shared" si="3"/>
        <v>4.243802949482278E-3</v>
      </c>
      <c r="R58" s="3">
        <f t="shared" si="3"/>
        <v>1.0015649452269227E-2</v>
      </c>
      <c r="S58" s="3">
        <f t="shared" si="3"/>
        <v>2.3570141325998332E-3</v>
      </c>
      <c r="T58" s="3">
        <f t="shared" si="3"/>
        <v>4.2571294197995425E-3</v>
      </c>
      <c r="U58" s="15">
        <f t="shared" si="4"/>
        <v>2.4202756233769732E-2</v>
      </c>
    </row>
    <row r="59" spans="1:21" hidden="1" outlineLevel="2">
      <c r="A59" s="12">
        <v>40787</v>
      </c>
      <c r="B59" s="11">
        <v>31.05</v>
      </c>
      <c r="C59" s="11">
        <v>8.83</v>
      </c>
      <c r="D59" s="11">
        <v>63.74</v>
      </c>
      <c r="E59" s="11">
        <v>95.85</v>
      </c>
      <c r="F59" s="11">
        <v>105.43</v>
      </c>
      <c r="G59" s="11">
        <v>55.77</v>
      </c>
      <c r="H59" s="10">
        <v>40756</v>
      </c>
      <c r="I59" s="9">
        <f t="shared" si="10"/>
        <v>-9.07759882869692E-2</v>
      </c>
      <c r="J59" s="9">
        <f t="shared" si="10"/>
        <v>-3.9173014145810647E-2</v>
      </c>
      <c r="K59" s="9">
        <f t="shared" si="10"/>
        <v>-5.303818154806117E-2</v>
      </c>
      <c r="L59" s="9">
        <f t="shared" si="10"/>
        <v>3.5598366663176506E-3</v>
      </c>
      <c r="M59" s="9">
        <f t="shared" si="10"/>
        <v>-5.1632634703607017E-2</v>
      </c>
      <c r="N59" s="9">
        <f t="shared" si="10"/>
        <v>-4.3396226415094219E-2</v>
      </c>
      <c r="O59" s="3">
        <f t="shared" si="3"/>
        <v>-4.5387994143484605E-3</v>
      </c>
      <c r="P59" s="3">
        <f t="shared" si="3"/>
        <v>-9.6787441168772505E-3</v>
      </c>
      <c r="Q59" s="3">
        <f t="shared" si="3"/>
        <v>-2.6519090774030588E-3</v>
      </c>
      <c r="R59" s="3">
        <f t="shared" si="3"/>
        <v>1.4239346665270603E-3</v>
      </c>
      <c r="S59" s="3">
        <f t="shared" si="3"/>
        <v>-2.5816317351803511E-3</v>
      </c>
      <c r="T59" s="3">
        <f t="shared" si="3"/>
        <v>-8.8060997872457612E-3</v>
      </c>
      <c r="U59" s="15">
        <f t="shared" si="4"/>
        <v>-2.6833249464527822E-2</v>
      </c>
    </row>
    <row r="60" spans="1:21" hidden="1" outlineLevel="2">
      <c r="A60" s="12">
        <v>40756</v>
      </c>
      <c r="B60" s="11">
        <v>34.15</v>
      </c>
      <c r="C60" s="11">
        <v>9.19</v>
      </c>
      <c r="D60" s="11">
        <v>67.31</v>
      </c>
      <c r="E60" s="11">
        <v>95.51</v>
      </c>
      <c r="F60" s="11">
        <v>111.17</v>
      </c>
      <c r="G60" s="11">
        <v>58.3</v>
      </c>
      <c r="H60" s="10">
        <v>40725</v>
      </c>
      <c r="I60" s="9">
        <f t="shared" si="10"/>
        <v>-8.0506192784060349E-2</v>
      </c>
      <c r="J60" s="9">
        <f t="shared" si="10"/>
        <v>-8.0080080080080163E-2</v>
      </c>
      <c r="K60" s="9">
        <f t="shared" si="10"/>
        <v>-2.731213872832372E-2</v>
      </c>
      <c r="L60" s="9">
        <f t="shared" si="10"/>
        <v>3.3616976573169755E-3</v>
      </c>
      <c r="M60" s="9">
        <f t="shared" si="10"/>
        <v>1.3511079084849165E-3</v>
      </c>
      <c r="N60" s="9">
        <f t="shared" si="10"/>
        <v>1.0748959778085876E-2</v>
      </c>
      <c r="O60" s="3">
        <f t="shared" si="3"/>
        <v>-4.0253096392030173E-3</v>
      </c>
      <c r="P60" s="3">
        <f t="shared" si="3"/>
        <v>-1.9785932250940289E-2</v>
      </c>
      <c r="Q60" s="3">
        <f t="shared" si="3"/>
        <v>-1.365606936416186E-3</v>
      </c>
      <c r="R60" s="3">
        <f t="shared" si="3"/>
        <v>1.3446790629267902E-3</v>
      </c>
      <c r="S60" s="3">
        <f t="shared" si="3"/>
        <v>6.7555395424245823E-5</v>
      </c>
      <c r="T60" s="3">
        <f t="shared" si="3"/>
        <v>2.1812129817350102E-3</v>
      </c>
      <c r="U60" s="15">
        <f t="shared" si="4"/>
        <v>-2.1583401386473446E-2</v>
      </c>
    </row>
    <row r="61" spans="1:21" hidden="1" outlineLevel="2">
      <c r="A61" s="12">
        <v>40725</v>
      </c>
      <c r="B61" s="11">
        <v>37.14</v>
      </c>
      <c r="C61" s="11">
        <v>9.99</v>
      </c>
      <c r="D61" s="11">
        <v>69.2</v>
      </c>
      <c r="E61" s="11">
        <v>95.19</v>
      </c>
      <c r="F61" s="11">
        <v>111.02</v>
      </c>
      <c r="G61" s="11">
        <v>57.68</v>
      </c>
      <c r="H61" s="10">
        <v>40695</v>
      </c>
      <c r="I61" s="9">
        <f t="shared" si="10"/>
        <v>-3.4880601019587898E-3</v>
      </c>
      <c r="J61" s="9">
        <f t="shared" si="10"/>
        <v>2.672147995888996E-2</v>
      </c>
      <c r="K61" s="9">
        <f t="shared" si="10"/>
        <v>3.6258158085569203E-3</v>
      </c>
      <c r="L61" s="9">
        <f t="shared" si="10"/>
        <v>2.4319380178629002E-2</v>
      </c>
      <c r="M61" s="9">
        <f t="shared" si="10"/>
        <v>1.5550676911818551E-2</v>
      </c>
      <c r="N61" s="9">
        <f t="shared" si="10"/>
        <v>1.6387665198237977E-2</v>
      </c>
      <c r="O61" s="3">
        <f t="shared" si="3"/>
        <v>-1.7440300509793949E-4</v>
      </c>
      <c r="P61" s="3">
        <f t="shared" si="3"/>
        <v>6.6022585339917932E-3</v>
      </c>
      <c r="Q61" s="3">
        <f t="shared" si="3"/>
        <v>1.8129079042784603E-4</v>
      </c>
      <c r="R61" s="3">
        <f t="shared" si="3"/>
        <v>9.7277520714516008E-3</v>
      </c>
      <c r="S61" s="3">
        <f t="shared" si="3"/>
        <v>7.7753384559092753E-4</v>
      </c>
      <c r="T61" s="3">
        <f t="shared" si="3"/>
        <v>3.3254369547086552E-3</v>
      </c>
      <c r="U61" s="15">
        <f t="shared" si="4"/>
        <v>2.0439869191072886E-2</v>
      </c>
    </row>
    <row r="62" spans="1:21" hidden="1" outlineLevel="2">
      <c r="A62" s="12">
        <v>40695</v>
      </c>
      <c r="B62" s="11">
        <v>37.270000000000003</v>
      </c>
      <c r="C62" s="11">
        <v>9.73</v>
      </c>
      <c r="D62" s="11">
        <v>68.95</v>
      </c>
      <c r="E62" s="11">
        <v>92.93</v>
      </c>
      <c r="F62" s="11">
        <v>109.32</v>
      </c>
      <c r="G62" s="11">
        <v>56.75</v>
      </c>
      <c r="H62" s="10">
        <v>40664</v>
      </c>
      <c r="I62" s="9">
        <f t="shared" si="10"/>
        <v>-2.0241850683490936E-2</v>
      </c>
      <c r="J62" s="9">
        <f t="shared" si="10"/>
        <v>2.421052631578946E-2</v>
      </c>
      <c r="K62" s="9">
        <f t="shared" si="10"/>
        <v>-5.7678442682046471E-3</v>
      </c>
      <c r="L62" s="9">
        <f t="shared" si="10"/>
        <v>-8.0059777967549373E-3</v>
      </c>
      <c r="M62" s="9">
        <f t="shared" si="10"/>
        <v>2.0164986251145489E-3</v>
      </c>
      <c r="N62" s="9">
        <f t="shared" si="10"/>
        <v>0</v>
      </c>
      <c r="O62" s="3">
        <f t="shared" ref="O62:T102" si="11">I62*I$4</f>
        <v>-1.0120925341745469E-3</v>
      </c>
      <c r="P62" s="3">
        <f t="shared" si="11"/>
        <v>5.9818600701296619E-3</v>
      </c>
      <c r="Q62" s="3">
        <f t="shared" si="11"/>
        <v>-2.8839221341023236E-4</v>
      </c>
      <c r="R62" s="3">
        <f t="shared" si="11"/>
        <v>-3.2023911187019751E-3</v>
      </c>
      <c r="S62" s="3">
        <f t="shared" si="11"/>
        <v>1.0082493125572745E-4</v>
      </c>
      <c r="T62" s="3">
        <f t="shared" si="11"/>
        <v>0</v>
      </c>
      <c r="U62" s="15">
        <f t="shared" si="4"/>
        <v>1.5798091350986353E-3</v>
      </c>
    </row>
    <row r="63" spans="1:21" hidden="1" outlineLevel="2">
      <c r="A63" s="12">
        <v>40665</v>
      </c>
      <c r="B63" s="11">
        <v>38.04</v>
      </c>
      <c r="C63" s="11">
        <v>9.5</v>
      </c>
      <c r="D63" s="11">
        <v>69.349999999999994</v>
      </c>
      <c r="E63" s="11">
        <v>93.68</v>
      </c>
      <c r="F63" s="11">
        <v>109.1</v>
      </c>
      <c r="G63" s="11">
        <v>56.75</v>
      </c>
      <c r="H63" s="10">
        <v>40634</v>
      </c>
      <c r="I63" s="9">
        <f t="shared" si="10"/>
        <v>-2.0849420849420874E-2</v>
      </c>
      <c r="J63" s="9">
        <f t="shared" si="10"/>
        <v>-2.4640657084188944E-2</v>
      </c>
      <c r="K63" s="9">
        <f t="shared" si="10"/>
        <v>1.4440433212996595E-3</v>
      </c>
      <c r="L63" s="9">
        <f t="shared" si="10"/>
        <v>1.2756756756756804E-2</v>
      </c>
      <c r="M63" s="9">
        <f t="shared" si="10"/>
        <v>1.0278729511991935E-2</v>
      </c>
      <c r="N63" s="9">
        <f t="shared" si="10"/>
        <v>-1.3558143577264037E-2</v>
      </c>
      <c r="O63" s="3">
        <f t="shared" si="11"/>
        <v>-1.0424710424710437E-3</v>
      </c>
      <c r="P63" s="3">
        <f t="shared" si="11"/>
        <v>-6.0881354164340927E-3</v>
      </c>
      <c r="Q63" s="3">
        <f t="shared" si="11"/>
        <v>7.2202166064982984E-5</v>
      </c>
      <c r="R63" s="3">
        <f t="shared" si="11"/>
        <v>5.1027027027027222E-3</v>
      </c>
      <c r="S63" s="3">
        <f t="shared" si="11"/>
        <v>5.1393647559959681E-4</v>
      </c>
      <c r="T63" s="3">
        <f t="shared" si="11"/>
        <v>-2.7512614605970484E-3</v>
      </c>
      <c r="U63" s="15">
        <f t="shared" si="4"/>
        <v>-4.1930265751348823E-3</v>
      </c>
    </row>
    <row r="64" spans="1:21" hidden="1" outlineLevel="2">
      <c r="A64" s="12">
        <v>40634</v>
      </c>
      <c r="B64" s="11">
        <v>38.85</v>
      </c>
      <c r="C64" s="11">
        <v>9.74</v>
      </c>
      <c r="D64" s="11">
        <v>69.25</v>
      </c>
      <c r="E64" s="11">
        <v>92.5</v>
      </c>
      <c r="F64" s="11">
        <v>107.99</v>
      </c>
      <c r="G64" s="11">
        <v>57.53</v>
      </c>
      <c r="H64" s="10">
        <v>40603</v>
      </c>
      <c r="I64" s="9">
        <f t="shared" si="10"/>
        <v>1.9952743502231529E-2</v>
      </c>
      <c r="J64" s="9">
        <f t="shared" si="10"/>
        <v>1.9895287958115127E-2</v>
      </c>
      <c r="K64" s="9">
        <f t="shared" si="10"/>
        <v>1.5842746075986458E-2</v>
      </c>
      <c r="L64" s="9">
        <f t="shared" si="10"/>
        <v>2.504432624113484E-2</v>
      </c>
      <c r="M64" s="9">
        <f t="shared" si="10"/>
        <v>1.2754384319609846E-2</v>
      </c>
      <c r="N64" s="9">
        <f t="shared" si="10"/>
        <v>4.8860528714676388E-2</v>
      </c>
      <c r="O64" s="3">
        <f t="shared" si="11"/>
        <v>9.976371751115765E-4</v>
      </c>
      <c r="P64" s="3">
        <f t="shared" si="11"/>
        <v>4.9156646604070183E-3</v>
      </c>
      <c r="Q64" s="3">
        <f t="shared" si="11"/>
        <v>7.9213730379932299E-4</v>
      </c>
      <c r="R64" s="3">
        <f t="shared" si="11"/>
        <v>1.0017730496453936E-2</v>
      </c>
      <c r="S64" s="3">
        <f t="shared" si="11"/>
        <v>6.377192159804923E-4</v>
      </c>
      <c r="T64" s="3">
        <f t="shared" si="11"/>
        <v>9.9149333263080456E-3</v>
      </c>
      <c r="U64" s="15">
        <f t="shared" si="4"/>
        <v>2.7275822178060391E-2</v>
      </c>
    </row>
    <row r="65" spans="1:21" hidden="1" outlineLevel="2">
      <c r="A65" s="12">
        <v>40603</v>
      </c>
      <c r="B65" s="11">
        <v>38.090000000000003</v>
      </c>
      <c r="C65" s="11">
        <v>9.5500000000000007</v>
      </c>
      <c r="D65" s="11">
        <v>68.17</v>
      </c>
      <c r="E65" s="11">
        <v>90.24</v>
      </c>
      <c r="F65" s="11">
        <v>106.63</v>
      </c>
      <c r="G65" s="11">
        <v>54.85</v>
      </c>
      <c r="H65" s="10">
        <v>40575</v>
      </c>
      <c r="I65" s="9">
        <f t="shared" si="10"/>
        <v>2.5026910656620105E-2</v>
      </c>
      <c r="J65" s="9">
        <f t="shared" si="10"/>
        <v>-0.10496719775070285</v>
      </c>
      <c r="K65" s="9">
        <f t="shared" si="10"/>
        <v>4.4027003228652717E-4</v>
      </c>
      <c r="L65" s="9">
        <f t="shared" si="10"/>
        <v>-5.400639259340978E-3</v>
      </c>
      <c r="M65" s="9">
        <f t="shared" si="10"/>
        <v>1.11901375059269E-2</v>
      </c>
      <c r="N65" s="9">
        <f t="shared" si="10"/>
        <v>8.2720588235294379E-3</v>
      </c>
      <c r="O65" s="3">
        <f t="shared" si="11"/>
        <v>1.2513455328310053E-3</v>
      </c>
      <c r="P65" s="3">
        <f t="shared" si="11"/>
        <v>-2.5934962367539872E-2</v>
      </c>
      <c r="Q65" s="3">
        <f t="shared" si="11"/>
        <v>2.201350161432636E-5</v>
      </c>
      <c r="R65" s="3">
        <f t="shared" si="11"/>
        <v>-2.1602557037363915E-3</v>
      </c>
      <c r="S65" s="3">
        <f t="shared" si="11"/>
        <v>5.5950687529634504E-4</v>
      </c>
      <c r="T65" s="3">
        <f t="shared" si="11"/>
        <v>1.6785923907114183E-3</v>
      </c>
      <c r="U65" s="15">
        <f t="shared" si="4"/>
        <v>-2.4583759770823169E-2</v>
      </c>
    </row>
    <row r="66" spans="1:21" hidden="1" outlineLevel="2">
      <c r="A66" s="12">
        <v>40575</v>
      </c>
      <c r="B66" s="11">
        <v>37.159999999999997</v>
      </c>
      <c r="C66" s="11">
        <v>10.67</v>
      </c>
      <c r="D66" s="11">
        <v>68.14</v>
      </c>
      <c r="E66" s="11">
        <v>90.73</v>
      </c>
      <c r="F66" s="11">
        <v>105.45</v>
      </c>
      <c r="G66" s="11">
        <v>54.4</v>
      </c>
      <c r="H66" s="10">
        <v>40544</v>
      </c>
      <c r="I66" s="9">
        <f t="shared" si="10"/>
        <v>3.5385901365282635E-2</v>
      </c>
      <c r="J66" s="9">
        <f t="shared" si="10"/>
        <v>5.5390702274975334E-2</v>
      </c>
      <c r="K66" s="9">
        <f t="shared" si="10"/>
        <v>1.4440970671430575E-2</v>
      </c>
      <c r="L66" s="9">
        <f t="shared" si="10"/>
        <v>1.0806595365418836E-2</v>
      </c>
      <c r="M66" s="9">
        <f t="shared" si="10"/>
        <v>-4.9070491648579573E-3</v>
      </c>
      <c r="N66" s="9">
        <f t="shared" si="10"/>
        <v>6.6617320503330468E-3</v>
      </c>
      <c r="O66" s="3">
        <f t="shared" si="11"/>
        <v>1.7692950682641319E-3</v>
      </c>
      <c r="P66" s="3">
        <f t="shared" si="11"/>
        <v>1.3685759073276503E-2</v>
      </c>
      <c r="Q66" s="3">
        <f t="shared" si="11"/>
        <v>7.2204853357152885E-4</v>
      </c>
      <c r="R66" s="3">
        <f t="shared" si="11"/>
        <v>4.3226381461675348E-3</v>
      </c>
      <c r="S66" s="3">
        <f t="shared" si="11"/>
        <v>-2.453524582428979E-4</v>
      </c>
      <c r="T66" s="3">
        <f t="shared" si="11"/>
        <v>1.3518197787520403E-3</v>
      </c>
      <c r="U66" s="15">
        <f t="shared" si="4"/>
        <v>2.1606208141788839E-2</v>
      </c>
    </row>
    <row r="67" spans="1:21" hidden="1" outlineLevel="2">
      <c r="A67" s="12">
        <v>40546</v>
      </c>
      <c r="B67" s="11">
        <v>35.89</v>
      </c>
      <c r="C67" s="11">
        <v>10.11</v>
      </c>
      <c r="D67" s="11">
        <v>67.17</v>
      </c>
      <c r="E67" s="11">
        <v>89.76</v>
      </c>
      <c r="F67" s="11">
        <v>105.97</v>
      </c>
      <c r="G67" s="11">
        <v>54.04</v>
      </c>
      <c r="H67" s="10">
        <v>40513</v>
      </c>
      <c r="I67" s="9">
        <f t="shared" si="10"/>
        <v>1.8444948921679805E-2</v>
      </c>
      <c r="J67" s="9">
        <f t="shared" si="10"/>
        <v>1.982160555004997E-3</v>
      </c>
      <c r="K67" s="9">
        <f t="shared" si="10"/>
        <v>1.6495157384987857E-2</v>
      </c>
      <c r="L67" s="9">
        <f t="shared" si="10"/>
        <v>3.3433634236046395E-4</v>
      </c>
      <c r="M67" s="9">
        <f t="shared" si="10"/>
        <v>-1.036608143444151E-2</v>
      </c>
      <c r="N67" s="9">
        <f t="shared" si="10"/>
        <v>8.208955223880654E-3</v>
      </c>
      <c r="O67" s="3">
        <f t="shared" si="11"/>
        <v>9.2224744608399023E-4</v>
      </c>
      <c r="P67" s="3">
        <f t="shared" si="11"/>
        <v>4.8974594446704026E-4</v>
      </c>
      <c r="Q67" s="3">
        <f t="shared" si="11"/>
        <v>8.2475786924939292E-4</v>
      </c>
      <c r="R67" s="3">
        <f t="shared" si="11"/>
        <v>1.3373453694418558E-4</v>
      </c>
      <c r="S67" s="3">
        <f t="shared" si="11"/>
        <v>-5.1830407172207547E-4</v>
      </c>
      <c r="T67" s="3">
        <f t="shared" si="11"/>
        <v>1.6657872082947206E-3</v>
      </c>
      <c r="U67" s="15">
        <f t="shared" si="4"/>
        <v>3.5179689333172544E-3</v>
      </c>
    </row>
    <row r="68" spans="1:21" hidden="1" outlineLevel="2">
      <c r="A68" s="12">
        <v>40513</v>
      </c>
      <c r="B68" s="11">
        <v>35.24</v>
      </c>
      <c r="C68" s="11">
        <v>10.09</v>
      </c>
      <c r="D68" s="11">
        <v>66.08</v>
      </c>
      <c r="E68" s="11">
        <v>89.73</v>
      </c>
      <c r="F68" s="11">
        <v>107.08</v>
      </c>
      <c r="G68" s="11">
        <v>53.6</v>
      </c>
      <c r="H68" s="10">
        <v>40483</v>
      </c>
      <c r="I68" s="9">
        <f t="shared" si="10"/>
        <v>7.5045759609517981E-2</v>
      </c>
      <c r="J68" s="9">
        <f t="shared" si="10"/>
        <v>6.8855932203389925E-2</v>
      </c>
      <c r="K68" s="9">
        <f t="shared" si="10"/>
        <v>2.7842588271892899E-2</v>
      </c>
      <c r="L68" s="9">
        <f t="shared" si="10"/>
        <v>-7.5212918924897343E-3</v>
      </c>
      <c r="M68" s="9">
        <f t="shared" si="10"/>
        <v>-4.832713754646778E-3</v>
      </c>
      <c r="N68" s="9">
        <f t="shared" si="10"/>
        <v>3.1364248604964562E-2</v>
      </c>
      <c r="O68" s="3">
        <f t="shared" si="11"/>
        <v>3.7522879804758992E-3</v>
      </c>
      <c r="P68" s="3">
        <f t="shared" si="11"/>
        <v>1.7012705385524473E-2</v>
      </c>
      <c r="Q68" s="3">
        <f t="shared" si="11"/>
        <v>1.3921294135946451E-3</v>
      </c>
      <c r="R68" s="3">
        <f t="shared" si="11"/>
        <v>-3.0085167569958941E-3</v>
      </c>
      <c r="S68" s="3">
        <f t="shared" si="11"/>
        <v>-2.4163568773233891E-4</v>
      </c>
      <c r="T68" s="3">
        <f t="shared" si="11"/>
        <v>6.3645327205508811E-3</v>
      </c>
      <c r="U68" s="15">
        <f t="shared" si="4"/>
        <v>2.5271503055417664E-2</v>
      </c>
    </row>
    <row r="69" spans="1:21" hidden="1" outlineLevel="2">
      <c r="A69" s="12">
        <v>40483</v>
      </c>
      <c r="B69" s="11">
        <v>32.78</v>
      </c>
      <c r="C69" s="11">
        <v>9.44</v>
      </c>
      <c r="D69" s="11">
        <v>64.290000000000006</v>
      </c>
      <c r="E69" s="11">
        <v>90.41</v>
      </c>
      <c r="F69" s="11">
        <v>107.6</v>
      </c>
      <c r="G69" s="11">
        <v>51.97</v>
      </c>
      <c r="H69" s="10">
        <v>40452</v>
      </c>
      <c r="I69" s="9">
        <f t="shared" si="10"/>
        <v>-2.4695031240702159E-2</v>
      </c>
      <c r="J69" s="9">
        <f t="shared" si="10"/>
        <v>2.4972855591747889E-2</v>
      </c>
      <c r="K69" s="9">
        <f t="shared" si="10"/>
        <v>-1.2745700245700209E-2</v>
      </c>
      <c r="L69" s="9">
        <f t="shared" si="10"/>
        <v>-1.6106213951463721E-2</v>
      </c>
      <c r="M69" s="9">
        <f t="shared" si="10"/>
        <v>-4.795611396213062E-2</v>
      </c>
      <c r="N69" s="9">
        <f t="shared" si="10"/>
        <v>-6.8471052159885248E-2</v>
      </c>
      <c r="O69" s="3">
        <f t="shared" si="11"/>
        <v>-1.234751562035108E-3</v>
      </c>
      <c r="P69" s="3">
        <f t="shared" si="11"/>
        <v>6.1702139702748465E-3</v>
      </c>
      <c r="Q69" s="3">
        <f t="shared" si="11"/>
        <v>-6.3728501228501049E-4</v>
      </c>
      <c r="R69" s="3">
        <f t="shared" si="11"/>
        <v>-6.4424855805854889E-3</v>
      </c>
      <c r="S69" s="3">
        <f t="shared" si="11"/>
        <v>-2.3978056981065312E-3</v>
      </c>
      <c r="T69" s="3">
        <f t="shared" si="11"/>
        <v>-1.3894362889763484E-2</v>
      </c>
      <c r="U69" s="15">
        <f t="shared" si="4"/>
        <v>-1.8436476772500775E-2</v>
      </c>
    </row>
    <row r="70" spans="1:21" hidden="1" outlineLevel="2">
      <c r="A70" s="12">
        <v>40452</v>
      </c>
      <c r="B70" s="11">
        <v>33.61</v>
      </c>
      <c r="C70" s="11">
        <v>9.2100000000000009</v>
      </c>
      <c r="D70" s="11">
        <v>65.12</v>
      </c>
      <c r="E70" s="11">
        <v>91.89</v>
      </c>
      <c r="F70" s="11">
        <v>113.02</v>
      </c>
      <c r="G70" s="11">
        <v>55.79</v>
      </c>
      <c r="H70" s="10">
        <v>40422</v>
      </c>
      <c r="I70" s="9">
        <f t="shared" si="10"/>
        <v>4.0879529266026671E-2</v>
      </c>
      <c r="J70" s="9">
        <f t="shared" si="10"/>
        <v>1.3201320132013361E-2</v>
      </c>
      <c r="K70" s="9">
        <f t="shared" si="10"/>
        <v>1.8454801376290408E-2</v>
      </c>
      <c r="L70" s="9">
        <f t="shared" si="10"/>
        <v>-2.7132624267419692E-3</v>
      </c>
      <c r="M70" s="9">
        <f t="shared" si="10"/>
        <v>1.5362501122989869E-2</v>
      </c>
      <c r="N70" s="9">
        <f t="shared" si="10"/>
        <v>2.1420725009154262E-2</v>
      </c>
      <c r="O70" s="3">
        <f t="shared" si="11"/>
        <v>2.0439764633013338E-3</v>
      </c>
      <c r="P70" s="3">
        <f t="shared" si="11"/>
        <v>3.26174031661544E-3</v>
      </c>
      <c r="Q70" s="3">
        <f t="shared" si="11"/>
        <v>9.2274006881452051E-4</v>
      </c>
      <c r="R70" s="3">
        <f t="shared" si="11"/>
        <v>-1.0853049706967877E-3</v>
      </c>
      <c r="S70" s="3">
        <f t="shared" si="11"/>
        <v>7.6812505614949351E-4</v>
      </c>
      <c r="T70" s="3">
        <f t="shared" si="11"/>
        <v>4.3467614013589055E-3</v>
      </c>
      <c r="U70" s="15">
        <f t="shared" si="4"/>
        <v>1.0258038335542907E-2</v>
      </c>
    </row>
    <row r="71" spans="1:21" hidden="1" outlineLevel="2">
      <c r="A71" s="12">
        <v>40422</v>
      </c>
      <c r="B71" s="11">
        <v>32.29</v>
      </c>
      <c r="C71" s="11">
        <v>9.09</v>
      </c>
      <c r="D71" s="11">
        <v>63.94</v>
      </c>
      <c r="E71" s="11">
        <v>92.14</v>
      </c>
      <c r="F71" s="11">
        <v>111.31</v>
      </c>
      <c r="G71" s="11">
        <v>54.62</v>
      </c>
      <c r="H71" s="10">
        <v>40391</v>
      </c>
      <c r="I71" s="9">
        <f t="shared" ref="I71:N102" si="12">B71/B72-1</f>
        <v>0.10167178437393387</v>
      </c>
      <c r="J71" s="9">
        <f t="shared" si="12"/>
        <v>5.4524361948955935E-2</v>
      </c>
      <c r="K71" s="9">
        <f t="shared" si="12"/>
        <v>3.6472686010698752E-2</v>
      </c>
      <c r="L71" s="9">
        <f t="shared" si="12"/>
        <v>4.5791539467945341E-3</v>
      </c>
      <c r="M71" s="9">
        <f t="shared" si="12"/>
        <v>1.2001091008273512E-2</v>
      </c>
      <c r="N71" s="9">
        <f t="shared" si="12"/>
        <v>3.3491012298959344E-2</v>
      </c>
      <c r="O71" s="3">
        <f t="shared" si="11"/>
        <v>5.0835892186966939E-3</v>
      </c>
      <c r="P71" s="3">
        <f t="shared" si="11"/>
        <v>1.3471706452702998E-2</v>
      </c>
      <c r="Q71" s="3">
        <f t="shared" si="11"/>
        <v>1.8236343005349376E-3</v>
      </c>
      <c r="R71" s="3">
        <f t="shared" si="11"/>
        <v>1.8316615787178137E-3</v>
      </c>
      <c r="S71" s="3">
        <f t="shared" si="11"/>
        <v>6.0005455041367561E-4</v>
      </c>
      <c r="T71" s="3">
        <f t="shared" si="11"/>
        <v>6.7961023490726649E-3</v>
      </c>
      <c r="U71" s="15">
        <f t="shared" ref="U71:U102" si="13">SUM(O71:T71)</f>
        <v>2.9606748450138786E-2</v>
      </c>
    </row>
    <row r="72" spans="1:21" hidden="1" outlineLevel="2">
      <c r="A72" s="12">
        <v>40392</v>
      </c>
      <c r="B72" s="11">
        <v>29.31</v>
      </c>
      <c r="C72" s="11">
        <v>8.6199999999999992</v>
      </c>
      <c r="D72" s="11">
        <v>61.69</v>
      </c>
      <c r="E72" s="11">
        <v>91.72</v>
      </c>
      <c r="F72" s="11">
        <v>109.99</v>
      </c>
      <c r="G72" s="11">
        <v>52.85</v>
      </c>
      <c r="H72" s="10">
        <v>40360</v>
      </c>
      <c r="I72" s="9">
        <f t="shared" si="12"/>
        <v>-4.0903141361256501E-2</v>
      </c>
      <c r="J72" s="9">
        <f t="shared" si="12"/>
        <v>-2.5988700564971823E-2</v>
      </c>
      <c r="K72" s="9">
        <f t="shared" si="12"/>
        <v>-9.7913322632423583E-3</v>
      </c>
      <c r="L72" s="9">
        <f t="shared" si="12"/>
        <v>2.8597061792082545E-2</v>
      </c>
      <c r="M72" s="9">
        <f t="shared" si="12"/>
        <v>2.1737111007895882E-2</v>
      </c>
      <c r="N72" s="9">
        <f t="shared" si="12"/>
        <v>1.7128560431100892E-2</v>
      </c>
      <c r="O72" s="3">
        <f t="shared" si="11"/>
        <v>-2.045157068062825E-3</v>
      </c>
      <c r="P72" s="3">
        <f t="shared" si="11"/>
        <v>-6.4212057249979628E-3</v>
      </c>
      <c r="Q72" s="3">
        <f t="shared" si="11"/>
        <v>-4.8956661316211796E-4</v>
      </c>
      <c r="R72" s="3">
        <f t="shared" si="11"/>
        <v>1.1438824716833019E-2</v>
      </c>
      <c r="S72" s="3">
        <f t="shared" si="11"/>
        <v>1.086855550394794E-3</v>
      </c>
      <c r="T72" s="3">
        <f t="shared" si="11"/>
        <v>3.4757817632659308E-3</v>
      </c>
      <c r="U72" s="15">
        <f t="shared" si="13"/>
        <v>7.0455326242708366E-3</v>
      </c>
    </row>
    <row r="73" spans="1:21" hidden="1" outlineLevel="2">
      <c r="A73" s="12">
        <v>40360</v>
      </c>
      <c r="B73" s="11">
        <v>30.56</v>
      </c>
      <c r="C73" s="11">
        <v>8.85</v>
      </c>
      <c r="D73" s="11">
        <v>62.3</v>
      </c>
      <c r="E73" s="11">
        <v>89.17</v>
      </c>
      <c r="F73" s="11">
        <v>107.65</v>
      </c>
      <c r="G73" s="11">
        <v>51.96</v>
      </c>
      <c r="H73" s="10">
        <v>40330</v>
      </c>
      <c r="I73" s="9">
        <f t="shared" si="12"/>
        <v>8.4072366087264871E-2</v>
      </c>
      <c r="J73" s="9">
        <f t="shared" si="12"/>
        <v>4.7337278106508895E-2</v>
      </c>
      <c r="K73" s="9">
        <f t="shared" si="12"/>
        <v>5.1476793248945052E-2</v>
      </c>
      <c r="L73" s="9">
        <f t="shared" si="12"/>
        <v>2.1069506469712618E-2</v>
      </c>
      <c r="M73" s="9">
        <f t="shared" si="12"/>
        <v>3.5892994611239404E-2</v>
      </c>
      <c r="N73" s="9">
        <f t="shared" si="12"/>
        <v>6.1057790483969754E-2</v>
      </c>
      <c r="O73" s="3">
        <f t="shared" si="11"/>
        <v>4.2036183043632439E-3</v>
      </c>
      <c r="P73" s="3">
        <f t="shared" si="11"/>
        <v>1.1695944567271797E-2</v>
      </c>
      <c r="Q73" s="3">
        <f t="shared" si="11"/>
        <v>2.5738396624472529E-3</v>
      </c>
      <c r="R73" s="3">
        <f t="shared" si="11"/>
        <v>8.4278025878850478E-3</v>
      </c>
      <c r="S73" s="3">
        <f t="shared" si="11"/>
        <v>1.7946497305619702E-3</v>
      </c>
      <c r="T73" s="3">
        <f t="shared" si="11"/>
        <v>1.2390040337783018E-2</v>
      </c>
      <c r="U73" s="15">
        <f t="shared" si="13"/>
        <v>4.1085895190312333E-2</v>
      </c>
    </row>
    <row r="74" spans="1:21" hidden="1" outlineLevel="2">
      <c r="A74" s="12">
        <v>40330</v>
      </c>
      <c r="B74" s="11">
        <v>28.19</v>
      </c>
      <c r="C74" s="11">
        <v>8.4499999999999993</v>
      </c>
      <c r="D74" s="11">
        <v>59.25</v>
      </c>
      <c r="E74" s="11">
        <v>87.33</v>
      </c>
      <c r="F74" s="11">
        <v>103.92</v>
      </c>
      <c r="G74" s="11">
        <v>48.97</v>
      </c>
      <c r="H74" s="10">
        <v>40299</v>
      </c>
      <c r="I74" s="9">
        <f t="shared" si="12"/>
        <v>-3.1936813186813184E-2</v>
      </c>
      <c r="J74" s="9">
        <f t="shared" si="12"/>
        <v>-2.5374855824682907E-2</v>
      </c>
      <c r="K74" s="9">
        <f t="shared" si="12"/>
        <v>1.1092150170648463E-2</v>
      </c>
      <c r="L74" s="9">
        <f t="shared" si="12"/>
        <v>3.2757805108798443E-2</v>
      </c>
      <c r="M74" s="9">
        <f t="shared" si="12"/>
        <v>1.9423190111830468E-2</v>
      </c>
      <c r="N74" s="9">
        <f t="shared" si="12"/>
        <v>1.1567857880603327E-2</v>
      </c>
      <c r="O74" s="3">
        <f t="shared" si="11"/>
        <v>-1.5968406593406593E-3</v>
      </c>
      <c r="P74" s="3">
        <f t="shared" si="11"/>
        <v>-6.2695389130791061E-3</v>
      </c>
      <c r="Q74" s="3">
        <f t="shared" si="11"/>
        <v>5.5460750853242313E-4</v>
      </c>
      <c r="R74" s="3">
        <f t="shared" si="11"/>
        <v>1.3103122043519377E-2</v>
      </c>
      <c r="S74" s="3">
        <f t="shared" si="11"/>
        <v>9.7115950559152348E-4</v>
      </c>
      <c r="T74" s="3">
        <f t="shared" si="11"/>
        <v>2.3473863797944931E-3</v>
      </c>
      <c r="U74" s="15">
        <f t="shared" si="13"/>
        <v>9.1098958650180518E-3</v>
      </c>
    </row>
    <row r="75" spans="1:21" hidden="1" outlineLevel="2">
      <c r="A75" s="12">
        <v>40301</v>
      </c>
      <c r="B75" s="11">
        <v>29.12</v>
      </c>
      <c r="C75" s="11">
        <v>8.67</v>
      </c>
      <c r="D75" s="11">
        <v>58.6</v>
      </c>
      <c r="E75" s="11">
        <v>84.56</v>
      </c>
      <c r="F75" s="11">
        <v>101.94</v>
      </c>
      <c r="G75" s="11">
        <v>48.41</v>
      </c>
      <c r="H75" s="10">
        <v>40269</v>
      </c>
      <c r="I75" s="9">
        <f t="shared" si="12"/>
        <v>-9.3963907902924637E-2</v>
      </c>
      <c r="J75" s="9">
        <f t="shared" si="12"/>
        <v>-8.5443037974683556E-2</v>
      </c>
      <c r="K75" s="9">
        <f t="shared" si="12"/>
        <v>-4.6689442004229642E-2</v>
      </c>
      <c r="L75" s="9">
        <f t="shared" si="12"/>
        <v>-1.3071895424836666E-2</v>
      </c>
      <c r="M75" s="9">
        <f t="shared" si="12"/>
        <v>-2.2627037392138005E-2</v>
      </c>
      <c r="N75" s="9">
        <f t="shared" si="12"/>
        <v>-3.6425159235668914E-2</v>
      </c>
      <c r="O75" s="3">
        <f t="shared" si="11"/>
        <v>-4.6981953951462322E-3</v>
      </c>
      <c r="P75" s="3">
        <f t="shared" si="11"/>
        <v>-2.1110994881511549E-2</v>
      </c>
      <c r="Q75" s="3">
        <f t="shared" si="11"/>
        <v>-2.3344721002114821E-3</v>
      </c>
      <c r="R75" s="3">
        <f t="shared" si="11"/>
        <v>-5.228758169934667E-3</v>
      </c>
      <c r="S75" s="3">
        <f t="shared" si="11"/>
        <v>-1.1313518696069002E-3</v>
      </c>
      <c r="T75" s="3">
        <f t="shared" si="11"/>
        <v>-7.3915087438120647E-3</v>
      </c>
      <c r="U75" s="15">
        <f t="shared" si="13"/>
        <v>-4.1895281160222904E-2</v>
      </c>
    </row>
    <row r="76" spans="1:21" hidden="1" outlineLevel="2">
      <c r="A76" s="12">
        <v>40269</v>
      </c>
      <c r="B76" s="11">
        <v>32.14</v>
      </c>
      <c r="C76" s="11">
        <v>9.48</v>
      </c>
      <c r="D76" s="11">
        <v>61.47</v>
      </c>
      <c r="E76" s="11">
        <v>85.68</v>
      </c>
      <c r="F76" s="11">
        <v>104.3</v>
      </c>
      <c r="G76" s="11">
        <v>50.24</v>
      </c>
      <c r="H76" s="10">
        <v>40238</v>
      </c>
      <c r="I76" s="9">
        <f t="shared" si="12"/>
        <v>-4.0285094515030151E-3</v>
      </c>
      <c r="J76" s="9">
        <f t="shared" si="12"/>
        <v>-4.2016806722687816E-3</v>
      </c>
      <c r="K76" s="9">
        <f t="shared" si="12"/>
        <v>1.923395788426463E-2</v>
      </c>
      <c r="L76" s="9">
        <f t="shared" si="12"/>
        <v>1.9150707743547102E-2</v>
      </c>
      <c r="M76" s="9">
        <f t="shared" si="12"/>
        <v>4.7961630695447788E-4</v>
      </c>
      <c r="N76" s="9">
        <f t="shared" si="12"/>
        <v>-1.4515496273048156E-2</v>
      </c>
      <c r="O76" s="3">
        <f t="shared" si="11"/>
        <v>-2.0142547257515075E-4</v>
      </c>
      <c r="P76" s="3">
        <f t="shared" si="11"/>
        <v>-1.0381379369059211E-3</v>
      </c>
      <c r="Q76" s="3">
        <f t="shared" si="11"/>
        <v>9.6169789421323153E-4</v>
      </c>
      <c r="R76" s="3">
        <f t="shared" si="11"/>
        <v>7.6602830974188407E-3</v>
      </c>
      <c r="S76" s="3">
        <f t="shared" si="11"/>
        <v>2.3980815347723895E-5</v>
      </c>
      <c r="T76" s="3">
        <f t="shared" si="11"/>
        <v>-2.9455305034862557E-3</v>
      </c>
      <c r="U76" s="15">
        <f t="shared" si="13"/>
        <v>4.4608678940124685E-3</v>
      </c>
    </row>
    <row r="77" spans="1:21" hidden="1" outlineLevel="2">
      <c r="A77" s="12">
        <v>40238</v>
      </c>
      <c r="B77" s="11">
        <v>32.270000000000003</v>
      </c>
      <c r="C77" s="11">
        <v>9.52</v>
      </c>
      <c r="D77" s="11">
        <v>60.31</v>
      </c>
      <c r="E77" s="11">
        <v>84.07</v>
      </c>
      <c r="F77" s="11">
        <v>104.25</v>
      </c>
      <c r="G77" s="11">
        <v>50.98</v>
      </c>
      <c r="H77" s="10">
        <v>40210</v>
      </c>
      <c r="I77" s="9">
        <f t="shared" si="12"/>
        <v>5.8032786885245935E-2</v>
      </c>
      <c r="J77" s="9">
        <f t="shared" si="12"/>
        <v>4.961411245865488E-2</v>
      </c>
      <c r="K77" s="9">
        <f t="shared" si="12"/>
        <v>2.1337849280270937E-2</v>
      </c>
      <c r="L77" s="9">
        <f t="shared" si="12"/>
        <v>6.4647432060336296E-3</v>
      </c>
      <c r="M77" s="9">
        <f t="shared" si="12"/>
        <v>2.1157801939465148E-2</v>
      </c>
      <c r="N77" s="9">
        <f t="shared" si="12"/>
        <v>-1.9611688566401053E-4</v>
      </c>
      <c r="O77" s="3">
        <f t="shared" si="11"/>
        <v>2.9016393442622967E-3</v>
      </c>
      <c r="P77" s="3">
        <f t="shared" si="11"/>
        <v>1.2258497579120994E-2</v>
      </c>
      <c r="Q77" s="3">
        <f t="shared" si="11"/>
        <v>1.0668924640135468E-3</v>
      </c>
      <c r="R77" s="3">
        <f t="shared" si="11"/>
        <v>2.5858972824134522E-3</v>
      </c>
      <c r="S77" s="3">
        <f t="shared" si="11"/>
        <v>1.0578900969732575E-3</v>
      </c>
      <c r="T77" s="3">
        <f t="shared" si="11"/>
        <v>-3.9796659935400397E-5</v>
      </c>
      <c r="U77" s="15">
        <f t="shared" si="13"/>
        <v>1.983102010684815E-2</v>
      </c>
    </row>
    <row r="78" spans="1:21" hidden="1" outlineLevel="2">
      <c r="A78" s="12">
        <v>40210</v>
      </c>
      <c r="B78" s="11">
        <v>30.5</v>
      </c>
      <c r="C78" s="11">
        <v>9.07</v>
      </c>
      <c r="D78" s="11">
        <v>59.05</v>
      </c>
      <c r="E78" s="11">
        <v>83.53</v>
      </c>
      <c r="F78" s="11">
        <v>102.09</v>
      </c>
      <c r="G78" s="11">
        <v>50.99</v>
      </c>
      <c r="H78" s="10">
        <v>40179</v>
      </c>
      <c r="I78" s="9">
        <f t="shared" si="12"/>
        <v>1.7684351017684286E-2</v>
      </c>
      <c r="J78" s="9">
        <f t="shared" si="12"/>
        <v>1.0022271714922093E-2</v>
      </c>
      <c r="K78" s="9">
        <f t="shared" si="12"/>
        <v>1.8630326030705469E-2</v>
      </c>
      <c r="L78" s="9">
        <f t="shared" si="12"/>
        <v>5.0535434965708337E-3</v>
      </c>
      <c r="M78" s="9">
        <f t="shared" si="12"/>
        <v>8.4955052849946533E-3</v>
      </c>
      <c r="N78" s="9">
        <f t="shared" si="12"/>
        <v>2.3589541969728511E-3</v>
      </c>
      <c r="O78" s="3">
        <f t="shared" si="11"/>
        <v>8.842175508842143E-4</v>
      </c>
      <c r="P78" s="3">
        <f t="shared" si="11"/>
        <v>2.4762711145351439E-3</v>
      </c>
      <c r="Q78" s="3">
        <f t="shared" si="11"/>
        <v>9.3151630153527349E-4</v>
      </c>
      <c r="R78" s="3">
        <f t="shared" si="11"/>
        <v>2.0214173986283336E-3</v>
      </c>
      <c r="S78" s="3">
        <f t="shared" si="11"/>
        <v>4.2477526424973268E-4</v>
      </c>
      <c r="T78" s="3">
        <f t="shared" si="11"/>
        <v>4.7868646120022371E-4</v>
      </c>
      <c r="U78" s="15">
        <f t="shared" si="13"/>
        <v>7.2168840910329215E-3</v>
      </c>
    </row>
    <row r="79" spans="1:21" hidden="1" outlineLevel="2">
      <c r="A79" s="12">
        <v>40182</v>
      </c>
      <c r="B79" s="11">
        <v>29.97</v>
      </c>
      <c r="C79" s="11">
        <v>8.98</v>
      </c>
      <c r="D79" s="11">
        <v>57.97</v>
      </c>
      <c r="E79" s="11">
        <v>83.11</v>
      </c>
      <c r="F79" s="11">
        <v>101.23</v>
      </c>
      <c r="G79" s="11">
        <v>50.87</v>
      </c>
      <c r="H79" s="10">
        <v>40148</v>
      </c>
      <c r="I79" s="9">
        <f t="shared" si="12"/>
        <v>-5.2781289506953266E-2</v>
      </c>
      <c r="J79" s="9">
        <f t="shared" si="12"/>
        <v>1.1261261261261257E-2</v>
      </c>
      <c r="K79" s="9">
        <f t="shared" si="12"/>
        <v>-1.8289585097375105E-2</v>
      </c>
      <c r="L79" s="9">
        <f t="shared" si="12"/>
        <v>1.2548732943469698E-2</v>
      </c>
      <c r="M79" s="9">
        <f t="shared" si="12"/>
        <v>-5.4038121438396702E-3</v>
      </c>
      <c r="N79" s="9">
        <f t="shared" si="12"/>
        <v>-1.4529252227818645E-2</v>
      </c>
      <c r="O79" s="3">
        <f t="shared" si="11"/>
        <v>-2.6390644753476636E-3</v>
      </c>
      <c r="P79" s="3">
        <f t="shared" si="11"/>
        <v>2.7823967227884744E-3</v>
      </c>
      <c r="Q79" s="3">
        <f t="shared" si="11"/>
        <v>-9.1447925486875528E-4</v>
      </c>
      <c r="R79" s="3">
        <f t="shared" si="11"/>
        <v>5.0194931773878794E-3</v>
      </c>
      <c r="S79" s="3">
        <f t="shared" si="11"/>
        <v>-2.701906071919835E-4</v>
      </c>
      <c r="T79" s="3">
        <f t="shared" si="11"/>
        <v>-2.9483219054210474E-3</v>
      </c>
      <c r="U79" s="15">
        <f t="shared" si="13"/>
        <v>1.0298336573469043E-3</v>
      </c>
    </row>
    <row r="80" spans="1:21" hidden="1" outlineLevel="2">
      <c r="A80" s="12">
        <v>40148</v>
      </c>
      <c r="B80" s="11">
        <v>31.64</v>
      </c>
      <c r="C80" s="11">
        <v>8.8800000000000008</v>
      </c>
      <c r="D80" s="11">
        <v>59.05</v>
      </c>
      <c r="E80" s="11">
        <v>82.08</v>
      </c>
      <c r="F80" s="11">
        <v>101.78</v>
      </c>
      <c r="G80" s="11">
        <v>51.62</v>
      </c>
      <c r="H80" s="10">
        <v>40118</v>
      </c>
      <c r="I80" s="9">
        <f t="shared" si="12"/>
        <v>2.1304067140090366E-2</v>
      </c>
      <c r="J80" s="9">
        <f t="shared" si="12"/>
        <v>2.7777777777777901E-2</v>
      </c>
      <c r="K80" s="9">
        <f t="shared" si="12"/>
        <v>3.6874451273046338E-2</v>
      </c>
      <c r="L80" s="9">
        <f t="shared" si="12"/>
        <v>-2.0758768790264837E-2</v>
      </c>
      <c r="M80" s="9">
        <f t="shared" si="12"/>
        <v>-5.8605196327407016E-3</v>
      </c>
      <c r="N80" s="9">
        <f t="shared" si="12"/>
        <v>-5.2844036697247798E-2</v>
      </c>
      <c r="O80" s="3">
        <f t="shared" si="11"/>
        <v>1.0652033570045184E-3</v>
      </c>
      <c r="P80" s="3">
        <f t="shared" si="11"/>
        <v>6.8632452495449364E-3</v>
      </c>
      <c r="Q80" s="3">
        <f t="shared" si="11"/>
        <v>1.843722563652317E-3</v>
      </c>
      <c r="R80" s="3">
        <f t="shared" si="11"/>
        <v>-8.3035075161059357E-3</v>
      </c>
      <c r="S80" s="3">
        <f t="shared" si="11"/>
        <v>-2.9302598163703509E-4</v>
      </c>
      <c r="T80" s="3">
        <f t="shared" si="11"/>
        <v>-1.0723279389909846E-2</v>
      </c>
      <c r="U80" s="15">
        <f t="shared" si="13"/>
        <v>-9.5476417174510456E-3</v>
      </c>
    </row>
    <row r="81" spans="1:21" hidden="1" outlineLevel="2">
      <c r="A81" s="12">
        <v>40119</v>
      </c>
      <c r="B81" s="11">
        <v>30.98</v>
      </c>
      <c r="C81" s="11">
        <v>8.64</v>
      </c>
      <c r="D81" s="11">
        <v>56.95</v>
      </c>
      <c r="E81" s="11">
        <v>83.82</v>
      </c>
      <c r="F81" s="11">
        <v>102.38</v>
      </c>
      <c r="G81" s="11">
        <v>54.5</v>
      </c>
      <c r="H81" s="10">
        <v>40087</v>
      </c>
      <c r="I81" s="9">
        <f t="shared" si="12"/>
        <v>5.4817841334695139E-2</v>
      </c>
      <c r="J81" s="9">
        <f t="shared" si="12"/>
        <v>1.1587485515642815E-3</v>
      </c>
      <c r="K81" s="9">
        <f t="shared" si="12"/>
        <v>1.6782717371897959E-2</v>
      </c>
      <c r="L81" s="9">
        <f t="shared" si="12"/>
        <v>1.958399221505891E-2</v>
      </c>
      <c r="M81" s="9">
        <f t="shared" si="12"/>
        <v>3.5287198588511703E-3</v>
      </c>
      <c r="N81" s="9">
        <f t="shared" si="12"/>
        <v>3.0245746691871522E-2</v>
      </c>
      <c r="O81" s="3">
        <f t="shared" si="11"/>
        <v>2.740892066734757E-3</v>
      </c>
      <c r="P81" s="3">
        <f t="shared" si="11"/>
        <v>2.862999177098614E-4</v>
      </c>
      <c r="Q81" s="3">
        <f t="shared" si="11"/>
        <v>8.3913586859489801E-4</v>
      </c>
      <c r="R81" s="3">
        <f t="shared" si="11"/>
        <v>7.8335968860235635E-3</v>
      </c>
      <c r="S81" s="3">
        <f t="shared" si="11"/>
        <v>1.7643599294255854E-4</v>
      </c>
      <c r="T81" s="3">
        <f t="shared" si="11"/>
        <v>6.1375627678017944E-3</v>
      </c>
      <c r="U81" s="15">
        <f t="shared" si="13"/>
        <v>1.8013923499807433E-2</v>
      </c>
    </row>
    <row r="82" spans="1:21" hidden="1" outlineLevel="2">
      <c r="A82" s="12">
        <v>40087</v>
      </c>
      <c r="B82" s="11">
        <v>29.37</v>
      </c>
      <c r="C82" s="11">
        <v>8.6300000000000008</v>
      </c>
      <c r="D82" s="11">
        <v>56.01</v>
      </c>
      <c r="E82" s="11">
        <v>82.21</v>
      </c>
      <c r="F82" s="11">
        <v>102.02</v>
      </c>
      <c r="G82" s="11">
        <v>52.9</v>
      </c>
      <c r="H82" s="10">
        <v>40057</v>
      </c>
      <c r="I82" s="9">
        <f t="shared" si="12"/>
        <v>-2.5547445255474477E-2</v>
      </c>
      <c r="J82" s="9">
        <f t="shared" si="12"/>
        <v>-4.0044493882091192E-2</v>
      </c>
      <c r="K82" s="9">
        <f t="shared" si="12"/>
        <v>-5.3276505061268242E-3</v>
      </c>
      <c r="L82" s="9">
        <f t="shared" si="12"/>
        <v>-4.9624788186880542E-3</v>
      </c>
      <c r="M82" s="9">
        <f t="shared" si="12"/>
        <v>-9.7068530382450335E-3</v>
      </c>
      <c r="N82" s="9">
        <f t="shared" si="12"/>
        <v>1.3250047321597958E-3</v>
      </c>
      <c r="O82" s="3">
        <f t="shared" si="11"/>
        <v>-1.2773722627737239E-3</v>
      </c>
      <c r="P82" s="3">
        <f t="shared" si="11"/>
        <v>-9.8940665666409269E-3</v>
      </c>
      <c r="Q82" s="3">
        <f t="shared" si="11"/>
        <v>-2.6638252530634124E-4</v>
      </c>
      <c r="R82" s="3">
        <f t="shared" si="11"/>
        <v>-1.9849915274752217E-3</v>
      </c>
      <c r="S82" s="3">
        <f t="shared" si="11"/>
        <v>-4.8534265191225171E-4</v>
      </c>
      <c r="T82" s="3">
        <f t="shared" si="11"/>
        <v>2.688741592037035E-4</v>
      </c>
      <c r="U82" s="15">
        <f t="shared" si="13"/>
        <v>-1.3639281374904761E-2</v>
      </c>
    </row>
    <row r="83" spans="1:21" hidden="1" outlineLevel="2">
      <c r="A83" s="12">
        <v>40057</v>
      </c>
      <c r="B83" s="11">
        <v>30.14</v>
      </c>
      <c r="C83" s="11">
        <v>8.99</v>
      </c>
      <c r="D83" s="11">
        <v>56.31</v>
      </c>
      <c r="E83" s="11">
        <v>82.62</v>
      </c>
      <c r="F83" s="11">
        <v>103.02</v>
      </c>
      <c r="G83" s="11">
        <v>52.83</v>
      </c>
      <c r="H83" s="10">
        <v>40026</v>
      </c>
      <c r="I83" s="9">
        <f t="shared" si="12"/>
        <v>4.9442896935933289E-2</v>
      </c>
      <c r="J83" s="9">
        <f t="shared" si="12"/>
        <v>-2.7056277056277001E-2</v>
      </c>
      <c r="K83" s="9">
        <f t="shared" si="12"/>
        <v>5.8060879368658558E-2</v>
      </c>
      <c r="L83" s="9">
        <f t="shared" si="12"/>
        <v>1.7613006527897657E-2</v>
      </c>
      <c r="M83" s="9">
        <f t="shared" si="12"/>
        <v>4.6844832842190876E-2</v>
      </c>
      <c r="N83" s="9">
        <f t="shared" si="12"/>
        <v>2.8621495327102675E-2</v>
      </c>
      <c r="O83" s="3">
        <f t="shared" si="11"/>
        <v>2.4721448467966648E-3</v>
      </c>
      <c r="P83" s="3">
        <f t="shared" si="11"/>
        <v>-6.6849791391671021E-3</v>
      </c>
      <c r="Q83" s="3">
        <f t="shared" si="11"/>
        <v>2.9030439684329282E-3</v>
      </c>
      <c r="R83" s="3">
        <f t="shared" si="11"/>
        <v>7.045202611159063E-3</v>
      </c>
      <c r="S83" s="3">
        <f t="shared" si="11"/>
        <v>2.342241642109544E-3</v>
      </c>
      <c r="T83" s="3">
        <f t="shared" si="11"/>
        <v>5.8079645335933575E-3</v>
      </c>
      <c r="U83" s="15">
        <f t="shared" si="13"/>
        <v>1.3885618462924456E-2</v>
      </c>
    </row>
    <row r="84" spans="1:21" hidden="1" outlineLevel="2">
      <c r="A84" s="12">
        <v>40028</v>
      </c>
      <c r="B84" s="11">
        <v>28.72</v>
      </c>
      <c r="C84" s="11">
        <v>9.24</v>
      </c>
      <c r="D84" s="11">
        <v>53.22</v>
      </c>
      <c r="E84" s="11">
        <v>81.19</v>
      </c>
      <c r="F84" s="11">
        <v>98.41</v>
      </c>
      <c r="G84" s="11">
        <v>51.36</v>
      </c>
      <c r="H84" s="10">
        <v>39995</v>
      </c>
      <c r="I84" s="9">
        <f t="shared" si="12"/>
        <v>3.495495495495482E-2</v>
      </c>
      <c r="J84" s="9">
        <f t="shared" si="12"/>
        <v>3.5874439461883512E-2</v>
      </c>
      <c r="K84" s="9">
        <f t="shared" si="12"/>
        <v>-1.6992981159955733E-2</v>
      </c>
      <c r="L84" s="9">
        <f t="shared" si="12"/>
        <v>1.310207137509356E-2</v>
      </c>
      <c r="M84" s="9">
        <f t="shared" si="12"/>
        <v>1.958143389971001E-2</v>
      </c>
      <c r="N84" s="9">
        <f t="shared" si="12"/>
        <v>7.6515597410240499E-3</v>
      </c>
      <c r="O84" s="3">
        <f t="shared" si="11"/>
        <v>1.7477477477477411E-3</v>
      </c>
      <c r="P84" s="3">
        <f t="shared" si="11"/>
        <v>8.8637427438068989E-3</v>
      </c>
      <c r="Q84" s="3">
        <f t="shared" si="11"/>
        <v>-8.4964905799778676E-4</v>
      </c>
      <c r="R84" s="3">
        <f t="shared" si="11"/>
        <v>5.2408285500374248E-3</v>
      </c>
      <c r="S84" s="3">
        <f t="shared" si="11"/>
        <v>9.7907169498550055E-4</v>
      </c>
      <c r="T84" s="3">
        <f t="shared" si="11"/>
        <v>1.5526787505213506E-3</v>
      </c>
      <c r="U84" s="15">
        <f t="shared" si="13"/>
        <v>1.7534420429101132E-2</v>
      </c>
    </row>
    <row r="85" spans="1:21" hidden="1" outlineLevel="2">
      <c r="A85" s="12">
        <v>39995</v>
      </c>
      <c r="B85" s="11">
        <v>27.75</v>
      </c>
      <c r="C85" s="11">
        <v>8.92</v>
      </c>
      <c r="D85" s="11">
        <v>54.14</v>
      </c>
      <c r="E85" s="11">
        <v>80.14</v>
      </c>
      <c r="F85" s="11">
        <v>96.52</v>
      </c>
      <c r="G85" s="11">
        <v>50.97</v>
      </c>
      <c r="H85" s="10">
        <v>39965</v>
      </c>
      <c r="I85" s="9">
        <f t="shared" si="12"/>
        <v>9.7271648873072492E-2</v>
      </c>
      <c r="J85" s="9">
        <f t="shared" si="12"/>
        <v>4.572098475967179E-2</v>
      </c>
      <c r="K85" s="9">
        <f t="shared" si="12"/>
        <v>6.9115323854660238E-2</v>
      </c>
      <c r="L85" s="9">
        <f t="shared" si="12"/>
        <v>4.63506985246116E-2</v>
      </c>
      <c r="M85" s="9">
        <f t="shared" si="12"/>
        <v>2.593537414965974E-2</v>
      </c>
      <c r="N85" s="9">
        <f t="shared" si="12"/>
        <v>3.136382031566165E-2</v>
      </c>
      <c r="O85" s="3">
        <f t="shared" si="11"/>
        <v>4.8635824436536251E-3</v>
      </c>
      <c r="P85" s="3">
        <f t="shared" si="11"/>
        <v>1.1296595932427968E-2</v>
      </c>
      <c r="Q85" s="3">
        <f t="shared" si="11"/>
        <v>3.4557661927330121E-3</v>
      </c>
      <c r="R85" s="3">
        <f t="shared" si="11"/>
        <v>1.8540279409844641E-2</v>
      </c>
      <c r="S85" s="3">
        <f t="shared" si="11"/>
        <v>1.2967687074829871E-3</v>
      </c>
      <c r="T85" s="3">
        <f t="shared" si="11"/>
        <v>6.3644458107282812E-3</v>
      </c>
      <c r="U85" s="15">
        <f t="shared" si="13"/>
        <v>4.5817438496870512E-2</v>
      </c>
    </row>
    <row r="86" spans="1:21" hidden="1" outlineLevel="2">
      <c r="A86" s="12">
        <v>39965</v>
      </c>
      <c r="B86" s="11">
        <v>25.29</v>
      </c>
      <c r="C86" s="11">
        <v>8.5299999999999994</v>
      </c>
      <c r="D86" s="11">
        <v>50.64</v>
      </c>
      <c r="E86" s="11">
        <v>76.59</v>
      </c>
      <c r="F86" s="11">
        <v>94.08</v>
      </c>
      <c r="G86" s="11">
        <v>49.42</v>
      </c>
      <c r="H86" s="10">
        <v>39934</v>
      </c>
      <c r="I86" s="9">
        <f t="shared" si="12"/>
        <v>-5.5053086905230142E-3</v>
      </c>
      <c r="J86" s="9">
        <f t="shared" si="12"/>
        <v>1.1862396204033177E-2</v>
      </c>
      <c r="K86" s="9">
        <f t="shared" si="12"/>
        <v>3.3469387755101998E-2</v>
      </c>
      <c r="L86" s="9">
        <f t="shared" si="12"/>
        <v>2.8882321332617034E-2</v>
      </c>
      <c r="M86" s="9">
        <f t="shared" si="12"/>
        <v>4.2698548249358037E-3</v>
      </c>
      <c r="N86" s="9">
        <f t="shared" si="12"/>
        <v>5.0844010575554766E-3</v>
      </c>
      <c r="O86" s="3">
        <f t="shared" si="11"/>
        <v>-2.752654345261507E-4</v>
      </c>
      <c r="P86" s="3">
        <f t="shared" si="11"/>
        <v>2.9309232382398079E-3</v>
      </c>
      <c r="Q86" s="3">
        <f t="shared" si="11"/>
        <v>1.6734693877551001E-3</v>
      </c>
      <c r="R86" s="3">
        <f t="shared" si="11"/>
        <v>1.1552928533046814E-2</v>
      </c>
      <c r="S86" s="3">
        <f t="shared" si="11"/>
        <v>2.1349274124679021E-4</v>
      </c>
      <c r="T86" s="3">
        <f t="shared" si="11"/>
        <v>1.0317427751192223E-3</v>
      </c>
      <c r="U86" s="15">
        <f t="shared" si="13"/>
        <v>1.7127291240881581E-2</v>
      </c>
    </row>
    <row r="87" spans="1:21" hidden="1" outlineLevel="2">
      <c r="A87" s="12">
        <v>39934</v>
      </c>
      <c r="B87" s="11">
        <v>25.43</v>
      </c>
      <c r="C87" s="11">
        <v>8.43</v>
      </c>
      <c r="D87" s="11">
        <v>49</v>
      </c>
      <c r="E87" s="11">
        <v>74.44</v>
      </c>
      <c r="F87" s="11">
        <v>93.68</v>
      </c>
      <c r="G87" s="11">
        <v>49.17</v>
      </c>
      <c r="H87" s="10">
        <v>39904</v>
      </c>
      <c r="I87" s="9">
        <f t="shared" si="12"/>
        <v>8.7681779298545814E-2</v>
      </c>
      <c r="J87" s="9">
        <f t="shared" si="12"/>
        <v>0.10196078431372535</v>
      </c>
      <c r="K87" s="9">
        <f t="shared" si="12"/>
        <v>2.8547439126784147E-2</v>
      </c>
      <c r="L87" s="9">
        <f t="shared" si="12"/>
        <v>2.3089609675645884E-2</v>
      </c>
      <c r="M87" s="9">
        <f t="shared" si="12"/>
        <v>2.2484173761187609E-2</v>
      </c>
      <c r="N87" s="9">
        <f t="shared" si="12"/>
        <v>5.3567602314120499E-2</v>
      </c>
      <c r="O87" s="3">
        <f t="shared" si="11"/>
        <v>4.3840889649272912E-3</v>
      </c>
      <c r="P87" s="3">
        <f t="shared" si="11"/>
        <v>2.5192147268917737E-2</v>
      </c>
      <c r="Q87" s="3">
        <f t="shared" si="11"/>
        <v>1.4273719563392075E-3</v>
      </c>
      <c r="R87" s="3">
        <f t="shared" si="11"/>
        <v>9.2358438702583538E-3</v>
      </c>
      <c r="S87" s="3">
        <f t="shared" si="11"/>
        <v>1.1242086880593805E-3</v>
      </c>
      <c r="T87" s="3">
        <f t="shared" si="11"/>
        <v>1.0870107617872653E-2</v>
      </c>
      <c r="U87" s="15">
        <f t="shared" si="13"/>
        <v>5.2233768366374625E-2</v>
      </c>
    </row>
    <row r="88" spans="1:21" hidden="1" outlineLevel="2">
      <c r="A88" s="12">
        <v>39904</v>
      </c>
      <c r="B88" s="11">
        <v>23.38</v>
      </c>
      <c r="C88" s="11">
        <v>7.65</v>
      </c>
      <c r="D88" s="11">
        <v>47.64</v>
      </c>
      <c r="E88" s="11">
        <v>72.760000000000005</v>
      </c>
      <c r="F88" s="11">
        <v>91.62</v>
      </c>
      <c r="G88" s="11">
        <v>46.67</v>
      </c>
      <c r="H88" s="10">
        <v>39873</v>
      </c>
      <c r="I88" s="9">
        <f t="shared" si="12"/>
        <v>0.11705685618729089</v>
      </c>
      <c r="J88" s="9">
        <f t="shared" si="12"/>
        <v>7.7464788732394485E-2</v>
      </c>
      <c r="K88" s="9">
        <f t="shared" si="12"/>
        <v>0.13862332695984692</v>
      </c>
      <c r="L88" s="9">
        <f t="shared" si="12"/>
        <v>2.7828789377030594E-2</v>
      </c>
      <c r="M88" s="9">
        <f t="shared" si="12"/>
        <v>7.0702348954072791E-2</v>
      </c>
      <c r="N88" s="9">
        <f t="shared" si="12"/>
        <v>9.0810810810810771E-3</v>
      </c>
      <c r="O88" s="3">
        <f t="shared" si="11"/>
        <v>5.8528428093645446E-3</v>
      </c>
      <c r="P88" s="3">
        <f t="shared" si="11"/>
        <v>1.9139754357885824E-2</v>
      </c>
      <c r="Q88" s="3">
        <f t="shared" si="11"/>
        <v>6.9311663479923458E-3</v>
      </c>
      <c r="R88" s="3">
        <f t="shared" si="11"/>
        <v>1.1131515750812239E-2</v>
      </c>
      <c r="S88" s="3">
        <f t="shared" si="11"/>
        <v>3.5351174477036397E-3</v>
      </c>
      <c r="T88" s="3">
        <f t="shared" si="11"/>
        <v>1.8427617510137825E-3</v>
      </c>
      <c r="U88" s="15">
        <f t="shared" si="13"/>
        <v>4.8433158464772384E-2</v>
      </c>
    </row>
    <row r="89" spans="1:21" hidden="1" outlineLevel="2">
      <c r="A89" s="12">
        <v>39874</v>
      </c>
      <c r="B89" s="11">
        <v>20.93</v>
      </c>
      <c r="C89" s="11">
        <v>7.1</v>
      </c>
      <c r="D89" s="11">
        <v>41.84</v>
      </c>
      <c r="E89" s="11">
        <v>70.790000000000006</v>
      </c>
      <c r="F89" s="11">
        <v>85.57</v>
      </c>
      <c r="G89" s="11">
        <v>46.25</v>
      </c>
      <c r="H89" s="10">
        <v>39845</v>
      </c>
      <c r="I89" s="9">
        <f t="shared" si="12"/>
        <v>6.351626016260159E-2</v>
      </c>
      <c r="J89" s="9">
        <f t="shared" si="12"/>
        <v>7.0889894419306154E-2</v>
      </c>
      <c r="K89" s="9">
        <f t="shared" si="12"/>
        <v>1.8996590355577325E-2</v>
      </c>
      <c r="L89" s="9">
        <f t="shared" si="12"/>
        <v>4.6835083735454752E-3</v>
      </c>
      <c r="M89" s="9">
        <f t="shared" si="12"/>
        <v>4.4810744810744652E-2</v>
      </c>
      <c r="N89" s="9">
        <f t="shared" si="12"/>
        <v>4.7565118912797244E-2</v>
      </c>
      <c r="O89" s="3">
        <f t="shared" si="11"/>
        <v>3.1758130081300795E-3</v>
      </c>
      <c r="P89" s="3">
        <f t="shared" si="11"/>
        <v>1.7515250320105542E-2</v>
      </c>
      <c r="Q89" s="3">
        <f t="shared" si="11"/>
        <v>9.4982951777886635E-4</v>
      </c>
      <c r="R89" s="3">
        <f t="shared" si="11"/>
        <v>1.8734033494181902E-3</v>
      </c>
      <c r="S89" s="3">
        <f t="shared" si="11"/>
        <v>2.2405372405372328E-3</v>
      </c>
      <c r="T89" s="3">
        <f t="shared" si="11"/>
        <v>9.6520646641435354E-3</v>
      </c>
      <c r="U89" s="15">
        <f t="shared" si="13"/>
        <v>3.5406898100113451E-2</v>
      </c>
    </row>
    <row r="90" spans="1:21" hidden="1" outlineLevel="2">
      <c r="A90" s="12">
        <v>39846</v>
      </c>
      <c r="B90" s="11">
        <v>19.68</v>
      </c>
      <c r="C90" s="11">
        <v>6.63</v>
      </c>
      <c r="D90" s="11">
        <v>41.06</v>
      </c>
      <c r="E90" s="11">
        <v>70.459999999999994</v>
      </c>
      <c r="F90" s="11">
        <v>81.900000000000006</v>
      </c>
      <c r="G90" s="11">
        <v>44.15</v>
      </c>
      <c r="H90" s="10">
        <v>39814</v>
      </c>
      <c r="I90" s="9">
        <f t="shared" si="12"/>
        <v>-8.4225221033038533E-2</v>
      </c>
      <c r="J90" s="9">
        <f t="shared" si="12"/>
        <v>-0.12532981530343013</v>
      </c>
      <c r="K90" s="9">
        <f t="shared" si="12"/>
        <v>-9.7185576077396529E-2</v>
      </c>
      <c r="L90" s="9">
        <f t="shared" si="12"/>
        <v>-5.2065115027579822E-2</v>
      </c>
      <c r="M90" s="9">
        <f t="shared" si="12"/>
        <v>-6.1318051575931176E-2</v>
      </c>
      <c r="N90" s="9">
        <f t="shared" si="12"/>
        <v>-3.3493870402802162E-2</v>
      </c>
      <c r="O90" s="3">
        <f t="shared" si="11"/>
        <v>-4.2112610516519267E-3</v>
      </c>
      <c r="P90" s="3">
        <f t="shared" si="11"/>
        <v>-3.0966093342273859E-2</v>
      </c>
      <c r="Q90" s="3">
        <f t="shared" si="11"/>
        <v>-4.8592788038698265E-3</v>
      </c>
      <c r="R90" s="3">
        <f t="shared" si="11"/>
        <v>-2.082604601103193E-2</v>
      </c>
      <c r="S90" s="3">
        <f t="shared" si="11"/>
        <v>-3.065902578796559E-3</v>
      </c>
      <c r="T90" s="3">
        <f t="shared" si="11"/>
        <v>-6.7966823245618107E-3</v>
      </c>
      <c r="U90" s="15">
        <f t="shared" si="13"/>
        <v>-7.0725264112185909E-2</v>
      </c>
    </row>
    <row r="91" spans="1:21" hidden="1" outlineLevel="2">
      <c r="A91" s="12">
        <v>39815</v>
      </c>
      <c r="B91" s="11">
        <v>21.49</v>
      </c>
      <c r="C91" s="11">
        <v>7.58</v>
      </c>
      <c r="D91" s="11">
        <v>45.48</v>
      </c>
      <c r="E91" s="11">
        <v>74.33</v>
      </c>
      <c r="F91" s="11">
        <v>87.25</v>
      </c>
      <c r="G91" s="11">
        <v>45.68</v>
      </c>
      <c r="H91" s="10">
        <v>39783</v>
      </c>
      <c r="I91" s="9">
        <f t="shared" si="12"/>
        <v>-0.10644490644490656</v>
      </c>
      <c r="J91" s="9">
        <f t="shared" si="12"/>
        <v>-0.11962833914053417</v>
      </c>
      <c r="K91" s="9">
        <f t="shared" si="12"/>
        <v>-1.0013060513713534E-2</v>
      </c>
      <c r="L91" s="9">
        <f t="shared" si="12"/>
        <v>-1.7968027480512627E-2</v>
      </c>
      <c r="M91" s="9">
        <f t="shared" si="12"/>
        <v>-6.9631051396886301E-2</v>
      </c>
      <c r="N91" s="9">
        <f t="shared" si="12"/>
        <v>-6.6993464052287566E-2</v>
      </c>
      <c r="O91" s="3">
        <f t="shared" si="11"/>
        <v>-5.3222453222453283E-3</v>
      </c>
      <c r="P91" s="3">
        <f t="shared" si="11"/>
        <v>-2.9557390691419848E-2</v>
      </c>
      <c r="Q91" s="3">
        <f t="shared" si="11"/>
        <v>-5.0065302568567678E-4</v>
      </c>
      <c r="R91" s="3">
        <f t="shared" si="11"/>
        <v>-7.1872109922050511E-3</v>
      </c>
      <c r="S91" s="3">
        <f t="shared" si="11"/>
        <v>-3.4815525698443151E-3</v>
      </c>
      <c r="T91" s="3">
        <f t="shared" si="11"/>
        <v>-1.3594526028477614E-2</v>
      </c>
      <c r="U91" s="15">
        <f t="shared" si="13"/>
        <v>-5.964357862987784E-2</v>
      </c>
    </row>
    <row r="92" spans="1:21" hidden="1" outlineLevel="2">
      <c r="A92" s="12">
        <v>39783</v>
      </c>
      <c r="B92" s="11">
        <v>24.05</v>
      </c>
      <c r="C92" s="11">
        <v>8.61</v>
      </c>
      <c r="D92" s="11">
        <v>45.94</v>
      </c>
      <c r="E92" s="11">
        <v>75.69</v>
      </c>
      <c r="F92" s="11">
        <v>93.78</v>
      </c>
      <c r="G92" s="11">
        <v>48.96</v>
      </c>
      <c r="H92" s="10">
        <v>39753</v>
      </c>
      <c r="I92" s="9">
        <f t="shared" si="12"/>
        <v>5.3900087642418937E-2</v>
      </c>
      <c r="J92" s="9">
        <f t="shared" si="12"/>
        <v>0.11528497409326421</v>
      </c>
      <c r="K92" s="9">
        <f t="shared" si="12"/>
        <v>0.16747141041931379</v>
      </c>
      <c r="L92" s="9">
        <f t="shared" si="12"/>
        <v>0.13819548872180443</v>
      </c>
      <c r="M92" s="9">
        <f t="shared" si="12"/>
        <v>0.1649689440993789</v>
      </c>
      <c r="N92" s="9">
        <f t="shared" si="12"/>
        <v>8.6310184157976533E-2</v>
      </c>
      <c r="O92" s="3">
        <f t="shared" si="11"/>
        <v>2.6950043821209468E-3</v>
      </c>
      <c r="P92" s="3">
        <f t="shared" si="11"/>
        <v>2.8484245828422114E-2</v>
      </c>
      <c r="Q92" s="3">
        <f t="shared" si="11"/>
        <v>8.3735705209656893E-3</v>
      </c>
      <c r="R92" s="3">
        <f t="shared" si="11"/>
        <v>5.5278195488721774E-2</v>
      </c>
      <c r="S92" s="3">
        <f t="shared" si="11"/>
        <v>8.2484472049689454E-3</v>
      </c>
      <c r="T92" s="3">
        <f t="shared" si="11"/>
        <v>1.7514336087211823E-2</v>
      </c>
      <c r="U92" s="15">
        <f t="shared" si="13"/>
        <v>0.1205937995124113</v>
      </c>
    </row>
    <row r="93" spans="1:21" hidden="1" outlineLevel="2">
      <c r="A93" s="12">
        <v>39755</v>
      </c>
      <c r="B93" s="11">
        <v>22.82</v>
      </c>
      <c r="C93" s="11">
        <v>7.72</v>
      </c>
      <c r="D93" s="11">
        <v>39.35</v>
      </c>
      <c r="E93" s="11">
        <v>66.5</v>
      </c>
      <c r="F93" s="11">
        <v>80.5</v>
      </c>
      <c r="G93" s="11">
        <v>45.07</v>
      </c>
      <c r="H93" s="10">
        <v>39722</v>
      </c>
      <c r="I93" s="9">
        <f t="shared" si="12"/>
        <v>-9.8380086922165044E-2</v>
      </c>
      <c r="J93" s="9">
        <f t="shared" si="12"/>
        <v>-3.8605230386052236E-2</v>
      </c>
      <c r="K93" s="9">
        <f t="shared" si="12"/>
        <v>-7.0838252656434508E-2</v>
      </c>
      <c r="L93" s="9">
        <f t="shared" si="12"/>
        <v>3.3571650606154746E-2</v>
      </c>
      <c r="M93" s="9">
        <f t="shared" si="12"/>
        <v>8.9015151515151381E-2</v>
      </c>
      <c r="N93" s="9">
        <f t="shared" si="12"/>
        <v>2.6183970856102023E-2</v>
      </c>
      <c r="O93" s="3">
        <f t="shared" si="11"/>
        <v>-4.9190043461082526E-3</v>
      </c>
      <c r="P93" s="3">
        <f t="shared" si="11"/>
        <v>-9.5384579059677472E-3</v>
      </c>
      <c r="Q93" s="3">
        <f t="shared" si="11"/>
        <v>-3.5419126328217255E-3</v>
      </c>
      <c r="R93" s="3">
        <f t="shared" si="11"/>
        <v>1.34286602424619E-2</v>
      </c>
      <c r="S93" s="3">
        <f t="shared" si="11"/>
        <v>4.4507575757575689E-3</v>
      </c>
      <c r="T93" s="3">
        <f t="shared" si="11"/>
        <v>5.3133343433973933E-3</v>
      </c>
      <c r="U93" s="15">
        <f t="shared" si="13"/>
        <v>5.1933772767191353E-3</v>
      </c>
    </row>
    <row r="94" spans="1:21" hidden="1" outlineLevel="2">
      <c r="A94" s="12">
        <v>39722</v>
      </c>
      <c r="B94" s="11">
        <v>25.31</v>
      </c>
      <c r="C94" s="11">
        <v>8.0299999999999994</v>
      </c>
      <c r="D94" s="11">
        <v>42.35</v>
      </c>
      <c r="E94" s="11">
        <v>64.34</v>
      </c>
      <c r="F94" s="11">
        <v>73.92</v>
      </c>
      <c r="G94" s="11">
        <v>43.92</v>
      </c>
      <c r="H94" s="10">
        <v>39692</v>
      </c>
      <c r="I94" s="9">
        <f t="shared" si="12"/>
        <v>-0.18011013929381281</v>
      </c>
      <c r="J94" s="9">
        <f t="shared" si="12"/>
        <v>-0.1556256572029443</v>
      </c>
      <c r="K94" s="9">
        <f t="shared" si="12"/>
        <v>-0.11457244407275757</v>
      </c>
      <c r="L94" s="9">
        <f t="shared" si="12"/>
        <v>-1.9506248095092937E-2</v>
      </c>
      <c r="M94" s="9">
        <f t="shared" si="12"/>
        <v>-0.19774256566095072</v>
      </c>
      <c r="N94" s="9">
        <f t="shared" si="12"/>
        <v>-5.037837837837833E-2</v>
      </c>
      <c r="O94" s="3">
        <f t="shared" si="11"/>
        <v>-9.0055069646906415E-3</v>
      </c>
      <c r="P94" s="3">
        <f t="shared" si="11"/>
        <v>-3.845149389019481E-2</v>
      </c>
      <c r="Q94" s="3">
        <f t="shared" si="11"/>
        <v>-5.7286222036378792E-3</v>
      </c>
      <c r="R94" s="3">
        <f t="shared" si="11"/>
        <v>-7.8024992380371751E-3</v>
      </c>
      <c r="S94" s="3">
        <f t="shared" si="11"/>
        <v>-9.887128283047537E-3</v>
      </c>
      <c r="T94" s="3">
        <f t="shared" si="11"/>
        <v>-1.0222940190147883E-2</v>
      </c>
      <c r="U94" s="15">
        <f t="shared" si="13"/>
        <v>-8.1098190769755926E-2</v>
      </c>
    </row>
    <row r="95" spans="1:21" hidden="1" outlineLevel="2">
      <c r="A95" s="12">
        <v>39693</v>
      </c>
      <c r="B95" s="11">
        <v>30.87</v>
      </c>
      <c r="C95" s="11">
        <v>9.51</v>
      </c>
      <c r="D95" s="11">
        <v>47.83</v>
      </c>
      <c r="E95" s="11">
        <v>65.62</v>
      </c>
      <c r="F95" s="11">
        <v>92.14</v>
      </c>
      <c r="G95" s="11">
        <v>46.25</v>
      </c>
      <c r="H95" s="10">
        <v>39661</v>
      </c>
      <c r="I95" s="9">
        <f t="shared" si="12"/>
        <v>-0.11114310394471627</v>
      </c>
      <c r="J95" s="9">
        <f t="shared" si="12"/>
        <v>-6.5815324165029443E-2</v>
      </c>
      <c r="K95" s="9">
        <f t="shared" si="12"/>
        <v>-0.10648234634784237</v>
      </c>
      <c r="L95" s="9">
        <f t="shared" si="12"/>
        <v>-0.10733233573663448</v>
      </c>
      <c r="M95" s="9">
        <f t="shared" si="12"/>
        <v>-7.5642054574638906E-2</v>
      </c>
      <c r="N95" s="9">
        <f t="shared" si="12"/>
        <v>-2.2612003381234147E-2</v>
      </c>
      <c r="O95" s="3">
        <f t="shared" si="11"/>
        <v>-5.5571551972358139E-3</v>
      </c>
      <c r="P95" s="3">
        <f t="shared" si="11"/>
        <v>-1.626144159322427E-2</v>
      </c>
      <c r="Q95" s="3">
        <f t="shared" si="11"/>
        <v>-5.3241173173921193E-3</v>
      </c>
      <c r="R95" s="3">
        <f t="shared" si="11"/>
        <v>-4.2932934294653793E-2</v>
      </c>
      <c r="S95" s="3">
        <f t="shared" si="11"/>
        <v>-3.7821027287319453E-3</v>
      </c>
      <c r="T95" s="3">
        <f t="shared" si="11"/>
        <v>-4.5884993837949622E-3</v>
      </c>
      <c r="U95" s="15">
        <f t="shared" si="13"/>
        <v>-7.84462505150329E-2</v>
      </c>
    </row>
    <row r="96" spans="1:21" hidden="1" outlineLevel="2">
      <c r="A96" s="12">
        <v>39661</v>
      </c>
      <c r="B96" s="11">
        <v>34.729999999999997</v>
      </c>
      <c r="C96" s="11">
        <v>10.18</v>
      </c>
      <c r="D96" s="11">
        <v>53.53</v>
      </c>
      <c r="E96" s="11">
        <v>73.510000000000005</v>
      </c>
      <c r="F96" s="11">
        <v>99.68</v>
      </c>
      <c r="G96" s="11">
        <v>47.32</v>
      </c>
      <c r="H96" s="10">
        <v>39630</v>
      </c>
      <c r="I96" s="9">
        <f t="shared" si="12"/>
        <v>-9.1298145506419903E-3</v>
      </c>
      <c r="J96" s="9">
        <f t="shared" si="12"/>
        <v>-4.8598130841121412E-2</v>
      </c>
      <c r="K96" s="9">
        <f t="shared" si="12"/>
        <v>-9.0707145501666142E-3</v>
      </c>
      <c r="L96" s="9">
        <f t="shared" si="12"/>
        <v>1.4986376021797199E-3</v>
      </c>
      <c r="M96" s="9">
        <f t="shared" si="12"/>
        <v>2.8169014084507005E-3</v>
      </c>
      <c r="N96" s="9">
        <f t="shared" si="12"/>
        <v>-4.2880258899676282E-2</v>
      </c>
      <c r="O96" s="3">
        <f t="shared" si="11"/>
        <v>-4.5649072753209955E-4</v>
      </c>
      <c r="P96" s="3">
        <f t="shared" si="11"/>
        <v>-1.2007472062755179E-2</v>
      </c>
      <c r="Q96" s="3">
        <f t="shared" si="11"/>
        <v>-4.5353572750833073E-4</v>
      </c>
      <c r="R96" s="3">
        <f t="shared" si="11"/>
        <v>5.9945504087188795E-4</v>
      </c>
      <c r="S96" s="3">
        <f t="shared" si="11"/>
        <v>1.4084507042253503E-4</v>
      </c>
      <c r="T96" s="3">
        <f t="shared" si="11"/>
        <v>-8.7013980239107076E-3</v>
      </c>
      <c r="U96" s="15">
        <f t="shared" si="13"/>
        <v>-2.0878596430411893E-2</v>
      </c>
    </row>
    <row r="97" spans="1:28" hidden="1" outlineLevel="2">
      <c r="A97" s="12">
        <v>39630</v>
      </c>
      <c r="B97" s="11">
        <v>35.049999999999997</v>
      </c>
      <c r="C97" s="11">
        <v>10.7</v>
      </c>
      <c r="D97" s="11">
        <v>54.02</v>
      </c>
      <c r="E97" s="11">
        <v>73.400000000000006</v>
      </c>
      <c r="F97" s="11">
        <v>99.4</v>
      </c>
      <c r="G97" s="11">
        <v>49.44</v>
      </c>
      <c r="H97" s="10">
        <v>39600</v>
      </c>
      <c r="I97" s="9">
        <f t="shared" si="12"/>
        <v>-2.5576869613566866E-2</v>
      </c>
      <c r="J97" s="9">
        <f t="shared" si="12"/>
        <v>-3.7769784172661858E-2</v>
      </c>
      <c r="K97" s="9">
        <f t="shared" si="12"/>
        <v>5.9590316573556734E-3</v>
      </c>
      <c r="L97" s="9">
        <f t="shared" si="12"/>
        <v>3.9666256326085225E-3</v>
      </c>
      <c r="M97" s="9">
        <f t="shared" si="12"/>
        <v>4.0404040404040664E-3</v>
      </c>
      <c r="N97" s="9">
        <f t="shared" si="12"/>
        <v>1.457008003283411E-2</v>
      </c>
      <c r="O97" s="3">
        <f t="shared" si="11"/>
        <v>-1.2788434806783435E-3</v>
      </c>
      <c r="P97" s="3">
        <f t="shared" si="11"/>
        <v>-9.3320385047768826E-3</v>
      </c>
      <c r="Q97" s="3">
        <f t="shared" si="11"/>
        <v>2.9795158286778368E-4</v>
      </c>
      <c r="R97" s="3">
        <f t="shared" si="11"/>
        <v>1.5866502530434091E-3</v>
      </c>
      <c r="S97" s="3">
        <f t="shared" si="11"/>
        <v>2.0202020202020332E-4</v>
      </c>
      <c r="T97" s="3">
        <f t="shared" si="11"/>
        <v>2.9566068129985262E-3</v>
      </c>
      <c r="U97" s="15">
        <f t="shared" si="13"/>
        <v>-5.5676531345253046E-3</v>
      </c>
    </row>
    <row r="98" spans="1:28" hidden="1" outlineLevel="2">
      <c r="A98" s="12">
        <v>39601</v>
      </c>
      <c r="B98" s="11">
        <v>35.97</v>
      </c>
      <c r="C98" s="11">
        <v>11.12</v>
      </c>
      <c r="D98" s="11">
        <v>53.7</v>
      </c>
      <c r="E98" s="11">
        <v>73.11</v>
      </c>
      <c r="F98" s="11">
        <v>99</v>
      </c>
      <c r="G98" s="11">
        <v>48.73</v>
      </c>
      <c r="H98" s="10">
        <v>39569</v>
      </c>
      <c r="I98" s="9">
        <f t="shared" si="12"/>
        <v>-8.3566878980891768E-2</v>
      </c>
      <c r="J98" s="9">
        <f t="shared" si="12"/>
        <v>-7.4875207986688896E-2</v>
      </c>
      <c r="K98" s="9">
        <f t="shared" si="12"/>
        <v>-3.6771300448430466E-2</v>
      </c>
      <c r="L98" s="9">
        <f t="shared" si="12"/>
        <v>-1.2960712839206079E-2</v>
      </c>
      <c r="M98" s="9">
        <f t="shared" si="12"/>
        <v>-2.4246008279124709E-2</v>
      </c>
      <c r="N98" s="9">
        <f t="shared" si="12"/>
        <v>-4.2909685328974545E-3</v>
      </c>
      <c r="O98" s="3">
        <f t="shared" si="11"/>
        <v>-4.1783439490445887E-3</v>
      </c>
      <c r="P98" s="3">
        <f t="shared" si="11"/>
        <v>-1.8499928958839857E-2</v>
      </c>
      <c r="Q98" s="3">
        <f t="shared" si="11"/>
        <v>-1.8385650224215233E-3</v>
      </c>
      <c r="R98" s="3">
        <f t="shared" si="11"/>
        <v>-5.1842851356824317E-3</v>
      </c>
      <c r="S98" s="3">
        <f t="shared" si="11"/>
        <v>-1.2123004139562355E-3</v>
      </c>
      <c r="T98" s="3">
        <f t="shared" si="11"/>
        <v>-8.7073693281965734E-4</v>
      </c>
      <c r="U98" s="15">
        <f t="shared" si="13"/>
        <v>-3.1784160412764294E-2</v>
      </c>
    </row>
    <row r="99" spans="1:28" hidden="1" outlineLevel="2">
      <c r="A99" s="12">
        <v>39569</v>
      </c>
      <c r="B99" s="11">
        <v>39.25</v>
      </c>
      <c r="C99" s="11">
        <v>12.02</v>
      </c>
      <c r="D99" s="11">
        <v>55.75</v>
      </c>
      <c r="E99" s="11">
        <v>74.069999999999993</v>
      </c>
      <c r="F99" s="11">
        <v>101.46</v>
      </c>
      <c r="G99" s="11">
        <v>48.94</v>
      </c>
      <c r="H99" s="10">
        <v>39539</v>
      </c>
      <c r="I99" s="9">
        <f t="shared" si="12"/>
        <v>9.7761770002573467E-3</v>
      </c>
      <c r="J99" s="9">
        <f t="shared" si="12"/>
        <v>1.9508057675996726E-2</v>
      </c>
      <c r="K99" s="9">
        <f t="shared" si="12"/>
        <v>-5.1748750892219864E-3</v>
      </c>
      <c r="L99" s="9">
        <f t="shared" si="12"/>
        <v>-2.2049115394771612E-2</v>
      </c>
      <c r="M99" s="9">
        <f t="shared" si="12"/>
        <v>-3.3398821218074692E-3</v>
      </c>
      <c r="N99" s="9">
        <f t="shared" si="12"/>
        <v>-1.4895330112721483E-2</v>
      </c>
      <c r="O99" s="3">
        <f t="shared" si="11"/>
        <v>4.8880885001286736E-4</v>
      </c>
      <c r="P99" s="3">
        <f t="shared" si="11"/>
        <v>4.8199890302147719E-3</v>
      </c>
      <c r="Q99" s="3">
        <f t="shared" si="11"/>
        <v>-2.5874375446109931E-4</v>
      </c>
      <c r="R99" s="3">
        <f t="shared" si="11"/>
        <v>-8.8196461579086449E-3</v>
      </c>
      <c r="S99" s="3">
        <f t="shared" si="11"/>
        <v>-1.6699410609037347E-4</v>
      </c>
      <c r="T99" s="3">
        <f t="shared" si="11"/>
        <v>-3.0226075899301729E-3</v>
      </c>
      <c r="U99" s="15">
        <f t="shared" si="13"/>
        <v>-6.9591937281626506E-3</v>
      </c>
    </row>
    <row r="100" spans="1:28" hidden="1" outlineLevel="2">
      <c r="A100" s="12">
        <v>39539</v>
      </c>
      <c r="B100" s="11">
        <v>38.869999999999997</v>
      </c>
      <c r="C100" s="11">
        <v>11.79</v>
      </c>
      <c r="D100" s="11">
        <v>56.04</v>
      </c>
      <c r="E100" s="11">
        <v>75.739999999999995</v>
      </c>
      <c r="F100" s="11">
        <v>101.8</v>
      </c>
      <c r="G100" s="11">
        <v>49.68</v>
      </c>
      <c r="H100" s="10">
        <v>39508</v>
      </c>
      <c r="I100" s="9">
        <f t="shared" si="12"/>
        <v>5.8263000272257059E-2</v>
      </c>
      <c r="J100" s="9">
        <f t="shared" si="12"/>
        <v>7.3770491803278659E-2</v>
      </c>
      <c r="K100" s="9">
        <f t="shared" si="12"/>
        <v>3.4139140062742213E-2</v>
      </c>
      <c r="L100" s="9">
        <f t="shared" si="12"/>
        <v>1.2431493115893533E-2</v>
      </c>
      <c r="M100" s="9">
        <f t="shared" si="12"/>
        <v>7.02344445543579E-3</v>
      </c>
      <c r="N100" s="9">
        <f t="shared" si="12"/>
        <v>-2.3392962453312349E-2</v>
      </c>
      <c r="O100" s="3">
        <f t="shared" si="11"/>
        <v>2.9131500136128532E-3</v>
      </c>
      <c r="P100" s="3">
        <f t="shared" si="11"/>
        <v>1.8226979187315973E-2</v>
      </c>
      <c r="Q100" s="3">
        <f t="shared" si="11"/>
        <v>1.7069570031371106E-3</v>
      </c>
      <c r="R100" s="3">
        <f t="shared" si="11"/>
        <v>4.9725972463574132E-3</v>
      </c>
      <c r="S100" s="3">
        <f t="shared" si="11"/>
        <v>3.5117222277178953E-4</v>
      </c>
      <c r="T100" s="3">
        <f t="shared" si="11"/>
        <v>-4.7469740735685282E-3</v>
      </c>
      <c r="U100" s="15">
        <f t="shared" si="13"/>
        <v>2.3423881599626613E-2</v>
      </c>
    </row>
    <row r="101" spans="1:28" outlineLevel="1" collapsed="1">
      <c r="A101" s="12">
        <v>39510</v>
      </c>
      <c r="B101" s="11">
        <v>36.729999999999997</v>
      </c>
      <c r="C101" s="11">
        <v>10.98</v>
      </c>
      <c r="D101" s="11">
        <v>54.19</v>
      </c>
      <c r="E101" s="11">
        <v>74.81</v>
      </c>
      <c r="F101" s="11">
        <v>101.09</v>
      </c>
      <c r="G101" s="11">
        <v>50.87</v>
      </c>
      <c r="H101" s="10">
        <v>39479</v>
      </c>
      <c r="I101" s="9">
        <f t="shared" si="12"/>
        <v>3.0038230475148975E-3</v>
      </c>
      <c r="J101" s="9">
        <f t="shared" si="12"/>
        <v>-1.2589928057553879E-2</v>
      </c>
      <c r="K101" s="9">
        <f t="shared" si="12"/>
        <v>9.3127211771280027E-3</v>
      </c>
      <c r="L101" s="9">
        <f t="shared" si="12"/>
        <v>-5.9792718575605308E-3</v>
      </c>
      <c r="M101" s="9">
        <f t="shared" si="12"/>
        <v>-3.2537960954446277E-3</v>
      </c>
      <c r="N101" s="9">
        <f t="shared" si="12"/>
        <v>2.8299979785728624E-2</v>
      </c>
      <c r="O101" s="3">
        <f t="shared" si="11"/>
        <v>1.5019115237574487E-4</v>
      </c>
      <c r="P101" s="3">
        <f t="shared" si="11"/>
        <v>-3.1106795015922758E-3</v>
      </c>
      <c r="Q101" s="3">
        <f t="shared" si="11"/>
        <v>4.6563605885640018E-4</v>
      </c>
      <c r="R101" s="3">
        <f t="shared" si="11"/>
        <v>-2.3917087430242127E-3</v>
      </c>
      <c r="S101" s="3">
        <f t="shared" si="11"/>
        <v>-1.626898047722314E-4</v>
      </c>
      <c r="T101" s="3">
        <f t="shared" si="11"/>
        <v>5.7427215810516253E-3</v>
      </c>
      <c r="U101" s="15">
        <f t="shared" si="13"/>
        <v>6.9347074289505088E-4</v>
      </c>
    </row>
    <row r="102" spans="1:28" outlineLevel="1">
      <c r="A102" s="12">
        <v>39479</v>
      </c>
      <c r="B102" s="11">
        <v>36.619999999999997</v>
      </c>
      <c r="C102" s="11">
        <v>11.12</v>
      </c>
      <c r="D102" s="11">
        <v>53.69</v>
      </c>
      <c r="E102" s="11">
        <v>75.260000000000005</v>
      </c>
      <c r="F102" s="11">
        <v>101.42</v>
      </c>
      <c r="G102" s="11">
        <v>49.47</v>
      </c>
      <c r="H102" s="10">
        <v>39448</v>
      </c>
      <c r="I102" s="9">
        <f t="shared" si="12"/>
        <v>-1.638463604619933E-2</v>
      </c>
      <c r="J102" s="9">
        <f t="shared" si="12"/>
        <v>-1.5057573073516406E-2</v>
      </c>
      <c r="K102" s="9">
        <f t="shared" si="12"/>
        <v>-1.8643757996710031E-2</v>
      </c>
      <c r="L102" s="9">
        <f t="shared" si="12"/>
        <v>-6.9930069930069783E-3</v>
      </c>
      <c r="M102" s="9">
        <f t="shared" si="12"/>
        <v>-8.6990519010849976E-3</v>
      </c>
      <c r="N102" s="9">
        <f t="shared" si="12"/>
        <v>3.1054606085869185E-2</v>
      </c>
      <c r="O102" s="3">
        <f t="shared" si="11"/>
        <v>-8.1923180230996653E-4</v>
      </c>
      <c r="P102" s="3">
        <f t="shared" si="11"/>
        <v>-3.7203774071935232E-3</v>
      </c>
      <c r="Q102" s="3">
        <f t="shared" si="11"/>
        <v>-9.3218789983550159E-4</v>
      </c>
      <c r="R102" s="3">
        <f t="shared" si="11"/>
        <v>-2.7972027972027916E-3</v>
      </c>
      <c r="S102" s="3">
        <f t="shared" si="11"/>
        <v>-4.3495259505424991E-4</v>
      </c>
      <c r="T102" s="3">
        <f t="shared" si="11"/>
        <v>6.3016990793156695E-3</v>
      </c>
      <c r="U102" s="15">
        <f t="shared" si="13"/>
        <v>-2.4022534222803635E-3</v>
      </c>
    </row>
    <row r="103" spans="1:28" outlineLevel="1">
      <c r="A103" s="12">
        <v>39449</v>
      </c>
      <c r="B103" s="11">
        <v>37.229999999999997</v>
      </c>
      <c r="C103" s="11">
        <v>11.29</v>
      </c>
      <c r="D103" s="11">
        <v>54.71</v>
      </c>
      <c r="E103" s="11">
        <v>75.790000000000006</v>
      </c>
      <c r="F103" s="11">
        <v>102.31</v>
      </c>
      <c r="G103" s="11">
        <v>47.98</v>
      </c>
      <c r="I103" s="4">
        <f>STDEV(I6:I102)</f>
        <v>5.2279147212818462E-2</v>
      </c>
      <c r="J103" s="4">
        <f t="shared" ref="J103:N103" si="14">STDEV(J6:J102)</f>
        <v>5.2612035838114093E-2</v>
      </c>
      <c r="K103" s="4">
        <f t="shared" si="14"/>
        <v>3.8245432089823672E-2</v>
      </c>
      <c r="L103" s="4">
        <f t="shared" si="14"/>
        <v>2.4648114897726173E-2</v>
      </c>
      <c r="M103" s="4">
        <f t="shared" si="14"/>
        <v>3.7271430364937581E-2</v>
      </c>
      <c r="N103" s="4">
        <f t="shared" si="14"/>
        <v>2.6513990218677428E-2</v>
      </c>
      <c r="O103" s="14"/>
      <c r="W103" s="6" t="s">
        <v>2</v>
      </c>
      <c r="X103" s="6" t="s">
        <v>4</v>
      </c>
      <c r="Y103" s="6" t="s">
        <v>6</v>
      </c>
      <c r="Z103" s="6" t="s">
        <v>8</v>
      </c>
      <c r="AA103" s="6" t="s">
        <v>10</v>
      </c>
      <c r="AB103" s="6" t="s">
        <v>12</v>
      </c>
    </row>
    <row r="104" spans="1:28">
      <c r="I104" s="4">
        <f>AVERAGE(I6:I102)</f>
        <v>3.5593981127731138E-3</v>
      </c>
      <c r="J104" s="4">
        <f t="shared" ref="J104:N104" si="15">AVERAGE(J6:J102)</f>
        <v>4.691472546421226E-4</v>
      </c>
      <c r="K104" s="4">
        <f t="shared" si="15"/>
        <v>4.0528327613425681E-3</v>
      </c>
      <c r="L104" s="4">
        <f t="shared" si="15"/>
        <v>4.5268791353540797E-3</v>
      </c>
      <c r="M104" s="4">
        <f t="shared" si="15"/>
        <v>9.0449202209018039E-4</v>
      </c>
      <c r="N104" s="4">
        <f t="shared" si="15"/>
        <v>1.580689224288095E-3</v>
      </c>
      <c r="W104" s="17">
        <f>I4*I105</f>
        <v>3.2170150550017154E-4</v>
      </c>
      <c r="X104" s="1">
        <f t="shared" ref="X104:AA104" si="16">J4*J105</f>
        <v>1.7807625904107437E-3</v>
      </c>
      <c r="Y104" s="1">
        <f t="shared" si="16"/>
        <v>2.0370618918241767E-4</v>
      </c>
      <c r="Z104" s="1">
        <f t="shared" si="16"/>
        <v>1.3094959128795659E-3</v>
      </c>
      <c r="AA104" s="1">
        <f t="shared" si="16"/>
        <v>1.2331348861518431E-4</v>
      </c>
      <c r="AB104" s="21">
        <f>N4*N105</f>
        <v>3.3514411166405073E-4</v>
      </c>
    </row>
    <row r="105" spans="1:28">
      <c r="H105" s="24" t="s">
        <v>20</v>
      </c>
      <c r="I105" s="23">
        <f>(1+I106)^(1/12)-1</f>
        <v>6.4340301100034303E-3</v>
      </c>
      <c r="J105" s="23">
        <f t="shared" ref="J105:M105" si="17">(1+J106)^(1/12)-1</f>
        <v>7.2073233161367156E-3</v>
      </c>
      <c r="K105" s="23">
        <f t="shared" si="17"/>
        <v>4.0741237836483535E-3</v>
      </c>
      <c r="L105" s="23">
        <f t="shared" si="17"/>
        <v>3.2737397821989145E-3</v>
      </c>
      <c r="M105" s="23">
        <f t="shared" si="17"/>
        <v>2.4662697723036864E-3</v>
      </c>
      <c r="N105" s="23">
        <f>(1+N106)^(1/12)-1</f>
        <v>1.6515813019202241E-3</v>
      </c>
      <c r="AA105" s="24" t="s">
        <v>17</v>
      </c>
      <c r="AB105" s="16">
        <f>SUM(W104:AB104)</f>
        <v>4.0741237982521335E-3</v>
      </c>
    </row>
    <row r="106" spans="1:28">
      <c r="H106" s="24" t="s">
        <v>21</v>
      </c>
      <c r="I106" s="20">
        <v>0.08</v>
      </c>
      <c r="J106" s="20">
        <v>0.09</v>
      </c>
      <c r="K106" s="20">
        <v>0.05</v>
      </c>
      <c r="L106" s="20">
        <v>0.04</v>
      </c>
      <c r="M106" s="20">
        <v>0.03</v>
      </c>
      <c r="N106" s="20">
        <v>0.02</v>
      </c>
      <c r="AA106" s="24"/>
    </row>
    <row r="107" spans="1:28">
      <c r="AA107" s="24" t="s">
        <v>19</v>
      </c>
      <c r="AB107" s="16">
        <f>(1+AB108)^(1/12)-1</f>
        <v>4.0741237836483535E-3</v>
      </c>
    </row>
    <row r="108" spans="1:28">
      <c r="H108" s="22" t="s">
        <v>15</v>
      </c>
      <c r="I108" s="7" t="s">
        <v>2</v>
      </c>
      <c r="J108" s="7" t="s">
        <v>4</v>
      </c>
      <c r="K108" s="7" t="s">
        <v>6</v>
      </c>
      <c r="L108" s="7" t="s">
        <v>8</v>
      </c>
      <c r="M108" s="7" t="s">
        <v>10</v>
      </c>
      <c r="N108" s="7" t="s">
        <v>12</v>
      </c>
      <c r="AA108" s="24" t="s">
        <v>18</v>
      </c>
      <c r="AB108" s="18">
        <v>0.05</v>
      </c>
    </row>
    <row r="109" spans="1:28">
      <c r="H109" s="8" t="s">
        <v>2</v>
      </c>
      <c r="I109" s="5">
        <f>VARP('MV Test'!$I$6:$I$102)</f>
        <v>2.7049328494510956E-3</v>
      </c>
      <c r="J109" s="5">
        <v>2.0615379749177099E-3</v>
      </c>
      <c r="K109" s="5">
        <v>1.57676810754426E-3</v>
      </c>
      <c r="L109" s="5">
        <v>4.831831015085915E-4</v>
      </c>
      <c r="M109" s="5">
        <v>1.1601471707626875E-3</v>
      </c>
      <c r="N109" s="5">
        <v>7.0293829005922952E-4</v>
      </c>
    </row>
    <row r="110" spans="1:28">
      <c r="H110" s="8" t="s">
        <v>4</v>
      </c>
      <c r="I110" s="5">
        <v>2.0615379749177108E-3</v>
      </c>
      <c r="J110" s="5">
        <f>VARP('MV Test'!$J$6:$J$102)</f>
        <v>2.7394899612677957E-3</v>
      </c>
      <c r="K110" s="5">
        <v>1.2879087760102341E-3</v>
      </c>
      <c r="L110" s="5">
        <v>4.5232735778691943E-4</v>
      </c>
      <c r="M110" s="5">
        <v>1.0939499537750959E-3</v>
      </c>
      <c r="N110" s="5">
        <v>5.5679334677016855E-4</v>
      </c>
    </row>
    <row r="111" spans="1:28">
      <c r="H111" s="8" t="s">
        <v>6</v>
      </c>
      <c r="I111" s="5">
        <v>1.5767681075442585E-3</v>
      </c>
      <c r="J111" s="5">
        <v>1.2879087760102341E-3</v>
      </c>
      <c r="K111" s="5">
        <f>VARP('MV Test'!$K$6:$K$102)</f>
        <v>1.4476335594925996E-3</v>
      </c>
      <c r="L111" s="5">
        <v>6.3254670824355083E-4</v>
      </c>
      <c r="M111" s="5">
        <v>1.0397283570793251E-3</v>
      </c>
      <c r="N111" s="5">
        <v>5.1359700127392353E-4</v>
      </c>
    </row>
    <row r="112" spans="1:28">
      <c r="H112" s="8" t="s">
        <v>8</v>
      </c>
      <c r="I112" s="5">
        <v>4.831831015085915E-4</v>
      </c>
      <c r="J112" s="5">
        <v>4.5232735778691943E-4</v>
      </c>
      <c r="K112" s="5">
        <v>6.3254670824355083E-4</v>
      </c>
      <c r="L112" s="5">
        <f>VARP('MV Test'!$L$6:$L$102)</f>
        <v>6.0126637658871186E-4</v>
      </c>
      <c r="M112" s="5">
        <v>6.5649175232510883E-4</v>
      </c>
      <c r="N112" s="5">
        <v>3.6656225311930326E-4</v>
      </c>
    </row>
    <row r="113" spans="8:14">
      <c r="H113" s="8" t="s">
        <v>10</v>
      </c>
      <c r="I113" s="5">
        <v>1.1601471707626875E-3</v>
      </c>
      <c r="J113" s="5">
        <v>1.0939499537750959E-3</v>
      </c>
      <c r="K113" s="5">
        <v>1.0397283570793251E-3</v>
      </c>
      <c r="L113" s="5">
        <v>6.5649175232510883E-4</v>
      </c>
      <c r="M113" s="5">
        <f>VARP('MV Test'!$M$6:$M$102)</f>
        <v>1.3748382892685108E-3</v>
      </c>
      <c r="N113" s="5">
        <v>6.5408541214046639E-4</v>
      </c>
    </row>
    <row r="114" spans="8:14">
      <c r="H114" s="8" t="s">
        <v>12</v>
      </c>
      <c r="I114" s="5">
        <v>7.0293829005922952E-4</v>
      </c>
      <c r="J114" s="5">
        <v>5.5679334677016855E-4</v>
      </c>
      <c r="K114" s="5">
        <v>5.1359700127392353E-4</v>
      </c>
      <c r="L114" s="5">
        <v>3.6656225311930326E-4</v>
      </c>
      <c r="M114" s="5">
        <v>6.5408541214046639E-4</v>
      </c>
      <c r="N114" s="5">
        <f>VARP('MV Test'!$N$6:$N$102)</f>
        <v>6.9574434043657464E-4</v>
      </c>
    </row>
  </sheetData>
  <mergeCells count="1">
    <mergeCell ref="O4:T4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MV Test</vt:lpstr>
      <vt:lpstr>'MV Test'!A</vt:lpstr>
      <vt:lpstr>'MV Test'!Covariance_Matrix</vt:lpstr>
      <vt:lpstr>'MV Test'!Mkt_Cap</vt:lpstr>
      <vt:lpstr>'MV Test'!Mkt_Cap_D</vt:lpstr>
      <vt:lpstr>'MV Test'!Mkt_Cap_R</vt:lpstr>
      <vt:lpstr>'MV Test'!Pi</vt:lpstr>
    </vt:vector>
  </TitlesOfParts>
  <Company>INCAPTURE JAPAN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Ryoichi Yamabe</dc:creator>
  <cp:lastModifiedBy>Spooky</cp:lastModifiedBy>
  <cp:lastPrinted>2016-03-15T16:22:19Z</cp:lastPrinted>
  <dcterms:created xsi:type="dcterms:W3CDTF">2016-02-12T04:38:42Z</dcterms:created>
  <dcterms:modified xsi:type="dcterms:W3CDTF">2016-04-06T20:13:22Z</dcterms:modified>
</cp:coreProperties>
</file>