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lorym\Documents\GitHub\PriceAnalysis\manuscript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" l="1"/>
  <c r="S7" i="1"/>
  <c r="V26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28" i="1"/>
  <c r="U26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28" i="1"/>
  <c r="C36" i="1"/>
  <c r="D36" i="1"/>
  <c r="E36" i="1"/>
  <c r="F36" i="1"/>
  <c r="G36" i="1"/>
  <c r="H36" i="1"/>
  <c r="I36" i="1"/>
  <c r="J36" i="1"/>
  <c r="K36" i="1"/>
  <c r="L36" i="1"/>
  <c r="B36" i="1"/>
  <c r="T26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28" i="1"/>
</calcChain>
</file>

<file path=xl/sharedStrings.xml><?xml version="1.0" encoding="utf-8"?>
<sst xmlns="http://schemas.openxmlformats.org/spreadsheetml/2006/main" count="86" uniqueCount="83">
  <si>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</si>
  <si>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</si>
  <si>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</si>
  <si>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</si>
  <si>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</si>
  <si>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</si>
  <si>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</si>
  <si>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</si>
  <si>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</si>
  <si>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</si>
  <si>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</si>
  <si>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</si>
  <si>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</si>
  <si>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</si>
  <si>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</si>
  <si>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</si>
  <si>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</si>
  <si>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</si>
  <si>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</si>
  <si>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</si>
  <si>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</si>
  <si>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</si>
  <si>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</si>
  <si>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</si>
  <si>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</si>
  <si>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</si>
  <si>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</si>
  <si>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</si>
  <si>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</si>
  <si>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</si>
  <si>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</si>
  <si>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</si>
  <si>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</si>
  <si>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</si>
  <si>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</si>
  <si>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</si>
  <si>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</si>
  <si>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</si>
  <si>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</si>
  <si>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</si>
  <si>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</si>
  <si>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</si>
  <si>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</si>
  <si>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</si>
  <si>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</si>
  <si>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</si>
  <si>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</si>
  <si>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</si>
  <si>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</si>
  <si>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</si>
  <si>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</si>
  <si>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</si>
  <si>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</si>
  <si>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</si>
  <si>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</si>
  <si>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</si>
  <si>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</si>
  <si>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</si>
  <si>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</si>
  <si>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</si>
  <si>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</si>
  <si>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</si>
  <si>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</si>
  <si>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</si>
  <si>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</si>
  <si>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</si>
  <si>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</si>
  <si>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Miles Per Gallon Regressed on Quarter Mile Time in Seconds</t>
  </si>
  <si>
    <t>mpg = b_0 + B_1*qsec + error</t>
  </si>
  <si>
    <t>RESIDUAL OUTPUT</t>
  </si>
  <si>
    <t>Observation</t>
  </si>
  <si>
    <t>Residuals</t>
  </si>
  <si>
    <t>Standard Residuals</t>
  </si>
  <si>
    <t>Predicted mpg</t>
  </si>
  <si>
    <t>Sum Square Residuals</t>
  </si>
  <si>
    <t>Sum Square Regression</t>
  </si>
  <si>
    <t>Means</t>
  </si>
  <si>
    <t>R-Squared</t>
  </si>
  <si>
    <t>Sum Square Total</t>
  </si>
  <si>
    <t>1-SS_res/SS_tot</t>
  </si>
  <si>
    <t>SS_reg/SS_tot</t>
  </si>
  <si>
    <t>Motor Trend 'Cars' Data</t>
  </si>
  <si>
    <r>
      <t>Henderson and Velleman (1981), Building multiple regression models interactively. </t>
    </r>
    <r>
      <rPr>
        <i/>
        <sz val="11"/>
        <color rgb="FF000000"/>
        <rFont val="Calibri"/>
        <family val="2"/>
        <scheme val="minor"/>
      </rPr>
      <t>Biometrics</t>
    </r>
    <r>
      <rPr>
        <sz val="11"/>
        <color rgb="FF000000"/>
        <rFont val="Calibri"/>
        <family val="2"/>
        <scheme val="minor"/>
      </rPr>
      <t>, </t>
    </r>
    <r>
      <rPr>
        <b/>
        <sz val="11"/>
        <color rgb="FF000000"/>
        <rFont val="Calibri"/>
        <family val="2"/>
        <scheme val="minor"/>
      </rPr>
      <t>37</t>
    </r>
    <r>
      <rPr>
        <sz val="11"/>
        <color rgb="FF000000"/>
        <rFont val="Calibri"/>
        <family val="2"/>
        <scheme val="minor"/>
      </rPr>
      <t>, 391–411.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</si>
</sst>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000000"/>
      <name val="Lucida Console"/>
      <family val="3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3" fillId="0" borderId="0" xfId="0" applyFont="1" applyAlignment="1">
      <alignment horizontal="left" wrapText="1"/>
    </xf>
    <xf numFmtId="0" fontId="0" fillId="0" borderId="0" xfId="0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" fillId="2" borderId="3" xfId="0" applyFont="1" applyFill="1" applyBorder="1"/>
    <xf numFmtId="0" fontId="0" fillId="2" borderId="0" xfId="0" applyFill="1"/>
    <xf numFmtId="0" fontId="1" fillId="2" borderId="0" xfId="0" applyFont="1" applyFill="1"/>
    <xf numFmtId="0" fontId="4" fillId="2" borderId="0" xfId="0" applyFont="1" applyFill="1" applyBorder="1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qsec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Sheet1!$H$4:$H$35</c:f>
              <c:numCache>
                <c:formatCode>General</c:formatCode>
                <c:ptCount val="32"/>
                <c:pt idx="0">
                  <c:v>16.46</c:v>
                </c:pt>
                <c:pt idx="1">
                  <c:v>17.02</c:v>
                </c:pt>
                <c:pt idx="2">
                  <c:v>18.61</c:v>
                </c:pt>
                <c:pt idx="3">
                  <c:v>19.440000000000001</c:v>
                </c:pt>
                <c:pt idx="4">
                  <c:v>17.02</c:v>
                </c:pt>
                <c:pt idx="5">
                  <c:v>20.22</c:v>
                </c:pt>
                <c:pt idx="6">
                  <c:v>15.84</c:v>
                </c:pt>
                <c:pt idx="7">
                  <c:v>20</c:v>
                </c:pt>
                <c:pt idx="8">
                  <c:v>22.9</c:v>
                </c:pt>
                <c:pt idx="9">
                  <c:v>18.3</c:v>
                </c:pt>
                <c:pt idx="10">
                  <c:v>18.899999999999999</c:v>
                </c:pt>
                <c:pt idx="11">
                  <c:v>17.399999999999999</c:v>
                </c:pt>
                <c:pt idx="12">
                  <c:v>17.600000000000001</c:v>
                </c:pt>
                <c:pt idx="13">
                  <c:v>18</c:v>
                </c:pt>
                <c:pt idx="14">
                  <c:v>17.98</c:v>
                </c:pt>
                <c:pt idx="15">
                  <c:v>17.82</c:v>
                </c:pt>
                <c:pt idx="16">
                  <c:v>17.420000000000002</c:v>
                </c:pt>
                <c:pt idx="17">
                  <c:v>19.47</c:v>
                </c:pt>
                <c:pt idx="18">
                  <c:v>18.52</c:v>
                </c:pt>
                <c:pt idx="19">
                  <c:v>19.899999999999999</c:v>
                </c:pt>
                <c:pt idx="20">
                  <c:v>20.010000000000002</c:v>
                </c:pt>
                <c:pt idx="21">
                  <c:v>16.87</c:v>
                </c:pt>
                <c:pt idx="22">
                  <c:v>17.3</c:v>
                </c:pt>
                <c:pt idx="23">
                  <c:v>15.41</c:v>
                </c:pt>
                <c:pt idx="24">
                  <c:v>17.05</c:v>
                </c:pt>
                <c:pt idx="25">
                  <c:v>18.899999999999999</c:v>
                </c:pt>
                <c:pt idx="26">
                  <c:v>16.7</c:v>
                </c:pt>
                <c:pt idx="27">
                  <c:v>16.899999999999999</c:v>
                </c:pt>
                <c:pt idx="28">
                  <c:v>14.5</c:v>
                </c:pt>
                <c:pt idx="29">
                  <c:v>15.5</c:v>
                </c:pt>
                <c:pt idx="30">
                  <c:v>14.6</c:v>
                </c:pt>
                <c:pt idx="31">
                  <c:v>18.600000000000001</c:v>
                </c:pt>
              </c:numCache>
            </c:numRef>
          </c:xVal>
          <c:yVal>
            <c:numRef>
              <c:f>Sheet1!$R$28:$R$59</c:f>
              <c:numCache>
                <c:formatCode>General</c:formatCode>
                <c:ptCount val="32"/>
                <c:pt idx="0">
                  <c:v>2.8704633648068025</c:v>
                </c:pt>
                <c:pt idx="1">
                  <c:v>2.0796734571259385</c:v>
                </c:pt>
                <c:pt idx="2">
                  <c:v>1.6343949692463298</c:v>
                </c:pt>
                <c:pt idx="3">
                  <c:v>-0.93766864392353355</c:v>
                </c:pt>
                <c:pt idx="4">
                  <c:v>-0.22032654287406217</c:v>
                </c:pt>
                <c:pt idx="5">
                  <c:v>-5.3391260153361664</c:v>
                </c:pt>
                <c:pt idx="6">
                  <c:v>-2.95401923740366</c:v>
                </c:pt>
                <c:pt idx="7">
                  <c:v>1.2715414483955989</c:v>
                </c:pt>
                <c:pt idx="8">
                  <c:v>-4.4236205735231842</c:v>
                </c:pt>
                <c:pt idx="9">
                  <c:v>-1.5278463318589068</c:v>
                </c:pt>
                <c:pt idx="10">
                  <c:v>-3.7751212329455477</c:v>
                </c:pt>
                <c:pt idx="11">
                  <c:v>-3.056933980228937</c:v>
                </c:pt>
                <c:pt idx="12">
                  <c:v>-2.4393589472578228</c:v>
                </c:pt>
                <c:pt idx="13">
                  <c:v>-5.1042088813155821</c:v>
                </c:pt>
                <c:pt idx="14">
                  <c:v>-9.8759663846126937</c:v>
                </c:pt>
                <c:pt idx="15">
                  <c:v>-9.6500264109895912</c:v>
                </c:pt>
                <c:pt idx="16">
                  <c:v>-4.7851764769318308</c:v>
                </c:pt>
                <c:pt idx="17">
                  <c:v>10.019967611022135</c:v>
                </c:pt>
                <c:pt idx="18">
                  <c:v>9.3614862044093243</c:v>
                </c:pt>
                <c:pt idx="19">
                  <c:v>10.912753931910043</c:v>
                </c:pt>
                <c:pt idx="20">
                  <c:v>-1.6425797999558469</c:v>
                </c:pt>
                <c:pt idx="21">
                  <c:v>-3.2085078176024027</c:v>
                </c:pt>
                <c:pt idx="22">
                  <c:v>-4.1157214967144995</c:v>
                </c:pt>
                <c:pt idx="23">
                  <c:v>-3.3468055582915639</c:v>
                </c:pt>
                <c:pt idx="24">
                  <c:v>0.23730971207160323</c:v>
                </c:pt>
                <c:pt idx="25">
                  <c:v>5.7248787670544523</c:v>
                </c:pt>
                <c:pt idx="26">
                  <c:v>7.531553404372147</c:v>
                </c:pt>
                <c:pt idx="27">
                  <c:v>11.649128437343265</c:v>
                </c:pt>
                <c:pt idx="28">
                  <c:v>0.43822804168984675</c:v>
                </c:pt>
                <c:pt idx="29">
                  <c:v>2.926103206545438</c:v>
                </c:pt>
                <c:pt idx="30">
                  <c:v>-0.50298444182459434</c:v>
                </c:pt>
                <c:pt idx="31">
                  <c:v>0.24851621759776776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16576"/>
        <c:axId val="-2037016000"/>
      </c:scatterChart>
      <c:valAx>
        <c:axId val="-21371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7016000"/>
        <c:crosses val="autoZero"/>
        <c:crossBetween val="midCat"/>
      </c:valAx>
      <c:valAx>
        <c:axId val="-2037016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1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qsec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mpg</c:v>
          </c:tx>
          <c:spPr>
            <a:ln w="19050">
              <a:noFill/>
            </a:ln>
          </c:spPr>
          <c:xVal>
            <c:numRef>
              <c:f>Sheet1!$H$4:$H$35</c:f>
              <c:numCache>
                <c:formatCode>General</c:formatCode>
                <c:ptCount val="32"/>
                <c:pt idx="0">
                  <c:v>16.46</c:v>
                </c:pt>
                <c:pt idx="1">
                  <c:v>17.02</c:v>
                </c:pt>
                <c:pt idx="2">
                  <c:v>18.61</c:v>
                </c:pt>
                <c:pt idx="3">
                  <c:v>19.440000000000001</c:v>
                </c:pt>
                <c:pt idx="4">
                  <c:v>17.02</c:v>
                </c:pt>
                <c:pt idx="5">
                  <c:v>20.22</c:v>
                </c:pt>
                <c:pt idx="6">
                  <c:v>15.84</c:v>
                </c:pt>
                <c:pt idx="7">
                  <c:v>20</c:v>
                </c:pt>
                <c:pt idx="8">
                  <c:v>22.9</c:v>
                </c:pt>
                <c:pt idx="9">
                  <c:v>18.3</c:v>
                </c:pt>
                <c:pt idx="10">
                  <c:v>18.899999999999999</c:v>
                </c:pt>
                <c:pt idx="11">
                  <c:v>17.399999999999999</c:v>
                </c:pt>
                <c:pt idx="12">
                  <c:v>17.600000000000001</c:v>
                </c:pt>
                <c:pt idx="13">
                  <c:v>18</c:v>
                </c:pt>
                <c:pt idx="14">
                  <c:v>17.98</c:v>
                </c:pt>
                <c:pt idx="15">
                  <c:v>17.82</c:v>
                </c:pt>
                <c:pt idx="16">
                  <c:v>17.420000000000002</c:v>
                </c:pt>
                <c:pt idx="17">
                  <c:v>19.47</c:v>
                </c:pt>
                <c:pt idx="18">
                  <c:v>18.52</c:v>
                </c:pt>
                <c:pt idx="19">
                  <c:v>19.899999999999999</c:v>
                </c:pt>
                <c:pt idx="20">
                  <c:v>20.010000000000002</c:v>
                </c:pt>
                <c:pt idx="21">
                  <c:v>16.87</c:v>
                </c:pt>
                <c:pt idx="22">
                  <c:v>17.3</c:v>
                </c:pt>
                <c:pt idx="23">
                  <c:v>15.41</c:v>
                </c:pt>
                <c:pt idx="24">
                  <c:v>17.05</c:v>
                </c:pt>
                <c:pt idx="25">
                  <c:v>18.899999999999999</c:v>
                </c:pt>
                <c:pt idx="26">
                  <c:v>16.7</c:v>
                </c:pt>
                <c:pt idx="27">
                  <c:v>16.899999999999999</c:v>
                </c:pt>
                <c:pt idx="28">
                  <c:v>14.5</c:v>
                </c:pt>
                <c:pt idx="29">
                  <c:v>15.5</c:v>
                </c:pt>
                <c:pt idx="30">
                  <c:v>14.6</c:v>
                </c:pt>
                <c:pt idx="31">
                  <c:v>18.600000000000001</c:v>
                </c:pt>
              </c:numCache>
            </c:numRef>
          </c:xVal>
          <c:yVal>
            <c:numRef>
              <c:f>Sheet1!$B$4:$B$35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yVal>
          <c:smooth val="0"/>
        </c:ser>
        <c:ser>
          <c:idx val="1"/>
          <c:order val="1"/>
          <c:tx>
            <c:v>Predicted mpg</c:v>
          </c:tx>
          <c:spPr>
            <a:ln w="19050">
              <a:noFill/>
            </a:ln>
          </c:spPr>
          <c:xVal>
            <c:numRef>
              <c:f>Sheet1!$H$4:$H$35</c:f>
              <c:numCache>
                <c:formatCode>General</c:formatCode>
                <c:ptCount val="32"/>
                <c:pt idx="0">
                  <c:v>16.46</c:v>
                </c:pt>
                <c:pt idx="1">
                  <c:v>17.02</c:v>
                </c:pt>
                <c:pt idx="2">
                  <c:v>18.61</c:v>
                </c:pt>
                <c:pt idx="3">
                  <c:v>19.440000000000001</c:v>
                </c:pt>
                <c:pt idx="4">
                  <c:v>17.02</c:v>
                </c:pt>
                <c:pt idx="5">
                  <c:v>20.22</c:v>
                </c:pt>
                <c:pt idx="6">
                  <c:v>15.84</c:v>
                </c:pt>
                <c:pt idx="7">
                  <c:v>20</c:v>
                </c:pt>
                <c:pt idx="8">
                  <c:v>22.9</c:v>
                </c:pt>
                <c:pt idx="9">
                  <c:v>18.3</c:v>
                </c:pt>
                <c:pt idx="10">
                  <c:v>18.899999999999999</c:v>
                </c:pt>
                <c:pt idx="11">
                  <c:v>17.399999999999999</c:v>
                </c:pt>
                <c:pt idx="12">
                  <c:v>17.600000000000001</c:v>
                </c:pt>
                <c:pt idx="13">
                  <c:v>18</c:v>
                </c:pt>
                <c:pt idx="14">
                  <c:v>17.98</c:v>
                </c:pt>
                <c:pt idx="15">
                  <c:v>17.82</c:v>
                </c:pt>
                <c:pt idx="16">
                  <c:v>17.420000000000002</c:v>
                </c:pt>
                <c:pt idx="17">
                  <c:v>19.47</c:v>
                </c:pt>
                <c:pt idx="18">
                  <c:v>18.52</c:v>
                </c:pt>
                <c:pt idx="19">
                  <c:v>19.899999999999999</c:v>
                </c:pt>
                <c:pt idx="20">
                  <c:v>20.010000000000002</c:v>
                </c:pt>
                <c:pt idx="21">
                  <c:v>16.87</c:v>
                </c:pt>
                <c:pt idx="22">
                  <c:v>17.3</c:v>
                </c:pt>
                <c:pt idx="23">
                  <c:v>15.41</c:v>
                </c:pt>
                <c:pt idx="24">
                  <c:v>17.05</c:v>
                </c:pt>
                <c:pt idx="25">
                  <c:v>18.899999999999999</c:v>
                </c:pt>
                <c:pt idx="26">
                  <c:v>16.7</c:v>
                </c:pt>
                <c:pt idx="27">
                  <c:v>16.899999999999999</c:v>
                </c:pt>
                <c:pt idx="28">
                  <c:v>14.5</c:v>
                </c:pt>
                <c:pt idx="29">
                  <c:v>15.5</c:v>
                </c:pt>
                <c:pt idx="30">
                  <c:v>14.6</c:v>
                </c:pt>
                <c:pt idx="31">
                  <c:v>18.600000000000001</c:v>
                </c:pt>
              </c:numCache>
            </c:numRef>
          </c:xVal>
          <c:yVal>
            <c:numRef>
              <c:f>Sheet1!$Q$28:$Q$59</c:f>
              <c:numCache>
                <c:formatCode>General</c:formatCode>
                <c:ptCount val="32"/>
                <c:pt idx="0">
                  <c:v>18.129536635193197</c:v>
                </c:pt>
                <c:pt idx="1">
                  <c:v>18.920326542874061</c:v>
                </c:pt>
                <c:pt idx="2">
                  <c:v>21.165605030753671</c:v>
                </c:pt>
                <c:pt idx="3">
                  <c:v>22.337668643923532</c:v>
                </c:pt>
                <c:pt idx="4">
                  <c:v>18.920326542874061</c:v>
                </c:pt>
                <c:pt idx="5">
                  <c:v>23.439126015336168</c:v>
                </c:pt>
                <c:pt idx="6">
                  <c:v>17.254019237403661</c:v>
                </c:pt>
                <c:pt idx="7">
                  <c:v>23.1284585516044</c:v>
                </c:pt>
                <c:pt idx="8">
                  <c:v>27.223620573523185</c:v>
                </c:pt>
                <c:pt idx="9">
                  <c:v>20.727846331858906</c:v>
                </c:pt>
                <c:pt idx="10">
                  <c:v>21.575121232945548</c:v>
                </c:pt>
                <c:pt idx="11">
                  <c:v>19.456933980228936</c:v>
                </c:pt>
                <c:pt idx="12">
                  <c:v>19.739358947257823</c:v>
                </c:pt>
                <c:pt idx="13">
                  <c:v>20.304208881315581</c:v>
                </c:pt>
                <c:pt idx="14">
                  <c:v>20.275966384612694</c:v>
                </c:pt>
                <c:pt idx="15">
                  <c:v>20.050026410989592</c:v>
                </c:pt>
                <c:pt idx="16">
                  <c:v>19.48517647693183</c:v>
                </c:pt>
                <c:pt idx="17">
                  <c:v>22.380032388977863</c:v>
                </c:pt>
                <c:pt idx="18">
                  <c:v>21.038513795590674</c:v>
                </c:pt>
                <c:pt idx="19">
                  <c:v>22.987246068089956</c:v>
                </c:pt>
                <c:pt idx="20">
                  <c:v>23.142579799955847</c:v>
                </c:pt>
                <c:pt idx="21">
                  <c:v>18.708507817602403</c:v>
                </c:pt>
                <c:pt idx="22">
                  <c:v>19.315721496714499</c:v>
                </c:pt>
                <c:pt idx="23">
                  <c:v>16.646805558291565</c:v>
                </c:pt>
                <c:pt idx="24">
                  <c:v>18.962690287928396</c:v>
                </c:pt>
                <c:pt idx="25">
                  <c:v>21.575121232945548</c:v>
                </c:pt>
                <c:pt idx="26">
                  <c:v>18.468446595627853</c:v>
                </c:pt>
                <c:pt idx="27">
                  <c:v>18.750871562656734</c:v>
                </c:pt>
                <c:pt idx="28">
                  <c:v>15.361771958310154</c:v>
                </c:pt>
                <c:pt idx="29">
                  <c:v>16.773896793454561</c:v>
                </c:pt>
                <c:pt idx="30">
                  <c:v>15.502984441824594</c:v>
                </c:pt>
                <c:pt idx="31">
                  <c:v>21.151483782402231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373824"/>
        <c:axId val="-176923760"/>
      </c:scatterChart>
      <c:valAx>
        <c:axId val="-204437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76923760"/>
        <c:crosses val="autoZero"/>
        <c:crossBetween val="midCat"/>
      </c:valAx>
      <c:valAx>
        <c:axId val="-176923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4373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104775</xdr:colOff>
      <xdr:row>0</xdr:row>
      <xdr:rowOff>9525</xdr:rowOff>
    </xdr:from>
    <xdr:to>
      <xdr:col>32</xdr:col>
      <xdr:colOff>123825</xdr:colOff>
      <xdr:row>18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104775</xdr:colOff>
      <xdr:row>18</xdr:row>
      <xdr:rowOff>123824</xdr:rowOff>
    </xdr:from>
    <xdr:to>
      <xdr:col>32</xdr:col>
      <xdr:colOff>142875</xdr:colOff>
      <xdr:row>39</xdr:row>
      <xdr:rowOff>38099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0"/>
  <sheetViews>
    <sheetView tabSelected="1" workbookViewId="0">
      <selection activeCell="O16" sqref="O16"/>
    </sheetView>
  </sheetViews>
  <sheetFormatPr defaultRowHeight="15" x14ac:dyDescent="0.25"/>
  <cols>
    <col min="1" max="1" width="24.28515625" customWidth="1"/>
    <col min="16" max="16" width="34" customWidth="1"/>
    <col min="17" max="17" width="12.7109375" bestFit="1" customWidth="1"/>
    <col min="18" max="18" width="14.5703125" customWidth="1"/>
    <col min="19" max="19" width="18.5703125" bestFit="1" customWidth="1"/>
    <col min="20" max="20" width="20.42578125" customWidth="1"/>
    <col min="21" max="21" width="20.140625" bestFit="1" customWidth="1"/>
    <col min="22" max="22" width="12" bestFit="1" customWidth="1"/>
    <col min="23" max="23" width="12.7109375" bestFit="1" customWidth="1"/>
    <col min="24" max="24" width="12.5703125" bestFit="1" customWidth="1"/>
  </cols>
  <sheetData>
    <row r="1" spans="1:25" ht="24" customHeight="1" x14ac:dyDescent="0.3">
      <c r="P1" s="7" t="s">
        <v>67</v>
      </c>
      <c r="Q1" s="7"/>
      <c r="R1" s="7"/>
      <c r="S1" s="7"/>
    </row>
    <row r="2" spans="1:25" ht="18.75" x14ac:dyDescent="0.3">
      <c r="P2" s="2" t="s">
        <v>68</v>
      </c>
    </row>
    <row r="3" spans="1:25" x14ac:dyDescent="0.25">
      <c r="A3" s="1"/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</row>
    <row r="4" spans="1:25" x14ac:dyDescent="0.25">
      <c r="A4" s="1" t="s">
        <v>11</v>
      </c>
      <c r="B4">
        <v>21</v>
      </c>
      <c r="C4">
        <v>6</v>
      </c>
      <c r="D4">
        <v>160</v>
      </c>
      <c r="E4">
        <v>110</v>
      </c>
      <c r="F4">
        <v>3.9</v>
      </c>
      <c r="G4">
        <v>2.62</v>
      </c>
      <c r="H4">
        <v>16.46</v>
      </c>
      <c r="I4">
        <v>0</v>
      </c>
      <c r="J4">
        <v>1</v>
      </c>
      <c r="K4">
        <v>4</v>
      </c>
      <c r="L4">
        <v>4</v>
      </c>
      <c r="P4" t="s">
        <v>43</v>
      </c>
      <c r="Y4" s="8"/>
    </row>
    <row r="5" spans="1:25" ht="15.75" thickBot="1" x14ac:dyDescent="0.3">
      <c r="A5" s="1" t="s">
        <v>12</v>
      </c>
      <c r="B5">
        <v>21</v>
      </c>
      <c r="C5">
        <v>6</v>
      </c>
      <c r="D5">
        <v>160</v>
      </c>
      <c r="E5">
        <v>110</v>
      </c>
      <c r="F5">
        <v>3.9</v>
      </c>
      <c r="G5">
        <v>2.875</v>
      </c>
      <c r="H5">
        <v>17.02</v>
      </c>
      <c r="I5">
        <v>0</v>
      </c>
      <c r="J5">
        <v>1</v>
      </c>
      <c r="K5">
        <v>4</v>
      </c>
      <c r="L5">
        <v>4</v>
      </c>
      <c r="S5" s="11" t="s">
        <v>77</v>
      </c>
      <c r="T5" s="11" t="s">
        <v>77</v>
      </c>
      <c r="Y5" s="8"/>
    </row>
    <row r="6" spans="1:25" x14ac:dyDescent="0.25">
      <c r="A6" s="1" t="s">
        <v>13</v>
      </c>
      <c r="B6">
        <v>22.8</v>
      </c>
      <c r="C6">
        <v>4</v>
      </c>
      <c r="D6">
        <v>108</v>
      </c>
      <c r="E6">
        <v>93</v>
      </c>
      <c r="F6">
        <v>3.85</v>
      </c>
      <c r="G6">
        <v>2.3199999999999998</v>
      </c>
      <c r="H6">
        <v>18.61</v>
      </c>
      <c r="I6">
        <v>1</v>
      </c>
      <c r="J6">
        <v>1</v>
      </c>
      <c r="K6">
        <v>4</v>
      </c>
      <c r="L6">
        <v>1</v>
      </c>
      <c r="P6" s="6" t="s">
        <v>44</v>
      </c>
      <c r="Q6" s="6"/>
      <c r="S6" s="12" t="s">
        <v>79</v>
      </c>
      <c r="T6" s="12" t="s">
        <v>80</v>
      </c>
      <c r="Y6" s="8"/>
    </row>
    <row r="7" spans="1:25" x14ac:dyDescent="0.25">
      <c r="A7" s="1" t="s">
        <v>14</v>
      </c>
      <c r="B7">
        <v>21.4</v>
      </c>
      <c r="C7">
        <v>6</v>
      </c>
      <c r="D7">
        <v>258</v>
      </c>
      <c r="E7">
        <v>110</v>
      </c>
      <c r="F7">
        <v>3.08</v>
      </c>
      <c r="G7">
        <v>3.2149999999999999</v>
      </c>
      <c r="H7">
        <v>19.440000000000001</v>
      </c>
      <c r="I7">
        <v>1</v>
      </c>
      <c r="J7">
        <v>0</v>
      </c>
      <c r="K7">
        <v>3</v>
      </c>
      <c r="L7">
        <v>1</v>
      </c>
      <c r="P7" s="3" t="s">
        <v>45</v>
      </c>
      <c r="Q7" s="3">
        <v>0.41868403392177839</v>
      </c>
      <c r="S7" s="12">
        <f>1-T26/V26</f>
        <v>0.17529632026101305</v>
      </c>
      <c r="T7" s="12">
        <f>U26/V26</f>
        <v>0.1752963202610128</v>
      </c>
      <c r="Y7" s="8"/>
    </row>
    <row r="8" spans="1:25" x14ac:dyDescent="0.25">
      <c r="A8" s="1" t="s">
        <v>15</v>
      </c>
      <c r="B8">
        <v>18.7</v>
      </c>
      <c r="C8">
        <v>8</v>
      </c>
      <c r="D8">
        <v>360</v>
      </c>
      <c r="E8">
        <v>175</v>
      </c>
      <c r="F8">
        <v>3.15</v>
      </c>
      <c r="G8">
        <v>3.44</v>
      </c>
      <c r="H8">
        <v>17.02</v>
      </c>
      <c r="I8">
        <v>0</v>
      </c>
      <c r="J8">
        <v>0</v>
      </c>
      <c r="K8">
        <v>3</v>
      </c>
      <c r="L8">
        <v>2</v>
      </c>
      <c r="P8" s="3" t="s">
        <v>46</v>
      </c>
      <c r="Q8" s="3">
        <v>0.17529632026101288</v>
      </c>
      <c r="Y8" s="8"/>
    </row>
    <row r="9" spans="1:25" x14ac:dyDescent="0.25">
      <c r="A9" s="1" t="s">
        <v>16</v>
      </c>
      <c r="B9">
        <v>18.100000000000001</v>
      </c>
      <c r="C9">
        <v>6</v>
      </c>
      <c r="D9">
        <v>225</v>
      </c>
      <c r="E9">
        <v>105</v>
      </c>
      <c r="F9">
        <v>2.76</v>
      </c>
      <c r="G9">
        <v>3.46</v>
      </c>
      <c r="H9">
        <v>20.22</v>
      </c>
      <c r="I9">
        <v>1</v>
      </c>
      <c r="J9">
        <v>0</v>
      </c>
      <c r="K9">
        <v>3</v>
      </c>
      <c r="L9">
        <v>1</v>
      </c>
      <c r="P9" s="3" t="s">
        <v>47</v>
      </c>
      <c r="Q9" s="3">
        <v>0.14780619760304664</v>
      </c>
      <c r="Y9" s="8"/>
    </row>
    <row r="10" spans="1:25" x14ac:dyDescent="0.25">
      <c r="A10" s="1" t="s">
        <v>17</v>
      </c>
      <c r="B10">
        <v>14.3</v>
      </c>
      <c r="C10">
        <v>8</v>
      </c>
      <c r="D10">
        <v>360</v>
      </c>
      <c r="E10">
        <v>245</v>
      </c>
      <c r="F10">
        <v>3.21</v>
      </c>
      <c r="G10">
        <v>3.57</v>
      </c>
      <c r="H10">
        <v>15.84</v>
      </c>
      <c r="I10">
        <v>0</v>
      </c>
      <c r="J10">
        <v>0</v>
      </c>
      <c r="K10">
        <v>3</v>
      </c>
      <c r="L10">
        <v>4</v>
      </c>
      <c r="P10" s="3" t="s">
        <v>48</v>
      </c>
      <c r="Q10" s="3">
        <v>5.5637375300271765</v>
      </c>
      <c r="Y10" s="8"/>
    </row>
    <row r="11" spans="1:25" ht="15.75" thickBot="1" x14ac:dyDescent="0.3">
      <c r="A11" s="1" t="s">
        <v>18</v>
      </c>
      <c r="B11">
        <v>24.4</v>
      </c>
      <c r="C11">
        <v>4</v>
      </c>
      <c r="D11">
        <v>146.69999999999999</v>
      </c>
      <c r="E11">
        <v>62</v>
      </c>
      <c r="F11">
        <v>3.69</v>
      </c>
      <c r="G11">
        <v>3.19</v>
      </c>
      <c r="H11">
        <v>20</v>
      </c>
      <c r="I11">
        <v>1</v>
      </c>
      <c r="J11">
        <v>0</v>
      </c>
      <c r="K11">
        <v>4</v>
      </c>
      <c r="L11">
        <v>2</v>
      </c>
      <c r="P11" s="4" t="s">
        <v>49</v>
      </c>
      <c r="Q11" s="4">
        <v>32</v>
      </c>
      <c r="Y11" s="8"/>
    </row>
    <row r="12" spans="1:25" x14ac:dyDescent="0.25">
      <c r="A12" s="1" t="s">
        <v>19</v>
      </c>
      <c r="B12">
        <v>22.8</v>
      </c>
      <c r="C12">
        <v>4</v>
      </c>
      <c r="D12">
        <v>140.80000000000001</v>
      </c>
      <c r="E12">
        <v>95</v>
      </c>
      <c r="F12">
        <v>3.92</v>
      </c>
      <c r="G12">
        <v>3.15</v>
      </c>
      <c r="H12">
        <v>22.9</v>
      </c>
      <c r="I12">
        <v>1</v>
      </c>
      <c r="J12">
        <v>0</v>
      </c>
      <c r="K12">
        <v>4</v>
      </c>
      <c r="L12">
        <v>2</v>
      </c>
      <c r="Y12" s="8"/>
    </row>
    <row r="13" spans="1:25" ht="15.75" thickBot="1" x14ac:dyDescent="0.3">
      <c r="A13" s="1" t="s">
        <v>20</v>
      </c>
      <c r="B13">
        <v>19.2</v>
      </c>
      <c r="C13">
        <v>6</v>
      </c>
      <c r="D13">
        <v>167.6</v>
      </c>
      <c r="E13">
        <v>123</v>
      </c>
      <c r="F13">
        <v>3.92</v>
      </c>
      <c r="G13">
        <v>3.44</v>
      </c>
      <c r="H13">
        <v>18.3</v>
      </c>
      <c r="I13">
        <v>1</v>
      </c>
      <c r="J13">
        <v>0</v>
      </c>
      <c r="K13">
        <v>4</v>
      </c>
      <c r="L13">
        <v>4</v>
      </c>
      <c r="P13" t="s">
        <v>50</v>
      </c>
      <c r="Y13" s="8"/>
    </row>
    <row r="14" spans="1:25" x14ac:dyDescent="0.25">
      <c r="A14" s="1" t="s">
        <v>21</v>
      </c>
      <c r="B14">
        <v>17.8</v>
      </c>
      <c r="C14">
        <v>6</v>
      </c>
      <c r="D14">
        <v>167.6</v>
      </c>
      <c r="E14">
        <v>123</v>
      </c>
      <c r="F14">
        <v>3.92</v>
      </c>
      <c r="G14">
        <v>3.44</v>
      </c>
      <c r="H14">
        <v>18.899999999999999</v>
      </c>
      <c r="I14">
        <v>1</v>
      </c>
      <c r="J14">
        <v>0</v>
      </c>
      <c r="K14">
        <v>4</v>
      </c>
      <c r="L14">
        <v>4</v>
      </c>
      <c r="P14" s="5"/>
      <c r="Q14" s="5" t="s">
        <v>55</v>
      </c>
      <c r="R14" s="5" t="s">
        <v>56</v>
      </c>
      <c r="S14" s="5" t="s">
        <v>57</v>
      </c>
      <c r="T14" s="5" t="s">
        <v>58</v>
      </c>
      <c r="U14" s="5" t="s">
        <v>59</v>
      </c>
      <c r="Y14" s="8"/>
    </row>
    <row r="15" spans="1:25" x14ac:dyDescent="0.25">
      <c r="A15" s="1" t="s">
        <v>22</v>
      </c>
      <c r="B15">
        <v>16.399999999999999</v>
      </c>
      <c r="C15">
        <v>8</v>
      </c>
      <c r="D15">
        <v>275.8</v>
      </c>
      <c r="E15">
        <v>180</v>
      </c>
      <c r="F15">
        <v>3.07</v>
      </c>
      <c r="G15">
        <v>4.07</v>
      </c>
      <c r="H15">
        <v>17.399999999999999</v>
      </c>
      <c r="I15">
        <v>0</v>
      </c>
      <c r="J15">
        <v>0</v>
      </c>
      <c r="K15">
        <v>3</v>
      </c>
      <c r="L15">
        <v>3</v>
      </c>
      <c r="P15" s="3" t="s">
        <v>51</v>
      </c>
      <c r="Q15" s="3">
        <v>1</v>
      </c>
      <c r="R15" s="3">
        <v>197.39192840901285</v>
      </c>
      <c r="S15" s="3">
        <v>197.39192840901285</v>
      </c>
      <c r="T15" s="3">
        <v>6.376702004645824</v>
      </c>
      <c r="U15" s="3">
        <v>1.7081988496519526E-2</v>
      </c>
      <c r="Y15" s="8"/>
    </row>
    <row r="16" spans="1:25" x14ac:dyDescent="0.25">
      <c r="A16" s="1" t="s">
        <v>23</v>
      </c>
      <c r="B16">
        <v>17.3</v>
      </c>
      <c r="C16">
        <v>8</v>
      </c>
      <c r="D16">
        <v>275.8</v>
      </c>
      <c r="E16">
        <v>180</v>
      </c>
      <c r="F16">
        <v>3.07</v>
      </c>
      <c r="G16">
        <v>3.73</v>
      </c>
      <c r="H16">
        <v>17.600000000000001</v>
      </c>
      <c r="I16">
        <v>0</v>
      </c>
      <c r="J16">
        <v>0</v>
      </c>
      <c r="K16">
        <v>3</v>
      </c>
      <c r="L16">
        <v>3</v>
      </c>
      <c r="P16" s="3" t="s">
        <v>52</v>
      </c>
      <c r="Q16" s="3">
        <v>30</v>
      </c>
      <c r="R16" s="3">
        <v>928.65525909098722</v>
      </c>
      <c r="S16" s="3">
        <v>30.955175303032906</v>
      </c>
      <c r="T16" s="3"/>
      <c r="U16" s="3"/>
      <c r="Y16" s="8"/>
    </row>
    <row r="17" spans="1:25" ht="15.75" thickBot="1" x14ac:dyDescent="0.3">
      <c r="A17" s="1" t="s">
        <v>24</v>
      </c>
      <c r="B17">
        <v>15.2</v>
      </c>
      <c r="C17">
        <v>8</v>
      </c>
      <c r="D17">
        <v>275.8</v>
      </c>
      <c r="E17">
        <v>180</v>
      </c>
      <c r="F17">
        <v>3.07</v>
      </c>
      <c r="G17">
        <v>3.78</v>
      </c>
      <c r="H17">
        <v>18</v>
      </c>
      <c r="I17">
        <v>0</v>
      </c>
      <c r="J17">
        <v>0</v>
      </c>
      <c r="K17">
        <v>3</v>
      </c>
      <c r="L17">
        <v>3</v>
      </c>
      <c r="P17" s="4" t="s">
        <v>53</v>
      </c>
      <c r="Q17" s="4">
        <v>31</v>
      </c>
      <c r="R17" s="4">
        <v>1126.0471875000001</v>
      </c>
      <c r="S17" s="4"/>
      <c r="T17" s="4"/>
      <c r="U17" s="4"/>
      <c r="Y17" s="8"/>
    </row>
    <row r="18" spans="1:25" ht="15.75" thickBot="1" x14ac:dyDescent="0.3">
      <c r="A18" s="1" t="s">
        <v>25</v>
      </c>
      <c r="B18">
        <v>10.4</v>
      </c>
      <c r="C18">
        <v>8</v>
      </c>
      <c r="D18">
        <v>472</v>
      </c>
      <c r="E18">
        <v>205</v>
      </c>
      <c r="F18">
        <v>2.93</v>
      </c>
      <c r="G18">
        <v>5.25</v>
      </c>
      <c r="H18">
        <v>17.98</v>
      </c>
      <c r="I18">
        <v>0</v>
      </c>
      <c r="J18">
        <v>0</v>
      </c>
      <c r="K18">
        <v>3</v>
      </c>
      <c r="L18">
        <v>4</v>
      </c>
      <c r="Y18" s="8"/>
    </row>
    <row r="19" spans="1:25" x14ac:dyDescent="0.25">
      <c r="A19" s="1" t="s">
        <v>26</v>
      </c>
      <c r="B19">
        <v>10.4</v>
      </c>
      <c r="C19">
        <v>8</v>
      </c>
      <c r="D19">
        <v>460</v>
      </c>
      <c r="E19">
        <v>215</v>
      </c>
      <c r="F19">
        <v>3</v>
      </c>
      <c r="G19">
        <v>5.4240000000000004</v>
      </c>
      <c r="H19">
        <v>17.82</v>
      </c>
      <c r="I19">
        <v>0</v>
      </c>
      <c r="J19">
        <v>0</v>
      </c>
      <c r="K19">
        <v>3</v>
      </c>
      <c r="L19">
        <v>4</v>
      </c>
      <c r="P19" s="5"/>
      <c r="Q19" s="5" t="s">
        <v>60</v>
      </c>
      <c r="R19" s="5" t="s">
        <v>48</v>
      </c>
      <c r="S19" s="5" t="s">
        <v>61</v>
      </c>
      <c r="T19" s="5" t="s">
        <v>62</v>
      </c>
      <c r="U19" s="5" t="s">
        <v>63</v>
      </c>
      <c r="V19" s="5" t="s">
        <v>64</v>
      </c>
      <c r="W19" s="5" t="s">
        <v>65</v>
      </c>
      <c r="X19" s="5" t="s">
        <v>66</v>
      </c>
      <c r="Y19" s="8"/>
    </row>
    <row r="20" spans="1:25" x14ac:dyDescent="0.25">
      <c r="A20" s="1" t="s">
        <v>27</v>
      </c>
      <c r="B20">
        <v>14.7</v>
      </c>
      <c r="C20">
        <v>8</v>
      </c>
      <c r="D20">
        <v>440</v>
      </c>
      <c r="E20">
        <v>230</v>
      </c>
      <c r="F20">
        <v>3.23</v>
      </c>
      <c r="G20">
        <v>5.3449999999999998</v>
      </c>
      <c r="H20">
        <v>17.420000000000002</v>
      </c>
      <c r="I20">
        <v>0</v>
      </c>
      <c r="J20">
        <v>0</v>
      </c>
      <c r="K20">
        <v>3</v>
      </c>
      <c r="L20">
        <v>4</v>
      </c>
      <c r="P20" s="3" t="s">
        <v>54</v>
      </c>
      <c r="Q20" s="3">
        <v>-5.1140381512837649</v>
      </c>
      <c r="R20" s="3">
        <v>10.029543298700407</v>
      </c>
      <c r="S20" s="3">
        <v>-0.5098974099794179</v>
      </c>
      <c r="T20" s="3">
        <v>0.61385435572484637</v>
      </c>
      <c r="U20" s="3">
        <v>-25.597098179500264</v>
      </c>
      <c r="V20" s="3">
        <v>15.369021876932734</v>
      </c>
      <c r="W20" s="3">
        <v>-25.597098179500264</v>
      </c>
      <c r="X20" s="3">
        <v>15.369021876932734</v>
      </c>
      <c r="Y20" s="8"/>
    </row>
    <row r="21" spans="1:25" ht="15.75" thickBot="1" x14ac:dyDescent="0.3">
      <c r="A21" s="1" t="s">
        <v>28</v>
      </c>
      <c r="B21">
        <v>32.4</v>
      </c>
      <c r="C21">
        <v>4</v>
      </c>
      <c r="D21">
        <v>78.7</v>
      </c>
      <c r="E21">
        <v>66</v>
      </c>
      <c r="F21">
        <v>4.08</v>
      </c>
      <c r="G21">
        <v>2.2000000000000002</v>
      </c>
      <c r="H21">
        <v>19.47</v>
      </c>
      <c r="I21">
        <v>1</v>
      </c>
      <c r="J21">
        <v>1</v>
      </c>
      <c r="K21">
        <v>4</v>
      </c>
      <c r="L21">
        <v>1</v>
      </c>
      <c r="P21" s="4" t="s">
        <v>6</v>
      </c>
      <c r="Q21" s="4">
        <v>1.4121248351444082</v>
      </c>
      <c r="R21" s="4">
        <v>0.55921013006597708</v>
      </c>
      <c r="S21" s="4">
        <v>2.5252132592408545</v>
      </c>
      <c r="T21" s="4">
        <v>1.7081988496519564E-2</v>
      </c>
      <c r="U21" s="4">
        <v>0.27006538922603052</v>
      </c>
      <c r="V21" s="4">
        <v>2.5541842810627857</v>
      </c>
      <c r="W21" s="4">
        <v>0.27006538922603052</v>
      </c>
      <c r="X21" s="4">
        <v>2.5541842810627857</v>
      </c>
      <c r="Y21" s="8"/>
    </row>
    <row r="22" spans="1:25" x14ac:dyDescent="0.25">
      <c r="A22" s="1" t="s">
        <v>29</v>
      </c>
      <c r="B22">
        <v>30.4</v>
      </c>
      <c r="C22">
        <v>4</v>
      </c>
      <c r="D22">
        <v>75.7</v>
      </c>
      <c r="E22">
        <v>52</v>
      </c>
      <c r="F22">
        <v>4.93</v>
      </c>
      <c r="G22">
        <v>1.615</v>
      </c>
      <c r="H22">
        <v>18.52</v>
      </c>
      <c r="I22">
        <v>1</v>
      </c>
      <c r="J22">
        <v>1</v>
      </c>
      <c r="K22">
        <v>4</v>
      </c>
      <c r="L22">
        <v>2</v>
      </c>
      <c r="Y22" s="8"/>
    </row>
    <row r="23" spans="1:25" x14ac:dyDescent="0.25">
      <c r="A23" s="1" t="s">
        <v>30</v>
      </c>
      <c r="B23">
        <v>33.9</v>
      </c>
      <c r="C23">
        <v>4</v>
      </c>
      <c r="D23">
        <v>71.099999999999994</v>
      </c>
      <c r="E23">
        <v>65</v>
      </c>
      <c r="F23">
        <v>4.22</v>
      </c>
      <c r="G23">
        <v>1.835</v>
      </c>
      <c r="H23">
        <v>19.899999999999999</v>
      </c>
      <c r="I23">
        <v>1</v>
      </c>
      <c r="J23">
        <v>1</v>
      </c>
      <c r="K23">
        <v>4</v>
      </c>
      <c r="L23">
        <v>1</v>
      </c>
      <c r="Y23" s="8"/>
    </row>
    <row r="24" spans="1:25" x14ac:dyDescent="0.25">
      <c r="A24" s="1" t="s">
        <v>31</v>
      </c>
      <c r="B24">
        <v>21.5</v>
      </c>
      <c r="C24">
        <v>4</v>
      </c>
      <c r="D24">
        <v>120.1</v>
      </c>
      <c r="E24">
        <v>97</v>
      </c>
      <c r="F24">
        <v>3.7</v>
      </c>
      <c r="G24">
        <v>2.4649999999999999</v>
      </c>
      <c r="H24">
        <v>20.010000000000002</v>
      </c>
      <c r="I24">
        <v>1</v>
      </c>
      <c r="J24">
        <v>0</v>
      </c>
      <c r="K24">
        <v>3</v>
      </c>
      <c r="L24">
        <v>1</v>
      </c>
      <c r="Y24" s="8"/>
    </row>
    <row r="25" spans="1:25" x14ac:dyDescent="0.25">
      <c r="A25" s="1" t="s">
        <v>32</v>
      </c>
      <c r="B25">
        <v>15.5</v>
      </c>
      <c r="C25">
        <v>8</v>
      </c>
      <c r="D25">
        <v>318</v>
      </c>
      <c r="E25">
        <v>150</v>
      </c>
      <c r="F25">
        <v>2.76</v>
      </c>
      <c r="G25">
        <v>3.52</v>
      </c>
      <c r="H25">
        <v>16.87</v>
      </c>
      <c r="I25">
        <v>0</v>
      </c>
      <c r="J25">
        <v>0</v>
      </c>
      <c r="K25">
        <v>3</v>
      </c>
      <c r="L25">
        <v>2</v>
      </c>
      <c r="P25" t="s">
        <v>69</v>
      </c>
      <c r="Y25" s="8"/>
    </row>
    <row r="26" spans="1:25" ht="15.75" thickBot="1" x14ac:dyDescent="0.3">
      <c r="A26" s="1" t="s">
        <v>33</v>
      </c>
      <c r="B26">
        <v>15.2</v>
      </c>
      <c r="C26">
        <v>8</v>
      </c>
      <c r="D26">
        <v>304</v>
      </c>
      <c r="E26">
        <v>150</v>
      </c>
      <c r="F26">
        <v>3.15</v>
      </c>
      <c r="G26">
        <v>3.4350000000000001</v>
      </c>
      <c r="H26">
        <v>17.3</v>
      </c>
      <c r="I26">
        <v>0</v>
      </c>
      <c r="J26">
        <v>0</v>
      </c>
      <c r="K26">
        <v>3</v>
      </c>
      <c r="L26">
        <v>2</v>
      </c>
      <c r="T26" s="13">
        <f>SUM(T28:T59)</f>
        <v>928.6552590909871</v>
      </c>
      <c r="U26" s="13">
        <f>SUM(U28:U59)</f>
        <v>197.39192840901273</v>
      </c>
      <c r="V26" s="13">
        <f>SUM(V28:V59)</f>
        <v>1126.0471875000001</v>
      </c>
      <c r="Y26" s="8"/>
    </row>
    <row r="27" spans="1:25" x14ac:dyDescent="0.25">
      <c r="A27" s="1" t="s">
        <v>34</v>
      </c>
      <c r="B27">
        <v>13.3</v>
      </c>
      <c r="C27">
        <v>8</v>
      </c>
      <c r="D27">
        <v>350</v>
      </c>
      <c r="E27">
        <v>245</v>
      </c>
      <c r="F27">
        <v>3.73</v>
      </c>
      <c r="G27">
        <v>3.84</v>
      </c>
      <c r="H27">
        <v>15.41</v>
      </c>
      <c r="I27">
        <v>0</v>
      </c>
      <c r="J27">
        <v>0</v>
      </c>
      <c r="K27">
        <v>3</v>
      </c>
      <c r="L27">
        <v>4</v>
      </c>
      <c r="P27" s="5" t="s">
        <v>70</v>
      </c>
      <c r="Q27" s="5" t="s">
        <v>73</v>
      </c>
      <c r="R27" s="5" t="s">
        <v>71</v>
      </c>
      <c r="S27" s="5" t="s">
        <v>72</v>
      </c>
      <c r="T27" s="14" t="s">
        <v>74</v>
      </c>
      <c r="U27" s="14" t="s">
        <v>75</v>
      </c>
      <c r="V27" s="14" t="s">
        <v>78</v>
      </c>
      <c r="Y27" s="8"/>
    </row>
    <row r="28" spans="1:25" x14ac:dyDescent="0.25">
      <c r="A28" s="1" t="s">
        <v>35</v>
      </c>
      <c r="B28">
        <v>19.2</v>
      </c>
      <c r="C28">
        <v>8</v>
      </c>
      <c r="D28">
        <v>400</v>
      </c>
      <c r="E28">
        <v>175</v>
      </c>
      <c r="F28">
        <v>3.08</v>
      </c>
      <c r="G28">
        <v>3.8450000000000002</v>
      </c>
      <c r="H28">
        <v>17.05</v>
      </c>
      <c r="I28">
        <v>0</v>
      </c>
      <c r="J28">
        <v>0</v>
      </c>
      <c r="K28">
        <v>3</v>
      </c>
      <c r="L28">
        <v>2</v>
      </c>
      <c r="P28" s="3">
        <v>1</v>
      </c>
      <c r="Q28" s="3">
        <v>18.129536635193197</v>
      </c>
      <c r="R28" s="3">
        <v>2.8704633648068025</v>
      </c>
      <c r="S28" s="3">
        <v>0.52445181660443785</v>
      </c>
      <c r="T28" s="12">
        <f>R28^2</f>
        <v>8.2395599286979913</v>
      </c>
      <c r="U28" s="12">
        <f>(Q28-$B$36)^2</f>
        <v>3.8458675745806019</v>
      </c>
      <c r="V28" s="12">
        <f>(B4-$B$36)^2</f>
        <v>0.82696289062500772</v>
      </c>
      <c r="Y28" s="8"/>
    </row>
    <row r="29" spans="1:25" x14ac:dyDescent="0.25">
      <c r="A29" s="1" t="s">
        <v>36</v>
      </c>
      <c r="B29">
        <v>27.3</v>
      </c>
      <c r="C29">
        <v>4</v>
      </c>
      <c r="D29">
        <v>79</v>
      </c>
      <c r="E29">
        <v>66</v>
      </c>
      <c r="F29">
        <v>4.08</v>
      </c>
      <c r="G29">
        <v>1.9350000000000001</v>
      </c>
      <c r="H29">
        <v>18.899999999999999</v>
      </c>
      <c r="I29">
        <v>1</v>
      </c>
      <c r="J29">
        <v>1</v>
      </c>
      <c r="K29">
        <v>4</v>
      </c>
      <c r="L29">
        <v>1</v>
      </c>
      <c r="P29" s="3">
        <v>2</v>
      </c>
      <c r="Q29" s="3">
        <v>18.920326542874061</v>
      </c>
      <c r="R29" s="3">
        <v>2.0796734571259385</v>
      </c>
      <c r="S29" s="3">
        <v>0.3799694975752248</v>
      </c>
      <c r="T29" s="12">
        <f t="shared" ref="T29:T59" si="0">R29^2</f>
        <v>4.3250416882741529</v>
      </c>
      <c r="U29" s="12">
        <f t="shared" ref="U29:U59" si="1">(Q29-$B$36)^2</f>
        <v>1.3695984787513422</v>
      </c>
      <c r="V29" s="12">
        <f t="shared" ref="V29:V59" si="2">(B5-$B$36)^2</f>
        <v>0.82696289062500772</v>
      </c>
      <c r="Y29" s="8"/>
    </row>
    <row r="30" spans="1:25" x14ac:dyDescent="0.25">
      <c r="A30" s="1" t="s">
        <v>37</v>
      </c>
      <c r="B30">
        <v>26</v>
      </c>
      <c r="C30">
        <v>4</v>
      </c>
      <c r="D30">
        <v>120.3</v>
      </c>
      <c r="E30">
        <v>91</v>
      </c>
      <c r="F30">
        <v>4.43</v>
      </c>
      <c r="G30">
        <v>2.14</v>
      </c>
      <c r="H30">
        <v>16.7</v>
      </c>
      <c r="I30">
        <v>0</v>
      </c>
      <c r="J30">
        <v>1</v>
      </c>
      <c r="K30">
        <v>5</v>
      </c>
      <c r="L30">
        <v>2</v>
      </c>
      <c r="P30" s="3">
        <v>3</v>
      </c>
      <c r="Q30" s="3">
        <v>21.165605030753671</v>
      </c>
      <c r="R30" s="3">
        <v>1.6343949692463298</v>
      </c>
      <c r="S30" s="3">
        <v>0.29861430080578072</v>
      </c>
      <c r="T30" s="12">
        <f t="shared" si="0"/>
        <v>2.6712469154977114</v>
      </c>
      <c r="U30" s="12">
        <f t="shared" si="1"/>
        <v>1.1555820665191725</v>
      </c>
      <c r="V30" s="12">
        <f t="shared" si="2"/>
        <v>7.340712890625027</v>
      </c>
      <c r="Y30" s="8"/>
    </row>
    <row r="31" spans="1:25" x14ac:dyDescent="0.25">
      <c r="A31" s="1" t="s">
        <v>38</v>
      </c>
      <c r="B31">
        <v>30.4</v>
      </c>
      <c r="C31">
        <v>4</v>
      </c>
      <c r="D31">
        <v>95.1</v>
      </c>
      <c r="E31">
        <v>113</v>
      </c>
      <c r="F31">
        <v>3.77</v>
      </c>
      <c r="G31">
        <v>1.5129999999999999</v>
      </c>
      <c r="H31">
        <v>16.899999999999999</v>
      </c>
      <c r="I31">
        <v>1</v>
      </c>
      <c r="J31">
        <v>1</v>
      </c>
      <c r="K31">
        <v>5</v>
      </c>
      <c r="L31">
        <v>2</v>
      </c>
      <c r="P31" s="3">
        <v>4</v>
      </c>
      <c r="Q31" s="3">
        <v>22.337668643923532</v>
      </c>
      <c r="R31" s="3">
        <v>-0.93766864392353355</v>
      </c>
      <c r="S31" s="3">
        <v>-0.17131799336230691</v>
      </c>
      <c r="T31" s="12">
        <f t="shared" si="0"/>
        <v>0.87922248579739837</v>
      </c>
      <c r="U31" s="12">
        <f t="shared" si="1"/>
        <v>5.0492051376971645</v>
      </c>
      <c r="V31" s="12">
        <f t="shared" si="2"/>
        <v>1.7144628906250075</v>
      </c>
      <c r="Y31" s="8"/>
    </row>
    <row r="32" spans="1:25" x14ac:dyDescent="0.25">
      <c r="A32" s="1" t="s">
        <v>39</v>
      </c>
      <c r="B32">
        <v>15.8</v>
      </c>
      <c r="C32">
        <v>8</v>
      </c>
      <c r="D32">
        <v>351</v>
      </c>
      <c r="E32">
        <v>264</v>
      </c>
      <c r="F32">
        <v>4.22</v>
      </c>
      <c r="G32">
        <v>3.17</v>
      </c>
      <c r="H32">
        <v>14.5</v>
      </c>
      <c r="I32">
        <v>0</v>
      </c>
      <c r="J32">
        <v>1</v>
      </c>
      <c r="K32">
        <v>5</v>
      </c>
      <c r="L32">
        <v>4</v>
      </c>
      <c r="P32" s="3">
        <v>5</v>
      </c>
      <c r="Q32" s="3">
        <v>18.920326542874061</v>
      </c>
      <c r="R32" s="3">
        <v>-0.22032654287406217</v>
      </c>
      <c r="S32" s="3">
        <v>-4.0255053268814192E-2</v>
      </c>
      <c r="T32" s="12">
        <f t="shared" si="0"/>
        <v>4.8543785494835956E-2</v>
      </c>
      <c r="U32" s="12">
        <f t="shared" si="1"/>
        <v>1.3695984787513422</v>
      </c>
      <c r="V32" s="12">
        <f t="shared" si="2"/>
        <v>1.9338378906249902</v>
      </c>
      <c r="Y32" s="8"/>
    </row>
    <row r="33" spans="1:25" x14ac:dyDescent="0.25">
      <c r="A33" s="1" t="s">
        <v>40</v>
      </c>
      <c r="B33">
        <v>19.7</v>
      </c>
      <c r="C33">
        <v>6</v>
      </c>
      <c r="D33">
        <v>145</v>
      </c>
      <c r="E33">
        <v>175</v>
      </c>
      <c r="F33">
        <v>3.62</v>
      </c>
      <c r="G33">
        <v>2.77</v>
      </c>
      <c r="H33">
        <v>15.5</v>
      </c>
      <c r="I33">
        <v>0</v>
      </c>
      <c r="J33">
        <v>1</v>
      </c>
      <c r="K33">
        <v>5</v>
      </c>
      <c r="L33">
        <v>6</v>
      </c>
      <c r="P33" s="3">
        <v>6</v>
      </c>
      <c r="Q33" s="3">
        <v>23.439126015336168</v>
      </c>
      <c r="R33" s="3">
        <v>-5.3391260153361664</v>
      </c>
      <c r="S33" s="3">
        <v>-0.9754921007366798</v>
      </c>
      <c r="T33" s="12">
        <f t="shared" si="0"/>
        <v>28.50626660763945</v>
      </c>
      <c r="U33" s="12">
        <f t="shared" si="1"/>
        <v>11.212459049707375</v>
      </c>
      <c r="V33" s="12">
        <f t="shared" si="2"/>
        <v>3.9625878906249774</v>
      </c>
      <c r="Y33" s="8"/>
    </row>
    <row r="34" spans="1:25" x14ac:dyDescent="0.25">
      <c r="A34" s="1" t="s">
        <v>41</v>
      </c>
      <c r="B34">
        <v>15</v>
      </c>
      <c r="C34">
        <v>8</v>
      </c>
      <c r="D34">
        <v>301</v>
      </c>
      <c r="E34">
        <v>335</v>
      </c>
      <c r="F34">
        <v>3.54</v>
      </c>
      <c r="G34">
        <v>3.57</v>
      </c>
      <c r="H34">
        <v>14.6</v>
      </c>
      <c r="I34">
        <v>0</v>
      </c>
      <c r="J34">
        <v>1</v>
      </c>
      <c r="K34">
        <v>5</v>
      </c>
      <c r="L34">
        <v>8</v>
      </c>
      <c r="P34" s="3">
        <v>7</v>
      </c>
      <c r="Q34" s="3">
        <v>17.254019237403661</v>
      </c>
      <c r="R34" s="3">
        <v>-2.95401923740366</v>
      </c>
      <c r="S34" s="3">
        <v>-0.5397180031402623</v>
      </c>
      <c r="T34" s="12">
        <f t="shared" si="0"/>
        <v>8.7262296549509006</v>
      </c>
      <c r="U34" s="12">
        <f t="shared" si="1"/>
        <v>8.0463322523947358</v>
      </c>
      <c r="V34" s="12">
        <f t="shared" si="2"/>
        <v>33.53133789062494</v>
      </c>
      <c r="Y34" s="8"/>
    </row>
    <row r="35" spans="1:25" x14ac:dyDescent="0.25">
      <c r="A35" s="1" t="s">
        <v>42</v>
      </c>
      <c r="B35">
        <v>21.4</v>
      </c>
      <c r="C35">
        <v>4</v>
      </c>
      <c r="D35">
        <v>121</v>
      </c>
      <c r="E35">
        <v>109</v>
      </c>
      <c r="F35">
        <v>4.1100000000000003</v>
      </c>
      <c r="G35">
        <v>2.78</v>
      </c>
      <c r="H35">
        <v>18.600000000000001</v>
      </c>
      <c r="I35">
        <v>1</v>
      </c>
      <c r="J35">
        <v>1</v>
      </c>
      <c r="K35">
        <v>4</v>
      </c>
      <c r="L35">
        <v>2</v>
      </c>
      <c r="P35" s="3">
        <v>8</v>
      </c>
      <c r="Q35" s="3">
        <v>23.1284585516044</v>
      </c>
      <c r="R35" s="3">
        <v>1.2715414483955989</v>
      </c>
      <c r="S35" s="3">
        <v>0.23231866697026921</v>
      </c>
      <c r="T35" s="12">
        <f t="shared" si="0"/>
        <v>1.6168176549879776</v>
      </c>
      <c r="U35" s="12">
        <f t="shared" si="1"/>
        <v>9.2284326872534272</v>
      </c>
      <c r="V35" s="12">
        <f t="shared" si="2"/>
        <v>18.570712890625025</v>
      </c>
      <c r="Y35" s="8"/>
    </row>
    <row r="36" spans="1:25" x14ac:dyDescent="0.25">
      <c r="A36" s="10" t="s">
        <v>76</v>
      </c>
      <c r="B36">
        <f>AVERAGE(B4:B35)</f>
        <v>20.090624999999996</v>
      </c>
      <c r="C36">
        <f t="shared" ref="C36:L36" si="3">AVERAGE(C4:C35)</f>
        <v>6.1875</v>
      </c>
      <c r="D36">
        <f t="shared" si="3"/>
        <v>230.72187500000004</v>
      </c>
      <c r="E36">
        <f t="shared" si="3"/>
        <v>146.6875</v>
      </c>
      <c r="F36">
        <f t="shared" si="3"/>
        <v>3.5965625000000006</v>
      </c>
      <c r="G36">
        <f t="shared" si="3"/>
        <v>3.2172499999999995</v>
      </c>
      <c r="H36">
        <f t="shared" si="3"/>
        <v>17.848750000000003</v>
      </c>
      <c r="I36">
        <f t="shared" si="3"/>
        <v>0.4375</v>
      </c>
      <c r="J36">
        <f t="shared" si="3"/>
        <v>0.40625</v>
      </c>
      <c r="K36">
        <f t="shared" si="3"/>
        <v>3.6875</v>
      </c>
      <c r="L36">
        <f t="shared" si="3"/>
        <v>2.8125</v>
      </c>
      <c r="P36" s="3">
        <v>9</v>
      </c>
      <c r="Q36" s="3">
        <v>27.223620573523185</v>
      </c>
      <c r="R36" s="3">
        <v>-4.4236205735231842</v>
      </c>
      <c r="S36" s="3">
        <v>-0.80822346461444772</v>
      </c>
      <c r="T36" s="12">
        <f t="shared" si="0"/>
        <v>19.568418978497586</v>
      </c>
      <c r="U36" s="12">
        <f t="shared" si="1"/>
        <v>50.879625851901409</v>
      </c>
      <c r="V36" s="12">
        <f t="shared" si="2"/>
        <v>7.340712890625027</v>
      </c>
      <c r="Y36" s="8"/>
    </row>
    <row r="37" spans="1:25" x14ac:dyDescent="0.25">
      <c r="P37" s="3">
        <v>10</v>
      </c>
      <c r="Q37" s="3">
        <v>20.727846331858906</v>
      </c>
      <c r="R37" s="3">
        <v>-1.5278463318589068</v>
      </c>
      <c r="S37" s="3">
        <v>-0.27914719068005284</v>
      </c>
      <c r="T37" s="12">
        <f t="shared" si="0"/>
        <v>2.3343144137747167</v>
      </c>
      <c r="U37" s="12">
        <f t="shared" si="1"/>
        <v>0.40605102577604363</v>
      </c>
      <c r="V37" s="12">
        <f t="shared" si="2"/>
        <v>0.79321289062499367</v>
      </c>
      <c r="Y37" s="8"/>
    </row>
    <row r="38" spans="1:25" x14ac:dyDescent="0.25">
      <c r="A38" s="9" t="s">
        <v>81</v>
      </c>
      <c r="P38" s="3">
        <v>11</v>
      </c>
      <c r="Q38" s="3">
        <v>21.575121232945548</v>
      </c>
      <c r="R38" s="3">
        <v>-3.7751212329455477</v>
      </c>
      <c r="S38" s="3">
        <v>-0.68973853238971172</v>
      </c>
      <c r="T38" s="12">
        <f t="shared" si="0"/>
        <v>14.251540323436313</v>
      </c>
      <c r="U38" s="12">
        <f t="shared" si="1"/>
        <v>2.2037290656295365</v>
      </c>
      <c r="V38" s="12">
        <f t="shared" si="2"/>
        <v>5.2469628906249772</v>
      </c>
      <c r="Y38" s="8"/>
    </row>
    <row r="39" spans="1:25" x14ac:dyDescent="0.25">
      <c r="A39" s="15" t="s">
        <v>82</v>
      </c>
      <c r="P39" s="3">
        <v>12</v>
      </c>
      <c r="Q39" s="3">
        <v>19.456933980228936</v>
      </c>
      <c r="R39" s="3">
        <v>-3.056933980228937</v>
      </c>
      <c r="S39" s="3">
        <v>-0.55852117773981957</v>
      </c>
      <c r="T39" s="12">
        <f t="shared" si="0"/>
        <v>9.3448453594783309</v>
      </c>
      <c r="U39" s="12">
        <f t="shared" si="1"/>
        <v>0.40156430853848613</v>
      </c>
      <c r="V39" s="12">
        <f t="shared" si="2"/>
        <v>13.620712890624979</v>
      </c>
      <c r="Y39" s="8"/>
    </row>
    <row r="40" spans="1:25" x14ac:dyDescent="0.25">
      <c r="P40" s="3">
        <v>13</v>
      </c>
      <c r="Q40" s="3">
        <v>19.739358947257823</v>
      </c>
      <c r="R40" s="3">
        <v>-2.4393589472578228</v>
      </c>
      <c r="S40" s="3">
        <v>-0.44568631215600263</v>
      </c>
      <c r="T40" s="12">
        <f t="shared" si="0"/>
        <v>5.9504720735667931</v>
      </c>
      <c r="U40" s="12">
        <f t="shared" si="1"/>
        <v>0.12338783980906655</v>
      </c>
      <c r="V40" s="12">
        <f t="shared" si="2"/>
        <v>7.7875878906249723</v>
      </c>
      <c r="Y40" s="8"/>
    </row>
    <row r="41" spans="1:25" x14ac:dyDescent="0.25">
      <c r="P41" s="3">
        <v>14</v>
      </c>
      <c r="Q41" s="3">
        <v>20.304208881315581</v>
      </c>
      <c r="R41" s="3">
        <v>-5.1042088813155821</v>
      </c>
      <c r="S41" s="3">
        <v>-0.93257125415869335</v>
      </c>
      <c r="T41" s="12">
        <f t="shared" si="0"/>
        <v>26.052948304100866</v>
      </c>
      <c r="U41" s="12">
        <f t="shared" si="1"/>
        <v>4.5618074357830198E-2</v>
      </c>
      <c r="V41" s="12">
        <f t="shared" si="2"/>
        <v>23.918212890624964</v>
      </c>
      <c r="Y41" s="8"/>
    </row>
    <row r="42" spans="1:25" x14ac:dyDescent="0.25">
      <c r="P42" s="3">
        <v>15</v>
      </c>
      <c r="Q42" s="3">
        <v>20.275966384612694</v>
      </c>
      <c r="R42" s="3">
        <v>-9.8759663846126937</v>
      </c>
      <c r="S42" s="3">
        <v>-1.8044015383150851</v>
      </c>
      <c r="T42" s="12">
        <f t="shared" si="0"/>
        <v>97.534712029999923</v>
      </c>
      <c r="U42" s="12">
        <f t="shared" si="1"/>
        <v>3.4351428850152174E-2</v>
      </c>
      <c r="V42" s="12">
        <f t="shared" si="2"/>
        <v>93.90821289062491</v>
      </c>
      <c r="Y42" s="8"/>
    </row>
    <row r="43" spans="1:25" x14ac:dyDescent="0.25">
      <c r="P43" s="3">
        <v>16</v>
      </c>
      <c r="Q43" s="3">
        <v>20.050026410989592</v>
      </c>
      <c r="R43" s="3">
        <v>-9.6500264109895912</v>
      </c>
      <c r="S43" s="3">
        <v>-1.7631208757353103</v>
      </c>
      <c r="T43" s="12">
        <f t="shared" si="0"/>
        <v>93.123009732796646</v>
      </c>
      <c r="U43" s="12">
        <f t="shared" si="1"/>
        <v>1.6482454296357079E-3</v>
      </c>
      <c r="V43" s="12">
        <f t="shared" si="2"/>
        <v>93.90821289062491</v>
      </c>
      <c r="Y43" s="8"/>
    </row>
    <row r="44" spans="1:25" x14ac:dyDescent="0.25">
      <c r="P44" s="3">
        <v>17</v>
      </c>
      <c r="Q44" s="3">
        <v>19.48517647693183</v>
      </c>
      <c r="R44" s="3">
        <v>-4.7851764769318308</v>
      </c>
      <c r="S44" s="3">
        <v>-0.87428201553397344</v>
      </c>
      <c r="T44" s="12">
        <f t="shared" si="0"/>
        <v>22.897913915381729</v>
      </c>
      <c r="U44" s="12">
        <f t="shared" si="1"/>
        <v>0.36656791408542311</v>
      </c>
      <c r="V44" s="12">
        <f t="shared" si="2"/>
        <v>29.058837890624961</v>
      </c>
      <c r="Y44" s="8"/>
    </row>
    <row r="45" spans="1:25" x14ac:dyDescent="0.25">
      <c r="P45" s="3">
        <v>18</v>
      </c>
      <c r="Q45" s="3">
        <v>22.380032388977863</v>
      </c>
      <c r="R45" s="3">
        <v>10.019967611022135</v>
      </c>
      <c r="S45" s="3">
        <v>1.8307114733972147</v>
      </c>
      <c r="T45" s="12">
        <f t="shared" si="0"/>
        <v>100.39975092593264</v>
      </c>
      <c r="U45" s="12">
        <f t="shared" si="1"/>
        <v>5.2413861927064564</v>
      </c>
      <c r="V45" s="12">
        <f t="shared" si="2"/>
        <v>151.52071289062508</v>
      </c>
      <c r="Y45" s="8"/>
    </row>
    <row r="46" spans="1:25" x14ac:dyDescent="0.25">
      <c r="P46" s="3">
        <v>19</v>
      </c>
      <c r="Q46" s="3">
        <v>21.038513795590674</v>
      </c>
      <c r="R46" s="3">
        <v>9.3614862044093243</v>
      </c>
      <c r="S46" s="3">
        <v>1.7104027545567715</v>
      </c>
      <c r="T46" s="12">
        <f t="shared" si="0"/>
        <v>87.637423955346094</v>
      </c>
      <c r="U46" s="12">
        <f t="shared" si="1"/>
        <v>0.89849316880634711</v>
      </c>
      <c r="V46" s="12">
        <f t="shared" si="2"/>
        <v>106.28321289062505</v>
      </c>
      <c r="Y46" s="8"/>
    </row>
    <row r="47" spans="1:25" x14ac:dyDescent="0.25">
      <c r="P47" s="3">
        <v>20</v>
      </c>
      <c r="Q47" s="3">
        <v>22.987246068089956</v>
      </c>
      <c r="R47" s="3">
        <v>10.912753931910043</v>
      </c>
      <c r="S47" s="3">
        <v>1.9938291823949639</v>
      </c>
      <c r="T47" s="12">
        <f t="shared" si="0"/>
        <v>119.0881983784181</v>
      </c>
      <c r="U47" s="12">
        <f t="shared" si="1"/>
        <v>8.3904136121026216</v>
      </c>
      <c r="V47" s="12">
        <f t="shared" si="2"/>
        <v>190.69883789062507</v>
      </c>
      <c r="Y47" s="8"/>
    </row>
    <row r="48" spans="1:25" x14ac:dyDescent="0.25">
      <c r="P48" s="3">
        <v>21</v>
      </c>
      <c r="Q48" s="3">
        <v>23.142579799955847</v>
      </c>
      <c r="R48" s="3">
        <v>-1.6425797999558469</v>
      </c>
      <c r="S48" s="3">
        <v>-0.3001097211573639</v>
      </c>
      <c r="T48" s="12">
        <f t="shared" si="0"/>
        <v>2.6980683992229899</v>
      </c>
      <c r="U48" s="12">
        <f t="shared" si="1"/>
        <v>9.3144281009735597</v>
      </c>
      <c r="V48" s="12">
        <f t="shared" si="2"/>
        <v>1.986337890625012</v>
      </c>
      <c r="Y48" s="8"/>
    </row>
    <row r="49" spans="16:25" x14ac:dyDescent="0.25">
      <c r="P49" s="3">
        <v>22</v>
      </c>
      <c r="Q49" s="3">
        <v>18.708507817602403</v>
      </c>
      <c r="R49" s="3">
        <v>-3.2085078176024027</v>
      </c>
      <c r="S49" s="3">
        <v>-0.58621467675285088</v>
      </c>
      <c r="T49" s="12">
        <f t="shared" si="0"/>
        <v>10.294522415615733</v>
      </c>
      <c r="U49" s="12">
        <f t="shared" si="1"/>
        <v>1.9102479058786614</v>
      </c>
      <c r="V49" s="12">
        <f t="shared" si="2"/>
        <v>21.073837890624961</v>
      </c>
      <c r="Y49" s="8"/>
    </row>
    <row r="50" spans="16:25" x14ac:dyDescent="0.25">
      <c r="P50" s="3">
        <v>23</v>
      </c>
      <c r="Q50" s="3">
        <v>19.315721496714499</v>
      </c>
      <c r="R50" s="3">
        <v>-4.1157214967144995</v>
      </c>
      <c r="S50" s="3">
        <v>-0.75196835537217654</v>
      </c>
      <c r="T50" s="12">
        <f t="shared" si="0"/>
        <v>16.939163438517841</v>
      </c>
      <c r="U50" s="12">
        <f t="shared" si="1"/>
        <v>0.60047543940413617</v>
      </c>
      <c r="V50" s="12">
        <f t="shared" si="2"/>
        <v>23.918212890624964</v>
      </c>
      <c r="Y50" s="8"/>
    </row>
    <row r="51" spans="16:25" x14ac:dyDescent="0.25">
      <c r="P51" s="3">
        <v>24</v>
      </c>
      <c r="Q51" s="3">
        <v>16.646805558291565</v>
      </c>
      <c r="R51" s="3">
        <v>-3.3468055582915639</v>
      </c>
      <c r="S51" s="3">
        <v>-0.6114825489110457</v>
      </c>
      <c r="T51" s="12">
        <f t="shared" si="0"/>
        <v>11.201107445011306</v>
      </c>
      <c r="U51" s="12">
        <f t="shared" si="1"/>
        <v>11.859892347088969</v>
      </c>
      <c r="V51" s="12">
        <f t="shared" si="2"/>
        <v>46.11258789062493</v>
      </c>
      <c r="Y51" s="8"/>
    </row>
    <row r="52" spans="16:25" x14ac:dyDescent="0.25">
      <c r="P52" s="3">
        <v>25</v>
      </c>
      <c r="Q52" s="3">
        <v>18.962690287928396</v>
      </c>
      <c r="R52" s="3">
        <v>0.23730971207160323</v>
      </c>
      <c r="S52" s="3">
        <v>4.3357985724442459E-2</v>
      </c>
      <c r="T52" s="12">
        <f t="shared" si="0"/>
        <v>5.6315899443507227E-2</v>
      </c>
      <c r="U52" s="12">
        <f t="shared" si="1"/>
        <v>1.2722367146960425</v>
      </c>
      <c r="V52" s="12">
        <f t="shared" si="2"/>
        <v>0.79321289062499367</v>
      </c>
      <c r="Y52" s="8"/>
    </row>
    <row r="53" spans="16:25" x14ac:dyDescent="0.25">
      <c r="P53" s="3">
        <v>26</v>
      </c>
      <c r="Q53" s="3">
        <v>21.575121232945548</v>
      </c>
      <c r="R53" s="3">
        <v>5.7248787670544523</v>
      </c>
      <c r="S53" s="3">
        <v>1.0459715689226228</v>
      </c>
      <c r="T53" s="12">
        <f t="shared" si="0"/>
        <v>32.774236897470907</v>
      </c>
      <c r="U53" s="12">
        <f t="shared" si="1"/>
        <v>2.2037290656295365</v>
      </c>
      <c r="V53" s="12">
        <f t="shared" si="2"/>
        <v>51.975087890625069</v>
      </c>
      <c r="Y53" s="8"/>
    </row>
    <row r="54" spans="16:25" x14ac:dyDescent="0.25">
      <c r="P54" s="3">
        <v>27</v>
      </c>
      <c r="Q54" s="3">
        <v>18.468446595627853</v>
      </c>
      <c r="R54" s="3">
        <v>7.531553404372147</v>
      </c>
      <c r="S54" s="3">
        <v>1.3760624550044249</v>
      </c>
      <c r="T54" s="12">
        <f t="shared" si="0"/>
        <v>56.724296682909674</v>
      </c>
      <c r="U54" s="12">
        <f t="shared" si="1"/>
        <v>2.6314627756113511</v>
      </c>
      <c r="V54" s="12">
        <f t="shared" si="2"/>
        <v>34.920712890625047</v>
      </c>
      <c r="Y54" s="8"/>
    </row>
    <row r="55" spans="16:25" x14ac:dyDescent="0.25">
      <c r="P55" s="3">
        <v>28</v>
      </c>
      <c r="Q55" s="3">
        <v>18.750871562656734</v>
      </c>
      <c r="R55" s="3">
        <v>11.649128437343265</v>
      </c>
      <c r="S55" s="3">
        <v>2.1283694631769974</v>
      </c>
      <c r="T55" s="12">
        <f t="shared" si="0"/>
        <v>135.70219334971952</v>
      </c>
      <c r="U55" s="12">
        <f t="shared" si="1"/>
        <v>1.794939272873086</v>
      </c>
      <c r="V55" s="12">
        <f t="shared" si="2"/>
        <v>106.28321289062505</v>
      </c>
      <c r="Y55" s="8"/>
    </row>
    <row r="56" spans="16:25" x14ac:dyDescent="0.25">
      <c r="P56" s="3">
        <v>29</v>
      </c>
      <c r="Q56" s="3">
        <v>15.361771958310154</v>
      </c>
      <c r="R56" s="3">
        <v>0.43822804168984675</v>
      </c>
      <c r="S56" s="3">
        <v>8.0067035646251561E-2</v>
      </c>
      <c r="T56" s="12">
        <f t="shared" si="0"/>
        <v>0.19204381652331806</v>
      </c>
      <c r="U56" s="12">
        <f t="shared" si="1"/>
        <v>22.362051089899268</v>
      </c>
      <c r="V56" s="12">
        <f t="shared" si="2"/>
        <v>18.409462890624958</v>
      </c>
      <c r="Y56" s="8"/>
    </row>
    <row r="57" spans="16:25" x14ac:dyDescent="0.25">
      <c r="P57" s="3">
        <v>30</v>
      </c>
      <c r="Q57" s="3">
        <v>16.773896793454561</v>
      </c>
      <c r="R57" s="3">
        <v>2.926103206545438</v>
      </c>
      <c r="S57" s="3">
        <v>0.53461756769298197</v>
      </c>
      <c r="T57" s="12">
        <f t="shared" si="0"/>
        <v>8.5620799753554948</v>
      </c>
      <c r="U57" s="12">
        <f t="shared" si="1"/>
        <v>11.000685996094093</v>
      </c>
      <c r="V57" s="12">
        <f t="shared" si="2"/>
        <v>0.15258789062499722</v>
      </c>
      <c r="Y57" s="8"/>
    </row>
    <row r="58" spans="16:25" x14ac:dyDescent="0.25">
      <c r="P58" s="3">
        <v>31</v>
      </c>
      <c r="Q58" s="3">
        <v>15.502984441824594</v>
      </c>
      <c r="R58" s="3">
        <v>-0.50298444182459434</v>
      </c>
      <c r="S58" s="3">
        <v>-9.1898439629252066E-2</v>
      </c>
      <c r="T58" s="12">
        <f t="shared" si="0"/>
        <v>0.25299334871759871</v>
      </c>
      <c r="U58" s="12">
        <f t="shared" si="1"/>
        <v>21.04644589101591</v>
      </c>
      <c r="V58" s="12">
        <f t="shared" si="2"/>
        <v>25.914462890624957</v>
      </c>
      <c r="Y58" s="8"/>
    </row>
    <row r="59" spans="16:25" ht="15.75" thickBot="1" x14ac:dyDescent="0.3">
      <c r="P59" s="4">
        <v>32</v>
      </c>
      <c r="Q59" s="4">
        <v>21.151483782402231</v>
      </c>
      <c r="R59" s="4">
        <v>0.24851621759776776</v>
      </c>
      <c r="S59" s="4">
        <v>4.5405485181513647E-2</v>
      </c>
      <c r="T59" s="12">
        <f t="shared" si="0"/>
        <v>6.1760310409101057E-2</v>
      </c>
      <c r="U59" s="12">
        <f t="shared" si="1"/>
        <v>1.1254213561999526</v>
      </c>
      <c r="V59" s="12">
        <f t="shared" si="2"/>
        <v>1.7144628906250075</v>
      </c>
      <c r="Y59" s="8"/>
    </row>
    <row r="60" spans="16:25" x14ac:dyDescent="0.25"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6:25" x14ac:dyDescent="0.25"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6:25" x14ac:dyDescent="0.25"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6:25" x14ac:dyDescent="0.25"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6:25" x14ac:dyDescent="0.25"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6:25" x14ac:dyDescent="0.25"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6:25" x14ac:dyDescent="0.25"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6:25" x14ac:dyDescent="0.25"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6:25" x14ac:dyDescent="0.25"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6:25" x14ac:dyDescent="0.25"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6:25" x14ac:dyDescent="0.25"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6:25" x14ac:dyDescent="0.25"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6:25" x14ac:dyDescent="0.25"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6:25" x14ac:dyDescent="0.25"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6:25" x14ac:dyDescent="0.25"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6:25" x14ac:dyDescent="0.25"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6:25" x14ac:dyDescent="0.25"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6:25" x14ac:dyDescent="0.25"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6:25" x14ac:dyDescent="0.25"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6:25" x14ac:dyDescent="0.25"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6:25" x14ac:dyDescent="0.25"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6:25" x14ac:dyDescent="0.25"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6:25" x14ac:dyDescent="0.25"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6:25" x14ac:dyDescent="0.25"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6:25" x14ac:dyDescent="0.25"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6:25" x14ac:dyDescent="0.25"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6:25" x14ac:dyDescent="0.25"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6:25" x14ac:dyDescent="0.25"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6:25" x14ac:dyDescent="0.25"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6:25" x14ac:dyDescent="0.25"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6:25" x14ac:dyDescent="0.25"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6:25" x14ac:dyDescent="0.25"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6:25" x14ac:dyDescent="0.25"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6:25" x14ac:dyDescent="0.25"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6:25" x14ac:dyDescent="0.25"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6:25" x14ac:dyDescent="0.25"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6:25" x14ac:dyDescent="0.25"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6:25" x14ac:dyDescent="0.25"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6:25" x14ac:dyDescent="0.25"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6:25" x14ac:dyDescent="0.25"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6:25" x14ac:dyDescent="0.25"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6:25" x14ac:dyDescent="0.25"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6:25" x14ac:dyDescent="0.25"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6:25" x14ac:dyDescent="0.25"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6:25" x14ac:dyDescent="0.25"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6:25" x14ac:dyDescent="0.25"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6:25" x14ac:dyDescent="0.25"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6:25" x14ac:dyDescent="0.25"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6:25" x14ac:dyDescent="0.25"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6:25" x14ac:dyDescent="0.25"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6:25" x14ac:dyDescent="0.25"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6:25" x14ac:dyDescent="0.25"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6:25" x14ac:dyDescent="0.25"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6:25" x14ac:dyDescent="0.25"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6:25" x14ac:dyDescent="0.25"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6:25" x14ac:dyDescent="0.25"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6:25" x14ac:dyDescent="0.25"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6:25" x14ac:dyDescent="0.25"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6:25" x14ac:dyDescent="0.25"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6:25" x14ac:dyDescent="0.25"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6:25" x14ac:dyDescent="0.25">
      <c r="P120" s="8"/>
      <c r="Q120" s="8"/>
      <c r="R120" s="8"/>
      <c r="S120" s="8"/>
      <c r="T120" s="8"/>
      <c r="U120" s="8"/>
      <c r="V120" s="8"/>
      <c r="W120" s="8"/>
      <c r="X120" s="8"/>
      <c r="Y120" s="8"/>
    </row>
  </sheetData>
  <sortState ref="V28:V59">
    <sortCondition ref="V28"/>
  </sortState>
  <mergeCells count="1">
    <mergeCell ref="P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Mallory, Mindy L</dc:creator>
  <cp:lastModifiedBy>Mallory, Mindy L</cp:lastModifiedBy>
  <dcterms:created xsi:type="dcterms:W3CDTF">2015-10-23T17:06:31Z</dcterms:created>
  <dcterms:modified xsi:type="dcterms:W3CDTF">2015-10-23T17:40:31Z</dcterms:modified>
</cp:coreProperties>
</file>