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 activeTab="3"/>
  </bookViews>
  <sheets>
    <sheet name="Wage Table" sheetId="2" r:id="rId1"/>
    <sheet name="Wage_Comparison" sheetId="1" r:id="rId2"/>
    <sheet name="BLS Data Series_January" sheetId="13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37" i="3"/>
  <c r="A37" i="3"/>
  <c r="C32" i="3"/>
  <c r="A32" i="3"/>
  <c r="C50" i="3"/>
  <c r="A50" i="3"/>
  <c r="C6" i="3"/>
  <c r="A6" i="3"/>
  <c r="C13" i="3"/>
  <c r="A13" i="3"/>
  <c r="C27" i="3"/>
  <c r="A27" i="3"/>
  <c r="C21" i="3"/>
  <c r="A21" i="3"/>
  <c r="C18" i="3"/>
  <c r="A18" i="3"/>
  <c r="C43" i="3"/>
  <c r="A43" i="3"/>
  <c r="C49" i="3"/>
  <c r="A49" i="3"/>
  <c r="C42" i="3"/>
  <c r="A42" i="3"/>
  <c r="C20" i="3"/>
  <c r="A20" i="3"/>
  <c r="C23" i="3"/>
  <c r="A23" i="3"/>
  <c r="C26" i="3"/>
  <c r="A26" i="3"/>
  <c r="C41" i="3"/>
  <c r="A41" i="3"/>
  <c r="C33" i="3"/>
  <c r="A33" i="3"/>
  <c r="C17" i="3"/>
  <c r="A17" i="3"/>
  <c r="C36" i="3"/>
  <c r="A36" i="3"/>
  <c r="C8" i="3"/>
  <c r="A8" i="3"/>
  <c r="C52" i="3"/>
  <c r="A52" i="3"/>
  <c r="C10" i="3"/>
  <c r="A10" i="3"/>
  <c r="C19" i="3"/>
  <c r="A19" i="3"/>
  <c r="C45" i="3"/>
  <c r="A45" i="3"/>
  <c r="C40" i="3"/>
  <c r="A40" i="3"/>
  <c r="C51" i="3"/>
  <c r="A51" i="3"/>
  <c r="C44" i="3"/>
  <c r="A44" i="3"/>
  <c r="C53" i="3"/>
  <c r="A53" i="3"/>
  <c r="C16" i="3"/>
  <c r="A16" i="3"/>
  <c r="C25" i="3"/>
  <c r="A25" i="3"/>
  <c r="C5" i="3"/>
  <c r="A5" i="3"/>
  <c r="C12" i="3"/>
  <c r="A12" i="3"/>
  <c r="C48" i="3"/>
  <c r="A48" i="3"/>
  <c r="C31" i="3"/>
  <c r="A31" i="3"/>
  <c r="C46" i="3"/>
  <c r="A46" i="3"/>
  <c r="C38" i="3"/>
  <c r="A38" i="3"/>
  <c r="C34" i="3"/>
  <c r="A34" i="3"/>
  <c r="C29" i="3"/>
  <c r="A29" i="3"/>
  <c r="C15" i="3"/>
  <c r="A15" i="3"/>
  <c r="C47" i="3"/>
  <c r="A47" i="3"/>
  <c r="C24" i="3"/>
  <c r="A24" i="3"/>
  <c r="C22" i="3"/>
  <c r="A22" i="3"/>
  <c r="C35" i="3"/>
  <c r="A35" i="3"/>
  <c r="C4" i="3"/>
  <c r="A4" i="3"/>
  <c r="C28" i="3"/>
  <c r="A28" i="3"/>
  <c r="C7" i="3"/>
  <c r="A7" i="3"/>
  <c r="C14" i="3"/>
  <c r="A14" i="3"/>
  <c r="C9" i="3"/>
  <c r="A9" i="3"/>
  <c r="C54" i="3"/>
  <c r="A54" i="3"/>
  <c r="C30" i="3"/>
  <c r="A30" i="3"/>
  <c r="C11" i="3"/>
  <c r="A11" i="3"/>
  <c r="C39" i="3"/>
  <c r="A39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39" i="3" s="1"/>
  <c r="H7" i="1"/>
  <c r="D30" i="3" s="1"/>
  <c r="H9" i="1"/>
  <c r="D9" i="3" s="1"/>
  <c r="H11" i="1"/>
  <c r="D7" i="3" s="1"/>
  <c r="H13" i="1"/>
  <c r="D4" i="3" s="1"/>
  <c r="H15" i="1"/>
  <c r="D22" i="3" s="1"/>
  <c r="H17" i="1"/>
  <c r="D47" i="3" s="1"/>
  <c r="H19" i="1"/>
  <c r="D29" i="3" s="1"/>
  <c r="H21" i="1"/>
  <c r="D38" i="3" s="1"/>
  <c r="H23" i="1"/>
  <c r="D31" i="3" s="1"/>
  <c r="H25" i="1"/>
  <c r="D12" i="3" s="1"/>
  <c r="H27" i="1"/>
  <c r="D25" i="3" s="1"/>
  <c r="H29" i="1"/>
  <c r="D53" i="3" s="1"/>
  <c r="H31" i="1"/>
  <c r="D51" i="3" s="1"/>
  <c r="H33" i="1"/>
  <c r="D45" i="3" s="1"/>
  <c r="H35" i="1"/>
  <c r="D10" i="3" s="1"/>
  <c r="H37" i="1"/>
  <c r="D8" i="3" s="1"/>
  <c r="H39" i="1"/>
  <c r="D17" i="3" s="1"/>
  <c r="H41" i="1"/>
  <c r="D41" i="3" s="1"/>
  <c r="H43" i="1"/>
  <c r="D23" i="3" s="1"/>
  <c r="H45" i="1"/>
  <c r="D42" i="3" s="1"/>
  <c r="H47" i="1"/>
  <c r="D43" i="3" s="1"/>
  <c r="H49" i="1"/>
  <c r="D21" i="3" s="1"/>
  <c r="H51" i="1"/>
  <c r="D13" i="3" s="1"/>
  <c r="H53" i="1"/>
  <c r="D50" i="3" s="1"/>
  <c r="H55" i="1"/>
  <c r="D37" i="3" s="1"/>
  <c r="H6" i="1"/>
  <c r="D11" i="3" s="1"/>
  <c r="H8" i="1"/>
  <c r="D54" i="3" s="1"/>
  <c r="H10" i="1"/>
  <c r="D14" i="3" s="1"/>
  <c r="H12" i="1"/>
  <c r="D28" i="3" s="1"/>
  <c r="H14" i="1"/>
  <c r="D35" i="3" s="1"/>
  <c r="H16" i="1"/>
  <c r="D24" i="3" s="1"/>
  <c r="H18" i="1"/>
  <c r="D15" i="3" s="1"/>
  <c r="H20" i="1"/>
  <c r="D34" i="3" s="1"/>
  <c r="H22" i="1"/>
  <c r="D46" i="3" s="1"/>
  <c r="H24" i="1"/>
  <c r="D48" i="3" s="1"/>
  <c r="H26" i="1"/>
  <c r="D5" i="3" s="1"/>
  <c r="H28" i="1"/>
  <c r="D16" i="3" s="1"/>
  <c r="H30" i="1"/>
  <c r="D44" i="3" s="1"/>
  <c r="H32" i="1"/>
  <c r="D40" i="3" s="1"/>
  <c r="H34" i="1"/>
  <c r="D19" i="3" s="1"/>
  <c r="H36" i="1"/>
  <c r="D52" i="3" s="1"/>
  <c r="H38" i="1"/>
  <c r="D36" i="3" s="1"/>
  <c r="H40" i="1"/>
  <c r="D33" i="3" s="1"/>
  <c r="H42" i="1"/>
  <c r="D26" i="3" s="1"/>
  <c r="H44" i="1"/>
  <c r="D20" i="3" s="1"/>
  <c r="H46" i="1"/>
  <c r="D49" i="3" s="1"/>
  <c r="H48" i="1"/>
  <c r="D18" i="3" s="1"/>
  <c r="H50" i="1"/>
  <c r="D27" i="3" s="1"/>
  <c r="H52" i="1"/>
  <c r="D6" i="3" s="1"/>
  <c r="H54" i="1"/>
  <c r="D32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N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<sst xmlns="http://schemas.openxmlformats.org/spreadsheetml/2006/main" count="312" uniqueCount="198">
  <si>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</si>
  <si>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</si>
  <si>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</si>
  <si>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</si>
  <si>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</si>
  <si>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</si>
  <si>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</si>
  <si>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</si>
  <si>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</si>
  <si>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</si>
  <si>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</si>
  <si>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</si>
  <si>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</si>
  <si>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</si>
  <si>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</si>
  <si>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</si>
  <si>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</si>
  <si>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</si>
  <si>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</si>
  <si>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</si>
  <si>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</si>
  <si>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</si>
  <si>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</si>
  <si>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</si>
  <si>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</si>
  <si>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</si>
  <si>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</si>
  <si>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</si>
  <si>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</si>
  <si>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</si>
  <si>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</si>
  <si>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</si>
  <si>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</si>
  <si>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</si>
  <si>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</si>
  <si>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</si>
  <si>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</si>
  <si>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</si>
  <si>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</si>
  <si>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</si>
  <si>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</si>
  <si>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</si>
  <si>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</si>
  <si>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</si>
  <si>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</si>
  <si>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</si>
  <si>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</si>
  <si>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</si>
  <si>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</si>
  <si>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</si>
  <si>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</si>
  <si>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</si>
  <si>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</si>
  <si>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</si>
  <si>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</si>
  <si>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</si>
  <si>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</si>
  <si>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</si>
  <si>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</si>
  <si>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</si>
  <si>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</si>
  <si>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</si>
  <si>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</si>
  <si>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</si>
  <si>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</si>
  <si>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</si>
  <si>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</si>
  <si>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</si>
  <si>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</si>
  <si>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</si>
  <si>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</si>
  <si>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</si>
  <si>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</si>
  <si>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</si>
  <si>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</si>
  <si>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</si>
  <si>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</si>
  <si>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</si>
  <si>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</si>
  <si>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</si>
  <si>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</si>
  <si>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</si>
  <si>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</si>
  <si>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</si>
  <si>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</si>
  <si>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</si>
  <si>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</si>
  <si>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</si>
  <si>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</si>
  <si>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</si>
  <si>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</si>
  <si>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</si>
  <si>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</si>
  <si>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</si>
  <si>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</si>
  <si>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</si>
  <si>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</si>
  <si>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</si>
  <si>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</si>
  <si>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</si>
  <si>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</si>
  <si>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</si>
  <si>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</si>
  <si>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</si>
  <si>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</si>
  <si>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</si>
  <si>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</si>
  <si>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</si>
  <si>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</si>
  <si>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</si>
  <si>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</si>
  <si>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</si>
  <si>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</si>
  <si>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</si>
  <si>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</si>
  <si>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</si>
  <si>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</si>
  <si>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</si>
  <si>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</si>
  <si>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</si>
  <si>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</si>
  <si>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</si>
  <si>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</si>
  <si>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</si>
  <si>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</si>
  <si>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</si>
  <si>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</si>
  <si>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</si>
  <si>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</si>
  <si>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</si>
  <si>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</si>
  <si>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</si>
  <si>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</si>
  <si>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</si>
  <si>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</si>
  <si>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</si>
  <si>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</si>
  <si>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</si>
  <si>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</si>
  <si>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</si>
  <si>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</si>
  <si>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</si>
  <si>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</si>
  <si>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</si>
  <si>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</si>
  <si>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</si>
  <si>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</si>
  <si>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</si>
  <si>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</si>
  <si>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</si>
  <si>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</si>
  <si>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</si>
  <si>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</si>
  <si>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</si>
  <si>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</si>
  <si>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</si>
  <si>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</si>
  <si>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</si>
  <si>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</si>
  <si>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</si>
  <si>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</si>
  <si>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</si>
  <si>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</si>
  <si>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</si>
  <si>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</si>
  <si>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</si>
  <si>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</si>
  <si>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</si>
  <si>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</si>
  <si>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</si>
  <si>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</si>
  <si>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</si>
  <si>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</si>
  <si>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</si>
  <si>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</si>
  <si>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</si>
  <si>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</si>
  <si>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</si>
  <si>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</si>
  <si>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</si>
  <si>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</si>
  <si>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Average Weekly Wages January 2016</t>
  </si>
  <si>
    <t>Jan
2016</t>
  </si>
  <si>
    <t>January
2015</t>
  </si>
  <si>
    <t>January
2016</t>
  </si>
  <si>
    <t>January 2015 adj for inflation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</si>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</sst>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79" fillId="0" borderId="0" xfId="0" applyFont="1"/>
    <xf numFmtId="0" fontId="6" fillId="2" borderId="0" xfId="315"/>
    <xf numFmtId="0" fontId="0" fillId="2" borderId="0" xfId="0" applyFill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54" sqref="A54:E54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181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+Wage_Comparison!E58</f>
        <v>878.15</v>
      </c>
      <c r="D3" s="30">
        <f>+Wage_Comparison!H58</f>
        <v>1.1153915190060593</v>
      </c>
    </row>
    <row r="4" spans="1:4" x14ac:dyDescent="0.25">
      <c r="A4" s="20" t="s">
        <v>115</v>
      </c>
      <c r="B4" s="9" t="str">
        <f>+Wage_Comparison!B5</f>
        <v>AL</v>
      </c>
      <c r="C4" s="31">
        <f>+Wage_Comparison!E5</f>
        <v>771.06</v>
      </c>
      <c r="D4" s="30">
        <f>+Wage_Comparison!H5</f>
        <v>3.7321624124690311</v>
      </c>
    </row>
    <row r="5" spans="1:4" x14ac:dyDescent="0.25">
      <c r="A5" s="20" t="s">
        <v>116</v>
      </c>
      <c r="B5" s="9" t="str">
        <f>+Wage_Comparison!B6</f>
        <v>AK</v>
      </c>
      <c r="C5" s="31">
        <f>+Wage_Comparison!E6</f>
        <v>929.07</v>
      </c>
      <c r="D5" s="30">
        <f>+Wage_Comparison!H6</f>
        <v>-0.1986416794242829</v>
      </c>
    </row>
    <row r="6" spans="1:4" x14ac:dyDescent="0.25">
      <c r="A6" s="20" t="s">
        <v>117</v>
      </c>
      <c r="B6" s="9" t="str">
        <f>+Wage_Comparison!B7</f>
        <v>AZ</v>
      </c>
      <c r="C6" s="31">
        <f>+Wage_Comparison!E7</f>
        <v>800.96</v>
      </c>
      <c r="D6" s="30">
        <f>+Wage_Comparison!H7</f>
        <v>0.25518193436506742</v>
      </c>
    </row>
    <row r="7" spans="1:4" x14ac:dyDescent="0.25">
      <c r="A7" s="20" t="s">
        <v>118</v>
      </c>
      <c r="B7" s="9" t="str">
        <f>+Wage_Comparison!B8</f>
        <v>AR</v>
      </c>
      <c r="C7" s="31">
        <f>+Wage_Comparison!E8</f>
        <v>674.67</v>
      </c>
      <c r="D7" s="30">
        <f>+Wage_Comparison!H8</f>
        <v>-0.79868944761603</v>
      </c>
    </row>
    <row r="8" spans="1:4" x14ac:dyDescent="0.25">
      <c r="A8" s="20" t="s">
        <v>119</v>
      </c>
      <c r="B8" s="9" t="str">
        <f>+Wage_Comparison!B9</f>
        <v>CA</v>
      </c>
      <c r="C8" s="31">
        <f>+Wage_Comparison!E9</f>
        <v>970.94</v>
      </c>
      <c r="D8" s="30">
        <f>+Wage_Comparison!H9</f>
        <v>0.24163030667836427</v>
      </c>
    </row>
    <row r="9" spans="1:4" x14ac:dyDescent="0.25">
      <c r="A9" s="20" t="s">
        <v>120</v>
      </c>
      <c r="B9" s="9" t="str">
        <f>+Wage_Comparison!B10</f>
        <v>CO</v>
      </c>
      <c r="C9" s="31">
        <f>+Wage_Comparison!E10</f>
        <v>912.49</v>
      </c>
      <c r="D9" s="30">
        <f>+Wage_Comparison!H10</f>
        <v>0.56199617794125967</v>
      </c>
    </row>
    <row r="10" spans="1:4" x14ac:dyDescent="0.25">
      <c r="A10" s="20" t="s">
        <v>121</v>
      </c>
      <c r="B10" s="9" t="str">
        <f>+Wage_Comparison!B11</f>
        <v>CT</v>
      </c>
      <c r="C10" s="31">
        <f>+Wage_Comparison!E11</f>
        <v>1006.29</v>
      </c>
      <c r="D10" s="30">
        <f>+Wage_Comparison!H11</f>
        <v>3.8249450957252407</v>
      </c>
    </row>
    <row r="11" spans="1:4" x14ac:dyDescent="0.25">
      <c r="A11" s="20" t="s">
        <v>122</v>
      </c>
      <c r="B11" s="9" t="str">
        <f>+Wage_Comparison!B12</f>
        <v>DE</v>
      </c>
      <c r="C11" s="31">
        <f>+Wage_Comparison!E12</f>
        <v>804.27</v>
      </c>
      <c r="D11" s="30">
        <f>+Wage_Comparison!H12</f>
        <v>8.6043168229517519</v>
      </c>
    </row>
    <row r="12" spans="1:4" x14ac:dyDescent="0.25">
      <c r="A12" s="20" t="s">
        <v>123</v>
      </c>
      <c r="B12" s="9" t="str">
        <f>+Wage_Comparison!B13</f>
        <v>DC</v>
      </c>
      <c r="C12" s="31">
        <f>+Wage_Comparison!E13</f>
        <v>1286.9100000000001</v>
      </c>
      <c r="D12" s="30">
        <f>+Wage_Comparison!H13</f>
        <v>-9.2081451615967929</v>
      </c>
    </row>
    <row r="13" spans="1:4" x14ac:dyDescent="0.25">
      <c r="A13" s="20" t="s">
        <v>124</v>
      </c>
      <c r="B13" s="9" t="str">
        <f>+Wage_Comparison!B14</f>
        <v>FL</v>
      </c>
      <c r="C13" s="31">
        <f>+Wage_Comparison!E14</f>
        <v>777.02</v>
      </c>
      <c r="D13" s="30">
        <f>+Wage_Comparison!H14</f>
        <v>0.70756570984373823</v>
      </c>
    </row>
    <row r="14" spans="1:4" x14ac:dyDescent="0.25">
      <c r="A14" s="20" t="s">
        <v>125</v>
      </c>
      <c r="B14" s="9" t="str">
        <f>+Wage_Comparison!B15</f>
        <v>GA</v>
      </c>
      <c r="C14" s="31">
        <f>+Wage_Comparison!E15</f>
        <v>833.49</v>
      </c>
      <c r="D14" s="30">
        <f>+Wage_Comparison!H15</f>
        <v>-0.97907172904727613</v>
      </c>
    </row>
    <row r="15" spans="1:4" x14ac:dyDescent="0.25">
      <c r="A15" s="20" t="s">
        <v>126</v>
      </c>
      <c r="B15" s="9" t="str">
        <f>+Wage_Comparison!B16</f>
        <v>HI</v>
      </c>
      <c r="C15" s="31">
        <f>+Wage_Comparison!E16</f>
        <v>828.96</v>
      </c>
      <c r="D15" s="30">
        <f>+Wage_Comparison!H16</f>
        <v>0.49178868196284586</v>
      </c>
    </row>
    <row r="16" spans="1:4" x14ac:dyDescent="0.25">
      <c r="A16" s="20" t="s">
        <v>127</v>
      </c>
      <c r="B16" s="9" t="str">
        <f>+Wage_Comparison!B17</f>
        <v>ID</v>
      </c>
      <c r="C16" s="31">
        <f>+Wage_Comparison!E17</f>
        <v>729.66</v>
      </c>
      <c r="D16" s="30">
        <f>+Wage_Comparison!H17</f>
        <v>0.31313521843787662</v>
      </c>
    </row>
    <row r="17" spans="1:4" x14ac:dyDescent="0.25">
      <c r="A17" s="20" t="s">
        <v>128</v>
      </c>
      <c r="B17" s="9" t="str">
        <f>+Wage_Comparison!B18</f>
        <v>IL</v>
      </c>
      <c r="C17" s="31">
        <f>+Wage_Comparison!E18</f>
        <v>900.32</v>
      </c>
      <c r="D17" s="30">
        <f>+Wage_Comparison!H18</f>
        <v>1.7803629471462967</v>
      </c>
    </row>
    <row r="18" spans="1:4" x14ac:dyDescent="0.25">
      <c r="A18" s="20" t="s">
        <v>129</v>
      </c>
      <c r="B18" s="9" t="str">
        <f>+Wage_Comparison!B19</f>
        <v>IN</v>
      </c>
      <c r="C18" s="31">
        <f>+Wage_Comparison!E19</f>
        <v>804.2</v>
      </c>
      <c r="D18" s="30">
        <f>+Wage_Comparison!H19</f>
        <v>-0.60052582420941913</v>
      </c>
    </row>
    <row r="19" spans="1:4" x14ac:dyDescent="0.25">
      <c r="A19" s="20" t="s">
        <v>130</v>
      </c>
      <c r="B19" s="9" t="str">
        <f>+Wage_Comparison!B20</f>
        <v>IA</v>
      </c>
      <c r="C19" s="31">
        <f>+Wage_Comparison!E20</f>
        <v>778.68</v>
      </c>
      <c r="D19" s="30">
        <f>+Wage_Comparison!H20</f>
        <v>1.6290742326101615</v>
      </c>
    </row>
    <row r="20" spans="1:4" x14ac:dyDescent="0.25">
      <c r="A20" s="20" t="s">
        <v>131</v>
      </c>
      <c r="B20" s="9" t="str">
        <f>+Wage_Comparison!B21</f>
        <v>KS</v>
      </c>
      <c r="C20" s="31">
        <f>+Wage_Comparison!E21</f>
        <v>771.12</v>
      </c>
      <c r="D20" s="30">
        <f>+Wage_Comparison!H21</f>
        <v>-1.2340922646234875</v>
      </c>
    </row>
    <row r="21" spans="1:4" x14ac:dyDescent="0.25">
      <c r="A21" s="20" t="s">
        <v>132</v>
      </c>
      <c r="B21" s="9" t="str">
        <f>+Wage_Comparison!B22</f>
        <v>KY</v>
      </c>
      <c r="C21" s="31">
        <f>+Wage_Comparison!E22</f>
        <v>736.75</v>
      </c>
      <c r="D21" s="30">
        <f>+Wage_Comparison!H22</f>
        <v>-1.8182448836917109</v>
      </c>
    </row>
    <row r="22" spans="1:4" x14ac:dyDescent="0.25">
      <c r="A22" s="20" t="s">
        <v>133</v>
      </c>
      <c r="B22" s="9" t="str">
        <f>+Wage_Comparison!B23</f>
        <v>LA</v>
      </c>
      <c r="C22" s="31">
        <f>+Wage_Comparison!E23</f>
        <v>796.37</v>
      </c>
      <c r="D22" s="30">
        <f>+Wage_Comparison!H23</f>
        <v>-1.1185746664604035</v>
      </c>
    </row>
    <row r="23" spans="1:4" x14ac:dyDescent="0.25">
      <c r="A23" s="20" t="s">
        <v>134</v>
      </c>
      <c r="B23" s="9" t="str">
        <f>+Wage_Comparison!B24</f>
        <v>ME</v>
      </c>
      <c r="C23" s="31">
        <f>+Wage_Comparison!E24</f>
        <v>728.6</v>
      </c>
      <c r="D23" s="30">
        <f>+Wage_Comparison!H24</f>
        <v>-3.3222769176559197</v>
      </c>
    </row>
    <row r="24" spans="1:4" x14ac:dyDescent="0.25">
      <c r="A24" s="20" t="s">
        <v>135</v>
      </c>
      <c r="B24" s="9" t="str">
        <f>+Wage_Comparison!B25</f>
        <v>MD</v>
      </c>
      <c r="C24" s="31">
        <f>+Wage_Comparison!E25</f>
        <v>921.36</v>
      </c>
      <c r="D24" s="30">
        <f>+Wage_Comparison!H25</f>
        <v>-1.2526716726400822</v>
      </c>
    </row>
    <row r="25" spans="1:4" x14ac:dyDescent="0.25">
      <c r="A25" s="20" t="s">
        <v>136</v>
      </c>
      <c r="B25" s="9" t="str">
        <f>+Wage_Comparison!B26</f>
        <v>MA</v>
      </c>
      <c r="C25" s="31">
        <f>+Wage_Comparison!E26</f>
        <v>1047.6199999999999</v>
      </c>
      <c r="D25" s="30">
        <f>+Wage_Comparison!H26</f>
        <v>2.4659026199977063</v>
      </c>
    </row>
    <row r="26" spans="1:4" x14ac:dyDescent="0.25">
      <c r="A26" s="20" t="s">
        <v>137</v>
      </c>
      <c r="B26" s="9" t="str">
        <f>+Wage_Comparison!B27</f>
        <v>MI</v>
      </c>
      <c r="C26" s="31">
        <f>+Wage_Comparison!E27</f>
        <v>824.04</v>
      </c>
      <c r="D26" s="30">
        <f>+Wage_Comparison!H27</f>
        <v>-0.17579633352623469</v>
      </c>
    </row>
    <row r="27" spans="1:4" x14ac:dyDescent="0.25">
      <c r="A27" s="20" t="s">
        <v>138</v>
      </c>
      <c r="B27" s="9" t="str">
        <f>+Wage_Comparison!B28</f>
        <v>MN</v>
      </c>
      <c r="C27" s="31">
        <f>+Wage_Comparison!E28</f>
        <v>890.1</v>
      </c>
      <c r="D27" s="30">
        <f>+Wage_Comparison!H28</f>
        <v>0.49946178993418577</v>
      </c>
    </row>
    <row r="28" spans="1:4" x14ac:dyDescent="0.25">
      <c r="A28" s="20" t="s">
        <v>139</v>
      </c>
      <c r="B28" s="9" t="str">
        <f>+Wage_Comparison!B29</f>
        <v>MS</v>
      </c>
      <c r="C28" s="31">
        <f>+Wage_Comparison!E29</f>
        <v>684.83</v>
      </c>
      <c r="D28" s="30">
        <f>+Wage_Comparison!H29</f>
        <v>-4.3788365435792898E-2</v>
      </c>
    </row>
    <row r="29" spans="1:4" x14ac:dyDescent="0.25">
      <c r="A29" s="20" t="s">
        <v>140</v>
      </c>
      <c r="B29" s="9" t="str">
        <f>+Wage_Comparison!B30</f>
        <v>MO</v>
      </c>
      <c r="C29" s="31">
        <f>+Wage_Comparison!E30</f>
        <v>744.49</v>
      </c>
      <c r="D29" s="30">
        <f>+Wage_Comparison!H30</f>
        <v>-1.2576679995265794</v>
      </c>
    </row>
    <row r="30" spans="1:4" x14ac:dyDescent="0.25">
      <c r="A30" s="20" t="s">
        <v>141</v>
      </c>
      <c r="B30" s="9" t="str">
        <f>+Wage_Comparison!B31</f>
        <v>MT</v>
      </c>
      <c r="C30" s="31">
        <f>+Wage_Comparison!E31</f>
        <v>711.34</v>
      </c>
      <c r="D30" s="30">
        <f>+Wage_Comparison!H31</f>
        <v>0.22925031110081484</v>
      </c>
    </row>
    <row r="31" spans="1:4" x14ac:dyDescent="0.25">
      <c r="A31" s="20" t="s">
        <v>142</v>
      </c>
      <c r="B31" s="9" t="str">
        <f>+Wage_Comparison!B32</f>
        <v>NE</v>
      </c>
      <c r="C31" s="31">
        <f>+Wage_Comparison!E32</f>
        <v>767.42</v>
      </c>
      <c r="D31" s="30">
        <f>+Wage_Comparison!H32</f>
        <v>2.504351112509795</v>
      </c>
    </row>
    <row r="32" spans="1:4" x14ac:dyDescent="0.25">
      <c r="A32" s="20" t="s">
        <v>143</v>
      </c>
      <c r="B32" s="9" t="str">
        <f>+Wage_Comparison!B33</f>
        <v>NV</v>
      </c>
      <c r="C32" s="31">
        <f>+Wage_Comparison!E33</f>
        <v>737.37</v>
      </c>
      <c r="D32" s="30">
        <f>+Wage_Comparison!H33</f>
        <v>1.3844042189257166</v>
      </c>
    </row>
    <row r="33" spans="1:4" x14ac:dyDescent="0.25">
      <c r="A33" s="20" t="s">
        <v>144</v>
      </c>
      <c r="B33" s="9" t="str">
        <f>+Wage_Comparison!B34</f>
        <v>NH</v>
      </c>
      <c r="C33" s="31">
        <f>+Wage_Comparison!E34</f>
        <v>859.55</v>
      </c>
      <c r="D33" s="30">
        <f>+Wage_Comparison!H34</f>
        <v>4.7653018516710333</v>
      </c>
    </row>
    <row r="34" spans="1:4" x14ac:dyDescent="0.25">
      <c r="A34" s="20" t="s">
        <v>145</v>
      </c>
      <c r="B34" s="9" t="str">
        <f>+Wage_Comparison!B35</f>
        <v>NJ</v>
      </c>
      <c r="C34" s="31">
        <f>+Wage_Comparison!E35</f>
        <v>933.41</v>
      </c>
      <c r="D34" s="30">
        <f>+Wage_Comparison!H35</f>
        <v>0.194462207263979</v>
      </c>
    </row>
    <row r="35" spans="1:4" x14ac:dyDescent="0.25">
      <c r="A35" s="20" t="s">
        <v>146</v>
      </c>
      <c r="B35" s="9" t="str">
        <f>+Wage_Comparison!B36</f>
        <v>NM</v>
      </c>
      <c r="C35" s="31">
        <f>+Wage_Comparison!E36</f>
        <v>688.71</v>
      </c>
      <c r="D35" s="30">
        <f>+Wage_Comparison!H36</f>
        <v>-2.8094328949118452</v>
      </c>
    </row>
    <row r="36" spans="1:4" x14ac:dyDescent="0.25">
      <c r="A36" s="20" t="s">
        <v>147</v>
      </c>
      <c r="B36" s="9" t="str">
        <f>+Wage_Comparison!B37</f>
        <v>NY</v>
      </c>
      <c r="C36" s="31">
        <f>+Wage_Comparison!E37</f>
        <v>975.61</v>
      </c>
      <c r="D36" s="30">
        <f>+Wage_Comparison!H37</f>
        <v>9.8338409776999036E-2</v>
      </c>
    </row>
    <row r="37" spans="1:4" x14ac:dyDescent="0.25">
      <c r="A37" s="20" t="s">
        <v>148</v>
      </c>
      <c r="B37" s="9" t="str">
        <f>+Wage_Comparison!B38</f>
        <v>NC</v>
      </c>
      <c r="C37" s="31">
        <f>+Wage_Comparison!E38</f>
        <v>776.11</v>
      </c>
      <c r="D37" s="30">
        <f>+Wage_Comparison!H38</f>
        <v>1.569136370463009</v>
      </c>
    </row>
    <row r="38" spans="1:4" x14ac:dyDescent="0.25">
      <c r="A38" s="20" t="s">
        <v>149</v>
      </c>
      <c r="B38" s="9" t="str">
        <f>+Wage_Comparison!B39</f>
        <v>ND</v>
      </c>
      <c r="C38" s="31">
        <f>+Wage_Comparison!E39</f>
        <v>887.5</v>
      </c>
      <c r="D38" s="30">
        <f>+Wage_Comparison!H39</f>
        <v>1.2207966595263242</v>
      </c>
    </row>
    <row r="39" spans="1:4" x14ac:dyDescent="0.25">
      <c r="A39" s="20" t="s">
        <v>150</v>
      </c>
      <c r="B39" s="9" t="str">
        <f>+Wage_Comparison!B40</f>
        <v>OH</v>
      </c>
      <c r="C39" s="31">
        <f>+Wage_Comparison!E40</f>
        <v>785.66</v>
      </c>
      <c r="D39" s="30">
        <f>+Wage_Comparison!H40</f>
        <v>1.8635094851568779</v>
      </c>
    </row>
    <row r="40" spans="1:4" x14ac:dyDescent="0.25">
      <c r="A40" s="20" t="s">
        <v>151</v>
      </c>
      <c r="B40" s="9" t="str">
        <f>+Wage_Comparison!B41</f>
        <v>OK</v>
      </c>
      <c r="C40" s="31">
        <f>+Wage_Comparison!E41</f>
        <v>755.24</v>
      </c>
      <c r="D40" s="30">
        <f>+Wage_Comparison!H41</f>
        <v>-1.3649365869007557</v>
      </c>
    </row>
    <row r="41" spans="1:4" x14ac:dyDescent="0.25">
      <c r="A41" s="20" t="s">
        <v>152</v>
      </c>
      <c r="B41" s="9" t="str">
        <f>+Wage_Comparison!B42</f>
        <v>OR</v>
      </c>
      <c r="C41" s="31">
        <f>+Wage_Comparison!E42</f>
        <v>809.86</v>
      </c>
      <c r="D41" s="30">
        <f>+Wage_Comparison!H42</f>
        <v>2.6561305732671014</v>
      </c>
    </row>
    <row r="42" spans="1:4" x14ac:dyDescent="0.25">
      <c r="A42" s="20" t="s">
        <v>153</v>
      </c>
      <c r="B42" s="9" t="str">
        <f>+Wage_Comparison!B43</f>
        <v>PA</v>
      </c>
      <c r="C42" s="31">
        <f>+Wage_Comparison!E43</f>
        <v>829.36</v>
      </c>
      <c r="D42" s="30">
        <f>+Wage_Comparison!H43</f>
        <v>2.3169602410822332</v>
      </c>
    </row>
    <row r="43" spans="1:4" x14ac:dyDescent="0.25">
      <c r="A43" s="20" t="s">
        <v>154</v>
      </c>
      <c r="B43" s="9" t="str">
        <f>+Wage_Comparison!B44</f>
        <v>RI</v>
      </c>
      <c r="C43" s="31">
        <f>+Wage_Comparison!E44</f>
        <v>840.06</v>
      </c>
      <c r="D43" s="30">
        <f>+Wage_Comparison!H44</f>
        <v>9.8020681634691798E-2</v>
      </c>
    </row>
    <row r="44" spans="1:4" x14ac:dyDescent="0.25">
      <c r="A44" s="20" t="s">
        <v>155</v>
      </c>
      <c r="B44" s="9" t="str">
        <f>+Wage_Comparison!B45</f>
        <v>SC</v>
      </c>
      <c r="C44" s="31">
        <f>+Wage_Comparison!E45</f>
        <v>753.91</v>
      </c>
      <c r="D44" s="30">
        <f>+Wage_Comparison!H45</f>
        <v>-8.2173332480606209E-2</v>
      </c>
    </row>
    <row r="45" spans="1:4" x14ac:dyDescent="0.25">
      <c r="A45" s="20" t="s">
        <v>156</v>
      </c>
      <c r="B45" s="9" t="str">
        <f>+Wage_Comparison!B46</f>
        <v>SD</v>
      </c>
      <c r="C45" s="31">
        <f>+Wage_Comparison!E46</f>
        <v>718.37</v>
      </c>
      <c r="D45" s="30">
        <f>+Wage_Comparison!H46</f>
        <v>1.019224919202677</v>
      </c>
    </row>
    <row r="46" spans="1:4" x14ac:dyDescent="0.25">
      <c r="A46" s="20" t="s">
        <v>157</v>
      </c>
      <c r="B46" s="9" t="str">
        <f>+Wage_Comparison!B47</f>
        <v>TN</v>
      </c>
      <c r="C46" s="31">
        <f>+Wage_Comparison!E47</f>
        <v>753.6</v>
      </c>
      <c r="D46" s="30">
        <f>+Wage_Comparison!H47</f>
        <v>3.3954455733673505</v>
      </c>
    </row>
    <row r="47" spans="1:4" x14ac:dyDescent="0.25">
      <c r="A47" s="20" t="s">
        <v>158</v>
      </c>
      <c r="B47" s="9" t="str">
        <f>+Wage_Comparison!B48</f>
        <v>TX</v>
      </c>
      <c r="C47" s="31">
        <f>+Wage_Comparison!E48</f>
        <v>877.86</v>
      </c>
      <c r="D47" s="30">
        <f>+Wage_Comparison!H48</f>
        <v>-1.9298210484585465</v>
      </c>
    </row>
    <row r="48" spans="1:4" x14ac:dyDescent="0.25">
      <c r="A48" s="20" t="s">
        <v>159</v>
      </c>
      <c r="B48" s="9" t="str">
        <f>+Wage_Comparison!B49</f>
        <v>UT</v>
      </c>
      <c r="C48" s="31">
        <f>+Wage_Comparison!E49</f>
        <v>835.79</v>
      </c>
      <c r="D48" s="30">
        <f>+Wage_Comparison!H49</f>
        <v>-0.13695246166960384</v>
      </c>
    </row>
    <row r="49" spans="1:4" x14ac:dyDescent="0.25">
      <c r="A49" s="20" t="s">
        <v>160</v>
      </c>
      <c r="B49" s="9" t="str">
        <f>+Wage_Comparison!B50</f>
        <v>VT</v>
      </c>
      <c r="C49" s="31">
        <f>+Wage_Comparison!E50</f>
        <v>808.83</v>
      </c>
      <c r="D49" s="30">
        <f>+Wage_Comparison!H50</f>
        <v>2.8918035436120038</v>
      </c>
    </row>
    <row r="50" spans="1:4" x14ac:dyDescent="0.25">
      <c r="A50" s="20" t="s">
        <v>161</v>
      </c>
      <c r="B50" s="9" t="str">
        <f>+Wage_Comparison!B51</f>
        <v>VA</v>
      </c>
      <c r="C50" s="31">
        <f>+Wage_Comparison!E51</f>
        <v>919.77</v>
      </c>
      <c r="D50" s="30">
        <f>+Wage_Comparison!H51</f>
        <v>1.9726466715938473</v>
      </c>
    </row>
    <row r="51" spans="1:4" x14ac:dyDescent="0.25">
      <c r="A51" s="20" t="s">
        <v>162</v>
      </c>
      <c r="B51" s="9" t="str">
        <f>+Wage_Comparison!B52</f>
        <v>WA</v>
      </c>
      <c r="C51" s="31">
        <f>+Wage_Comparison!E52</f>
        <v>1031.9000000000001</v>
      </c>
      <c r="D51" s="30">
        <f>+Wage_Comparison!H52</f>
        <v>2.7312670869881206</v>
      </c>
    </row>
    <row r="52" spans="1:4" x14ac:dyDescent="0.25">
      <c r="A52" s="20" t="s">
        <v>163</v>
      </c>
      <c r="B52" s="9" t="str">
        <f>+Wage_Comparison!B53</f>
        <v>WV</v>
      </c>
      <c r="C52" s="31">
        <f>+Wage_Comparison!E53</f>
        <v>715.12</v>
      </c>
      <c r="D52" s="30">
        <f>+Wage_Comparison!H53</f>
        <v>-1.3117077597805782</v>
      </c>
    </row>
    <row r="53" spans="1:4" x14ac:dyDescent="0.25">
      <c r="A53" s="20" t="s">
        <v>164</v>
      </c>
      <c r="B53" s="9" t="str">
        <f>+Wage_Comparison!B54</f>
        <v>WI</v>
      </c>
      <c r="C53" s="31">
        <f>+Wage_Comparison!E54</f>
        <v>795.14</v>
      </c>
      <c r="D53" s="30">
        <f>+Wage_Comparison!H54</f>
        <v>-0.36457496366374409</v>
      </c>
    </row>
    <row r="54" spans="1:4" x14ac:dyDescent="0.25">
      <c r="A54" s="20" t="s">
        <v>165</v>
      </c>
      <c r="B54" s="9" t="str">
        <f>+Wage_Comparison!B55</f>
        <v>WY</v>
      </c>
      <c r="C54" s="31">
        <f>+Wage_Comparison!E55</f>
        <v>773.14</v>
      </c>
      <c r="D54" s="30">
        <f>+Wage_Comparison!H55</f>
        <v>-5.9815940126965668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5" activePane="bottomRight" state="frozen"/>
      <selection pane="topRight"/>
      <selection pane="bottomLeft"/>
      <selection pane="bottomRight" activeCell="K55" sqref="K55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183</v>
      </c>
      <c r="E4" s="34" t="s">
        <v>184</v>
      </c>
      <c r="F4" s="10"/>
      <c r="G4" s="13" t="s">
        <v>185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'BLS Data Series_January'!B5</f>
        <v>733.25</v>
      </c>
      <c r="E5" s="36">
        <f>'BLS Data Series_January'!N5</f>
        <v>771.06</v>
      </c>
      <c r="F5" s="37"/>
      <c r="G5" s="37">
        <f>D5/$G$61</f>
        <v>743.3181590624157</v>
      </c>
      <c r="H5" s="11">
        <f>((E5/G5)-1)*100</f>
        <v>3.7321624124690311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'BLS Data Series_January'!B6</f>
        <v>918.31</v>
      </c>
      <c r="E6" s="36">
        <f>'BLS Data Series_January'!N6</f>
        <v>929.07</v>
      </c>
      <c r="F6" s="37"/>
      <c r="G6" s="37">
        <f t="shared" ref="G6:G55" si="0">D6/$G$61</f>
        <v>930.91919352009131</v>
      </c>
      <c r="H6" s="11">
        <f t="shared" ref="H6:H55" si="1">((E6/G6)-1)*100</f>
        <v>-0.1986416794242829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'BLS Data Series_January'!B7</f>
        <v>788.1</v>
      </c>
      <c r="E7" s="36">
        <f>'BLS Data Series_January'!N7</f>
        <v>800.96</v>
      </c>
      <c r="F7" s="37"/>
      <c r="G7" s="37">
        <f t="shared" si="0"/>
        <v>798.92129717980208</v>
      </c>
      <c r="H7" s="11">
        <f t="shared" si="1"/>
        <v>0.25518193436506742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'BLS Data Series_January'!B8</f>
        <v>670.89</v>
      </c>
      <c r="E8" s="36">
        <f>'BLS Data Series_January'!N8</f>
        <v>674.67</v>
      </c>
      <c r="F8" s="37"/>
      <c r="G8" s="37">
        <f t="shared" si="0"/>
        <v>680.10190212531074</v>
      </c>
      <c r="H8" s="11">
        <f t="shared" si="1"/>
        <v>-0.79868944761603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'BLS Data Series_January'!B9</f>
        <v>955.48</v>
      </c>
      <c r="E9" s="36">
        <f>'BLS Data Series_January'!N9</f>
        <v>970.94</v>
      </c>
      <c r="F9" s="37"/>
      <c r="G9" s="37">
        <f t="shared" si="0"/>
        <v>968.59956988879242</v>
      </c>
      <c r="H9" s="11">
        <f t="shared" si="1"/>
        <v>0.24163030667836427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'BLS Data Series_January'!B10</f>
        <v>895.1</v>
      </c>
      <c r="E10" s="36">
        <f>'BLS Data Series_January'!N10</f>
        <v>912.49</v>
      </c>
      <c r="F10" s="37"/>
      <c r="G10" s="37">
        <f t="shared" si="0"/>
        <v>907.39050007060121</v>
      </c>
      <c r="H10" s="11">
        <f t="shared" si="1"/>
        <v>0.56199617794125967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'BLS Data Series_January'!B11</f>
        <v>956.09</v>
      </c>
      <c r="E11" s="36">
        <f>'BLS Data Series_January'!N11</f>
        <v>1006.29</v>
      </c>
      <c r="F11" s="37"/>
      <c r="G11" s="37">
        <f t="shared" si="0"/>
        <v>969.21794571835676</v>
      </c>
      <c r="H11" s="11">
        <f t="shared" si="1"/>
        <v>3.8249450957252407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'BLS Data Series_January'!B12</f>
        <v>730.52</v>
      </c>
      <c r="E12" s="36">
        <f>'BLS Data Series_January'!N12</f>
        <v>804.27</v>
      </c>
      <c r="F12" s="37"/>
      <c r="G12" s="37">
        <f t="shared" si="0"/>
        <v>740.55067379239813</v>
      </c>
      <c r="H12" s="11">
        <f t="shared" si="1"/>
        <v>8.6043168229517519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'BLS Data Series_January'!B13</f>
        <v>1398.23</v>
      </c>
      <c r="E13" s="36">
        <f>'BLS Data Series_January'!N13</f>
        <v>1286.9100000000001</v>
      </c>
      <c r="F13" s="37"/>
      <c r="G13" s="37">
        <f t="shared" si="0"/>
        <v>1417.428911757029</v>
      </c>
      <c r="H13" s="11">
        <f t="shared" si="1"/>
        <v>-9.2081451615967929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'BLS Data Series_January'!B14</f>
        <v>761.11</v>
      </c>
      <c r="E14" s="36">
        <f>'BLS Data Series_January'!N14</f>
        <v>777.02</v>
      </c>
      <c r="F14" s="37"/>
      <c r="G14" s="37">
        <f t="shared" si="0"/>
        <v>771.56070104874902</v>
      </c>
      <c r="H14" s="11">
        <f t="shared" si="1"/>
        <v>0.70756570984373823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'BLS Data Series_January'!B15</f>
        <v>830.33</v>
      </c>
      <c r="E15" s="36">
        <f>'BLS Data Series_January'!N15</f>
        <v>833.49</v>
      </c>
      <c r="F15" s="37"/>
      <c r="G15" s="37">
        <f t="shared" si="0"/>
        <v>841.73115174128293</v>
      </c>
      <c r="H15" s="11">
        <f t="shared" si="1"/>
        <v>-0.97907172904727613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'BLS Data Series_January'!B16</f>
        <v>813.73</v>
      </c>
      <c r="E16" s="36">
        <f>'BLS Data Series_January'!N16</f>
        <v>828.96</v>
      </c>
      <c r="F16" s="37"/>
      <c r="G16" s="37">
        <f t="shared" si="0"/>
        <v>824.90321933018697</v>
      </c>
      <c r="H16" s="11">
        <f t="shared" si="1"/>
        <v>0.49178868196284586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'BLS Data Series_January'!B17</f>
        <v>717.53</v>
      </c>
      <c r="E17" s="36">
        <f>'BLS Data Series_January'!N17</f>
        <v>729.66</v>
      </c>
      <c r="F17" s="37"/>
      <c r="G17" s="37">
        <f t="shared" si="0"/>
        <v>727.38230981528147</v>
      </c>
      <c r="H17" s="11">
        <f t="shared" si="1"/>
        <v>0.31313521843787662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'BLS Data Series_January'!B18</f>
        <v>872.59</v>
      </c>
      <c r="E18" s="36">
        <f>'BLS Data Series_January'!N18</f>
        <v>900.32</v>
      </c>
      <c r="F18" s="37"/>
      <c r="G18" s="37">
        <f t="shared" si="0"/>
        <v>884.57141822880794</v>
      </c>
      <c r="H18" s="11">
        <f t="shared" si="1"/>
        <v>1.7803629471462967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'BLS Data Series_January'!B19</f>
        <v>798.1</v>
      </c>
      <c r="E19" s="36">
        <f>'BLS Data Series_January'!N19</f>
        <v>804.2</v>
      </c>
      <c r="F19" s="37"/>
      <c r="G19" s="37">
        <f t="shared" si="0"/>
        <v>809.05860586118513</v>
      </c>
      <c r="H19" s="11">
        <f t="shared" si="1"/>
        <v>-0.60052582420941913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'BLS Data Series_January'!B20</f>
        <v>755.82</v>
      </c>
      <c r="E20" s="36">
        <f>'BLS Data Series_January'!N20</f>
        <v>778.68</v>
      </c>
      <c r="F20" s="37"/>
      <c r="G20" s="37">
        <f t="shared" si="0"/>
        <v>766.19806475629741</v>
      </c>
      <c r="H20" s="11">
        <f t="shared" si="1"/>
        <v>1.6290742326101615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'BLS Data Series_January'!B21</f>
        <v>770.18</v>
      </c>
      <c r="E21" s="36">
        <f>'BLS Data Series_January'!N21</f>
        <v>771.12</v>
      </c>
      <c r="F21" s="37"/>
      <c r="G21" s="37">
        <f t="shared" si="0"/>
        <v>780.75524002276347</v>
      </c>
      <c r="H21" s="11">
        <f t="shared" si="1"/>
        <v>-1.2340922646234875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'BLS Data Series_January'!B22</f>
        <v>740.23</v>
      </c>
      <c r="E22" s="36">
        <f>'BLS Data Series_January'!N22</f>
        <v>736.75</v>
      </c>
      <c r="F22" s="37"/>
      <c r="G22" s="37">
        <f t="shared" si="0"/>
        <v>750.3940005220212</v>
      </c>
      <c r="H22" s="11">
        <f t="shared" si="1"/>
        <v>-1.8182448836917109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'BLS Data Series_January'!B23</f>
        <v>794.47</v>
      </c>
      <c r="E23" s="36">
        <f>'BLS Data Series_January'!N23</f>
        <v>796.37</v>
      </c>
      <c r="F23" s="37"/>
      <c r="G23" s="37">
        <f t="shared" si="0"/>
        <v>805.37876280984312</v>
      </c>
      <c r="H23" s="11">
        <f t="shared" si="1"/>
        <v>-1.1185746664604035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'BLS Data Series_January'!B24</f>
        <v>743.43</v>
      </c>
      <c r="E24" s="36">
        <f>'BLS Data Series_January'!N24</f>
        <v>728.6</v>
      </c>
      <c r="F24" s="37"/>
      <c r="G24" s="37">
        <f t="shared" si="0"/>
        <v>753.63793930006375</v>
      </c>
      <c r="H24" s="11">
        <f t="shared" si="1"/>
        <v>-3.3222769176559197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'BLS Data Series_January'!B25</f>
        <v>920.41</v>
      </c>
      <c r="E25" s="36">
        <f>'BLS Data Series_January'!N25</f>
        <v>921.36</v>
      </c>
      <c r="F25" s="37"/>
      <c r="G25" s="37">
        <f t="shared" si="0"/>
        <v>933.04802834318184</v>
      </c>
      <c r="H25" s="11">
        <f t="shared" si="1"/>
        <v>-1.2526716726400822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'BLS Data Series_January'!B26</f>
        <v>1008.56</v>
      </c>
      <c r="E26" s="36">
        <f>'BLS Data Series_January'!N26</f>
        <v>1047.6199999999999</v>
      </c>
      <c r="F26" s="37"/>
      <c r="G26" s="37">
        <f t="shared" si="0"/>
        <v>1022.4084043695738</v>
      </c>
      <c r="H26" s="11">
        <f t="shared" si="1"/>
        <v>2.4659026199977063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'BLS Data Series_January'!B27</f>
        <v>814.31</v>
      </c>
      <c r="E27" s="36">
        <f>'BLS Data Series_January'!N27</f>
        <v>824.04</v>
      </c>
      <c r="F27" s="37"/>
      <c r="G27" s="37">
        <f t="shared" si="0"/>
        <v>825.49118323370715</v>
      </c>
      <c r="H27" s="11">
        <f t="shared" si="1"/>
        <v>-0.17579633352623469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'BLS Data Series_January'!B28</f>
        <v>873.68</v>
      </c>
      <c r="E28" s="36">
        <f>'BLS Data Series_January'!N28</f>
        <v>890.1</v>
      </c>
      <c r="F28" s="37"/>
      <c r="G28" s="37">
        <f t="shared" si="0"/>
        <v>885.67638487507861</v>
      </c>
      <c r="H28" s="11">
        <f t="shared" si="1"/>
        <v>0.49946178993418577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'BLS Data Series_January'!B29</f>
        <v>675.85</v>
      </c>
      <c r="E29" s="36">
        <f>'BLS Data Series_January'!N29</f>
        <v>684.83</v>
      </c>
      <c r="F29" s="37"/>
      <c r="G29" s="37">
        <f t="shared" si="0"/>
        <v>685.13000723127675</v>
      </c>
      <c r="H29" s="11">
        <f t="shared" si="1"/>
        <v>-4.3788365435792898E-2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'BLS Data Series_January'!B30</f>
        <v>743.76</v>
      </c>
      <c r="E30" s="36">
        <f>'BLS Data Series_January'!N30</f>
        <v>744.49</v>
      </c>
      <c r="F30" s="37"/>
      <c r="G30" s="37">
        <f t="shared" si="0"/>
        <v>753.97247048654935</v>
      </c>
      <c r="H30" s="11">
        <f t="shared" si="1"/>
        <v>-1.2576679995265794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'BLS Data Series_January'!B31</f>
        <v>700.1</v>
      </c>
      <c r="E31" s="36">
        <f>'BLS Data Series_January'!N31</f>
        <v>711.34</v>
      </c>
      <c r="F31" s="37"/>
      <c r="G31" s="37">
        <f t="shared" si="0"/>
        <v>709.71298078363077</v>
      </c>
      <c r="H31" s="11">
        <f t="shared" si="1"/>
        <v>0.22925031110081484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'BLS Data Series_January'!B32</f>
        <v>738.53</v>
      </c>
      <c r="E32" s="36">
        <f>'BLS Data Series_January'!N32</f>
        <v>767.42</v>
      </c>
      <c r="F32" s="37"/>
      <c r="G32" s="37">
        <f t="shared" si="0"/>
        <v>748.67065804618596</v>
      </c>
      <c r="H32" s="11">
        <f t="shared" si="1"/>
        <v>2.504351112509795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'BLS Data Series_January'!B33</f>
        <v>717.45</v>
      </c>
      <c r="E33" s="36">
        <f>'BLS Data Series_January'!N33</f>
        <v>737.37</v>
      </c>
      <c r="F33" s="37"/>
      <c r="G33" s="37">
        <f t="shared" si="0"/>
        <v>727.30121134583055</v>
      </c>
      <c r="H33" s="11">
        <f t="shared" si="1"/>
        <v>1.3844042189257166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'BLS Data Series_January'!B34</f>
        <v>809.34</v>
      </c>
      <c r="E34" s="36">
        <f>'BLS Data Series_January'!N34</f>
        <v>859.55</v>
      </c>
      <c r="F34" s="37"/>
      <c r="G34" s="37">
        <f t="shared" si="0"/>
        <v>820.45294081905979</v>
      </c>
      <c r="H34" s="11">
        <f t="shared" si="1"/>
        <v>4.7653018516710333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'BLS Data Series_January'!B35</f>
        <v>918.98</v>
      </c>
      <c r="E35" s="36">
        <f>'BLS Data Series_January'!N35</f>
        <v>933.41</v>
      </c>
      <c r="F35" s="37"/>
      <c r="G35" s="37">
        <f t="shared" si="0"/>
        <v>931.5983932017441</v>
      </c>
      <c r="H35" s="11">
        <f t="shared" si="1"/>
        <v>0.194462207263979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'BLS Data Series_January'!B36</f>
        <v>699.02</v>
      </c>
      <c r="E36" s="36">
        <f>'BLS Data Series_January'!N36</f>
        <v>688.71</v>
      </c>
      <c r="F36" s="37"/>
      <c r="G36" s="37">
        <f t="shared" si="0"/>
        <v>708.61815144604134</v>
      </c>
      <c r="H36" s="11">
        <f t="shared" si="1"/>
        <v>-2.8094328949118452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'BLS Data Series_January'!B37</f>
        <v>961.45</v>
      </c>
      <c r="E37" s="36">
        <f>'BLS Data Series_January'!N37</f>
        <v>975.61</v>
      </c>
      <c r="F37" s="37"/>
      <c r="G37" s="37">
        <f t="shared" si="0"/>
        <v>974.65154317157817</v>
      </c>
      <c r="H37" s="11">
        <f t="shared" si="1"/>
        <v>9.8338409776999036E-2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'BLS Data Series_January'!B38</f>
        <v>753.77</v>
      </c>
      <c r="E38" s="36">
        <f>'BLS Data Series_January'!N38</f>
        <v>776.11</v>
      </c>
      <c r="F38" s="37"/>
      <c r="G38" s="37">
        <f t="shared" si="0"/>
        <v>764.11991647661387</v>
      </c>
      <c r="H38" s="11">
        <f t="shared" si="1"/>
        <v>1.569136370463009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'BLS Data Series_January'!B39</f>
        <v>864.92</v>
      </c>
      <c r="E39" s="36">
        <f>'BLS Data Series_January'!N39</f>
        <v>887.5</v>
      </c>
      <c r="F39" s="37"/>
      <c r="G39" s="37">
        <f t="shared" si="0"/>
        <v>876.79610247018695</v>
      </c>
      <c r="H39" s="11">
        <f t="shared" si="1"/>
        <v>1.2207966595263242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'BLS Data Series_January'!B40</f>
        <v>760.84</v>
      </c>
      <c r="E40" s="36">
        <f>'BLS Data Series_January'!N40</f>
        <v>785.66</v>
      </c>
      <c r="F40" s="37"/>
      <c r="G40" s="37">
        <f t="shared" si="0"/>
        <v>771.28699371435175</v>
      </c>
      <c r="H40" s="11">
        <f t="shared" si="1"/>
        <v>1.8635094851568779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'BLS Data Series_January'!B41</f>
        <v>755.32</v>
      </c>
      <c r="E41" s="36">
        <f>'BLS Data Series_January'!N41</f>
        <v>755.24</v>
      </c>
      <c r="F41" s="37"/>
      <c r="G41" s="37">
        <f t="shared" si="0"/>
        <v>765.69119932222827</v>
      </c>
      <c r="H41" s="11">
        <f t="shared" si="1"/>
        <v>-1.3649365869007557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'BLS Data Series_January'!B42</f>
        <v>778.22</v>
      </c>
      <c r="E42" s="36">
        <f>'BLS Data Series_January'!N42</f>
        <v>809.86</v>
      </c>
      <c r="F42" s="37"/>
      <c r="G42" s="37">
        <f t="shared" si="0"/>
        <v>788.90563620259559</v>
      </c>
      <c r="H42" s="11">
        <f t="shared" si="1"/>
        <v>2.6561305732671014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'BLS Data Series_January'!B43</f>
        <v>799.6</v>
      </c>
      <c r="E43" s="36">
        <f>'BLS Data Series_January'!N43</f>
        <v>829.36</v>
      </c>
      <c r="F43" s="37"/>
      <c r="G43" s="37">
        <f t="shared" si="0"/>
        <v>810.57920216339267</v>
      </c>
      <c r="H43" s="11">
        <f t="shared" si="1"/>
        <v>2.3169602410822332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'BLS Data Series_January'!B44</f>
        <v>827.87</v>
      </c>
      <c r="E44" s="36">
        <f>'BLS Data Series_January'!N44</f>
        <v>840.06</v>
      </c>
      <c r="F44" s="37"/>
      <c r="G44" s="37">
        <f t="shared" si="0"/>
        <v>839.23737380566263</v>
      </c>
      <c r="H44" s="11">
        <f t="shared" si="1"/>
        <v>9.8020681634691798E-2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'BLS Data Series_January'!B45</f>
        <v>744.31</v>
      </c>
      <c r="E45" s="36">
        <f>'BLS Data Series_January'!N45</f>
        <v>753.91</v>
      </c>
      <c r="F45" s="37"/>
      <c r="G45" s="37">
        <f t="shared" si="0"/>
        <v>754.53002246402536</v>
      </c>
      <c r="H45" s="11">
        <f t="shared" si="1"/>
        <v>-8.2173332480606209E-2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'BLS Data Series_January'!B46</f>
        <v>701.49</v>
      </c>
      <c r="E46" s="36">
        <f>'BLS Data Series_January'!N46</f>
        <v>718.37</v>
      </c>
      <c r="F46" s="37"/>
      <c r="G46" s="37">
        <f t="shared" si="0"/>
        <v>711.12206669034299</v>
      </c>
      <c r="H46" s="11">
        <f t="shared" si="1"/>
        <v>1.019224919202677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'BLS Data Series_January'!B47</f>
        <v>718.98</v>
      </c>
      <c r="E47" s="36">
        <f>'BLS Data Series_January'!N47</f>
        <v>753.6</v>
      </c>
      <c r="F47" s="37"/>
      <c r="G47" s="37">
        <f t="shared" si="0"/>
        <v>728.85221957408214</v>
      </c>
      <c r="H47" s="11">
        <f t="shared" si="1"/>
        <v>3.3954455733673505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'BLS Data Series_January'!B48</f>
        <v>883.01</v>
      </c>
      <c r="E48" s="36">
        <f>'BLS Data Series_January'!N48</f>
        <v>877.86</v>
      </c>
      <c r="F48" s="37"/>
      <c r="G48" s="37">
        <f t="shared" si="0"/>
        <v>895.13449387480898</v>
      </c>
      <c r="H48" s="11">
        <f t="shared" si="1"/>
        <v>-1.9298210484585465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'BLS Data Series_January'!B49</f>
        <v>825.6</v>
      </c>
      <c r="E49" s="36">
        <f>'BLS Data Series_January'!N49</f>
        <v>835.79</v>
      </c>
      <c r="F49" s="37"/>
      <c r="G49" s="37">
        <f t="shared" si="0"/>
        <v>836.93620473498868</v>
      </c>
      <c r="H49" s="11">
        <f t="shared" si="1"/>
        <v>-0.13695246166960384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'BLS Data Series_January'!B50</f>
        <v>775.45</v>
      </c>
      <c r="E50" s="36">
        <f>'BLS Data Series_January'!N50</f>
        <v>808.83</v>
      </c>
      <c r="F50" s="37"/>
      <c r="G50" s="37">
        <f t="shared" si="0"/>
        <v>786.0976016978525</v>
      </c>
      <c r="H50" s="11">
        <f t="shared" si="1"/>
        <v>2.8918035436120038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'BLS Data Series_January'!B51</f>
        <v>889.76</v>
      </c>
      <c r="E51" s="36">
        <f>'BLS Data Series_January'!N51</f>
        <v>919.77</v>
      </c>
      <c r="F51" s="37"/>
      <c r="G51" s="37">
        <f t="shared" si="0"/>
        <v>901.97717723474261</v>
      </c>
      <c r="H51" s="11">
        <f t="shared" si="1"/>
        <v>1.9726466715938473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'BLS Data Series_January'!B52</f>
        <v>990.86</v>
      </c>
      <c r="E52" s="36">
        <f>'BLS Data Series_January'!N52</f>
        <v>1031.9000000000001</v>
      </c>
      <c r="F52" s="37"/>
      <c r="G52" s="37">
        <f t="shared" si="0"/>
        <v>1004.4653680035258</v>
      </c>
      <c r="H52" s="11">
        <f t="shared" si="1"/>
        <v>2.7312670869881206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'BLS Data Series_January'!B53</f>
        <v>714.81</v>
      </c>
      <c r="E53" s="36">
        <f>'BLS Data Series_January'!N53</f>
        <v>715.12</v>
      </c>
      <c r="F53" s="37"/>
      <c r="G53" s="37">
        <f t="shared" si="0"/>
        <v>724.62496185394525</v>
      </c>
      <c r="H53" s="11">
        <f t="shared" si="1"/>
        <v>-1.3117077597805782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'BLS Data Series_January'!B54</f>
        <v>787.24</v>
      </c>
      <c r="E54" s="36">
        <f>'BLS Data Series_January'!N54</f>
        <v>795.14</v>
      </c>
      <c r="F54" s="37"/>
      <c r="G54" s="37">
        <f t="shared" si="0"/>
        <v>798.04948863320317</v>
      </c>
      <c r="H54" s="11">
        <f t="shared" si="1"/>
        <v>-0.36457496366374409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'BLS Data Series_January'!B55</f>
        <v>811.19</v>
      </c>
      <c r="E55" s="36">
        <f>'BLS Data Series_January'!N55</f>
        <v>773.14</v>
      </c>
      <c r="F55" s="37"/>
      <c r="G55" s="37">
        <f t="shared" si="0"/>
        <v>822.32834292511563</v>
      </c>
      <c r="H55" s="11">
        <f t="shared" si="1"/>
        <v>-5.9815940126965668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183</v>
      </c>
      <c r="E57" s="34" t="s">
        <v>184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.75" thickTop="1" x14ac:dyDescent="0.25">
      <c r="C58" s="7" t="s">
        <v>180</v>
      </c>
      <c r="D58" s="45">
        <v>856.7</v>
      </c>
      <c r="E58" s="45">
        <v>878.15</v>
      </c>
      <c r="F58" s="9"/>
      <c r="G58" s="11">
        <f>D58/$G$61</f>
        <v>868.46323473409018</v>
      </c>
      <c r="H58" s="11">
        <f>((E58/G58)-1)*100</f>
        <v>1.1153915190060593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58</v>
      </c>
      <c r="D61" s="43">
        <v>233.70699999999999</v>
      </c>
      <c r="E61" s="43">
        <v>236.916</v>
      </c>
      <c r="F61" s="9"/>
      <c r="G61" s="9">
        <f>D61/E61</f>
        <v>0.98645511489304227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G25" sqref="G25"/>
    </sheetView>
  </sheetViews>
  <sheetFormatPr defaultRowHeight="15" x14ac:dyDescent="0.25"/>
  <cols>
    <col min="1" max="1" width="23" style="44" customWidth="1"/>
    <col min="2" max="255" width="8" style="44" customWidth="1"/>
    <col min="256" max="16384" width="9.140625" style="44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2" t="s">
        <v>1</v>
      </c>
      <c r="B2" s="41" t="s">
        <v>197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0" t="s">
        <v>2</v>
      </c>
      <c r="B4" s="33" t="s">
        <v>3</v>
      </c>
      <c r="C4" s="33" t="s">
        <v>4</v>
      </c>
      <c r="D4" s="33" t="s">
        <v>170</v>
      </c>
      <c r="E4" s="33" t="s">
        <v>179</v>
      </c>
      <c r="F4" s="33" t="s">
        <v>178</v>
      </c>
      <c r="G4" s="33" t="s">
        <v>177</v>
      </c>
      <c r="H4" s="33" t="s">
        <v>176</v>
      </c>
      <c r="I4" s="33" t="s">
        <v>175</v>
      </c>
      <c r="J4" s="33" t="s">
        <v>174</v>
      </c>
      <c r="K4" s="33" t="s">
        <v>173</v>
      </c>
      <c r="L4" s="33" t="s">
        <v>172</v>
      </c>
      <c r="M4" s="33" t="s">
        <v>171</v>
      </c>
      <c r="N4" s="33" t="s">
        <v>182</v>
      </c>
      <c r="O4" s="33" t="s">
        <v>196</v>
      </c>
      <c r="P4" s="33" t="s">
        <v>195</v>
      </c>
      <c r="Q4" s="33" t="s">
        <v>194</v>
      </c>
      <c r="R4" s="33" t="s">
        <v>193</v>
      </c>
      <c r="S4" s="33" t="s">
        <v>192</v>
      </c>
      <c r="T4" s="33" t="s">
        <v>191</v>
      </c>
      <c r="U4" s="33" t="s">
        <v>190</v>
      </c>
      <c r="V4" s="33" t="s">
        <v>189</v>
      </c>
      <c r="W4" s="33" t="s">
        <v>188</v>
      </c>
      <c r="X4" s="33" t="s">
        <v>187</v>
      </c>
      <c r="Y4" s="33" t="s">
        <v>186</v>
      </c>
    </row>
    <row r="5" spans="1:25" ht="15.75" thickTop="1" x14ac:dyDescent="0.25">
      <c r="A5" s="39" t="s">
        <v>5</v>
      </c>
      <c r="B5" s="38">
        <v>733.25</v>
      </c>
      <c r="C5" s="38">
        <v>760.06</v>
      </c>
      <c r="D5" s="38">
        <v>754.02</v>
      </c>
      <c r="E5" s="38">
        <v>726.53</v>
      </c>
      <c r="F5" s="38">
        <v>732.01</v>
      </c>
      <c r="G5" s="38">
        <v>735.92</v>
      </c>
      <c r="H5" s="38">
        <v>738.05</v>
      </c>
      <c r="I5" s="38">
        <v>753.9</v>
      </c>
      <c r="J5" s="38">
        <v>743.75</v>
      </c>
      <c r="K5" s="38">
        <v>755.38</v>
      </c>
      <c r="L5" s="38">
        <v>765.03</v>
      </c>
      <c r="M5" s="38">
        <v>760.06</v>
      </c>
      <c r="N5" s="38">
        <v>771.06</v>
      </c>
    </row>
    <row r="6" spans="1:25" x14ac:dyDescent="0.25">
      <c r="A6" s="39" t="s">
        <v>6</v>
      </c>
      <c r="B6" s="38">
        <v>918.31</v>
      </c>
      <c r="C6" s="38">
        <v>945.7</v>
      </c>
      <c r="D6" s="38">
        <v>959.35</v>
      </c>
      <c r="E6" s="38">
        <v>955.4</v>
      </c>
      <c r="F6" s="38">
        <v>966.74</v>
      </c>
      <c r="G6" s="38">
        <v>976.45</v>
      </c>
      <c r="H6" s="38">
        <v>996.31</v>
      </c>
      <c r="I6" s="38">
        <v>1013.33</v>
      </c>
      <c r="J6" s="38">
        <v>968.13</v>
      </c>
      <c r="K6" s="38">
        <v>973.33</v>
      </c>
      <c r="L6" s="38">
        <v>976.28</v>
      </c>
      <c r="M6" s="38">
        <v>954.57</v>
      </c>
      <c r="N6" s="38">
        <v>929.07</v>
      </c>
    </row>
    <row r="7" spans="1:25" x14ac:dyDescent="0.25">
      <c r="A7" s="39" t="s">
        <v>7</v>
      </c>
      <c r="B7" s="38">
        <v>788.1</v>
      </c>
      <c r="C7" s="38">
        <v>807.65</v>
      </c>
      <c r="D7" s="38">
        <v>802.7</v>
      </c>
      <c r="E7" s="38">
        <v>799.84</v>
      </c>
      <c r="F7" s="38">
        <v>794.42</v>
      </c>
      <c r="G7" s="38">
        <v>798.66</v>
      </c>
      <c r="H7" s="38">
        <v>796.49</v>
      </c>
      <c r="I7" s="38">
        <v>819.94</v>
      </c>
      <c r="J7" s="38">
        <v>799.8</v>
      </c>
      <c r="K7" s="38">
        <v>801.86</v>
      </c>
      <c r="L7" s="38">
        <v>812.41</v>
      </c>
      <c r="M7" s="38">
        <v>797.48</v>
      </c>
      <c r="N7" s="38">
        <v>800.96</v>
      </c>
    </row>
    <row r="8" spans="1:25" x14ac:dyDescent="0.25">
      <c r="A8" s="39" t="s">
        <v>8</v>
      </c>
      <c r="B8" s="38">
        <v>670.89</v>
      </c>
      <c r="C8" s="38">
        <v>674.57</v>
      </c>
      <c r="D8" s="38">
        <v>676.55</v>
      </c>
      <c r="E8" s="38">
        <v>670.55</v>
      </c>
      <c r="F8" s="38">
        <v>666.79</v>
      </c>
      <c r="G8" s="38">
        <v>661.65</v>
      </c>
      <c r="H8" s="38">
        <v>667.36</v>
      </c>
      <c r="I8" s="38">
        <v>684.39</v>
      </c>
      <c r="J8" s="38">
        <v>669.19</v>
      </c>
      <c r="K8" s="38">
        <v>675.86</v>
      </c>
      <c r="L8" s="38">
        <v>686.26</v>
      </c>
      <c r="M8" s="38">
        <v>675.37</v>
      </c>
      <c r="N8" s="38">
        <v>674.67</v>
      </c>
    </row>
    <row r="9" spans="1:25" x14ac:dyDescent="0.25">
      <c r="A9" s="39" t="s">
        <v>9</v>
      </c>
      <c r="B9" s="38">
        <v>955.48</v>
      </c>
      <c r="C9" s="38">
        <v>980.69</v>
      </c>
      <c r="D9" s="38">
        <v>980.7</v>
      </c>
      <c r="E9" s="38">
        <v>961.14</v>
      </c>
      <c r="F9" s="38">
        <v>960.06</v>
      </c>
      <c r="G9" s="38">
        <v>962.21</v>
      </c>
      <c r="H9" s="38">
        <v>963.59</v>
      </c>
      <c r="I9" s="38">
        <v>994.39</v>
      </c>
      <c r="J9" s="38">
        <v>960.45</v>
      </c>
      <c r="K9" s="38">
        <v>970.14</v>
      </c>
      <c r="L9" s="38">
        <v>994.73</v>
      </c>
      <c r="M9" s="38">
        <v>969.8</v>
      </c>
      <c r="N9" s="38">
        <v>970.94</v>
      </c>
    </row>
    <row r="10" spans="1:25" x14ac:dyDescent="0.25">
      <c r="A10" s="39" t="s">
        <v>10</v>
      </c>
      <c r="B10" s="38">
        <v>895.1</v>
      </c>
      <c r="C10" s="38">
        <v>919.86</v>
      </c>
      <c r="D10" s="38">
        <v>922.26</v>
      </c>
      <c r="E10" s="38">
        <v>902.16</v>
      </c>
      <c r="F10" s="38">
        <v>903.83</v>
      </c>
      <c r="G10" s="38">
        <v>897.94</v>
      </c>
      <c r="H10" s="38">
        <v>912.52</v>
      </c>
      <c r="I10" s="38">
        <v>939.6</v>
      </c>
      <c r="J10" s="38">
        <v>908.86</v>
      </c>
      <c r="K10" s="38">
        <v>917.67</v>
      </c>
      <c r="L10" s="38">
        <v>927.18</v>
      </c>
      <c r="M10" s="38">
        <v>897.4</v>
      </c>
      <c r="N10" s="38">
        <v>912.49</v>
      </c>
    </row>
    <row r="11" spans="1:25" x14ac:dyDescent="0.25">
      <c r="A11" s="39" t="s">
        <v>11</v>
      </c>
      <c r="B11" s="38">
        <v>956.09</v>
      </c>
      <c r="C11" s="38">
        <v>973.28</v>
      </c>
      <c r="D11" s="38">
        <v>975.74</v>
      </c>
      <c r="E11" s="38">
        <v>962.46</v>
      </c>
      <c r="F11" s="38">
        <v>955.04</v>
      </c>
      <c r="G11" s="38">
        <v>957.38</v>
      </c>
      <c r="H11" s="38">
        <v>961.92</v>
      </c>
      <c r="I11" s="38">
        <v>997.9</v>
      </c>
      <c r="J11" s="38">
        <v>984.97</v>
      </c>
      <c r="K11" s="38">
        <v>993.81</v>
      </c>
      <c r="L11" s="38">
        <v>1010.28</v>
      </c>
      <c r="M11" s="38">
        <v>1001.28</v>
      </c>
      <c r="N11" s="38">
        <v>1006.29</v>
      </c>
    </row>
    <row r="12" spans="1:25" x14ac:dyDescent="0.25">
      <c r="A12" s="39" t="s">
        <v>12</v>
      </c>
      <c r="B12" s="38">
        <v>730.52</v>
      </c>
      <c r="C12" s="38">
        <v>750.25</v>
      </c>
      <c r="D12" s="38">
        <v>751.25</v>
      </c>
      <c r="E12" s="38">
        <v>741.59</v>
      </c>
      <c r="F12" s="38">
        <v>738.81</v>
      </c>
      <c r="G12" s="38">
        <v>728.97</v>
      </c>
      <c r="H12" s="38">
        <v>738.81</v>
      </c>
      <c r="I12" s="38">
        <v>759.45</v>
      </c>
      <c r="J12" s="38">
        <v>759.28</v>
      </c>
      <c r="K12" s="38">
        <v>761.54</v>
      </c>
      <c r="L12" s="38">
        <v>765.61</v>
      </c>
      <c r="M12" s="38">
        <v>782.21</v>
      </c>
      <c r="N12" s="38">
        <v>804.27</v>
      </c>
    </row>
    <row r="13" spans="1:25" x14ac:dyDescent="0.25">
      <c r="A13" s="39" t="s">
        <v>13</v>
      </c>
      <c r="B13" s="38">
        <v>1398.23</v>
      </c>
      <c r="C13" s="38">
        <v>1490.03</v>
      </c>
      <c r="D13" s="38">
        <v>1474.93</v>
      </c>
      <c r="E13" s="38">
        <v>1382.37</v>
      </c>
      <c r="F13" s="38">
        <v>1367.2</v>
      </c>
      <c r="G13" s="38">
        <v>1359.65</v>
      </c>
      <c r="H13" s="38">
        <v>1317.75</v>
      </c>
      <c r="I13" s="38">
        <v>1363.12</v>
      </c>
      <c r="J13" s="38">
        <v>1308.3</v>
      </c>
      <c r="K13" s="38">
        <v>1273.6199999999999</v>
      </c>
      <c r="L13" s="38">
        <v>1345.68</v>
      </c>
      <c r="M13" s="38">
        <v>1298.8800000000001</v>
      </c>
      <c r="N13" s="38">
        <v>1286.9100000000001</v>
      </c>
    </row>
    <row r="14" spans="1:25" x14ac:dyDescent="0.25">
      <c r="A14" s="39" t="s">
        <v>14</v>
      </c>
      <c r="B14" s="38">
        <v>761.11</v>
      </c>
      <c r="C14" s="38">
        <v>781.79</v>
      </c>
      <c r="D14" s="38">
        <v>779.02</v>
      </c>
      <c r="E14" s="38">
        <v>769.01</v>
      </c>
      <c r="F14" s="38">
        <v>769.84</v>
      </c>
      <c r="G14" s="38">
        <v>764.18</v>
      </c>
      <c r="H14" s="38">
        <v>771.21</v>
      </c>
      <c r="I14" s="38">
        <v>786.6</v>
      </c>
      <c r="J14" s="38">
        <v>772.92</v>
      </c>
      <c r="K14" s="38">
        <v>777.82</v>
      </c>
      <c r="L14" s="38">
        <v>792.81</v>
      </c>
      <c r="M14" s="38">
        <v>784.78</v>
      </c>
      <c r="N14" s="38">
        <v>777.02</v>
      </c>
    </row>
    <row r="15" spans="1:25" x14ac:dyDescent="0.25">
      <c r="A15" s="39" t="s">
        <v>15</v>
      </c>
      <c r="B15" s="38">
        <v>830.33</v>
      </c>
      <c r="C15" s="38">
        <v>849.32</v>
      </c>
      <c r="D15" s="38">
        <v>844.38</v>
      </c>
      <c r="E15" s="38">
        <v>823.02</v>
      </c>
      <c r="F15" s="38">
        <v>824.85</v>
      </c>
      <c r="G15" s="38">
        <v>820.99</v>
      </c>
      <c r="H15" s="38">
        <v>826.61</v>
      </c>
      <c r="I15" s="38">
        <v>848.7</v>
      </c>
      <c r="J15" s="38">
        <v>825.11</v>
      </c>
      <c r="K15" s="38">
        <v>839.03</v>
      </c>
      <c r="L15" s="38">
        <v>852.23</v>
      </c>
      <c r="M15" s="38">
        <v>839.72</v>
      </c>
      <c r="N15" s="38">
        <v>833.49</v>
      </c>
    </row>
    <row r="16" spans="1:25" x14ac:dyDescent="0.25">
      <c r="A16" s="39" t="s">
        <v>16</v>
      </c>
      <c r="B16" s="38">
        <v>813.73</v>
      </c>
      <c r="C16" s="38">
        <v>839.2</v>
      </c>
      <c r="D16" s="38">
        <v>839.54</v>
      </c>
      <c r="E16" s="38">
        <v>811.47</v>
      </c>
      <c r="F16" s="38">
        <v>812.13</v>
      </c>
      <c r="G16" s="38">
        <v>804.41</v>
      </c>
      <c r="H16" s="38">
        <v>814.19</v>
      </c>
      <c r="I16" s="38">
        <v>833.68</v>
      </c>
      <c r="J16" s="38">
        <v>797.72</v>
      </c>
      <c r="K16" s="38">
        <v>806.2</v>
      </c>
      <c r="L16" s="38">
        <v>833.15</v>
      </c>
      <c r="M16" s="38">
        <v>828.3</v>
      </c>
      <c r="N16" s="38">
        <v>828.96</v>
      </c>
    </row>
    <row r="17" spans="1:14" x14ac:dyDescent="0.25">
      <c r="A17" s="39" t="s">
        <v>17</v>
      </c>
      <c r="B17" s="38">
        <v>717.53</v>
      </c>
      <c r="C17" s="38">
        <v>744.77</v>
      </c>
      <c r="D17" s="38">
        <v>736.35</v>
      </c>
      <c r="E17" s="38">
        <v>733.6</v>
      </c>
      <c r="F17" s="38">
        <v>735.13</v>
      </c>
      <c r="G17" s="38">
        <v>735.5</v>
      </c>
      <c r="H17" s="38">
        <v>740.04</v>
      </c>
      <c r="I17" s="38">
        <v>765.9</v>
      </c>
      <c r="J17" s="38">
        <v>732.39</v>
      </c>
      <c r="K17" s="38">
        <v>738.7</v>
      </c>
      <c r="L17" s="38">
        <v>748.39</v>
      </c>
      <c r="M17" s="38">
        <v>732.15</v>
      </c>
      <c r="N17" s="38">
        <v>729.66</v>
      </c>
    </row>
    <row r="18" spans="1:14" x14ac:dyDescent="0.25">
      <c r="A18" s="39" t="s">
        <v>18</v>
      </c>
      <c r="B18" s="38">
        <v>872.59</v>
      </c>
      <c r="C18" s="38">
        <v>901.14</v>
      </c>
      <c r="D18" s="38">
        <v>893.71</v>
      </c>
      <c r="E18" s="38">
        <v>878.76</v>
      </c>
      <c r="F18" s="38">
        <v>879.28</v>
      </c>
      <c r="G18" s="38">
        <v>878.77</v>
      </c>
      <c r="H18" s="38">
        <v>880.99</v>
      </c>
      <c r="I18" s="38">
        <v>905.5</v>
      </c>
      <c r="J18" s="38">
        <v>887.49</v>
      </c>
      <c r="K18" s="38">
        <v>902.31</v>
      </c>
      <c r="L18" s="38">
        <v>920.94</v>
      </c>
      <c r="M18" s="38">
        <v>902.09</v>
      </c>
      <c r="N18" s="38">
        <v>900.32</v>
      </c>
    </row>
    <row r="19" spans="1:14" x14ac:dyDescent="0.25">
      <c r="A19" s="39" t="s">
        <v>19</v>
      </c>
      <c r="B19" s="38">
        <v>798.1</v>
      </c>
      <c r="C19" s="38">
        <v>800.1</v>
      </c>
      <c r="D19" s="38">
        <v>797.3</v>
      </c>
      <c r="E19" s="38">
        <v>790.31</v>
      </c>
      <c r="F19" s="38">
        <v>792.75</v>
      </c>
      <c r="G19" s="38">
        <v>790.49</v>
      </c>
      <c r="H19" s="38">
        <v>791.7</v>
      </c>
      <c r="I19" s="38">
        <v>810.84</v>
      </c>
      <c r="J19" s="38">
        <v>791.09</v>
      </c>
      <c r="K19" s="38">
        <v>799.21</v>
      </c>
      <c r="L19" s="38">
        <v>807.45</v>
      </c>
      <c r="M19" s="38">
        <v>807.3</v>
      </c>
      <c r="N19" s="38">
        <v>804.2</v>
      </c>
    </row>
    <row r="20" spans="1:14" x14ac:dyDescent="0.25">
      <c r="A20" s="39" t="s">
        <v>20</v>
      </c>
      <c r="B20" s="38">
        <v>755.82</v>
      </c>
      <c r="C20" s="38">
        <v>775.34</v>
      </c>
      <c r="D20" s="38">
        <v>775.55</v>
      </c>
      <c r="E20" s="38">
        <v>780.06</v>
      </c>
      <c r="F20" s="38">
        <v>780.92</v>
      </c>
      <c r="G20" s="38">
        <v>776.04</v>
      </c>
      <c r="H20" s="38">
        <v>780.71</v>
      </c>
      <c r="I20" s="38">
        <v>812.25</v>
      </c>
      <c r="J20" s="38">
        <v>792.81</v>
      </c>
      <c r="K20" s="38">
        <v>796.02</v>
      </c>
      <c r="L20" s="38">
        <v>781.1</v>
      </c>
      <c r="M20" s="38">
        <v>777.92</v>
      </c>
      <c r="N20" s="38">
        <v>778.68</v>
      </c>
    </row>
    <row r="21" spans="1:14" x14ac:dyDescent="0.25">
      <c r="A21" s="39" t="s">
        <v>21</v>
      </c>
      <c r="B21" s="38">
        <v>770.18</v>
      </c>
      <c r="C21" s="38">
        <v>781.77</v>
      </c>
      <c r="D21" s="38">
        <v>777.81</v>
      </c>
      <c r="E21" s="38">
        <v>756.84</v>
      </c>
      <c r="F21" s="38">
        <v>761.11</v>
      </c>
      <c r="G21" s="38">
        <v>767.08</v>
      </c>
      <c r="H21" s="38">
        <v>769.18</v>
      </c>
      <c r="I21" s="38">
        <v>789.6</v>
      </c>
      <c r="J21" s="38">
        <v>768.4</v>
      </c>
      <c r="K21" s="38">
        <v>779.08</v>
      </c>
      <c r="L21" s="38">
        <v>790.17</v>
      </c>
      <c r="M21" s="38">
        <v>783.82</v>
      </c>
      <c r="N21" s="38">
        <v>771.12</v>
      </c>
    </row>
    <row r="22" spans="1:14" x14ac:dyDescent="0.25">
      <c r="A22" s="39" t="s">
        <v>22</v>
      </c>
      <c r="B22" s="38">
        <v>740.23</v>
      </c>
      <c r="C22" s="38">
        <v>731.34</v>
      </c>
      <c r="D22" s="38">
        <v>740.95</v>
      </c>
      <c r="E22" s="38">
        <v>739.55</v>
      </c>
      <c r="F22" s="38">
        <v>742.02</v>
      </c>
      <c r="G22" s="38">
        <v>742.34</v>
      </c>
      <c r="H22" s="38">
        <v>749.06</v>
      </c>
      <c r="I22" s="38">
        <v>754.7</v>
      </c>
      <c r="J22" s="38">
        <v>744.12</v>
      </c>
      <c r="K22" s="38">
        <v>741.95</v>
      </c>
      <c r="L22" s="38">
        <v>747.56</v>
      </c>
      <c r="M22" s="38">
        <v>751.08</v>
      </c>
      <c r="N22" s="38">
        <v>736.75</v>
      </c>
    </row>
    <row r="23" spans="1:14" x14ac:dyDescent="0.25">
      <c r="A23" s="39" t="s">
        <v>23</v>
      </c>
      <c r="B23" s="38">
        <v>794.47</v>
      </c>
      <c r="C23" s="38">
        <v>806.26</v>
      </c>
      <c r="D23" s="38">
        <v>801.29</v>
      </c>
      <c r="E23" s="38">
        <v>794.68</v>
      </c>
      <c r="F23" s="38">
        <v>786.88</v>
      </c>
      <c r="G23" s="38">
        <v>788.01</v>
      </c>
      <c r="H23" s="38">
        <v>787.29</v>
      </c>
      <c r="I23" s="38">
        <v>807.68</v>
      </c>
      <c r="J23" s="38">
        <v>784.11</v>
      </c>
      <c r="K23" s="38">
        <v>801.29</v>
      </c>
      <c r="L23" s="38">
        <v>812.52</v>
      </c>
      <c r="M23" s="38">
        <v>802.28</v>
      </c>
      <c r="N23" s="38">
        <v>796.37</v>
      </c>
    </row>
    <row r="24" spans="1:14" x14ac:dyDescent="0.25">
      <c r="A24" s="39" t="s">
        <v>24</v>
      </c>
      <c r="B24" s="38">
        <v>743.43</v>
      </c>
      <c r="C24" s="38">
        <v>748</v>
      </c>
      <c r="D24" s="38">
        <v>753.95</v>
      </c>
      <c r="E24" s="38">
        <v>743.77</v>
      </c>
      <c r="F24" s="38">
        <v>743.28</v>
      </c>
      <c r="G24" s="38">
        <v>736.08</v>
      </c>
      <c r="H24" s="38">
        <v>741.13</v>
      </c>
      <c r="I24" s="38">
        <v>747.44</v>
      </c>
      <c r="J24" s="38">
        <v>752.79</v>
      </c>
      <c r="K24" s="38">
        <v>754.94</v>
      </c>
      <c r="L24" s="38">
        <v>761.46</v>
      </c>
      <c r="M24" s="38">
        <v>758.38</v>
      </c>
      <c r="N24" s="38">
        <v>728.6</v>
      </c>
    </row>
    <row r="25" spans="1:14" x14ac:dyDescent="0.25">
      <c r="A25" s="39" t="s">
        <v>25</v>
      </c>
      <c r="B25" s="38">
        <v>920.41</v>
      </c>
      <c r="C25" s="38">
        <v>939.37</v>
      </c>
      <c r="D25" s="38">
        <v>946.96</v>
      </c>
      <c r="E25" s="38">
        <v>930.25</v>
      </c>
      <c r="F25" s="38">
        <v>928.84</v>
      </c>
      <c r="G25" s="38">
        <v>919.58</v>
      </c>
      <c r="H25" s="38">
        <v>920.2</v>
      </c>
      <c r="I25" s="38">
        <v>946.62</v>
      </c>
      <c r="J25" s="38">
        <v>938.4</v>
      </c>
      <c r="K25" s="38">
        <v>941.47</v>
      </c>
      <c r="L25" s="38">
        <v>958.07</v>
      </c>
      <c r="M25" s="38">
        <v>939.13</v>
      </c>
      <c r="N25" s="38">
        <v>921.36</v>
      </c>
    </row>
    <row r="26" spans="1:14" x14ac:dyDescent="0.25">
      <c r="A26" s="39" t="s">
        <v>26</v>
      </c>
      <c r="B26" s="38">
        <v>1008.56</v>
      </c>
      <c r="C26" s="38">
        <v>1009.8</v>
      </c>
      <c r="D26" s="38">
        <v>1015.03</v>
      </c>
      <c r="E26" s="38">
        <v>1006.99</v>
      </c>
      <c r="F26" s="38">
        <v>1011.37</v>
      </c>
      <c r="G26" s="38">
        <v>1002.99</v>
      </c>
      <c r="H26" s="38">
        <v>1004.3</v>
      </c>
      <c r="I26" s="38">
        <v>1021.77</v>
      </c>
      <c r="J26" s="38">
        <v>1018.4</v>
      </c>
      <c r="K26" s="38">
        <v>1031.47</v>
      </c>
      <c r="L26" s="38">
        <v>1055.57</v>
      </c>
      <c r="M26" s="38">
        <v>1044.03</v>
      </c>
      <c r="N26" s="38">
        <v>1047.6199999999999</v>
      </c>
    </row>
    <row r="27" spans="1:14" x14ac:dyDescent="0.25">
      <c r="A27" s="39" t="s">
        <v>27</v>
      </c>
      <c r="B27" s="38">
        <v>814.31</v>
      </c>
      <c r="C27" s="38">
        <v>822.17</v>
      </c>
      <c r="D27" s="38">
        <v>826.28</v>
      </c>
      <c r="E27" s="38">
        <v>818.4</v>
      </c>
      <c r="F27" s="38">
        <v>820.02</v>
      </c>
      <c r="G27" s="38">
        <v>816.91</v>
      </c>
      <c r="H27" s="38">
        <v>820.46</v>
      </c>
      <c r="I27" s="38">
        <v>847.37</v>
      </c>
      <c r="J27" s="38">
        <v>827.27</v>
      </c>
      <c r="K27" s="38">
        <v>837.26</v>
      </c>
      <c r="L27" s="38">
        <v>844.22</v>
      </c>
      <c r="M27" s="38">
        <v>835.21</v>
      </c>
      <c r="N27" s="38">
        <v>824.04</v>
      </c>
    </row>
    <row r="28" spans="1:14" x14ac:dyDescent="0.25">
      <c r="A28" s="39" t="s">
        <v>28</v>
      </c>
      <c r="B28" s="38">
        <v>873.68</v>
      </c>
      <c r="C28" s="38">
        <v>884.11</v>
      </c>
      <c r="D28" s="38">
        <v>892.25</v>
      </c>
      <c r="E28" s="38">
        <v>872.93</v>
      </c>
      <c r="F28" s="38">
        <v>871.7</v>
      </c>
      <c r="G28" s="38">
        <v>876.71</v>
      </c>
      <c r="H28" s="38">
        <v>882.36</v>
      </c>
      <c r="I28" s="38">
        <v>904.1</v>
      </c>
      <c r="J28" s="38">
        <v>881.4</v>
      </c>
      <c r="K28" s="38">
        <v>897.26</v>
      </c>
      <c r="L28" s="38">
        <v>900.14</v>
      </c>
      <c r="M28" s="38">
        <v>888.33</v>
      </c>
      <c r="N28" s="38">
        <v>890.1</v>
      </c>
    </row>
    <row r="29" spans="1:14" x14ac:dyDescent="0.25">
      <c r="A29" s="39" t="s">
        <v>29</v>
      </c>
      <c r="B29" s="38">
        <v>675.85</v>
      </c>
      <c r="C29" s="38">
        <v>697.53</v>
      </c>
      <c r="D29" s="38">
        <v>702.47</v>
      </c>
      <c r="E29" s="38">
        <v>680.78</v>
      </c>
      <c r="F29" s="38">
        <v>677.12</v>
      </c>
      <c r="G29" s="38">
        <v>678.39</v>
      </c>
      <c r="H29" s="38">
        <v>681.51</v>
      </c>
      <c r="I29" s="38">
        <v>694.63</v>
      </c>
      <c r="J29" s="38">
        <v>676.13</v>
      </c>
      <c r="K29" s="38">
        <v>683.59</v>
      </c>
      <c r="L29" s="38">
        <v>698.49</v>
      </c>
      <c r="M29" s="38">
        <v>689.49</v>
      </c>
      <c r="N29" s="38">
        <v>684.83</v>
      </c>
    </row>
    <row r="30" spans="1:14" x14ac:dyDescent="0.25">
      <c r="A30" s="39" t="s">
        <v>30</v>
      </c>
      <c r="B30" s="38">
        <v>743.76</v>
      </c>
      <c r="C30" s="38">
        <v>759.58</v>
      </c>
      <c r="D30" s="38">
        <v>757.87</v>
      </c>
      <c r="E30" s="38">
        <v>747.66</v>
      </c>
      <c r="F30" s="38">
        <v>743.37</v>
      </c>
      <c r="G30" s="38">
        <v>743.6</v>
      </c>
      <c r="H30" s="38">
        <v>743.6</v>
      </c>
      <c r="I30" s="38">
        <v>759.55</v>
      </c>
      <c r="J30" s="38">
        <v>742.22</v>
      </c>
      <c r="K30" s="38">
        <v>744.95</v>
      </c>
      <c r="L30" s="38">
        <v>755.48</v>
      </c>
      <c r="M30" s="38">
        <v>745.78</v>
      </c>
      <c r="N30" s="38">
        <v>744.49</v>
      </c>
    </row>
    <row r="31" spans="1:14" x14ac:dyDescent="0.25">
      <c r="A31" s="39" t="s">
        <v>31</v>
      </c>
      <c r="B31" s="38">
        <v>700.1</v>
      </c>
      <c r="C31" s="38">
        <v>722.67</v>
      </c>
      <c r="D31" s="38">
        <v>706.23</v>
      </c>
      <c r="E31" s="38">
        <v>696.96</v>
      </c>
      <c r="F31" s="38">
        <v>711.75</v>
      </c>
      <c r="G31" s="38">
        <v>713.19</v>
      </c>
      <c r="H31" s="38">
        <v>716.56</v>
      </c>
      <c r="I31" s="38">
        <v>746.72</v>
      </c>
      <c r="J31" s="38">
        <v>723.65</v>
      </c>
      <c r="K31" s="38">
        <v>723.13</v>
      </c>
      <c r="L31" s="38">
        <v>747.78</v>
      </c>
      <c r="M31" s="38">
        <v>722.87</v>
      </c>
      <c r="N31" s="38">
        <v>711.34</v>
      </c>
    </row>
    <row r="32" spans="1:14" x14ac:dyDescent="0.25">
      <c r="A32" s="39" t="s">
        <v>32</v>
      </c>
      <c r="B32" s="38">
        <v>738.53</v>
      </c>
      <c r="C32" s="38">
        <v>755.63</v>
      </c>
      <c r="D32" s="38">
        <v>755.14</v>
      </c>
      <c r="E32" s="38">
        <v>738.53</v>
      </c>
      <c r="F32" s="38">
        <v>742.75</v>
      </c>
      <c r="G32" s="38">
        <v>749.34</v>
      </c>
      <c r="H32" s="38">
        <v>752.2</v>
      </c>
      <c r="I32" s="38">
        <v>785.25</v>
      </c>
      <c r="J32" s="38">
        <v>766.14</v>
      </c>
      <c r="K32" s="38">
        <v>766.61</v>
      </c>
      <c r="L32" s="38">
        <v>774.63</v>
      </c>
      <c r="M32" s="38">
        <v>760.84</v>
      </c>
      <c r="N32" s="38">
        <v>767.42</v>
      </c>
    </row>
    <row r="33" spans="1:14" x14ac:dyDescent="0.25">
      <c r="A33" s="39" t="s">
        <v>33</v>
      </c>
      <c r="B33" s="38">
        <v>717.45</v>
      </c>
      <c r="C33" s="38">
        <v>732.98</v>
      </c>
      <c r="D33" s="38">
        <v>737.52</v>
      </c>
      <c r="E33" s="38">
        <v>729.79</v>
      </c>
      <c r="F33" s="38">
        <v>729.63</v>
      </c>
      <c r="G33" s="38">
        <v>730.13</v>
      </c>
      <c r="H33" s="38">
        <v>737.02</v>
      </c>
      <c r="I33" s="38">
        <v>754.29</v>
      </c>
      <c r="J33" s="38">
        <v>747.32</v>
      </c>
      <c r="K33" s="38">
        <v>741.69</v>
      </c>
      <c r="L33" s="38">
        <v>753.94</v>
      </c>
      <c r="M33" s="38">
        <v>737.14</v>
      </c>
      <c r="N33" s="38">
        <v>737.37</v>
      </c>
    </row>
    <row r="34" spans="1:14" x14ac:dyDescent="0.25">
      <c r="A34" s="39" t="s">
        <v>34</v>
      </c>
      <c r="B34" s="38">
        <v>809.34</v>
      </c>
      <c r="C34" s="38">
        <v>819.54</v>
      </c>
      <c r="D34" s="38">
        <v>831.14</v>
      </c>
      <c r="E34" s="38">
        <v>842.69</v>
      </c>
      <c r="F34" s="38">
        <v>839.8</v>
      </c>
      <c r="G34" s="38">
        <v>825.11</v>
      </c>
      <c r="H34" s="38">
        <v>830.89</v>
      </c>
      <c r="I34" s="38">
        <v>835.79</v>
      </c>
      <c r="J34" s="38">
        <v>837.78</v>
      </c>
      <c r="K34" s="38">
        <v>852.1</v>
      </c>
      <c r="L34" s="38">
        <v>862.76</v>
      </c>
      <c r="M34" s="38">
        <v>851.26</v>
      </c>
      <c r="N34" s="38">
        <v>859.55</v>
      </c>
    </row>
    <row r="35" spans="1:14" x14ac:dyDescent="0.25">
      <c r="A35" s="39" t="s">
        <v>35</v>
      </c>
      <c r="B35" s="38">
        <v>918.98</v>
      </c>
      <c r="C35" s="38">
        <v>942.36</v>
      </c>
      <c r="D35" s="38">
        <v>947.98</v>
      </c>
      <c r="E35" s="38">
        <v>928.44</v>
      </c>
      <c r="F35" s="38">
        <v>930.46</v>
      </c>
      <c r="G35" s="38">
        <v>929.78</v>
      </c>
      <c r="H35" s="38">
        <v>930.56</v>
      </c>
      <c r="I35" s="38">
        <v>948.02</v>
      </c>
      <c r="J35" s="38">
        <v>938.96</v>
      </c>
      <c r="K35" s="38">
        <v>943.1</v>
      </c>
      <c r="L35" s="38">
        <v>956.08</v>
      </c>
      <c r="M35" s="38">
        <v>942.82</v>
      </c>
      <c r="N35" s="38">
        <v>933.41</v>
      </c>
    </row>
    <row r="36" spans="1:14" x14ac:dyDescent="0.25">
      <c r="A36" s="39" t="s">
        <v>36</v>
      </c>
      <c r="B36" s="38">
        <v>699.02</v>
      </c>
      <c r="C36" s="38">
        <v>708.3</v>
      </c>
      <c r="D36" s="38">
        <v>708.98</v>
      </c>
      <c r="E36" s="38">
        <v>694.27</v>
      </c>
      <c r="F36" s="38">
        <v>693.58</v>
      </c>
      <c r="G36" s="38">
        <v>689.16</v>
      </c>
      <c r="H36" s="38">
        <v>693.89</v>
      </c>
      <c r="I36" s="38">
        <v>709.17</v>
      </c>
      <c r="J36" s="38">
        <v>700.42</v>
      </c>
      <c r="K36" s="38">
        <v>699.73</v>
      </c>
      <c r="L36" s="38">
        <v>705.55</v>
      </c>
      <c r="M36" s="38">
        <v>693.6</v>
      </c>
      <c r="N36" s="38">
        <v>688.71</v>
      </c>
    </row>
    <row r="37" spans="1:14" x14ac:dyDescent="0.25">
      <c r="A37" s="39" t="s">
        <v>37</v>
      </c>
      <c r="B37" s="38">
        <v>961.45</v>
      </c>
      <c r="C37" s="38">
        <v>978.31</v>
      </c>
      <c r="D37" s="38">
        <v>979.52</v>
      </c>
      <c r="E37" s="38">
        <v>966.48</v>
      </c>
      <c r="F37" s="38">
        <v>962.14</v>
      </c>
      <c r="G37" s="38">
        <v>958.77</v>
      </c>
      <c r="H37" s="38">
        <v>961.61</v>
      </c>
      <c r="I37" s="38">
        <v>983.25</v>
      </c>
      <c r="J37" s="38">
        <v>964.83</v>
      </c>
      <c r="K37" s="38">
        <v>969.21</v>
      </c>
      <c r="L37" s="38">
        <v>993.82</v>
      </c>
      <c r="M37" s="38">
        <v>978.31</v>
      </c>
      <c r="N37" s="38">
        <v>975.61</v>
      </c>
    </row>
    <row r="38" spans="1:14" x14ac:dyDescent="0.25">
      <c r="A38" s="39" t="s">
        <v>38</v>
      </c>
      <c r="B38" s="38">
        <v>753.77</v>
      </c>
      <c r="C38" s="38">
        <v>771.08</v>
      </c>
      <c r="D38" s="38">
        <v>768.85</v>
      </c>
      <c r="E38" s="38">
        <v>758.18</v>
      </c>
      <c r="F38" s="38">
        <v>762.45</v>
      </c>
      <c r="G38" s="38">
        <v>760.04</v>
      </c>
      <c r="H38" s="38">
        <v>763.49</v>
      </c>
      <c r="I38" s="38">
        <v>788.9</v>
      </c>
      <c r="J38" s="38">
        <v>766.61</v>
      </c>
      <c r="K38" s="38">
        <v>778.15</v>
      </c>
      <c r="L38" s="38">
        <v>790.26</v>
      </c>
      <c r="M38" s="38">
        <v>779.16</v>
      </c>
      <c r="N38" s="38">
        <v>776.11</v>
      </c>
    </row>
    <row r="39" spans="1:14" x14ac:dyDescent="0.25">
      <c r="A39" s="39" t="s">
        <v>39</v>
      </c>
      <c r="B39" s="38">
        <v>864.92</v>
      </c>
      <c r="C39" s="38">
        <v>873.25</v>
      </c>
      <c r="D39" s="38">
        <v>877.04</v>
      </c>
      <c r="E39" s="38">
        <v>878.15</v>
      </c>
      <c r="F39" s="38">
        <v>875.13</v>
      </c>
      <c r="G39" s="38">
        <v>877.21</v>
      </c>
      <c r="H39" s="38">
        <v>894.2</v>
      </c>
      <c r="I39" s="38">
        <v>919.08</v>
      </c>
      <c r="J39" s="38">
        <v>895.49</v>
      </c>
      <c r="K39" s="38">
        <v>907.3</v>
      </c>
      <c r="L39" s="38">
        <v>901.56</v>
      </c>
      <c r="M39" s="38">
        <v>881.03</v>
      </c>
      <c r="N39" s="38">
        <v>887.5</v>
      </c>
    </row>
    <row r="40" spans="1:14" x14ac:dyDescent="0.25">
      <c r="A40" s="39" t="s">
        <v>40</v>
      </c>
      <c r="B40" s="38">
        <v>760.84</v>
      </c>
      <c r="C40" s="38">
        <v>771.68</v>
      </c>
      <c r="D40" s="38">
        <v>777.58</v>
      </c>
      <c r="E40" s="38">
        <v>767.38</v>
      </c>
      <c r="F40" s="38">
        <v>766.57</v>
      </c>
      <c r="G40" s="38">
        <v>767.29</v>
      </c>
      <c r="H40" s="38">
        <v>767.59</v>
      </c>
      <c r="I40" s="38">
        <v>788.88</v>
      </c>
      <c r="J40" s="38">
        <v>780.89</v>
      </c>
      <c r="K40" s="38">
        <v>782.94</v>
      </c>
      <c r="L40" s="38">
        <v>795.11</v>
      </c>
      <c r="M40" s="38">
        <v>788.79</v>
      </c>
      <c r="N40" s="38">
        <v>785.66</v>
      </c>
    </row>
    <row r="41" spans="1:14" x14ac:dyDescent="0.25">
      <c r="A41" s="39" t="s">
        <v>41</v>
      </c>
      <c r="B41" s="38">
        <v>755.32</v>
      </c>
      <c r="C41" s="38">
        <v>767.55</v>
      </c>
      <c r="D41" s="38">
        <v>768.34</v>
      </c>
      <c r="E41" s="38">
        <v>748.89</v>
      </c>
      <c r="F41" s="38">
        <v>744.88</v>
      </c>
      <c r="G41" s="38">
        <v>752.03</v>
      </c>
      <c r="H41" s="38">
        <v>744.76</v>
      </c>
      <c r="I41" s="38">
        <v>767.71</v>
      </c>
      <c r="J41" s="38">
        <v>748.43</v>
      </c>
      <c r="K41" s="38">
        <v>756.46</v>
      </c>
      <c r="L41" s="38">
        <v>771.5</v>
      </c>
      <c r="M41" s="38">
        <v>758.1</v>
      </c>
      <c r="N41" s="38">
        <v>755.24</v>
      </c>
    </row>
    <row r="42" spans="1:14" x14ac:dyDescent="0.25">
      <c r="A42" s="39" t="s">
        <v>42</v>
      </c>
      <c r="B42" s="38">
        <v>778.22</v>
      </c>
      <c r="C42" s="38">
        <v>807.56</v>
      </c>
      <c r="D42" s="38">
        <v>804.27</v>
      </c>
      <c r="E42" s="38">
        <v>783.55</v>
      </c>
      <c r="F42" s="38">
        <v>787.23</v>
      </c>
      <c r="G42" s="38">
        <v>791.52</v>
      </c>
      <c r="H42" s="38">
        <v>792.88</v>
      </c>
      <c r="I42" s="38">
        <v>820.05</v>
      </c>
      <c r="J42" s="38">
        <v>796.67</v>
      </c>
      <c r="K42" s="38">
        <v>801.39</v>
      </c>
      <c r="L42" s="38">
        <v>828.35</v>
      </c>
      <c r="M42" s="38">
        <v>808.02</v>
      </c>
      <c r="N42" s="38">
        <v>809.86</v>
      </c>
    </row>
    <row r="43" spans="1:14" x14ac:dyDescent="0.25">
      <c r="A43" s="39" t="s">
        <v>43</v>
      </c>
      <c r="B43" s="38">
        <v>799.6</v>
      </c>
      <c r="C43" s="38">
        <v>811.83</v>
      </c>
      <c r="D43" s="38">
        <v>818.64</v>
      </c>
      <c r="E43" s="38">
        <v>814.58</v>
      </c>
      <c r="F43" s="38">
        <v>817.36</v>
      </c>
      <c r="G43" s="38">
        <v>818.38</v>
      </c>
      <c r="H43" s="38">
        <v>819.74</v>
      </c>
      <c r="I43" s="38">
        <v>831.78</v>
      </c>
      <c r="J43" s="38">
        <v>823.03</v>
      </c>
      <c r="K43" s="38">
        <v>828.97</v>
      </c>
      <c r="L43" s="38">
        <v>841.72</v>
      </c>
      <c r="M43" s="38">
        <v>833.45</v>
      </c>
      <c r="N43" s="38">
        <v>829.36</v>
      </c>
    </row>
    <row r="44" spans="1:14" x14ac:dyDescent="0.25">
      <c r="A44" s="39" t="s">
        <v>44</v>
      </c>
      <c r="B44" s="38">
        <v>827.87</v>
      </c>
      <c r="C44" s="38">
        <v>831.68</v>
      </c>
      <c r="D44" s="38">
        <v>838.29</v>
      </c>
      <c r="E44" s="38">
        <v>827.44</v>
      </c>
      <c r="F44" s="38">
        <v>828.16</v>
      </c>
      <c r="G44" s="38">
        <v>810.77</v>
      </c>
      <c r="H44" s="38">
        <v>815.14</v>
      </c>
      <c r="I44" s="38">
        <v>814.39</v>
      </c>
      <c r="J44" s="38">
        <v>821.84</v>
      </c>
      <c r="K44" s="38">
        <v>827.11</v>
      </c>
      <c r="L44" s="38">
        <v>839.42</v>
      </c>
      <c r="M44" s="38">
        <v>825.46</v>
      </c>
      <c r="N44" s="38">
        <v>840.06</v>
      </c>
    </row>
    <row r="45" spans="1:14" x14ac:dyDescent="0.25">
      <c r="A45" s="39" t="s">
        <v>45</v>
      </c>
      <c r="B45" s="38">
        <v>744.31</v>
      </c>
      <c r="C45" s="38">
        <v>739.06</v>
      </c>
      <c r="D45" s="38">
        <v>754.73</v>
      </c>
      <c r="E45" s="38">
        <v>734.21</v>
      </c>
      <c r="F45" s="38">
        <v>729.74</v>
      </c>
      <c r="G45" s="38">
        <v>730.45</v>
      </c>
      <c r="H45" s="38">
        <v>737.72</v>
      </c>
      <c r="I45" s="38">
        <v>749.41</v>
      </c>
      <c r="J45" s="38">
        <v>737.45</v>
      </c>
      <c r="K45" s="38">
        <v>744.94</v>
      </c>
      <c r="L45" s="38">
        <v>758.64</v>
      </c>
      <c r="M45" s="38">
        <v>749.78</v>
      </c>
      <c r="N45" s="38">
        <v>753.91</v>
      </c>
    </row>
    <row r="46" spans="1:14" x14ac:dyDescent="0.25">
      <c r="A46" s="39" t="s">
        <v>46</v>
      </c>
      <c r="B46" s="38">
        <v>701.49</v>
      </c>
      <c r="C46" s="38">
        <v>715.81</v>
      </c>
      <c r="D46" s="38">
        <v>709.92</v>
      </c>
      <c r="E46" s="38">
        <v>704.67</v>
      </c>
      <c r="F46" s="38">
        <v>707.36</v>
      </c>
      <c r="G46" s="38">
        <v>708.62</v>
      </c>
      <c r="H46" s="38">
        <v>709.32</v>
      </c>
      <c r="I46" s="38">
        <v>721.41</v>
      </c>
      <c r="J46" s="38">
        <v>715.36</v>
      </c>
      <c r="K46" s="38">
        <v>727.35</v>
      </c>
      <c r="L46" s="38">
        <v>730.31</v>
      </c>
      <c r="M46" s="38">
        <v>716.57</v>
      </c>
      <c r="N46" s="38">
        <v>718.37</v>
      </c>
    </row>
    <row r="47" spans="1:14" x14ac:dyDescent="0.25">
      <c r="A47" s="39" t="s">
        <v>47</v>
      </c>
      <c r="B47" s="38">
        <v>718.98</v>
      </c>
      <c r="C47" s="38">
        <v>727.66</v>
      </c>
      <c r="D47" s="38">
        <v>732.16</v>
      </c>
      <c r="E47" s="38">
        <v>724.15</v>
      </c>
      <c r="F47" s="38">
        <v>724.11</v>
      </c>
      <c r="G47" s="38">
        <v>729.65</v>
      </c>
      <c r="H47" s="38">
        <v>734.98</v>
      </c>
      <c r="I47" s="38">
        <v>748.94</v>
      </c>
      <c r="J47" s="38">
        <v>734.65</v>
      </c>
      <c r="K47" s="38">
        <v>742.02</v>
      </c>
      <c r="L47" s="38">
        <v>753.67</v>
      </c>
      <c r="M47" s="38">
        <v>752.58</v>
      </c>
      <c r="N47" s="38">
        <v>753.6</v>
      </c>
    </row>
    <row r="48" spans="1:14" x14ac:dyDescent="0.25">
      <c r="A48" s="39" t="s">
        <v>48</v>
      </c>
      <c r="B48" s="38">
        <v>883.01</v>
      </c>
      <c r="C48" s="38">
        <v>907.49</v>
      </c>
      <c r="D48" s="38">
        <v>896.44</v>
      </c>
      <c r="E48" s="38">
        <v>878.04</v>
      </c>
      <c r="F48" s="38">
        <v>874.52</v>
      </c>
      <c r="G48" s="38">
        <v>877.49</v>
      </c>
      <c r="H48" s="38">
        <v>876.4</v>
      </c>
      <c r="I48" s="38">
        <v>899.99</v>
      </c>
      <c r="J48" s="38">
        <v>865.18</v>
      </c>
      <c r="K48" s="38">
        <v>876.79</v>
      </c>
      <c r="L48" s="38">
        <v>898.35</v>
      </c>
      <c r="M48" s="38">
        <v>876.68</v>
      </c>
      <c r="N48" s="38">
        <v>877.86</v>
      </c>
    </row>
    <row r="49" spans="1:14" x14ac:dyDescent="0.25">
      <c r="A49" s="39" t="s">
        <v>49</v>
      </c>
      <c r="B49" s="38">
        <v>825.6</v>
      </c>
      <c r="C49" s="38">
        <v>850.02</v>
      </c>
      <c r="D49" s="38">
        <v>846.96</v>
      </c>
      <c r="E49" s="38">
        <v>825.59</v>
      </c>
      <c r="F49" s="38">
        <v>829.33</v>
      </c>
      <c r="G49" s="38">
        <v>830.97</v>
      </c>
      <c r="H49" s="38">
        <v>836.59</v>
      </c>
      <c r="I49" s="38">
        <v>858.45</v>
      </c>
      <c r="J49" s="38">
        <v>837.98</v>
      </c>
      <c r="K49" s="38">
        <v>841.46</v>
      </c>
      <c r="L49" s="38">
        <v>870.06</v>
      </c>
      <c r="M49" s="38">
        <v>829.72</v>
      </c>
      <c r="N49" s="38">
        <v>835.79</v>
      </c>
    </row>
    <row r="50" spans="1:14" x14ac:dyDescent="0.25">
      <c r="A50" s="39" t="s">
        <v>50</v>
      </c>
      <c r="B50" s="38">
        <v>775.45</v>
      </c>
      <c r="C50" s="38">
        <v>781.11</v>
      </c>
      <c r="D50" s="38">
        <v>788.04</v>
      </c>
      <c r="E50" s="38">
        <v>801.45</v>
      </c>
      <c r="F50" s="38">
        <v>808.36</v>
      </c>
      <c r="G50" s="38">
        <v>805.06</v>
      </c>
      <c r="H50" s="38">
        <v>808.83</v>
      </c>
      <c r="I50" s="38">
        <v>810.86</v>
      </c>
      <c r="J50" s="38">
        <v>808.02</v>
      </c>
      <c r="K50" s="38">
        <v>810.43</v>
      </c>
      <c r="L50" s="38">
        <v>817.85</v>
      </c>
      <c r="M50" s="38">
        <v>814.11</v>
      </c>
      <c r="N50" s="38">
        <v>808.83</v>
      </c>
    </row>
    <row r="51" spans="1:14" x14ac:dyDescent="0.25">
      <c r="A51" s="39" t="s">
        <v>51</v>
      </c>
      <c r="B51" s="38">
        <v>889.76</v>
      </c>
      <c r="C51" s="38">
        <v>923.13</v>
      </c>
      <c r="D51" s="38">
        <v>925.92</v>
      </c>
      <c r="E51" s="38">
        <v>919.21</v>
      </c>
      <c r="F51" s="38">
        <v>915.68</v>
      </c>
      <c r="G51" s="38">
        <v>905.23</v>
      </c>
      <c r="H51" s="38">
        <v>905.93</v>
      </c>
      <c r="I51" s="38">
        <v>937.7</v>
      </c>
      <c r="J51" s="38">
        <v>919.1</v>
      </c>
      <c r="K51" s="38">
        <v>919.96</v>
      </c>
      <c r="L51" s="38">
        <v>939.87</v>
      </c>
      <c r="M51" s="38">
        <v>919.45</v>
      </c>
      <c r="N51" s="38">
        <v>919.77</v>
      </c>
    </row>
    <row r="52" spans="1:14" x14ac:dyDescent="0.25">
      <c r="A52" s="39" t="s">
        <v>52</v>
      </c>
      <c r="B52" s="38">
        <v>990.86</v>
      </c>
      <c r="C52" s="38">
        <v>1024.69</v>
      </c>
      <c r="D52" s="38">
        <v>1024.3399999999999</v>
      </c>
      <c r="E52" s="38">
        <v>995.98</v>
      </c>
      <c r="F52" s="38">
        <v>998.92</v>
      </c>
      <c r="G52" s="38">
        <v>997.27</v>
      </c>
      <c r="H52" s="38">
        <v>998.82</v>
      </c>
      <c r="I52" s="38">
        <v>1039.23</v>
      </c>
      <c r="J52" s="38">
        <v>1021.8</v>
      </c>
      <c r="K52" s="38">
        <v>1029</v>
      </c>
      <c r="L52" s="38">
        <v>1066.3399999999999</v>
      </c>
      <c r="M52" s="38">
        <v>1026.1500000000001</v>
      </c>
      <c r="N52" s="38">
        <v>1031.9000000000001</v>
      </c>
    </row>
    <row r="53" spans="1:14" x14ac:dyDescent="0.25">
      <c r="A53" s="39" t="s">
        <v>53</v>
      </c>
      <c r="B53" s="38">
        <v>714.81</v>
      </c>
      <c r="C53" s="38">
        <v>711.7</v>
      </c>
      <c r="D53" s="38">
        <v>715.19</v>
      </c>
      <c r="E53" s="38">
        <v>712.41</v>
      </c>
      <c r="F53" s="38">
        <v>718.24</v>
      </c>
      <c r="G53" s="38">
        <v>714.44</v>
      </c>
      <c r="H53" s="38">
        <v>720.34</v>
      </c>
      <c r="I53" s="38">
        <v>729.03</v>
      </c>
      <c r="J53" s="38">
        <v>720.37</v>
      </c>
      <c r="K53" s="38">
        <v>725.22</v>
      </c>
      <c r="L53" s="38">
        <v>731.5</v>
      </c>
      <c r="M53" s="38">
        <v>718.99</v>
      </c>
      <c r="N53" s="38">
        <v>715.12</v>
      </c>
    </row>
    <row r="54" spans="1:14" x14ac:dyDescent="0.25">
      <c r="A54" s="39" t="s">
        <v>54</v>
      </c>
      <c r="B54" s="38">
        <v>787.24</v>
      </c>
      <c r="C54" s="38">
        <v>795.32</v>
      </c>
      <c r="D54" s="38">
        <v>795.65</v>
      </c>
      <c r="E54" s="38">
        <v>785.57</v>
      </c>
      <c r="F54" s="38">
        <v>786.24</v>
      </c>
      <c r="G54" s="38">
        <v>778.13</v>
      </c>
      <c r="H54" s="38">
        <v>781.12</v>
      </c>
      <c r="I54" s="38">
        <v>792.83</v>
      </c>
      <c r="J54" s="38">
        <v>785.57</v>
      </c>
      <c r="K54" s="38">
        <v>795.66</v>
      </c>
      <c r="L54" s="38">
        <v>805.46</v>
      </c>
      <c r="M54" s="38">
        <v>800.35</v>
      </c>
      <c r="N54" s="38">
        <v>795.14</v>
      </c>
    </row>
    <row r="55" spans="1:14" x14ac:dyDescent="0.25">
      <c r="A55" s="39" t="s">
        <v>55</v>
      </c>
      <c r="B55" s="38">
        <v>811.19</v>
      </c>
      <c r="C55" s="38">
        <v>835.75</v>
      </c>
      <c r="D55" s="38">
        <v>826.24</v>
      </c>
      <c r="E55" s="38">
        <v>814.45</v>
      </c>
      <c r="F55" s="38">
        <v>815.08</v>
      </c>
      <c r="G55" s="38">
        <v>810.87</v>
      </c>
      <c r="H55" s="38">
        <v>809.9</v>
      </c>
      <c r="I55" s="38">
        <v>837.93</v>
      </c>
      <c r="J55" s="38">
        <v>804.8</v>
      </c>
      <c r="K55" s="38">
        <v>806.96</v>
      </c>
      <c r="L55" s="38">
        <v>816.76</v>
      </c>
      <c r="M55" s="38">
        <v>778.22</v>
      </c>
      <c r="N55" s="38">
        <v>773.14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14, 2016 (10:28:15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C18" sqref="C18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6" x14ac:dyDescent="0.25">
      <c r="A1" s="22" t="s">
        <v>168</v>
      </c>
      <c r="B1" s="21" t="s">
        <v>166</v>
      </c>
      <c r="C1" s="24">
        <f>+Wage_Comparison!E58</f>
        <v>878.15</v>
      </c>
      <c r="D1" s="23">
        <f>+Wage_Comparison!H58</f>
        <v>1.1153915190060593</v>
      </c>
    </row>
    <row r="2" spans="1:6" ht="18" x14ac:dyDescent="0.25">
      <c r="A2" s="51" t="s">
        <v>169</v>
      </c>
      <c r="B2" s="51"/>
      <c r="C2" s="51"/>
      <c r="D2" s="51"/>
    </row>
    <row r="3" spans="1:6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6" x14ac:dyDescent="0.25">
      <c r="A4" t="str">
        <f>+Wage_Comparison!B13</f>
        <v>DC</v>
      </c>
      <c r="B4" s="20" t="s">
        <v>123</v>
      </c>
      <c r="C4" s="26">
        <f>+Wage_Comparison!E13</f>
        <v>1286.9100000000001</v>
      </c>
      <c r="D4" s="25">
        <f>+Wage_Comparison!H13</f>
        <v>-9.2081451615967929</v>
      </c>
    </row>
    <row r="5" spans="1:6" x14ac:dyDescent="0.25">
      <c r="A5" t="str">
        <f>+Wage_Comparison!B26</f>
        <v>MA</v>
      </c>
      <c r="B5" s="20" t="s">
        <v>136</v>
      </c>
      <c r="C5" s="26">
        <f>+Wage_Comparison!E26</f>
        <v>1047.6199999999999</v>
      </c>
      <c r="D5" s="25">
        <f>+Wage_Comparison!H26</f>
        <v>2.4659026199977063</v>
      </c>
    </row>
    <row r="6" spans="1:6" x14ac:dyDescent="0.25">
      <c r="A6" t="str">
        <f>+Wage_Comparison!B52</f>
        <v>WA</v>
      </c>
      <c r="B6" s="20" t="s">
        <v>162</v>
      </c>
      <c r="C6" s="26">
        <f>+Wage_Comparison!E52</f>
        <v>1031.9000000000001</v>
      </c>
      <c r="D6" s="25">
        <f>+Wage_Comparison!H52</f>
        <v>2.7312670869881206</v>
      </c>
    </row>
    <row r="7" spans="1:6" x14ac:dyDescent="0.25">
      <c r="A7" t="str">
        <f>+Wage_Comparison!B11</f>
        <v>CT</v>
      </c>
      <c r="B7" s="20" t="s">
        <v>121</v>
      </c>
      <c r="C7" s="26">
        <f>+Wage_Comparison!E11</f>
        <v>1006.29</v>
      </c>
      <c r="D7" s="25">
        <f>+Wage_Comparison!H11</f>
        <v>3.8249450957252407</v>
      </c>
    </row>
    <row r="8" spans="1:6" x14ac:dyDescent="0.25">
      <c r="A8" t="str">
        <f>+Wage_Comparison!B37</f>
        <v>NY</v>
      </c>
      <c r="B8" s="20" t="s">
        <v>147</v>
      </c>
      <c r="C8" s="26">
        <f>+Wage_Comparison!E37</f>
        <v>975.61</v>
      </c>
      <c r="D8" s="25">
        <f>+Wage_Comparison!H37</f>
        <v>9.8338409776999036E-2</v>
      </c>
    </row>
    <row r="9" spans="1:6" x14ac:dyDescent="0.25">
      <c r="A9" t="str">
        <f>+Wage_Comparison!B9</f>
        <v>CA</v>
      </c>
      <c r="B9" s="20" t="s">
        <v>119</v>
      </c>
      <c r="C9" s="26">
        <f>+Wage_Comparison!E9</f>
        <v>970.94</v>
      </c>
      <c r="D9" s="25">
        <f>+Wage_Comparison!H9</f>
        <v>0.24163030667836427</v>
      </c>
    </row>
    <row r="10" spans="1:6" x14ac:dyDescent="0.25">
      <c r="A10" t="str">
        <f>+Wage_Comparison!B35</f>
        <v>NJ</v>
      </c>
      <c r="B10" s="20" t="s">
        <v>145</v>
      </c>
      <c r="C10" s="26">
        <f>+Wage_Comparison!E35</f>
        <v>933.41</v>
      </c>
      <c r="D10" s="25">
        <f>+Wage_Comparison!H35</f>
        <v>0.194462207263979</v>
      </c>
    </row>
    <row r="11" spans="1:6" x14ac:dyDescent="0.25">
      <c r="A11" t="str">
        <f>+Wage_Comparison!B6</f>
        <v>AK</v>
      </c>
      <c r="B11" s="20" t="s">
        <v>116</v>
      </c>
      <c r="C11" s="26">
        <f>+Wage_Comparison!E6</f>
        <v>929.07</v>
      </c>
      <c r="D11" s="25">
        <f>+Wage_Comparison!H6</f>
        <v>-0.1986416794242829</v>
      </c>
    </row>
    <row r="12" spans="1:6" x14ac:dyDescent="0.25">
      <c r="A12" t="str">
        <f>+Wage_Comparison!B25</f>
        <v>MD</v>
      </c>
      <c r="B12" s="20" t="s">
        <v>135</v>
      </c>
      <c r="C12" s="26">
        <f>+Wage_Comparison!E25</f>
        <v>921.36</v>
      </c>
      <c r="D12" s="25">
        <f>+Wage_Comparison!H25</f>
        <v>-1.2526716726400822</v>
      </c>
    </row>
    <row r="13" spans="1:6" x14ac:dyDescent="0.25">
      <c r="A13" t="str">
        <f>+Wage_Comparison!B51</f>
        <v>VA</v>
      </c>
      <c r="B13" s="20" t="s">
        <v>161</v>
      </c>
      <c r="C13" s="26">
        <f>+Wage_Comparison!E51</f>
        <v>919.77</v>
      </c>
      <c r="D13" s="25">
        <f>+Wage_Comparison!H51</f>
        <v>1.9726466715938473</v>
      </c>
    </row>
    <row r="14" spans="1:6" x14ac:dyDescent="0.25">
      <c r="A14" t="str">
        <f>+Wage_Comparison!B10</f>
        <v>CO</v>
      </c>
      <c r="B14" s="20" t="s">
        <v>120</v>
      </c>
      <c r="C14" s="26">
        <f>+Wage_Comparison!E10</f>
        <v>912.49</v>
      </c>
      <c r="D14" s="25">
        <f>+Wage_Comparison!H10</f>
        <v>0.56199617794125967</v>
      </c>
      <c r="F14" s="26">
        <f>C$1-C14</f>
        <v>-34.340000000000032</v>
      </c>
    </row>
    <row r="15" spans="1:6" x14ac:dyDescent="0.25">
      <c r="A15" t="str">
        <f>+Wage_Comparison!B18</f>
        <v>IL</v>
      </c>
      <c r="B15" s="20" t="s">
        <v>128</v>
      </c>
      <c r="C15" s="26">
        <f>+Wage_Comparison!E18</f>
        <v>900.32</v>
      </c>
      <c r="D15" s="25">
        <f>+Wage_Comparison!H18</f>
        <v>1.7803629471462967</v>
      </c>
      <c r="F15" s="26">
        <f t="shared" ref="F15:F21" si="0">C$1-C15</f>
        <v>-22.170000000000073</v>
      </c>
    </row>
    <row r="16" spans="1:6" x14ac:dyDescent="0.25">
      <c r="A16" t="str">
        <f>+Wage_Comparison!B28</f>
        <v>MN</v>
      </c>
      <c r="B16" s="20" t="s">
        <v>138</v>
      </c>
      <c r="C16" s="26">
        <f>+Wage_Comparison!E28</f>
        <v>890.1</v>
      </c>
      <c r="D16" s="25">
        <f>+Wage_Comparison!H28</f>
        <v>0.49946178993418577</v>
      </c>
      <c r="F16" s="26">
        <f t="shared" si="0"/>
        <v>-11.950000000000045</v>
      </c>
    </row>
    <row r="17" spans="1:6" x14ac:dyDescent="0.25">
      <c r="A17" t="str">
        <f>+Wage_Comparison!B39</f>
        <v>ND</v>
      </c>
      <c r="B17" s="20" t="s">
        <v>149</v>
      </c>
      <c r="C17" s="26">
        <f>+Wage_Comparison!E39</f>
        <v>887.5</v>
      </c>
      <c r="D17" s="25">
        <f>+Wage_Comparison!H39</f>
        <v>1.2207966595263242</v>
      </c>
      <c r="F17" s="26">
        <f t="shared" si="0"/>
        <v>-9.3500000000000227</v>
      </c>
    </row>
    <row r="18" spans="1:6" x14ac:dyDescent="0.25">
      <c r="A18" t="str">
        <f>+Wage_Comparison!B48</f>
        <v>TX</v>
      </c>
      <c r="B18" s="20" t="s">
        <v>158</v>
      </c>
      <c r="C18" s="26">
        <f>+Wage_Comparison!E48</f>
        <v>877.86</v>
      </c>
      <c r="D18" s="25">
        <f>+Wage_Comparison!H48</f>
        <v>-1.9298210484585465</v>
      </c>
      <c r="F18" s="26">
        <f t="shared" si="0"/>
        <v>0.28999999999996362</v>
      </c>
    </row>
    <row r="19" spans="1:6" x14ac:dyDescent="0.25">
      <c r="A19" t="str">
        <f>+Wage_Comparison!B34</f>
        <v>NH</v>
      </c>
      <c r="B19" s="20" t="s">
        <v>144</v>
      </c>
      <c r="C19" s="26">
        <f>+Wage_Comparison!E34</f>
        <v>859.55</v>
      </c>
      <c r="D19" s="25">
        <f>+Wage_Comparison!H34</f>
        <v>4.7653018516710333</v>
      </c>
      <c r="F19" s="26">
        <f t="shared" si="0"/>
        <v>18.600000000000023</v>
      </c>
    </row>
    <row r="20" spans="1:6" x14ac:dyDescent="0.25">
      <c r="A20" t="str">
        <f>+Wage_Comparison!B44</f>
        <v>RI</v>
      </c>
      <c r="B20" s="20" t="s">
        <v>154</v>
      </c>
      <c r="C20" s="26">
        <f>+Wage_Comparison!E44</f>
        <v>840.06</v>
      </c>
      <c r="D20" s="25">
        <f>+Wage_Comparison!H44</f>
        <v>9.8020681634691798E-2</v>
      </c>
      <c r="F20" s="26">
        <f t="shared" si="0"/>
        <v>38.090000000000032</v>
      </c>
    </row>
    <row r="21" spans="1:6" x14ac:dyDescent="0.25">
      <c r="A21" t="str">
        <f>+Wage_Comparison!B49</f>
        <v>UT</v>
      </c>
      <c r="B21" s="20" t="s">
        <v>159</v>
      </c>
      <c r="C21" s="26">
        <f>+Wage_Comparison!E49</f>
        <v>835.79</v>
      </c>
      <c r="D21" s="25">
        <f>+Wage_Comparison!H49</f>
        <v>-0.13695246166960384</v>
      </c>
      <c r="F21" s="26">
        <f t="shared" si="0"/>
        <v>42.360000000000014</v>
      </c>
    </row>
    <row r="22" spans="1:6" x14ac:dyDescent="0.25">
      <c r="A22" t="str">
        <f>+Wage_Comparison!B15</f>
        <v>GA</v>
      </c>
      <c r="B22" s="20" t="s">
        <v>125</v>
      </c>
      <c r="C22" s="26">
        <f>+Wage_Comparison!E15</f>
        <v>833.49</v>
      </c>
      <c r="D22" s="25">
        <f>+Wage_Comparison!H15</f>
        <v>-0.97907172904727613</v>
      </c>
    </row>
    <row r="23" spans="1:6" x14ac:dyDescent="0.25">
      <c r="A23" t="str">
        <f>+Wage_Comparison!B43</f>
        <v>PA</v>
      </c>
      <c r="B23" s="20" t="s">
        <v>153</v>
      </c>
      <c r="C23" s="26">
        <f>+Wage_Comparison!E43</f>
        <v>829.36</v>
      </c>
      <c r="D23" s="25">
        <f>+Wage_Comparison!H43</f>
        <v>2.3169602410822332</v>
      </c>
    </row>
    <row r="24" spans="1:6" x14ac:dyDescent="0.25">
      <c r="A24" t="str">
        <f>+Wage_Comparison!B16</f>
        <v>HI</v>
      </c>
      <c r="B24" s="20" t="s">
        <v>126</v>
      </c>
      <c r="C24" s="26">
        <f>+Wage_Comparison!E16</f>
        <v>828.96</v>
      </c>
      <c r="D24" s="25">
        <f>+Wage_Comparison!H16</f>
        <v>0.49178868196284586</v>
      </c>
    </row>
    <row r="25" spans="1:6" x14ac:dyDescent="0.25">
      <c r="A25" t="str">
        <f>+Wage_Comparison!B27</f>
        <v>MI</v>
      </c>
      <c r="B25" s="20" t="s">
        <v>137</v>
      </c>
      <c r="C25" s="26">
        <f>+Wage_Comparison!E27</f>
        <v>824.04</v>
      </c>
      <c r="D25" s="25">
        <f>+Wage_Comparison!H27</f>
        <v>-0.17579633352623469</v>
      </c>
    </row>
    <row r="26" spans="1:6" x14ac:dyDescent="0.25">
      <c r="A26" t="str">
        <f>+Wage_Comparison!B42</f>
        <v>OR</v>
      </c>
      <c r="B26" s="20" t="s">
        <v>152</v>
      </c>
      <c r="C26" s="26">
        <f>+Wage_Comparison!E42</f>
        <v>809.86</v>
      </c>
      <c r="D26" s="25">
        <f>+Wage_Comparison!H42</f>
        <v>2.6561305732671014</v>
      </c>
    </row>
    <row r="27" spans="1:6" x14ac:dyDescent="0.25">
      <c r="A27" t="str">
        <f>+Wage_Comparison!B50</f>
        <v>VT</v>
      </c>
      <c r="B27" s="20" t="s">
        <v>160</v>
      </c>
      <c r="C27" s="26">
        <f>+Wage_Comparison!E50</f>
        <v>808.83</v>
      </c>
      <c r="D27" s="25">
        <f>+Wage_Comparison!H50</f>
        <v>2.8918035436120038</v>
      </c>
    </row>
    <row r="28" spans="1:6" x14ac:dyDescent="0.25">
      <c r="A28" t="str">
        <f>+Wage_Comparison!B12</f>
        <v>DE</v>
      </c>
      <c r="B28" s="20" t="s">
        <v>122</v>
      </c>
      <c r="C28" s="26">
        <f>+Wage_Comparison!E12</f>
        <v>804.27</v>
      </c>
      <c r="D28" s="25">
        <f>+Wage_Comparison!H12</f>
        <v>8.6043168229517519</v>
      </c>
    </row>
    <row r="29" spans="1:6" x14ac:dyDescent="0.25">
      <c r="A29" t="str">
        <f>+Wage_Comparison!B19</f>
        <v>IN</v>
      </c>
      <c r="B29" s="20" t="s">
        <v>129</v>
      </c>
      <c r="C29" s="26">
        <f>+Wage_Comparison!E19</f>
        <v>804.2</v>
      </c>
      <c r="D29" s="25">
        <f>+Wage_Comparison!H19</f>
        <v>-0.60052582420941913</v>
      </c>
    </row>
    <row r="30" spans="1:6" x14ac:dyDescent="0.25">
      <c r="A30" t="str">
        <f>+Wage_Comparison!B7</f>
        <v>AZ</v>
      </c>
      <c r="B30" s="20" t="s">
        <v>117</v>
      </c>
      <c r="C30" s="26">
        <f>+Wage_Comparison!E7</f>
        <v>800.96</v>
      </c>
      <c r="D30" s="25">
        <f>+Wage_Comparison!H7</f>
        <v>0.25518193436506742</v>
      </c>
    </row>
    <row r="31" spans="1:6" x14ac:dyDescent="0.25">
      <c r="A31" t="str">
        <f>+Wage_Comparison!B23</f>
        <v>LA</v>
      </c>
      <c r="B31" s="20" t="s">
        <v>133</v>
      </c>
      <c r="C31" s="26">
        <f>+Wage_Comparison!E23</f>
        <v>796.37</v>
      </c>
      <c r="D31" s="25">
        <f>+Wage_Comparison!H23</f>
        <v>-1.1185746664604035</v>
      </c>
    </row>
    <row r="32" spans="1:6" x14ac:dyDescent="0.25">
      <c r="A32" t="str">
        <f>+Wage_Comparison!B54</f>
        <v>WI</v>
      </c>
      <c r="B32" s="20" t="s">
        <v>164</v>
      </c>
      <c r="C32" s="26">
        <f>+Wage_Comparison!E54</f>
        <v>795.14</v>
      </c>
      <c r="D32" s="25">
        <f>+Wage_Comparison!H54</f>
        <v>-0.36457496366374409</v>
      </c>
    </row>
    <row r="33" spans="1:4" x14ac:dyDescent="0.25">
      <c r="A33" t="str">
        <f>+Wage_Comparison!B40</f>
        <v>OH</v>
      </c>
      <c r="B33" s="20" t="s">
        <v>150</v>
      </c>
      <c r="C33" s="26">
        <f>+Wage_Comparison!E40</f>
        <v>785.66</v>
      </c>
      <c r="D33" s="25">
        <f>+Wage_Comparison!H40</f>
        <v>1.8635094851568779</v>
      </c>
    </row>
    <row r="34" spans="1:4" x14ac:dyDescent="0.25">
      <c r="A34" t="str">
        <f>+Wage_Comparison!B20</f>
        <v>IA</v>
      </c>
      <c r="B34" s="20" t="s">
        <v>130</v>
      </c>
      <c r="C34" s="26">
        <f>+Wage_Comparison!E20</f>
        <v>778.68</v>
      </c>
      <c r="D34" s="25">
        <f>+Wage_Comparison!H20</f>
        <v>1.6290742326101615</v>
      </c>
    </row>
    <row r="35" spans="1:4" x14ac:dyDescent="0.25">
      <c r="A35" t="str">
        <f>+Wage_Comparison!B14</f>
        <v>FL</v>
      </c>
      <c r="B35" s="20" t="s">
        <v>124</v>
      </c>
      <c r="C35" s="26">
        <f>+Wage_Comparison!E14</f>
        <v>777.02</v>
      </c>
      <c r="D35" s="25">
        <f>+Wage_Comparison!H14</f>
        <v>0.70756570984373823</v>
      </c>
    </row>
    <row r="36" spans="1:4" x14ac:dyDescent="0.25">
      <c r="A36" t="str">
        <f>+Wage_Comparison!B38</f>
        <v>NC</v>
      </c>
      <c r="B36" s="20" t="s">
        <v>148</v>
      </c>
      <c r="C36" s="26">
        <f>+Wage_Comparison!E38</f>
        <v>776.11</v>
      </c>
      <c r="D36" s="25">
        <f>+Wage_Comparison!H38</f>
        <v>1.569136370463009</v>
      </c>
    </row>
    <row r="37" spans="1:4" x14ac:dyDescent="0.25">
      <c r="A37" t="str">
        <f>+Wage_Comparison!B55</f>
        <v>WY</v>
      </c>
      <c r="B37" s="20" t="s">
        <v>165</v>
      </c>
      <c r="C37" s="26">
        <f>+Wage_Comparison!E55</f>
        <v>773.14</v>
      </c>
      <c r="D37" s="25">
        <f>+Wage_Comparison!H55</f>
        <v>-5.9815940126965668</v>
      </c>
    </row>
    <row r="38" spans="1:4" x14ac:dyDescent="0.25">
      <c r="A38" t="str">
        <f>+Wage_Comparison!B21</f>
        <v>KS</v>
      </c>
      <c r="B38" s="20" t="s">
        <v>131</v>
      </c>
      <c r="C38" s="26">
        <f>+Wage_Comparison!E21</f>
        <v>771.12</v>
      </c>
      <c r="D38" s="25">
        <f>+Wage_Comparison!H21</f>
        <v>-1.2340922646234875</v>
      </c>
    </row>
    <row r="39" spans="1:4" x14ac:dyDescent="0.25">
      <c r="A39" t="str">
        <f>+Wage_Comparison!B5</f>
        <v>AL</v>
      </c>
      <c r="B39" s="20" t="s">
        <v>115</v>
      </c>
      <c r="C39" s="26">
        <f>+Wage_Comparison!E5</f>
        <v>771.06</v>
      </c>
      <c r="D39" s="25">
        <f>+Wage_Comparison!H5</f>
        <v>3.7321624124690311</v>
      </c>
    </row>
    <row r="40" spans="1:4" x14ac:dyDescent="0.25">
      <c r="A40" t="str">
        <f>+Wage_Comparison!B32</f>
        <v>NE</v>
      </c>
      <c r="B40" s="20" t="s">
        <v>142</v>
      </c>
      <c r="C40" s="26">
        <f>+Wage_Comparison!E32</f>
        <v>767.42</v>
      </c>
      <c r="D40" s="25">
        <f>+Wage_Comparison!H32</f>
        <v>2.504351112509795</v>
      </c>
    </row>
    <row r="41" spans="1:4" x14ac:dyDescent="0.25">
      <c r="A41" t="str">
        <f>+Wage_Comparison!B41</f>
        <v>OK</v>
      </c>
      <c r="B41" s="20" t="s">
        <v>151</v>
      </c>
      <c r="C41" s="26">
        <f>+Wage_Comparison!E41</f>
        <v>755.24</v>
      </c>
      <c r="D41" s="25">
        <f>+Wage_Comparison!H41</f>
        <v>-1.3649365869007557</v>
      </c>
    </row>
    <row r="42" spans="1:4" x14ac:dyDescent="0.25">
      <c r="A42" t="str">
        <f>+Wage_Comparison!B45</f>
        <v>SC</v>
      </c>
      <c r="B42" s="20" t="s">
        <v>155</v>
      </c>
      <c r="C42" s="26">
        <f>+Wage_Comparison!E45</f>
        <v>753.91</v>
      </c>
      <c r="D42" s="25">
        <f>+Wage_Comparison!H45</f>
        <v>-8.2173332480606209E-2</v>
      </c>
    </row>
    <row r="43" spans="1:4" x14ac:dyDescent="0.25">
      <c r="A43" t="str">
        <f>+Wage_Comparison!B47</f>
        <v>TN</v>
      </c>
      <c r="B43" s="20" t="s">
        <v>157</v>
      </c>
      <c r="C43" s="26">
        <f>+Wage_Comparison!E47</f>
        <v>753.6</v>
      </c>
      <c r="D43" s="25">
        <f>+Wage_Comparison!H47</f>
        <v>3.3954455733673505</v>
      </c>
    </row>
    <row r="44" spans="1:4" x14ac:dyDescent="0.25">
      <c r="A44" t="str">
        <f>+Wage_Comparison!B30</f>
        <v>MO</v>
      </c>
      <c r="B44" s="20" t="s">
        <v>140</v>
      </c>
      <c r="C44" s="26">
        <f>+Wage_Comparison!E30</f>
        <v>744.49</v>
      </c>
      <c r="D44" s="25">
        <f>+Wage_Comparison!H30</f>
        <v>-1.2576679995265794</v>
      </c>
    </row>
    <row r="45" spans="1:4" x14ac:dyDescent="0.25">
      <c r="A45" t="str">
        <f>+Wage_Comparison!B33</f>
        <v>NV</v>
      </c>
      <c r="B45" s="20" t="s">
        <v>143</v>
      </c>
      <c r="C45" s="26">
        <f>+Wage_Comparison!E33</f>
        <v>737.37</v>
      </c>
      <c r="D45" s="25">
        <f>+Wage_Comparison!H33</f>
        <v>1.3844042189257166</v>
      </c>
    </row>
    <row r="46" spans="1:4" x14ac:dyDescent="0.25">
      <c r="A46" t="str">
        <f>+Wage_Comparison!B22</f>
        <v>KY</v>
      </c>
      <c r="B46" s="20" t="s">
        <v>132</v>
      </c>
      <c r="C46" s="26">
        <f>+Wage_Comparison!E22</f>
        <v>736.75</v>
      </c>
      <c r="D46" s="25">
        <f>+Wage_Comparison!H22</f>
        <v>-1.8182448836917109</v>
      </c>
    </row>
    <row r="47" spans="1:4" x14ac:dyDescent="0.25">
      <c r="A47" t="str">
        <f>+Wage_Comparison!B17</f>
        <v>ID</v>
      </c>
      <c r="B47" s="20" t="s">
        <v>127</v>
      </c>
      <c r="C47" s="26">
        <f>+Wage_Comparison!E17</f>
        <v>729.66</v>
      </c>
      <c r="D47" s="25">
        <f>+Wage_Comparison!H17</f>
        <v>0.31313521843787662</v>
      </c>
    </row>
    <row r="48" spans="1:4" x14ac:dyDescent="0.25">
      <c r="A48" t="str">
        <f>+Wage_Comparison!B24</f>
        <v>ME</v>
      </c>
      <c r="B48" s="20" t="s">
        <v>134</v>
      </c>
      <c r="C48" s="26">
        <f>+Wage_Comparison!E24</f>
        <v>728.6</v>
      </c>
      <c r="D48" s="25">
        <f>+Wage_Comparison!H24</f>
        <v>-3.3222769176559197</v>
      </c>
    </row>
    <row r="49" spans="1:4" x14ac:dyDescent="0.25">
      <c r="A49" t="str">
        <f>+Wage_Comparison!B46</f>
        <v>SD</v>
      </c>
      <c r="B49" s="20" t="s">
        <v>156</v>
      </c>
      <c r="C49" s="26">
        <f>+Wage_Comparison!E46</f>
        <v>718.37</v>
      </c>
      <c r="D49" s="25">
        <f>+Wage_Comparison!H46</f>
        <v>1.019224919202677</v>
      </c>
    </row>
    <row r="50" spans="1:4" x14ac:dyDescent="0.25">
      <c r="A50" t="str">
        <f>+Wage_Comparison!B53</f>
        <v>WV</v>
      </c>
      <c r="B50" s="20" t="s">
        <v>163</v>
      </c>
      <c r="C50" s="26">
        <f>+Wage_Comparison!E53</f>
        <v>715.12</v>
      </c>
      <c r="D50" s="25">
        <f>+Wage_Comparison!H53</f>
        <v>-1.3117077597805782</v>
      </c>
    </row>
    <row r="51" spans="1:4" x14ac:dyDescent="0.25">
      <c r="A51" t="str">
        <f>+Wage_Comparison!B31</f>
        <v>MT</v>
      </c>
      <c r="B51" s="20" t="s">
        <v>141</v>
      </c>
      <c r="C51" s="26">
        <f>+Wage_Comparison!E31</f>
        <v>711.34</v>
      </c>
      <c r="D51" s="25">
        <f>+Wage_Comparison!H31</f>
        <v>0.22925031110081484</v>
      </c>
    </row>
    <row r="52" spans="1:4" x14ac:dyDescent="0.25">
      <c r="A52" t="str">
        <f>+Wage_Comparison!B36</f>
        <v>NM</v>
      </c>
      <c r="B52" s="20" t="s">
        <v>146</v>
      </c>
      <c r="C52" s="26">
        <f>+Wage_Comparison!E36</f>
        <v>688.71</v>
      </c>
      <c r="D52" s="25">
        <f>+Wage_Comparison!H36</f>
        <v>-2.8094328949118452</v>
      </c>
    </row>
    <row r="53" spans="1:4" x14ac:dyDescent="0.25">
      <c r="A53" t="str">
        <f>+Wage_Comparison!B29</f>
        <v>MS</v>
      </c>
      <c r="B53" s="20" t="s">
        <v>139</v>
      </c>
      <c r="C53" s="26">
        <f>+Wage_Comparison!E29</f>
        <v>684.83</v>
      </c>
      <c r="D53" s="25">
        <f>+Wage_Comparison!H29</f>
        <v>-4.3788365435792898E-2</v>
      </c>
    </row>
    <row r="54" spans="1:4" x14ac:dyDescent="0.25">
      <c r="A54" t="str">
        <f>+Wage_Comparison!B8</f>
        <v>AR</v>
      </c>
      <c r="B54" s="20" t="s">
        <v>118</v>
      </c>
      <c r="C54" s="26">
        <f>+Wage_Comparison!E8</f>
        <v>674.67</v>
      </c>
      <c r="D54" s="25">
        <f>+Wage_Comparison!H8</f>
        <v>-0.79868944761603</v>
      </c>
    </row>
    <row r="56" spans="1:4" x14ac:dyDescent="0.25">
      <c r="C56">
        <f>COUNTIF(C4:C54, "&lt;878")</f>
        <v>37</v>
      </c>
      <c r="D56">
        <f>COUNTIF(D4:D54, "&lt;0")</f>
        <v>21</v>
      </c>
    </row>
  </sheetData>
  <autoFilter ref="A3:D54">
    <sortState ref="A4:D54">
      <sortCondition descending="1" ref="C3:C54"/>
    </sortState>
  </autoFilter>
  <sortState ref="I42:I52">
    <sortCondition ref="I42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Wage_Comparison</vt:lpstr>
      <vt:lpstr>BLS Data Series_January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2016-03-15T13:25:21Z</dcterms:modified>
</cp:coreProperties>
</file>