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110" windowWidth="20775" windowHeight="11415" activeTab="1"/>
  </bookViews>
  <sheets>
    <sheet name="Earnings Table" sheetId="2" r:id="rId1"/>
    <sheet name="Earnings_Comparison" sheetId="1" r:id="rId2"/>
    <sheet name="Jan_2017_BLS Data Series" sheetId="23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L55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G61" i="1" l="1"/>
  <c r="G58" i="1" s="1"/>
  <c r="H58" i="1" s="1"/>
  <c r="G5" i="1"/>
  <c r="D3" i="2" l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50" i="3"/>
  <c r="A50" i="3"/>
  <c r="C41" i="3"/>
  <c r="A41" i="3"/>
  <c r="C32" i="3"/>
  <c r="A32" i="3"/>
  <c r="C12" i="3"/>
  <c r="A12" i="3"/>
  <c r="C18" i="3"/>
  <c r="A18" i="3"/>
  <c r="C52" i="3"/>
  <c r="A52" i="3"/>
  <c r="C24" i="3"/>
  <c r="A24" i="3"/>
  <c r="C37" i="3"/>
  <c r="A37" i="3"/>
  <c r="C5" i="3"/>
  <c r="A5" i="3"/>
  <c r="C36" i="3"/>
  <c r="A36" i="3"/>
  <c r="C11" i="3"/>
  <c r="A11" i="3"/>
  <c r="C49" i="3"/>
  <c r="A49" i="3"/>
  <c r="C47" i="3"/>
  <c r="A47" i="3"/>
  <c r="C6" i="3"/>
  <c r="A6" i="3"/>
  <c r="C16" i="3"/>
  <c r="A16" i="3"/>
  <c r="C19" i="3"/>
  <c r="A19" i="3"/>
  <c r="C54" i="3"/>
  <c r="A54" i="3"/>
  <c r="C20" i="3"/>
  <c r="A20" i="3"/>
  <c r="C42" i="3"/>
  <c r="A42" i="3"/>
  <c r="C48" i="3"/>
  <c r="A48" i="3"/>
  <c r="C9" i="3"/>
  <c r="A9" i="3"/>
  <c r="C27" i="3"/>
  <c r="A27" i="3"/>
  <c r="C22" i="3"/>
  <c r="A22" i="3"/>
  <c r="C23" i="3"/>
  <c r="A23" i="3"/>
  <c r="C21" i="3"/>
  <c r="A21" i="3"/>
  <c r="C31" i="3"/>
  <c r="A31" i="3"/>
  <c r="C25" i="3"/>
  <c r="A25" i="3"/>
  <c r="C7" i="3"/>
  <c r="A7" i="3"/>
  <c r="C45" i="3"/>
  <c r="A45" i="3"/>
  <c r="C30" i="3"/>
  <c r="A30" i="3"/>
  <c r="C28" i="3"/>
  <c r="A28" i="3"/>
  <c r="C34" i="3"/>
  <c r="A34" i="3"/>
  <c r="C40" i="3"/>
  <c r="A40" i="3"/>
  <c r="C26" i="3"/>
  <c r="A26" i="3"/>
  <c r="C44" i="3"/>
  <c r="A44" i="3"/>
  <c r="C39" i="3"/>
  <c r="A39" i="3"/>
  <c r="C10" i="3"/>
  <c r="A10" i="3"/>
  <c r="C46" i="3"/>
  <c r="A46" i="3"/>
  <c r="C51" i="3"/>
  <c r="A51" i="3"/>
  <c r="C13" i="3"/>
  <c r="A13" i="3"/>
  <c r="C15" i="3"/>
  <c r="A15" i="3"/>
  <c r="C35" i="3"/>
  <c r="A35" i="3"/>
  <c r="C4" i="3"/>
  <c r="A4" i="3"/>
  <c r="C38" i="3"/>
  <c r="A38" i="3"/>
  <c r="C29" i="3"/>
  <c r="A29" i="3"/>
  <c r="C53" i="3"/>
  <c r="A53" i="3"/>
  <c r="C17" i="3"/>
  <c r="A17" i="3"/>
  <c r="C33" i="3"/>
  <c r="A33" i="3"/>
  <c r="C8" i="3"/>
  <c r="A8" i="3"/>
  <c r="C14" i="3"/>
  <c r="A14" i="3"/>
  <c r="C43" i="3"/>
  <c r="A43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43" i="3" s="1"/>
  <c r="H7" i="1"/>
  <c r="D8" i="3" s="1"/>
  <c r="H9" i="1"/>
  <c r="D17" i="3" s="1"/>
  <c r="H11" i="1"/>
  <c r="D29" i="3" s="1"/>
  <c r="H13" i="1"/>
  <c r="D4" i="3" s="1"/>
  <c r="H15" i="1"/>
  <c r="D15" i="3" s="1"/>
  <c r="H17" i="1"/>
  <c r="D51" i="3" s="1"/>
  <c r="H19" i="1"/>
  <c r="D10" i="3" s="1"/>
  <c r="H21" i="1"/>
  <c r="D44" i="3" s="1"/>
  <c r="H23" i="1"/>
  <c r="D40" i="3" s="1"/>
  <c r="H25" i="1"/>
  <c r="D28" i="3" s="1"/>
  <c r="H27" i="1"/>
  <c r="D45" i="3" s="1"/>
  <c r="H29" i="1"/>
  <c r="D25" i="3" s="1"/>
  <c r="H31" i="1"/>
  <c r="D21" i="3" s="1"/>
  <c r="H33" i="1"/>
  <c r="D22" i="3" s="1"/>
  <c r="H35" i="1"/>
  <c r="D9" i="3" s="1"/>
  <c r="H37" i="1"/>
  <c r="D42" i="3" s="1"/>
  <c r="H39" i="1"/>
  <c r="D54" i="3" s="1"/>
  <c r="H41" i="1"/>
  <c r="D16" i="3" s="1"/>
  <c r="H43" i="1"/>
  <c r="D47" i="3" s="1"/>
  <c r="H45" i="1"/>
  <c r="D11" i="3" s="1"/>
  <c r="H47" i="1"/>
  <c r="D5" i="3" s="1"/>
  <c r="H49" i="1"/>
  <c r="D24" i="3" s="1"/>
  <c r="H51" i="1"/>
  <c r="D18" i="3" s="1"/>
  <c r="H53" i="1"/>
  <c r="D32" i="3" s="1"/>
  <c r="H55" i="1"/>
  <c r="D50" i="3" s="1"/>
  <c r="H6" i="1"/>
  <c r="D14" i="3" s="1"/>
  <c r="H8" i="1"/>
  <c r="D33" i="3" s="1"/>
  <c r="H10" i="1"/>
  <c r="D53" i="3" s="1"/>
  <c r="H12" i="1"/>
  <c r="D38" i="3" s="1"/>
  <c r="H14" i="1"/>
  <c r="D35" i="3" s="1"/>
  <c r="H16" i="1"/>
  <c r="D13" i="3" s="1"/>
  <c r="H18" i="1"/>
  <c r="D46" i="3" s="1"/>
  <c r="H20" i="1"/>
  <c r="D39" i="3" s="1"/>
  <c r="H22" i="1"/>
  <c r="D26" i="3" s="1"/>
  <c r="H24" i="1"/>
  <c r="D34" i="3" s="1"/>
  <c r="H26" i="1"/>
  <c r="D30" i="3" s="1"/>
  <c r="H28" i="1"/>
  <c r="H30" i="1"/>
  <c r="D31" i="3" s="1"/>
  <c r="H32" i="1"/>
  <c r="D23" i="3" s="1"/>
  <c r="H34" i="1"/>
  <c r="D27" i="3" s="1"/>
  <c r="H36" i="1"/>
  <c r="D48" i="3" s="1"/>
  <c r="H38" i="1"/>
  <c r="D20" i="3" s="1"/>
  <c r="H40" i="1"/>
  <c r="D19" i="3" s="1"/>
  <c r="H42" i="1"/>
  <c r="D6" i="3" s="1"/>
  <c r="H44" i="1"/>
  <c r="D49" i="3" s="1"/>
  <c r="H46" i="1"/>
  <c r="D36" i="3" s="1"/>
  <c r="H48" i="1"/>
  <c r="D37" i="3" s="1"/>
  <c r="H50" i="1"/>
  <c r="D52" i="3" s="1"/>
  <c r="H52" i="1"/>
  <c r="D12" i="3" s="1"/>
  <c r="H54" i="1"/>
  <c r="D41" i="3" s="1"/>
  <c r="D7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  <author>Randall, Megan</author>
  </authors>
  <commentList>
    <comment ref="E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1">
      <text>
        <r>
          <rPr>
            <b/>
            <sz val="9"/>
            <color indexed="81"/>
            <rFont val="Tahoma"/>
            <family val="2"/>
          </rPr>
          <t>Randall, Megan:</t>
        </r>
        <r>
          <rPr>
            <sz val="9"/>
            <color indexed="81"/>
            <rFont val="Tahoma"/>
            <family val="2"/>
          </rPr>
          <t xml:space="preserve">
Preliminary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<sst xmlns="http://schemas.openxmlformats.org/spreadsheetml/2006/main" count="322" uniqueCount="199">
  <si>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</si>
  <si>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</si>
  <si>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</si>
  <si>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</si>
  <si>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</si>
  <si>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</si>
  <si>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</si>
  <si>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</si>
  <si>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</si>
  <si>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</si>
  <si>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</si>
  <si>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</si>
  <si>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</si>
  <si>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</si>
  <si>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</si>
  <si>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</si>
  <si>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</si>
  <si>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</si>
  <si>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</si>
  <si>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</si>
  <si>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</si>
  <si>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</si>
  <si>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</si>
  <si>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</si>
  <si>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</si>
  <si>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</si>
  <si>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</si>
  <si>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</si>
  <si>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</si>
  <si>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</si>
  <si>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</si>
  <si>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</si>
  <si>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</si>
  <si>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</si>
  <si>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</si>
  <si>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</si>
  <si>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</si>
  <si>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</si>
  <si>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</si>
  <si>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</si>
  <si>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</si>
  <si>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</si>
  <si>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</si>
  <si>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</si>
  <si>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</si>
  <si>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</si>
  <si>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</si>
  <si>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</si>
  <si>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</si>
  <si>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</si>
  <si>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</si>
  <si>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</si>
  <si>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</si>
  <si>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</si>
  <si>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</si>
  <si>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</si>
  <si>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</si>
  <si>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</si>
  <si>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</si>
  <si>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</si>
  <si>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</si>
  <si>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</si>
  <si>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</si>
  <si>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</si>
  <si>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</si>
  <si>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</si>
  <si>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</si>
  <si>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</si>
  <si>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</si>
  <si>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</si>
  <si>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</si>
  <si>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</si>
  <si>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</si>
  <si>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</si>
  <si>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</si>
  <si>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</si>
  <si>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</si>
  <si>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</si>
  <si>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</si>
  <si>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</si>
  <si>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</si>
  <si>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</si>
  <si>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</si>
  <si>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</si>
  <si>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</si>
  <si>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</si>
  <si>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</si>
  <si>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</si>
  <si>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</si>
  <si>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</si>
  <si>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</si>
  <si>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</si>
  <si>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</si>
  <si>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</si>
  <si>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</si>
  <si>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</si>
  <si>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</si>
  <si>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</si>
  <si>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</si>
  <si>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</si>
  <si>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</si>
  <si>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</si>
  <si>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</si>
  <si>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</si>
  <si>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</si>
  <si>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</si>
  <si>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</si>
  <si>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</si>
  <si>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</si>
  <si>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</si>
  <si>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</si>
  <si>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</si>
  <si>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</si>
  <si>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</si>
  <si>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</si>
  <si>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</si>
  <si>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</si>
  <si>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</si>
  <si>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</si>
  <si>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</si>
  <si>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</si>
  <si>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</si>
  <si>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</si>
  <si>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</si>
  <si>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</si>
  <si>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</si>
  <si>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</si>
  <si>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</si>
  <si>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</si>
  <si>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</si>
  <si>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</si>
  <si>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</si>
  <si>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</si>
  <si>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</si>
  <si>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</si>
  <si>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</si>
  <si>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</si>
  <si>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</si>
  <si>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</si>
  <si>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</si>
  <si>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</si>
  <si>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</si>
  <si>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</si>
  <si>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</si>
  <si>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</si>
  <si>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</si>
  <si>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</si>
  <si>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</si>
  <si>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</si>
  <si>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</si>
  <si>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</si>
  <si>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</si>
  <si>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</si>
  <si>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</si>
  <si>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</si>
  <si>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</si>
  <si>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</si>
  <si>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</si>
  <si>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</si>
  <si>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</si>
  <si>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</si>
  <si>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</si>
  <si>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</si>
  <si>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</si>
  <si>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</si>
  <si>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</si>
  <si>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</si>
  <si>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</si>
  <si>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</si>
  <si>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</si>
  <si>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</si>
  <si>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</si>
  <si>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</si>
  <si>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</si>
  <si>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</si>
  <si>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</si>
  <si>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</si>
  <si>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</si>
  <si>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</si>
  <si>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</si>
  <si>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Average Weekly Wages December 2016</t>
  </si>
  <si>
    <t>Average Weekly Wages January 2017</t>
  </si>
  <si>
    <t>January
2016</t>
  </si>
  <si>
    <t>January
2017</t>
  </si>
  <si>
    <t>January 2016 adj for inflation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</si>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</sst>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17" fontId="4" fillId="43" borderId="0" xfId="0" applyNumberFormat="1" applyFont="1" applyFill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43" sqref="D4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4" t="s">
        <v>181</v>
      </c>
      <c r="B1" s="44"/>
      <c r="C1" s="44"/>
      <c r="D1" s="44"/>
    </row>
    <row r="2" spans="1:4" x14ac:dyDescent="0.25">
      <c r="A2" s="27" t="s">
        <v>58</v>
      </c>
      <c r="B2" s="29" t="s">
        <v>165</v>
      </c>
      <c r="C2" s="28" t="s">
        <v>59</v>
      </c>
      <c r="D2" s="28" t="s">
        <v>60</v>
      </c>
    </row>
    <row r="3" spans="1:4" x14ac:dyDescent="0.25">
      <c r="A3" s="20" t="s">
        <v>164</v>
      </c>
      <c r="B3" s="9" t="s">
        <v>166</v>
      </c>
      <c r="C3" s="31">
        <f>+Earnings_Comparison!E58</f>
        <v>895.43</v>
      </c>
      <c r="D3" s="30">
        <f>+Earnings_Comparison!H58</f>
        <v>-0.47962130759462429</v>
      </c>
    </row>
    <row r="4" spans="1:4" x14ac:dyDescent="0.25">
      <c r="A4" s="20" t="s">
        <v>113</v>
      </c>
      <c r="B4" s="9" t="str">
        <f>+Earnings_Comparison!B5</f>
        <v>AL</v>
      </c>
      <c r="C4" s="31">
        <f>+Earnings_Comparison!E5</f>
        <v>789.66</v>
      </c>
      <c r="D4" s="30">
        <f>+Earnings_Comparison!H5</f>
        <v>0.23675905602151825</v>
      </c>
    </row>
    <row r="5" spans="1:4" x14ac:dyDescent="0.25">
      <c r="A5" s="20" t="s">
        <v>114</v>
      </c>
      <c r="B5" s="9" t="str">
        <f>+Earnings_Comparison!B6</f>
        <v>AK</v>
      </c>
      <c r="C5" s="31">
        <f>+Earnings_Comparison!E6</f>
        <v>987.28</v>
      </c>
      <c r="D5" s="30">
        <f>+Earnings_Comparison!H6</f>
        <v>2.9807556086263176</v>
      </c>
    </row>
    <row r="6" spans="1:4" x14ac:dyDescent="0.25">
      <c r="A6" s="20" t="s">
        <v>115</v>
      </c>
      <c r="B6" s="9" t="str">
        <f>+Earnings_Comparison!B7</f>
        <v>AZ</v>
      </c>
      <c r="C6" s="31">
        <f>+Earnings_Comparison!E7</f>
        <v>853.64</v>
      </c>
      <c r="D6" s="30">
        <f>+Earnings_Comparison!H7</f>
        <v>3.7057217697083589</v>
      </c>
    </row>
    <row r="7" spans="1:4" x14ac:dyDescent="0.25">
      <c r="A7" s="20" t="s">
        <v>116</v>
      </c>
      <c r="B7" s="9" t="str">
        <f>+Earnings_Comparison!B8</f>
        <v>AR</v>
      </c>
      <c r="C7" s="31">
        <f>+Earnings_Comparison!E8</f>
        <v>702.77</v>
      </c>
      <c r="D7" s="30">
        <f>+Earnings_Comparison!H8</f>
        <v>1.5220235364857393</v>
      </c>
    </row>
    <row r="8" spans="1:4" x14ac:dyDescent="0.25">
      <c r="A8" s="20" t="s">
        <v>117</v>
      </c>
      <c r="B8" s="9" t="str">
        <f>+Earnings_Comparison!B9</f>
        <v>CA</v>
      </c>
      <c r="C8" s="31">
        <f>+Earnings_Comparison!E9</f>
        <v>1023.74</v>
      </c>
      <c r="D8" s="30">
        <f>+Earnings_Comparison!H9</f>
        <v>2.8303187976747024</v>
      </c>
    </row>
    <row r="9" spans="1:4" x14ac:dyDescent="0.25">
      <c r="A9" s="20" t="s">
        <v>118</v>
      </c>
      <c r="B9" s="9" t="str">
        <f>+Earnings_Comparison!B10</f>
        <v>CO</v>
      </c>
      <c r="C9" s="31">
        <f>+Earnings_Comparison!E10</f>
        <v>902.46</v>
      </c>
      <c r="D9" s="30">
        <f>+Earnings_Comparison!H10</f>
        <v>-3.8276313315289023</v>
      </c>
    </row>
    <row r="10" spans="1:4" x14ac:dyDescent="0.25">
      <c r="A10" s="20" t="s">
        <v>119</v>
      </c>
      <c r="B10" s="9" t="str">
        <f>+Earnings_Comparison!B11</f>
        <v>CT</v>
      </c>
      <c r="C10" s="31">
        <f>+Earnings_Comparison!E11</f>
        <v>1049.76</v>
      </c>
      <c r="D10" s="30">
        <f>+Earnings_Comparison!H11</f>
        <v>1.8756267599855381</v>
      </c>
    </row>
    <row r="11" spans="1:4" x14ac:dyDescent="0.25">
      <c r="A11" s="20" t="s">
        <v>120</v>
      </c>
      <c r="B11" s="9" t="str">
        <f>+Earnings_Comparison!B12</f>
        <v>DE</v>
      </c>
      <c r="C11" s="31">
        <f>+Earnings_Comparison!E12</f>
        <v>824.92</v>
      </c>
      <c r="D11" s="30">
        <f>+Earnings_Comparison!H12</f>
        <v>0.70065923260838048</v>
      </c>
    </row>
    <row r="12" spans="1:4" x14ac:dyDescent="0.25">
      <c r="A12" s="20" t="s">
        <v>121</v>
      </c>
      <c r="B12" s="9" t="str">
        <f>+Earnings_Comparison!B13</f>
        <v>DC</v>
      </c>
      <c r="C12" s="31">
        <f>+Earnings_Comparison!E13</f>
        <v>1466.74</v>
      </c>
      <c r="D12" s="30">
        <f>+Earnings_Comparison!H13</f>
        <v>11.163654925444821</v>
      </c>
    </row>
    <row r="13" spans="1:4" x14ac:dyDescent="0.25">
      <c r="A13" s="20" t="s">
        <v>122</v>
      </c>
      <c r="B13" s="9" t="str">
        <f>+Earnings_Comparison!B14</f>
        <v>FL</v>
      </c>
      <c r="C13" s="31">
        <f>+Earnings_Comparison!E14</f>
        <v>806.05</v>
      </c>
      <c r="D13" s="30">
        <f>+Earnings_Comparison!H14</f>
        <v>1.1603123442504026</v>
      </c>
    </row>
    <row r="14" spans="1:4" x14ac:dyDescent="0.25">
      <c r="A14" s="20" t="s">
        <v>123</v>
      </c>
      <c r="B14" s="9" t="str">
        <f>+Earnings_Comparison!B15</f>
        <v>GA</v>
      </c>
      <c r="C14" s="31">
        <f>+Earnings_Comparison!E15</f>
        <v>885.66</v>
      </c>
      <c r="D14" s="30">
        <f>+Earnings_Comparison!H15</f>
        <v>2.9425015213943029</v>
      </c>
    </row>
    <row r="15" spans="1:4" x14ac:dyDescent="0.25">
      <c r="A15" s="20" t="s">
        <v>124</v>
      </c>
      <c r="B15" s="9" t="str">
        <f>+Earnings_Comparison!B16</f>
        <v>HI</v>
      </c>
      <c r="C15" s="31">
        <f>+Earnings_Comparison!E16</f>
        <v>870.69</v>
      </c>
      <c r="D15" s="30">
        <f>+Earnings_Comparison!H16</f>
        <v>3.0564759584860823</v>
      </c>
    </row>
    <row r="16" spans="1:4" x14ac:dyDescent="0.25">
      <c r="A16" s="20" t="s">
        <v>125</v>
      </c>
      <c r="B16" s="9" t="str">
        <f>+Earnings_Comparison!B17</f>
        <v>ID</v>
      </c>
      <c r="C16" s="31">
        <f>+Earnings_Comparison!E17</f>
        <v>730.63</v>
      </c>
      <c r="D16" s="30">
        <f>+Earnings_Comparison!H17</f>
        <v>-2.9108035405850163</v>
      </c>
    </row>
    <row r="17" spans="1:4" x14ac:dyDescent="0.25">
      <c r="A17" s="20" t="s">
        <v>126</v>
      </c>
      <c r="B17" s="9" t="str">
        <f>+Earnings_Comparison!B18</f>
        <v>IL</v>
      </c>
      <c r="C17" s="31">
        <f>+Earnings_Comparison!E18</f>
        <v>921.06</v>
      </c>
      <c r="D17" s="30">
        <f>+Earnings_Comparison!H18</f>
        <v>-0.19827718143234918</v>
      </c>
    </row>
    <row r="18" spans="1:4" x14ac:dyDescent="0.25">
      <c r="A18" s="20" t="s">
        <v>127</v>
      </c>
      <c r="B18" s="9" t="str">
        <f>+Earnings_Comparison!B19</f>
        <v>IN</v>
      </c>
      <c r="C18" s="31">
        <f>+Earnings_Comparison!E19</f>
        <v>852.26</v>
      </c>
      <c r="D18" s="30">
        <f>+Earnings_Comparison!H19</f>
        <v>3.3476058784923879</v>
      </c>
    </row>
    <row r="19" spans="1:4" x14ac:dyDescent="0.25">
      <c r="A19" s="20" t="s">
        <v>128</v>
      </c>
      <c r="B19" s="9" t="str">
        <f>+Earnings_Comparison!B20</f>
        <v>IA</v>
      </c>
      <c r="C19" s="31">
        <f>+Earnings_Comparison!E20</f>
        <v>793.56</v>
      </c>
      <c r="D19" s="30">
        <f>+Earnings_Comparison!H20</f>
        <v>0.68334212038743125</v>
      </c>
    </row>
    <row r="20" spans="1:4" x14ac:dyDescent="0.25">
      <c r="A20" s="20" t="s">
        <v>129</v>
      </c>
      <c r="B20" s="9" t="str">
        <f>+Earnings_Comparison!B21</f>
        <v>KS</v>
      </c>
      <c r="C20" s="31">
        <f>+Earnings_Comparison!E21</f>
        <v>791.93</v>
      </c>
      <c r="D20" s="30">
        <f>+Earnings_Comparison!H21</f>
        <v>6.2724669049973869E-2</v>
      </c>
    </row>
    <row r="21" spans="1:4" x14ac:dyDescent="0.25">
      <c r="A21" s="20" t="s">
        <v>130</v>
      </c>
      <c r="B21" s="9" t="str">
        <f>+Earnings_Comparison!B22</f>
        <v>KY</v>
      </c>
      <c r="C21" s="31">
        <f>+Earnings_Comparison!E22</f>
        <v>773.07</v>
      </c>
      <c r="D21" s="30">
        <f>+Earnings_Comparison!H22</f>
        <v>1.9897665401179543</v>
      </c>
    </row>
    <row r="22" spans="1:4" x14ac:dyDescent="0.25">
      <c r="A22" s="20" t="s">
        <v>131</v>
      </c>
      <c r="B22" s="9" t="str">
        <f>+Earnings_Comparison!B23</f>
        <v>LA</v>
      </c>
      <c r="C22" s="31">
        <f>+Earnings_Comparison!E23</f>
        <v>818.8</v>
      </c>
      <c r="D22" s="30">
        <f>+Earnings_Comparison!H23</f>
        <v>0.53220983367849861</v>
      </c>
    </row>
    <row r="23" spans="1:4" x14ac:dyDescent="0.25">
      <c r="A23" s="20" t="s">
        <v>132</v>
      </c>
      <c r="B23" s="9" t="str">
        <f>+Earnings_Comparison!B24</f>
        <v>ME</v>
      </c>
      <c r="C23" s="31">
        <f>+Earnings_Comparison!E24</f>
        <v>776.79</v>
      </c>
      <c r="D23" s="30">
        <f>+Earnings_Comparison!H24</f>
        <v>1.1726150591860218</v>
      </c>
    </row>
    <row r="24" spans="1:4" x14ac:dyDescent="0.25">
      <c r="A24" s="20" t="s">
        <v>133</v>
      </c>
      <c r="B24" s="9" t="str">
        <f>+Earnings_Comparison!B25</f>
        <v>MD</v>
      </c>
      <c r="C24" s="31">
        <f>+Earnings_Comparison!E25</f>
        <v>961.43</v>
      </c>
      <c r="D24" s="30">
        <f>+Earnings_Comparison!H25</f>
        <v>1.9576835710689133</v>
      </c>
    </row>
    <row r="25" spans="1:4" x14ac:dyDescent="0.25">
      <c r="A25" s="20" t="s">
        <v>134</v>
      </c>
      <c r="B25" s="9" t="str">
        <f>+Earnings_Comparison!B26</f>
        <v>MA</v>
      </c>
      <c r="C25" s="31">
        <f>+Earnings_Comparison!E26</f>
        <v>1087.3</v>
      </c>
      <c r="D25" s="30">
        <f>+Earnings_Comparison!H26</f>
        <v>1.8531369762529337</v>
      </c>
    </row>
    <row r="26" spans="1:4" x14ac:dyDescent="0.25">
      <c r="A26" s="20" t="s">
        <v>135</v>
      </c>
      <c r="B26" s="9" t="str">
        <f>+Earnings_Comparison!B27</f>
        <v>MI</v>
      </c>
      <c r="C26" s="31">
        <f>+Earnings_Comparison!E27</f>
        <v>840.98</v>
      </c>
      <c r="D26" s="30">
        <f>+Earnings_Comparison!H27</f>
        <v>-0.18880868862057865</v>
      </c>
    </row>
    <row r="27" spans="1:4" x14ac:dyDescent="0.25">
      <c r="A27" s="20" t="s">
        <v>136</v>
      </c>
      <c r="B27" s="9" t="str">
        <f>+Earnings_Comparison!B28</f>
        <v>MN</v>
      </c>
      <c r="C27" s="31">
        <f>+Earnings_Comparison!E28</f>
        <v>959.57</v>
      </c>
      <c r="D27" s="30">
        <f>+Earnings_Comparison!H28</f>
        <v>4.6240423059801028</v>
      </c>
    </row>
    <row r="28" spans="1:4" x14ac:dyDescent="0.25">
      <c r="A28" s="20" t="s">
        <v>137</v>
      </c>
      <c r="B28" s="9" t="str">
        <f>+Earnings_Comparison!B29</f>
        <v>MS</v>
      </c>
      <c r="C28" s="31">
        <f>+Earnings_Comparison!E29</f>
        <v>719.25</v>
      </c>
      <c r="D28" s="30">
        <f>+Earnings_Comparison!H29</f>
        <v>2.0664768164766256</v>
      </c>
    </row>
    <row r="29" spans="1:4" x14ac:dyDescent="0.25">
      <c r="A29" s="20" t="s">
        <v>138</v>
      </c>
      <c r="B29" s="9" t="str">
        <f>+Earnings_Comparison!B30</f>
        <v>MO</v>
      </c>
      <c r="C29" s="31">
        <f>+Earnings_Comparison!E30</f>
        <v>775.83</v>
      </c>
      <c r="D29" s="30">
        <f>+Earnings_Comparison!H30</f>
        <v>1.8511747806185586</v>
      </c>
    </row>
    <row r="30" spans="1:4" x14ac:dyDescent="0.25">
      <c r="A30" s="20" t="s">
        <v>139</v>
      </c>
      <c r="B30" s="9" t="str">
        <f>+Earnings_Comparison!B31</f>
        <v>MT</v>
      </c>
      <c r="C30" s="31">
        <f>+Earnings_Comparison!E31</f>
        <v>748.48</v>
      </c>
      <c r="D30" s="30">
        <f>+Earnings_Comparison!H31</f>
        <v>2.2909058429135376</v>
      </c>
    </row>
    <row r="31" spans="1:4" x14ac:dyDescent="0.25">
      <c r="A31" s="20" t="s">
        <v>140</v>
      </c>
      <c r="B31" s="9" t="str">
        <f>+Earnings_Comparison!B32</f>
        <v>NE</v>
      </c>
      <c r="C31" s="31">
        <f>+Earnings_Comparison!E32</f>
        <v>796.65</v>
      </c>
      <c r="D31" s="30">
        <f>+Earnings_Comparison!H32</f>
        <v>2.2414680917214547</v>
      </c>
    </row>
    <row r="32" spans="1:4" x14ac:dyDescent="0.25">
      <c r="A32" s="20" t="s">
        <v>141</v>
      </c>
      <c r="B32" s="9" t="str">
        <f>+Earnings_Comparison!B33</f>
        <v>NV</v>
      </c>
      <c r="C32" s="31">
        <f>+Earnings_Comparison!E33</f>
        <v>775.43</v>
      </c>
      <c r="D32" s="30">
        <f>+Earnings_Comparison!H33</f>
        <v>2.2734570285829703</v>
      </c>
    </row>
    <row r="33" spans="1:4" x14ac:dyDescent="0.25">
      <c r="A33" s="20" t="s">
        <v>142</v>
      </c>
      <c r="B33" s="9" t="str">
        <f>+Earnings_Comparison!B34</f>
        <v>NH</v>
      </c>
      <c r="C33" s="31">
        <f>+Earnings_Comparison!E34</f>
        <v>900.72</v>
      </c>
      <c r="D33" s="30">
        <f>+Earnings_Comparison!H34</f>
        <v>1.9669131638923476</v>
      </c>
    </row>
    <row r="34" spans="1:4" x14ac:dyDescent="0.25">
      <c r="A34" s="20" t="s">
        <v>143</v>
      </c>
      <c r="B34" s="9" t="str">
        <f>+Earnings_Comparison!B35</f>
        <v>NJ</v>
      </c>
      <c r="C34" s="31">
        <f>+Earnings_Comparison!E35</f>
        <v>990.38</v>
      </c>
      <c r="D34" s="30">
        <f>+Earnings_Comparison!H35</f>
        <v>3.3671026859669606</v>
      </c>
    </row>
    <row r="35" spans="1:4" x14ac:dyDescent="0.25">
      <c r="A35" s="20" t="s">
        <v>144</v>
      </c>
      <c r="B35" s="9" t="str">
        <f>+Earnings_Comparison!B36</f>
        <v>NM</v>
      </c>
      <c r="C35" s="31">
        <f>+Earnings_Comparison!E36</f>
        <v>700.15</v>
      </c>
      <c r="D35" s="30">
        <f>+Earnings_Comparison!H36</f>
        <v>-0.67428284520070214</v>
      </c>
    </row>
    <row r="36" spans="1:4" x14ac:dyDescent="0.25">
      <c r="A36" s="20" t="s">
        <v>145</v>
      </c>
      <c r="B36" s="9" t="str">
        <f>+Earnings_Comparison!B37</f>
        <v>NY</v>
      </c>
      <c r="C36" s="31">
        <f>+Earnings_Comparison!E37</f>
        <v>1004.67</v>
      </c>
      <c r="D36" s="30">
        <f>+Earnings_Comparison!H37</f>
        <v>0.32913148376874091</v>
      </c>
    </row>
    <row r="37" spans="1:4" x14ac:dyDescent="0.25">
      <c r="A37" s="20" t="s">
        <v>146</v>
      </c>
      <c r="B37" s="9" t="str">
        <f>+Earnings_Comparison!B38</f>
        <v>NC</v>
      </c>
      <c r="C37" s="31">
        <f>+Earnings_Comparison!E38</f>
        <v>815.63</v>
      </c>
      <c r="D37" s="30">
        <f>+Earnings_Comparison!H38</f>
        <v>2.4482770734798764</v>
      </c>
    </row>
    <row r="38" spans="1:4" x14ac:dyDescent="0.25">
      <c r="A38" s="20" t="s">
        <v>147</v>
      </c>
      <c r="B38" s="9" t="str">
        <f>+Earnings_Comparison!B39</f>
        <v>ND</v>
      </c>
      <c r="C38" s="31">
        <f>+Earnings_Comparison!E39</f>
        <v>876.03</v>
      </c>
      <c r="D38" s="30">
        <f>+Earnings_Comparison!H39</f>
        <v>-4.5207888588669531</v>
      </c>
    </row>
    <row r="39" spans="1:4" x14ac:dyDescent="0.25">
      <c r="A39" s="20" t="s">
        <v>148</v>
      </c>
      <c r="B39" s="9" t="str">
        <f>+Earnings_Comparison!B40</f>
        <v>OH</v>
      </c>
      <c r="C39" s="31">
        <f>+Earnings_Comparison!E40</f>
        <v>826.29</v>
      </c>
      <c r="D39" s="30">
        <f>+Earnings_Comparison!H40</f>
        <v>2.5514264963438782</v>
      </c>
    </row>
    <row r="40" spans="1:4" x14ac:dyDescent="0.25">
      <c r="A40" s="20" t="s">
        <v>149</v>
      </c>
      <c r="B40" s="9" t="str">
        <f>+Earnings_Comparison!B41</f>
        <v>OK</v>
      </c>
      <c r="C40" s="31">
        <f>+Earnings_Comparison!E41</f>
        <v>797.21</v>
      </c>
      <c r="D40" s="30">
        <f>+Earnings_Comparison!H41</f>
        <v>2.8409495660445483</v>
      </c>
    </row>
    <row r="41" spans="1:4" x14ac:dyDescent="0.25">
      <c r="A41" s="20" t="s">
        <v>150</v>
      </c>
      <c r="B41" s="9" t="str">
        <f>+Earnings_Comparison!B42</f>
        <v>OR</v>
      </c>
      <c r="C41" s="31">
        <f>+Earnings_Comparison!E42</f>
        <v>871.07</v>
      </c>
      <c r="D41" s="30">
        <f>+Earnings_Comparison!H42</f>
        <v>4.749724548566947</v>
      </c>
    </row>
    <row r="42" spans="1:4" x14ac:dyDescent="0.25">
      <c r="A42" s="20" t="s">
        <v>151</v>
      </c>
      <c r="B42" s="9" t="str">
        <f>+Earnings_Comparison!B43</f>
        <v>PA</v>
      </c>
      <c r="C42" s="31">
        <f>+Earnings_Comparison!E43</f>
        <v>847.89</v>
      </c>
      <c r="D42" s="30">
        <f>+Earnings_Comparison!H43</f>
        <v>-0.54232007690916406</v>
      </c>
    </row>
    <row r="43" spans="1:4" x14ac:dyDescent="0.25">
      <c r="A43" s="20" t="s">
        <v>152</v>
      </c>
      <c r="B43" s="9" t="str">
        <f>+Earnings_Comparison!B44</f>
        <v>RI</v>
      </c>
      <c r="C43" s="31">
        <f>+Earnings_Comparison!E44</f>
        <v>853.42</v>
      </c>
      <c r="D43" s="30">
        <f>+Earnings_Comparison!H44</f>
        <v>-1.1252452040347971</v>
      </c>
    </row>
    <row r="44" spans="1:4" x14ac:dyDescent="0.25">
      <c r="A44" s="20" t="s">
        <v>153</v>
      </c>
      <c r="B44" s="9" t="str">
        <f>+Earnings_Comparison!B45</f>
        <v>SC</v>
      </c>
      <c r="C44" s="31">
        <f>+Earnings_Comparison!E45</f>
        <v>795.92</v>
      </c>
      <c r="D44" s="30">
        <f>+Earnings_Comparison!H45</f>
        <v>3.2136160077327114</v>
      </c>
    </row>
    <row r="45" spans="1:4" x14ac:dyDescent="0.25">
      <c r="A45" s="20" t="s">
        <v>154</v>
      </c>
      <c r="B45" s="9" t="str">
        <f>+Earnings_Comparison!B46</f>
        <v>SD</v>
      </c>
      <c r="C45" s="31">
        <f>+Earnings_Comparison!E46</f>
        <v>741.4</v>
      </c>
      <c r="D45" s="30">
        <f>+Earnings_Comparison!H46</f>
        <v>0.87818684444478379</v>
      </c>
    </row>
    <row r="46" spans="1:4" x14ac:dyDescent="0.25">
      <c r="A46" s="20" t="s">
        <v>155</v>
      </c>
      <c r="B46" s="9" t="str">
        <f>+Earnings_Comparison!B47</f>
        <v>TN</v>
      </c>
      <c r="C46" s="31">
        <f>+Earnings_Comparison!E47</f>
        <v>813.38</v>
      </c>
      <c r="D46" s="30">
        <f>+Earnings_Comparison!H47</f>
        <v>5.3489726701433371</v>
      </c>
    </row>
    <row r="47" spans="1:4" x14ac:dyDescent="0.25">
      <c r="A47" s="20" t="s">
        <v>156</v>
      </c>
      <c r="B47" s="9" t="str">
        <f>+Earnings_Comparison!B48</f>
        <v>TX</v>
      </c>
      <c r="C47" s="31">
        <f>+Earnings_Comparison!E48</f>
        <v>906.12</v>
      </c>
      <c r="D47" s="30">
        <f>+Earnings_Comparison!H48</f>
        <v>0.78312126316957276</v>
      </c>
    </row>
    <row r="48" spans="1:4" x14ac:dyDescent="0.25">
      <c r="A48" s="20" t="s">
        <v>157</v>
      </c>
      <c r="B48" s="9" t="str">
        <f>+Earnings_Comparison!B49</f>
        <v>UT</v>
      </c>
      <c r="C48" s="31">
        <f>+Earnings_Comparison!E49</f>
        <v>870.13</v>
      </c>
      <c r="D48" s="30">
        <f>+Earnings_Comparison!H49</f>
        <v>2.1180040294699332</v>
      </c>
    </row>
    <row r="49" spans="1:4" x14ac:dyDescent="0.25">
      <c r="A49" s="20" t="s">
        <v>158</v>
      </c>
      <c r="B49" s="9" t="str">
        <f>+Earnings_Comparison!B50</f>
        <v>VT</v>
      </c>
      <c r="C49" s="31">
        <f>+Earnings_Comparison!E50</f>
        <v>806.86</v>
      </c>
      <c r="D49" s="30">
        <f>+Earnings_Comparison!H50</f>
        <v>-3.1901609052145452</v>
      </c>
    </row>
    <row r="50" spans="1:4" x14ac:dyDescent="0.25">
      <c r="A50" s="20" t="s">
        <v>159</v>
      </c>
      <c r="B50" s="9" t="str">
        <f>+Earnings_Comparison!B51</f>
        <v>VA</v>
      </c>
      <c r="C50" s="31">
        <f>+Earnings_Comparison!E51</f>
        <v>972.61</v>
      </c>
      <c r="D50" s="30">
        <f>+Earnings_Comparison!H51</f>
        <v>2.6478958611817038</v>
      </c>
    </row>
    <row r="51" spans="1:4" x14ac:dyDescent="0.25">
      <c r="A51" s="20" t="s">
        <v>160</v>
      </c>
      <c r="B51" s="9" t="str">
        <f>+Earnings_Comparison!B52</f>
        <v>WA</v>
      </c>
      <c r="C51" s="31">
        <f>+Earnings_Comparison!E52</f>
        <v>1092.3699999999999</v>
      </c>
      <c r="D51" s="30">
        <f>+Earnings_Comparison!H52</f>
        <v>3.17608240781595</v>
      </c>
    </row>
    <row r="52" spans="1:4" x14ac:dyDescent="0.25">
      <c r="A52" s="20" t="s">
        <v>161</v>
      </c>
      <c r="B52" s="9" t="str">
        <f>+Earnings_Comparison!B53</f>
        <v>WV</v>
      </c>
      <c r="C52" s="31">
        <f>+Earnings_Comparison!E53</f>
        <v>750.46</v>
      </c>
      <c r="D52" s="30">
        <f>+Earnings_Comparison!H53</f>
        <v>1.5557183763436067</v>
      </c>
    </row>
    <row r="53" spans="1:4" x14ac:dyDescent="0.25">
      <c r="A53" s="20" t="s">
        <v>162</v>
      </c>
      <c r="B53" s="9" t="str">
        <f>+Earnings_Comparison!B54</f>
        <v>WI</v>
      </c>
      <c r="C53" s="31">
        <f>+Earnings_Comparison!E54</f>
        <v>817.74</v>
      </c>
      <c r="D53" s="30">
        <f>+Earnings_Comparison!H54</f>
        <v>0.51084655212068064</v>
      </c>
    </row>
    <row r="54" spans="1:4" x14ac:dyDescent="0.25">
      <c r="A54" s="20" t="s">
        <v>163</v>
      </c>
      <c r="B54" s="9" t="str">
        <f>+Earnings_Comparison!B55</f>
        <v>WY</v>
      </c>
      <c r="C54" s="31">
        <f>+Earnings_Comparison!E55</f>
        <v>784.9</v>
      </c>
      <c r="D54" s="30">
        <f>+Earnings_Comparison!H55</f>
        <v>-1.1698481936341487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29" activePane="bottomRight" state="frozen"/>
      <selection pane="topRight"/>
      <selection pane="bottomLeft"/>
      <selection pane="bottomRight" activeCell="M57" sqref="M57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5" t="s">
        <v>0</v>
      </c>
      <c r="D1" s="46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61</v>
      </c>
      <c r="B4" s="16" t="s">
        <v>58</v>
      </c>
      <c r="C4" s="3" t="s">
        <v>2</v>
      </c>
      <c r="D4" s="33" t="s">
        <v>182</v>
      </c>
      <c r="E4" s="34" t="s">
        <v>183</v>
      </c>
      <c r="F4" s="10"/>
      <c r="G4" s="13" t="s">
        <v>184</v>
      </c>
      <c r="H4" s="12" t="s">
        <v>57</v>
      </c>
      <c r="I4" s="10"/>
      <c r="J4" s="50" t="s">
        <v>198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8">
        <v>768.58</v>
      </c>
      <c r="E5" s="38">
        <v>789.66</v>
      </c>
      <c r="F5" s="36"/>
      <c r="G5" s="36">
        <f>D5/$G$61</f>
        <v>787.79482441033963</v>
      </c>
      <c r="H5" s="11">
        <f>((E5/G5)-1)*100</f>
        <v>0.23675905602151825</v>
      </c>
      <c r="I5" s="9"/>
      <c r="J5" s="30">
        <f>E5-D5</f>
        <v>21.079999999999927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8">
        <v>935.32</v>
      </c>
      <c r="E6" s="38">
        <v>987.28</v>
      </c>
      <c r="F6" s="36"/>
      <c r="G6" s="36">
        <f t="shared" ref="G6:G55" si="0">D6/$G$61</f>
        <v>958.70339478971459</v>
      </c>
      <c r="H6" s="11">
        <f t="shared" ref="H6:H55" si="1">((E6/G6)-1)*100</f>
        <v>2.9807556086263176</v>
      </c>
      <c r="I6" s="9"/>
      <c r="J6" s="30">
        <f t="shared" ref="J6:J55" si="2">E6-D6</f>
        <v>51.959999999999923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8">
        <v>803.06</v>
      </c>
      <c r="E7" s="38">
        <v>853.64</v>
      </c>
      <c r="F7" s="36"/>
      <c r="G7" s="36">
        <f t="shared" si="0"/>
        <v>823.13683896402097</v>
      </c>
      <c r="H7" s="11">
        <f t="shared" si="1"/>
        <v>3.7057217697083589</v>
      </c>
      <c r="I7" s="9"/>
      <c r="J7" s="30">
        <f t="shared" si="2"/>
        <v>50.580000000000041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8">
        <v>675.35</v>
      </c>
      <c r="E8" s="38">
        <v>702.77</v>
      </c>
      <c r="F8" s="36"/>
      <c r="G8" s="36">
        <f t="shared" si="0"/>
        <v>692.23403505883948</v>
      </c>
      <c r="H8" s="11">
        <f t="shared" si="1"/>
        <v>1.5220235364857393</v>
      </c>
      <c r="I8" s="9"/>
      <c r="J8" s="30">
        <f t="shared" si="2"/>
        <v>27.419999999999959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8">
        <v>971.28</v>
      </c>
      <c r="E9" s="38">
        <v>1023.74</v>
      </c>
      <c r="F9" s="36"/>
      <c r="G9" s="36">
        <f t="shared" si="0"/>
        <v>995.56240996808992</v>
      </c>
      <c r="H9" s="11">
        <f t="shared" si="1"/>
        <v>2.8303187976747024</v>
      </c>
      <c r="I9" s="9"/>
      <c r="J9" s="30">
        <f t="shared" si="2"/>
        <v>52.460000000000036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8">
        <v>915.49</v>
      </c>
      <c r="E10" s="38">
        <v>902.46</v>
      </c>
      <c r="F10" s="36"/>
      <c r="G10" s="36">
        <f t="shared" si="0"/>
        <v>938.37763641965932</v>
      </c>
      <c r="H10" s="11">
        <f t="shared" si="1"/>
        <v>-3.8276313315289023</v>
      </c>
      <c r="I10" s="9"/>
      <c r="J10" s="30">
        <f t="shared" si="2"/>
        <v>-13.029999999999973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8">
        <v>1005.3</v>
      </c>
      <c r="E11" s="38">
        <v>1049.76</v>
      </c>
      <c r="F11" s="36"/>
      <c r="G11" s="36">
        <f t="shared" si="0"/>
        <v>1030.4329243276097</v>
      </c>
      <c r="H11" s="11">
        <f t="shared" si="1"/>
        <v>1.8756267599855381</v>
      </c>
      <c r="I11" s="9"/>
      <c r="J11" s="30">
        <f t="shared" si="2"/>
        <v>44.460000000000036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8">
        <v>799.2</v>
      </c>
      <c r="E12" s="38">
        <v>824.92</v>
      </c>
      <c r="F12" s="36"/>
      <c r="G12" s="36">
        <f t="shared" si="0"/>
        <v>819.18033733475158</v>
      </c>
      <c r="H12" s="11">
        <f t="shared" si="1"/>
        <v>0.70065923260838048</v>
      </c>
      <c r="I12" s="9"/>
      <c r="J12" s="30">
        <f t="shared" si="2"/>
        <v>25.719999999999914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8">
        <v>1287.26</v>
      </c>
      <c r="E13" s="38">
        <v>1466.74</v>
      </c>
      <c r="F13" s="36"/>
      <c r="G13" s="36">
        <f t="shared" si="0"/>
        <v>1319.4420433402556</v>
      </c>
      <c r="H13" s="11">
        <f t="shared" si="1"/>
        <v>11.163654925444821</v>
      </c>
      <c r="I13" s="9"/>
      <c r="J13" s="30">
        <f t="shared" si="2"/>
        <v>179.48000000000002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8">
        <v>777.37</v>
      </c>
      <c r="E14" s="38">
        <v>806.05</v>
      </c>
      <c r="F14" s="36"/>
      <c r="G14" s="36">
        <f t="shared" si="0"/>
        <v>796.80457812051532</v>
      </c>
      <c r="H14" s="11">
        <f t="shared" si="1"/>
        <v>1.1603123442504026</v>
      </c>
      <c r="I14" s="9"/>
      <c r="J14" s="30">
        <f t="shared" si="2"/>
        <v>28.67999999999995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8">
        <v>839.36</v>
      </c>
      <c r="E15" s="38">
        <v>885.66</v>
      </c>
      <c r="F15" s="36"/>
      <c r="G15" s="36">
        <f t="shared" si="0"/>
        <v>860.34435428590723</v>
      </c>
      <c r="H15" s="11">
        <f t="shared" si="1"/>
        <v>2.9425015213943029</v>
      </c>
      <c r="I15" s="9"/>
      <c r="J15" s="30">
        <f t="shared" si="2"/>
        <v>46.299999999999955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8">
        <v>824.26</v>
      </c>
      <c r="E16" s="38">
        <v>870.69</v>
      </c>
      <c r="F16" s="36"/>
      <c r="G16" s="36">
        <f t="shared" si="0"/>
        <v>844.86684791234029</v>
      </c>
      <c r="H16" s="11">
        <f t="shared" si="1"/>
        <v>3.0564759584860823</v>
      </c>
      <c r="I16" s="9"/>
      <c r="J16" s="30">
        <f t="shared" si="2"/>
        <v>46.430000000000064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8">
        <v>734.18</v>
      </c>
      <c r="E17" s="38">
        <v>730.63</v>
      </c>
      <c r="F17" s="36"/>
      <c r="G17" s="36">
        <f t="shared" si="0"/>
        <v>752.53480989042521</v>
      </c>
      <c r="H17" s="11">
        <f t="shared" si="1"/>
        <v>-2.9108035405850163</v>
      </c>
      <c r="I17" s="9"/>
      <c r="J17" s="30">
        <f t="shared" si="2"/>
        <v>-3.5499999999999545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8">
        <v>900.38</v>
      </c>
      <c r="E18" s="38">
        <v>921.06</v>
      </c>
      <c r="F18" s="36"/>
      <c r="G18" s="36">
        <f t="shared" si="0"/>
        <v>922.88988004187138</v>
      </c>
      <c r="H18" s="11">
        <f t="shared" si="1"/>
        <v>-0.19827718143234918</v>
      </c>
      <c r="I18" s="9"/>
      <c r="J18" s="30">
        <f t="shared" si="2"/>
        <v>20.67999999999995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8">
        <v>804.54</v>
      </c>
      <c r="E19" s="38">
        <v>852.26</v>
      </c>
      <c r="F19" s="36"/>
      <c r="G19" s="36">
        <f t="shared" si="0"/>
        <v>824.65383958871496</v>
      </c>
      <c r="H19" s="11">
        <f t="shared" si="1"/>
        <v>3.3476058784923879</v>
      </c>
      <c r="I19" s="9"/>
      <c r="J19" s="30">
        <f t="shared" si="2"/>
        <v>47.720000000000027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8">
        <v>768.95</v>
      </c>
      <c r="E20" s="38">
        <v>793.56</v>
      </c>
      <c r="F20" s="36"/>
      <c r="G20" s="36">
        <f t="shared" si="0"/>
        <v>788.17407456651313</v>
      </c>
      <c r="H20" s="11">
        <f t="shared" si="1"/>
        <v>0.68334212038743125</v>
      </c>
      <c r="I20" s="9"/>
      <c r="J20" s="30">
        <f t="shared" si="2"/>
        <v>24.6099999999999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8">
        <v>772.13</v>
      </c>
      <c r="E21" s="38">
        <v>791.93</v>
      </c>
      <c r="F21" s="36"/>
      <c r="G21" s="36">
        <f t="shared" si="0"/>
        <v>791.43357590876087</v>
      </c>
      <c r="H21" s="11">
        <f t="shared" si="1"/>
        <v>6.2724669049973869E-2</v>
      </c>
      <c r="I21" s="9"/>
      <c r="J21" s="30">
        <f t="shared" si="2"/>
        <v>19.799999999999955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8">
        <v>739.5</v>
      </c>
      <c r="E22" s="38">
        <v>773.07</v>
      </c>
      <c r="F22" s="36"/>
      <c r="G22" s="36">
        <f t="shared" si="0"/>
        <v>757.98781213594691</v>
      </c>
      <c r="H22" s="11">
        <f t="shared" si="1"/>
        <v>1.9897665401179543</v>
      </c>
      <c r="I22" s="9"/>
      <c r="J22" s="30">
        <f t="shared" si="2"/>
        <v>33.57000000000005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8">
        <v>794.6</v>
      </c>
      <c r="E23" s="38">
        <v>818.8</v>
      </c>
      <c r="F23" s="36"/>
      <c r="G23" s="36">
        <f t="shared" si="0"/>
        <v>814.46533539313521</v>
      </c>
      <c r="H23" s="11">
        <f t="shared" si="1"/>
        <v>0.53220983367849861</v>
      </c>
      <c r="I23" s="9"/>
      <c r="J23" s="30">
        <f t="shared" si="2"/>
        <v>24.199999999999932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8">
        <v>749.06</v>
      </c>
      <c r="E24" s="38">
        <v>776.79</v>
      </c>
      <c r="F24" s="36"/>
      <c r="G24" s="36">
        <f t="shared" si="0"/>
        <v>767.78681617113239</v>
      </c>
      <c r="H24" s="11">
        <f t="shared" si="1"/>
        <v>1.1726150591860218</v>
      </c>
      <c r="I24" s="9"/>
      <c r="J24" s="30">
        <f t="shared" si="2"/>
        <v>27.730000000000018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8">
        <v>919.97</v>
      </c>
      <c r="E25" s="38">
        <v>961.43</v>
      </c>
      <c r="F25" s="36"/>
      <c r="G25" s="36">
        <f t="shared" si="0"/>
        <v>942.96963831062487</v>
      </c>
      <c r="H25" s="11">
        <f t="shared" si="1"/>
        <v>1.9576835710689133</v>
      </c>
      <c r="I25" s="9"/>
      <c r="J25" s="30">
        <f t="shared" si="2"/>
        <v>41.459999999999923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8">
        <v>1041.48</v>
      </c>
      <c r="E26" s="38">
        <v>1087.3</v>
      </c>
      <c r="F26" s="36"/>
      <c r="G26" s="36">
        <f t="shared" si="0"/>
        <v>1067.5174395988452</v>
      </c>
      <c r="H26" s="11">
        <f t="shared" si="1"/>
        <v>1.8531369762529337</v>
      </c>
      <c r="I26" s="9"/>
      <c r="J26" s="30">
        <f t="shared" si="2"/>
        <v>45.819999999999936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8">
        <v>822.02</v>
      </c>
      <c r="E27" s="38">
        <v>840.98</v>
      </c>
      <c r="F27" s="36"/>
      <c r="G27" s="36">
        <f t="shared" si="0"/>
        <v>842.5708469668574</v>
      </c>
      <c r="H27" s="11">
        <f t="shared" si="1"/>
        <v>-0.18880868862057865</v>
      </c>
      <c r="I27" s="9"/>
      <c r="J27" s="30">
        <f t="shared" si="2"/>
        <v>18.960000000000036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8">
        <v>894.79</v>
      </c>
      <c r="E28" s="38">
        <v>959.57</v>
      </c>
      <c r="F28" s="36"/>
      <c r="G28" s="36">
        <f t="shared" si="0"/>
        <v>917.16012768238534</v>
      </c>
      <c r="H28" s="11">
        <f t="shared" si="1"/>
        <v>4.6240423059801028</v>
      </c>
      <c r="I28" s="9"/>
      <c r="J28" s="30">
        <f t="shared" si="2"/>
        <v>64.780000000000086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8">
        <v>687.5</v>
      </c>
      <c r="E29" s="38">
        <v>719.25</v>
      </c>
      <c r="F29" s="36"/>
      <c r="G29" s="36">
        <f t="shared" si="0"/>
        <v>704.68779018723933</v>
      </c>
      <c r="H29" s="11">
        <f t="shared" si="1"/>
        <v>2.0664768164766256</v>
      </c>
      <c r="I29" s="9"/>
      <c r="J29" s="30">
        <f t="shared" si="2"/>
        <v>31.75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8">
        <v>743.15</v>
      </c>
      <c r="E30" s="38">
        <v>775.83</v>
      </c>
      <c r="F30" s="36"/>
      <c r="G30" s="36">
        <f t="shared" si="0"/>
        <v>761.72906367657731</v>
      </c>
      <c r="H30" s="11">
        <f t="shared" si="1"/>
        <v>1.8511747806185586</v>
      </c>
      <c r="I30" s="9"/>
      <c r="J30" s="30">
        <f t="shared" si="2"/>
        <v>32.680000000000064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8">
        <v>713.87</v>
      </c>
      <c r="E31" s="38">
        <v>748.48</v>
      </c>
      <c r="F31" s="36"/>
      <c r="G31" s="36">
        <f t="shared" si="0"/>
        <v>731.71705131776662</v>
      </c>
      <c r="H31" s="11">
        <f t="shared" si="1"/>
        <v>2.2909058429135376</v>
      </c>
      <c r="I31" s="9"/>
      <c r="J31" s="30">
        <f t="shared" si="2"/>
        <v>34.610000000000014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8">
        <v>760.18</v>
      </c>
      <c r="E32" s="38">
        <v>796.65</v>
      </c>
      <c r="F32" s="36"/>
      <c r="G32" s="36">
        <f t="shared" si="0"/>
        <v>779.184820864779</v>
      </c>
      <c r="H32" s="11">
        <f t="shared" si="1"/>
        <v>2.2414680917214547</v>
      </c>
      <c r="I32" s="9"/>
      <c r="J32" s="30">
        <f t="shared" si="2"/>
        <v>36.470000000000027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8">
        <v>739.7</v>
      </c>
      <c r="E33" s="38">
        <v>775.43</v>
      </c>
      <c r="F33" s="36"/>
      <c r="G33" s="36">
        <f t="shared" si="0"/>
        <v>758.19281222036511</v>
      </c>
      <c r="H33" s="11">
        <f t="shared" si="1"/>
        <v>2.2734570285829703</v>
      </c>
      <c r="I33" s="9"/>
      <c r="J33" s="30">
        <f t="shared" si="2"/>
        <v>35.729999999999905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8">
        <v>861.8</v>
      </c>
      <c r="E34" s="38">
        <v>900.72</v>
      </c>
      <c r="F34" s="36"/>
      <c r="G34" s="36">
        <f t="shared" si="0"/>
        <v>883.34536375761866</v>
      </c>
      <c r="H34" s="11">
        <f t="shared" si="1"/>
        <v>1.9669131638923476</v>
      </c>
      <c r="I34" s="9"/>
      <c r="J34" s="30">
        <f t="shared" si="2"/>
        <v>38.920000000000073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8">
        <v>934.75</v>
      </c>
      <c r="E35" s="38">
        <v>990.38</v>
      </c>
      <c r="F35" s="36"/>
      <c r="G35" s="36">
        <f t="shared" si="0"/>
        <v>958.11914454912289</v>
      </c>
      <c r="H35" s="11">
        <f t="shared" si="1"/>
        <v>3.3671026859669606</v>
      </c>
      <c r="I35" s="9"/>
      <c r="J35" s="30">
        <f t="shared" si="2"/>
        <v>55.629999999999995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8">
        <v>687.71</v>
      </c>
      <c r="E36" s="38">
        <v>700.15</v>
      </c>
      <c r="F36" s="36"/>
      <c r="G36" s="36">
        <f t="shared" si="0"/>
        <v>704.90304027587842</v>
      </c>
      <c r="H36" s="11">
        <f t="shared" si="1"/>
        <v>-0.67428284520070214</v>
      </c>
      <c r="I36" s="9"/>
      <c r="J36" s="30">
        <f t="shared" si="2"/>
        <v>12.439999999999941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8">
        <v>976.95</v>
      </c>
      <c r="E37" s="38">
        <v>1004.67</v>
      </c>
      <c r="F37" s="36"/>
      <c r="G37" s="36">
        <f t="shared" si="0"/>
        <v>1001.3741623613433</v>
      </c>
      <c r="H37" s="11">
        <f t="shared" si="1"/>
        <v>0.32913148376874091</v>
      </c>
      <c r="I37" s="9"/>
      <c r="J37" s="30">
        <f t="shared" si="2"/>
        <v>27.719999999999914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8">
        <v>776.72</v>
      </c>
      <c r="E38" s="38">
        <v>815.63</v>
      </c>
      <c r="F38" s="36"/>
      <c r="G38" s="36">
        <f t="shared" si="0"/>
        <v>796.13832784615647</v>
      </c>
      <c r="H38" s="11">
        <f t="shared" si="1"/>
        <v>2.4482770734798764</v>
      </c>
      <c r="I38" s="9"/>
      <c r="J38" s="30">
        <f t="shared" si="2"/>
        <v>38.909999999999968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8">
        <v>895.13</v>
      </c>
      <c r="E39" s="38">
        <v>876.03</v>
      </c>
      <c r="F39" s="36"/>
      <c r="G39" s="36">
        <f t="shared" si="0"/>
        <v>917.50862782589616</v>
      </c>
      <c r="H39" s="11">
        <f t="shared" si="1"/>
        <v>-4.5207888588669531</v>
      </c>
      <c r="I39" s="9"/>
      <c r="J39" s="30">
        <f t="shared" si="2"/>
        <v>-19.100000000000023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8">
        <v>786.08</v>
      </c>
      <c r="E40" s="38">
        <v>826.29</v>
      </c>
      <c r="F40" s="36"/>
      <c r="G40" s="36">
        <f t="shared" si="0"/>
        <v>805.73233179692386</v>
      </c>
      <c r="H40" s="11">
        <f t="shared" si="1"/>
        <v>2.5514264963438782</v>
      </c>
      <c r="I40" s="9"/>
      <c r="J40" s="30">
        <f t="shared" si="2"/>
        <v>40.209999999999923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8">
        <v>756.28</v>
      </c>
      <c r="E41" s="38">
        <v>797.21</v>
      </c>
      <c r="F41" s="36"/>
      <c r="G41" s="36">
        <f t="shared" si="0"/>
        <v>775.18731921862604</v>
      </c>
      <c r="H41" s="11">
        <f t="shared" si="1"/>
        <v>2.8409495660445483</v>
      </c>
      <c r="I41" s="9"/>
      <c r="J41" s="30">
        <f t="shared" si="2"/>
        <v>40.930000000000064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8">
        <v>811.29</v>
      </c>
      <c r="E42" s="38">
        <v>871.07</v>
      </c>
      <c r="F42" s="36"/>
      <c r="G42" s="36">
        <f t="shared" si="0"/>
        <v>831.57259243782607</v>
      </c>
      <c r="H42" s="11">
        <f t="shared" si="1"/>
        <v>4.749724548566947</v>
      </c>
      <c r="I42" s="9"/>
      <c r="J42" s="30">
        <f t="shared" si="2"/>
        <v>59.780000000000086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8">
        <v>831.72</v>
      </c>
      <c r="E43" s="38">
        <v>847.89</v>
      </c>
      <c r="F43" s="36"/>
      <c r="G43" s="36">
        <f t="shared" si="0"/>
        <v>852.51335106113561</v>
      </c>
      <c r="H43" s="11">
        <f t="shared" si="1"/>
        <v>-0.54232007690916406</v>
      </c>
      <c r="I43" s="9"/>
      <c r="J43" s="30">
        <f t="shared" si="2"/>
        <v>16.169999999999959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8">
        <v>842.08</v>
      </c>
      <c r="E44" s="38">
        <v>853.42</v>
      </c>
      <c r="F44" s="36"/>
      <c r="G44" s="36">
        <f t="shared" si="0"/>
        <v>863.13235543399355</v>
      </c>
      <c r="H44" s="11">
        <f t="shared" si="1"/>
        <v>-1.1252452040347971</v>
      </c>
      <c r="I44" s="9"/>
      <c r="J44" s="30">
        <f t="shared" si="2"/>
        <v>11.339999999999918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8">
        <v>752.33</v>
      </c>
      <c r="E45" s="38">
        <v>795.92</v>
      </c>
      <c r="F45" s="36"/>
      <c r="G45" s="36">
        <f t="shared" si="0"/>
        <v>771.13856755136851</v>
      </c>
      <c r="H45" s="11">
        <f t="shared" si="1"/>
        <v>3.2136160077327114</v>
      </c>
      <c r="I45" s="9"/>
      <c r="J45" s="30">
        <f t="shared" si="2"/>
        <v>43.589999999999918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8">
        <v>717.02</v>
      </c>
      <c r="E46" s="38">
        <v>741.4</v>
      </c>
      <c r="F46" s="36"/>
      <c r="G46" s="36">
        <f t="shared" si="0"/>
        <v>734.9458026473518</v>
      </c>
      <c r="H46" s="11">
        <f t="shared" si="1"/>
        <v>0.87818684444478379</v>
      </c>
      <c r="I46" s="9"/>
      <c r="J46" s="30">
        <f t="shared" si="2"/>
        <v>24.379999999999995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8">
        <v>753.25</v>
      </c>
      <c r="E47" s="38">
        <v>813.38</v>
      </c>
      <c r="F47" s="36"/>
      <c r="G47" s="36">
        <f t="shared" si="0"/>
        <v>772.08156793969169</v>
      </c>
      <c r="H47" s="11">
        <f t="shared" si="1"/>
        <v>5.3489726701433371</v>
      </c>
      <c r="I47" s="9"/>
      <c r="J47" s="30">
        <f t="shared" si="2"/>
        <v>60.129999999999995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8">
        <v>877.15</v>
      </c>
      <c r="E48" s="38">
        <v>906.12</v>
      </c>
      <c r="F48" s="36"/>
      <c r="G48" s="36">
        <f t="shared" si="0"/>
        <v>899.07912023670838</v>
      </c>
      <c r="H48" s="11">
        <f t="shared" si="1"/>
        <v>0.78312126316957276</v>
      </c>
      <c r="I48" s="9"/>
      <c r="J48" s="30">
        <f t="shared" si="2"/>
        <v>28.970000000000027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8">
        <v>831.3</v>
      </c>
      <c r="E49" s="38">
        <v>870.13</v>
      </c>
      <c r="F49" s="36"/>
      <c r="G49" s="36">
        <f t="shared" si="0"/>
        <v>852.08285088385753</v>
      </c>
      <c r="H49" s="11">
        <f t="shared" si="1"/>
        <v>2.1180040294699332</v>
      </c>
      <c r="I49" s="9"/>
      <c r="J49" s="30">
        <f t="shared" si="2"/>
        <v>38.830000000000041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8">
        <v>813.12</v>
      </c>
      <c r="E50" s="38">
        <v>806.86</v>
      </c>
      <c r="F50" s="36"/>
      <c r="G50" s="36">
        <f t="shared" si="0"/>
        <v>833.44834321025178</v>
      </c>
      <c r="H50" s="11">
        <f t="shared" si="1"/>
        <v>-3.1901609052145452</v>
      </c>
      <c r="I50" s="9"/>
      <c r="J50" s="30">
        <f t="shared" si="2"/>
        <v>-6.2599999999999909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8">
        <v>924.41</v>
      </c>
      <c r="E51" s="38">
        <v>972.61</v>
      </c>
      <c r="F51" s="36"/>
      <c r="G51" s="36">
        <f t="shared" si="0"/>
        <v>947.52064018470685</v>
      </c>
      <c r="H51" s="11">
        <f t="shared" si="1"/>
        <v>2.6478958611817038</v>
      </c>
      <c r="I51" s="9"/>
      <c r="J51" s="30">
        <f t="shared" si="2"/>
        <v>48.200000000000045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8">
        <v>1032.92</v>
      </c>
      <c r="E52" s="38">
        <v>1092.3699999999999</v>
      </c>
      <c r="F52" s="36"/>
      <c r="G52" s="36">
        <f t="shared" si="0"/>
        <v>1058.7434359857502</v>
      </c>
      <c r="H52" s="11">
        <f t="shared" si="1"/>
        <v>3.17608240781595</v>
      </c>
      <c r="I52" s="9"/>
      <c r="J52" s="30">
        <f t="shared" si="2"/>
        <v>59.449999999999818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8">
        <v>720.94</v>
      </c>
      <c r="E53" s="38">
        <v>750.46</v>
      </c>
      <c r="F53" s="36"/>
      <c r="G53" s="36">
        <f t="shared" si="0"/>
        <v>738.96380430194677</v>
      </c>
      <c r="H53" s="11">
        <f t="shared" si="1"/>
        <v>1.5557183763436067</v>
      </c>
      <c r="I53" s="9"/>
      <c r="J53" s="30">
        <f t="shared" si="2"/>
        <v>29.519999999999982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8">
        <v>793.74</v>
      </c>
      <c r="E54" s="38">
        <v>817.74</v>
      </c>
      <c r="F54" s="36"/>
      <c r="G54" s="36">
        <f t="shared" si="0"/>
        <v>813.58383503013727</v>
      </c>
      <c r="H54" s="11">
        <f t="shared" si="1"/>
        <v>0.51084655212068064</v>
      </c>
      <c r="I54" s="9"/>
      <c r="J54" s="30">
        <f t="shared" si="2"/>
        <v>24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8">
        <v>774.82</v>
      </c>
      <c r="E55" s="38">
        <v>784.9</v>
      </c>
      <c r="F55" s="36"/>
      <c r="G55" s="36">
        <f t="shared" si="0"/>
        <v>794.19082704418452</v>
      </c>
      <c r="H55" s="11">
        <f t="shared" si="1"/>
        <v>-1.1698481936341487</v>
      </c>
      <c r="I55" s="9"/>
      <c r="J55" s="30">
        <f t="shared" si="2"/>
        <v>10.079999999999927</v>
      </c>
      <c r="K55" s="9"/>
      <c r="L55" s="9">
        <f>COUNTIF(J5:J55,"&lt;0")</f>
        <v>4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54</v>
      </c>
      <c r="D57" s="33" t="s">
        <v>182</v>
      </c>
      <c r="E57" s="34" t="s">
        <v>183</v>
      </c>
      <c r="F57" s="8"/>
      <c r="G57" s="8"/>
      <c r="H57" s="11"/>
      <c r="I57" s="8"/>
      <c r="J57" s="50" t="s">
        <v>198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9">
        <v>877.8</v>
      </c>
      <c r="E58" s="9">
        <v>895.43</v>
      </c>
      <c r="F58" s="9"/>
      <c r="G58" s="11">
        <f>D58/$G$61</f>
        <v>899.74537051106722</v>
      </c>
      <c r="H58" s="11">
        <f>((E58/G58)-1)*100</f>
        <v>-0.47962130759462429</v>
      </c>
      <c r="I58" s="9"/>
      <c r="J58" s="11">
        <f>((E58/D58)-1)*100</f>
        <v>2.0084301663249038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11">
        <v>236.916</v>
      </c>
      <c r="E61" s="11">
        <v>242.839</v>
      </c>
      <c r="F61" s="9"/>
      <c r="G61" s="9">
        <f>D61/E61</f>
        <v>0.97560935434588347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55"/>
    </sheetView>
  </sheetViews>
  <sheetFormatPr defaultRowHeight="15" x14ac:dyDescent="0.25"/>
  <cols>
    <col min="1" max="1" width="23" style="43" customWidth="1"/>
    <col min="2" max="255" width="8" style="43" customWidth="1"/>
    <col min="256" max="16384" width="9.140625" style="43"/>
  </cols>
  <sheetData>
    <row r="1" spans="1:25" ht="15.75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5" x14ac:dyDescent="0.25">
      <c r="A2" s="42" t="s">
        <v>1</v>
      </c>
      <c r="B2" s="41" t="s">
        <v>197</v>
      </c>
    </row>
    <row r="3" spans="1:2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25" ht="27" thickBot="1" x14ac:dyDescent="0.3">
      <c r="A4" s="40" t="s">
        <v>2</v>
      </c>
      <c r="B4" s="33" t="s">
        <v>168</v>
      </c>
      <c r="C4" s="33" t="s">
        <v>179</v>
      </c>
      <c r="D4" s="33" t="s">
        <v>178</v>
      </c>
      <c r="E4" s="33" t="s">
        <v>177</v>
      </c>
      <c r="F4" s="33" t="s">
        <v>176</v>
      </c>
      <c r="G4" s="33" t="s">
        <v>175</v>
      </c>
      <c r="H4" s="33" t="s">
        <v>174</v>
      </c>
      <c r="I4" s="33" t="s">
        <v>173</v>
      </c>
      <c r="J4" s="33" t="s">
        <v>172</v>
      </c>
      <c r="K4" s="33" t="s">
        <v>171</v>
      </c>
      <c r="L4" s="33" t="s">
        <v>170</v>
      </c>
      <c r="M4" s="33" t="s">
        <v>169</v>
      </c>
      <c r="N4" s="33" t="s">
        <v>196</v>
      </c>
      <c r="O4" s="33" t="s">
        <v>195</v>
      </c>
      <c r="P4" s="33" t="s">
        <v>194</v>
      </c>
      <c r="Q4" s="33" t="s">
        <v>193</v>
      </c>
      <c r="R4" s="33" t="s">
        <v>192</v>
      </c>
      <c r="S4" s="33" t="s">
        <v>191</v>
      </c>
      <c r="T4" s="33" t="s">
        <v>190</v>
      </c>
      <c r="U4" s="33" t="s">
        <v>189</v>
      </c>
      <c r="V4" s="33" t="s">
        <v>188</v>
      </c>
      <c r="W4" s="33" t="s">
        <v>187</v>
      </c>
      <c r="X4" s="33" t="s">
        <v>186</v>
      </c>
      <c r="Y4" s="33" t="s">
        <v>185</v>
      </c>
    </row>
    <row r="5" spans="1:25" ht="15.75" thickTop="1" x14ac:dyDescent="0.25">
      <c r="A5" s="39" t="s">
        <v>3</v>
      </c>
      <c r="B5" s="38">
        <v>768.58</v>
      </c>
      <c r="C5" s="38">
        <v>768.96</v>
      </c>
      <c r="D5" s="38">
        <v>760.77</v>
      </c>
      <c r="E5" s="38">
        <v>777.15</v>
      </c>
      <c r="F5" s="38">
        <v>786.21</v>
      </c>
      <c r="G5" s="38">
        <v>778.26</v>
      </c>
      <c r="H5" s="38">
        <v>782.13</v>
      </c>
      <c r="I5" s="38">
        <v>771.37</v>
      </c>
      <c r="J5" s="38">
        <v>778.22</v>
      </c>
      <c r="K5" s="38">
        <v>801.36</v>
      </c>
      <c r="L5" s="38">
        <v>780.57</v>
      </c>
      <c r="M5" s="38">
        <v>783.13</v>
      </c>
      <c r="N5" s="38">
        <v>789.66</v>
      </c>
    </row>
    <row r="6" spans="1:25" x14ac:dyDescent="0.25">
      <c r="A6" s="39" t="s">
        <v>4</v>
      </c>
      <c r="B6" s="38">
        <v>935.32</v>
      </c>
      <c r="C6" s="38">
        <v>951.48</v>
      </c>
      <c r="D6" s="38">
        <v>955.89</v>
      </c>
      <c r="E6" s="38">
        <v>959.92</v>
      </c>
      <c r="F6" s="38">
        <v>965.81</v>
      </c>
      <c r="G6" s="38">
        <v>961.19</v>
      </c>
      <c r="H6" s="38">
        <v>989.87</v>
      </c>
      <c r="I6" s="38">
        <v>986.95</v>
      </c>
      <c r="J6" s="38">
        <v>974.63</v>
      </c>
      <c r="K6" s="38">
        <v>1001.32</v>
      </c>
      <c r="L6" s="38">
        <v>981.74</v>
      </c>
      <c r="M6" s="38">
        <v>976.29</v>
      </c>
      <c r="N6" s="38">
        <v>987.28</v>
      </c>
    </row>
    <row r="7" spans="1:25" x14ac:dyDescent="0.25">
      <c r="A7" s="39" t="s">
        <v>5</v>
      </c>
      <c r="B7" s="38">
        <v>803.06</v>
      </c>
      <c r="C7" s="38">
        <v>810.54</v>
      </c>
      <c r="D7" s="38">
        <v>813.6</v>
      </c>
      <c r="E7" s="38">
        <v>820.46</v>
      </c>
      <c r="F7" s="38">
        <v>841.12</v>
      </c>
      <c r="G7" s="38">
        <v>817.69</v>
      </c>
      <c r="H7" s="38">
        <v>814.28</v>
      </c>
      <c r="I7" s="38">
        <v>826.58</v>
      </c>
      <c r="J7" s="38">
        <v>825.56</v>
      </c>
      <c r="K7" s="38">
        <v>848.07</v>
      </c>
      <c r="L7" s="38">
        <v>831.74</v>
      </c>
      <c r="M7" s="38">
        <v>827.66</v>
      </c>
      <c r="N7" s="38">
        <v>853.64</v>
      </c>
    </row>
    <row r="8" spans="1:25" x14ac:dyDescent="0.25">
      <c r="A8" s="39" t="s">
        <v>6</v>
      </c>
      <c r="B8" s="38">
        <v>675.35</v>
      </c>
      <c r="C8" s="38">
        <v>673.93</v>
      </c>
      <c r="D8" s="38">
        <v>666.99</v>
      </c>
      <c r="E8" s="38">
        <v>677.66</v>
      </c>
      <c r="F8" s="38">
        <v>687.37</v>
      </c>
      <c r="G8" s="38">
        <v>685.25</v>
      </c>
      <c r="H8" s="38">
        <v>698.92</v>
      </c>
      <c r="I8" s="38">
        <v>688.4</v>
      </c>
      <c r="J8" s="38">
        <v>686.39</v>
      </c>
      <c r="K8" s="38">
        <v>706.15</v>
      </c>
      <c r="L8" s="38">
        <v>694.19</v>
      </c>
      <c r="M8" s="38">
        <v>697.94</v>
      </c>
      <c r="N8" s="38">
        <v>702.77</v>
      </c>
    </row>
    <row r="9" spans="1:25" x14ac:dyDescent="0.25">
      <c r="A9" s="39" t="s">
        <v>7</v>
      </c>
      <c r="B9" s="38">
        <v>971.28</v>
      </c>
      <c r="C9" s="38">
        <v>978.58</v>
      </c>
      <c r="D9" s="38">
        <v>970.49</v>
      </c>
      <c r="E9" s="38">
        <v>979.95</v>
      </c>
      <c r="F9" s="38">
        <v>1009.66</v>
      </c>
      <c r="G9" s="38">
        <v>980.64</v>
      </c>
      <c r="H9" s="38">
        <v>988.31</v>
      </c>
      <c r="I9" s="38">
        <v>992.44</v>
      </c>
      <c r="J9" s="38">
        <v>998.13</v>
      </c>
      <c r="K9" s="38">
        <v>1036.7</v>
      </c>
      <c r="L9" s="38">
        <v>1001.52</v>
      </c>
      <c r="M9" s="38">
        <v>1004.45</v>
      </c>
      <c r="N9" s="38">
        <v>1023.74</v>
      </c>
    </row>
    <row r="10" spans="1:25" x14ac:dyDescent="0.25">
      <c r="A10" s="39" t="s">
        <v>8</v>
      </c>
      <c r="B10" s="38">
        <v>915.49</v>
      </c>
      <c r="C10" s="38">
        <v>912</v>
      </c>
      <c r="D10" s="38">
        <v>909.42</v>
      </c>
      <c r="E10" s="38">
        <v>910.34</v>
      </c>
      <c r="F10" s="38">
        <v>925.81</v>
      </c>
      <c r="G10" s="38">
        <v>903.16</v>
      </c>
      <c r="H10" s="38">
        <v>899.76</v>
      </c>
      <c r="I10" s="38">
        <v>899.08</v>
      </c>
      <c r="J10" s="38">
        <v>901.81</v>
      </c>
      <c r="K10" s="38">
        <v>931.27</v>
      </c>
      <c r="L10" s="38">
        <v>897.77</v>
      </c>
      <c r="M10" s="38">
        <v>891.38</v>
      </c>
      <c r="N10" s="38">
        <v>902.46</v>
      </c>
    </row>
    <row r="11" spans="1:25" x14ac:dyDescent="0.25">
      <c r="A11" s="39" t="s">
        <v>9</v>
      </c>
      <c r="B11" s="38">
        <v>1005.3</v>
      </c>
      <c r="C11" s="38">
        <v>1003.59</v>
      </c>
      <c r="D11" s="38">
        <v>999.32</v>
      </c>
      <c r="E11" s="38">
        <v>1019.37</v>
      </c>
      <c r="F11" s="38">
        <v>1044.1400000000001</v>
      </c>
      <c r="G11" s="38">
        <v>1009.34</v>
      </c>
      <c r="H11" s="38">
        <v>1014.05</v>
      </c>
      <c r="I11" s="38">
        <v>1021.1</v>
      </c>
      <c r="J11" s="38">
        <v>1029.8800000000001</v>
      </c>
      <c r="K11" s="38">
        <v>1058.49</v>
      </c>
      <c r="L11" s="38">
        <v>1030.21</v>
      </c>
      <c r="M11" s="38">
        <v>1033.24</v>
      </c>
      <c r="N11" s="38">
        <v>1049.76</v>
      </c>
    </row>
    <row r="12" spans="1:25" x14ac:dyDescent="0.25">
      <c r="A12" s="39" t="s">
        <v>10</v>
      </c>
      <c r="B12" s="38">
        <v>799.2</v>
      </c>
      <c r="C12" s="38">
        <v>801.12</v>
      </c>
      <c r="D12" s="38">
        <v>807.53</v>
      </c>
      <c r="E12" s="38">
        <v>810.74</v>
      </c>
      <c r="F12" s="38">
        <v>811.85</v>
      </c>
      <c r="G12" s="38">
        <v>793.58</v>
      </c>
      <c r="H12" s="38">
        <v>801.36</v>
      </c>
      <c r="I12" s="38">
        <v>799.79</v>
      </c>
      <c r="J12" s="38">
        <v>803.75</v>
      </c>
      <c r="K12" s="38">
        <v>843.16</v>
      </c>
      <c r="L12" s="38">
        <v>819.89</v>
      </c>
      <c r="M12" s="38">
        <v>816.19</v>
      </c>
      <c r="N12" s="38">
        <v>824.92</v>
      </c>
    </row>
    <row r="13" spans="1:25" x14ac:dyDescent="0.25">
      <c r="A13" s="39" t="s">
        <v>11</v>
      </c>
      <c r="B13" s="38">
        <v>1287.26</v>
      </c>
      <c r="C13" s="38">
        <v>1304.69</v>
      </c>
      <c r="D13" s="38">
        <v>1305.9100000000001</v>
      </c>
      <c r="E13" s="38">
        <v>1332.86</v>
      </c>
      <c r="F13" s="38">
        <v>1411.96</v>
      </c>
      <c r="G13" s="38">
        <v>1347.46</v>
      </c>
      <c r="H13" s="38">
        <v>1358.65</v>
      </c>
      <c r="I13" s="38">
        <v>1382.7</v>
      </c>
      <c r="J13" s="38">
        <v>1383.08</v>
      </c>
      <c r="K13" s="38">
        <v>1456.36</v>
      </c>
      <c r="L13" s="38">
        <v>1403.26</v>
      </c>
      <c r="M13" s="38">
        <v>1412.46</v>
      </c>
      <c r="N13" s="38">
        <v>1466.74</v>
      </c>
    </row>
    <row r="14" spans="1:25" x14ac:dyDescent="0.25">
      <c r="A14" s="39" t="s">
        <v>12</v>
      </c>
      <c r="B14" s="38">
        <v>777.37</v>
      </c>
      <c r="C14" s="38">
        <v>782.5</v>
      </c>
      <c r="D14" s="38">
        <v>790.7</v>
      </c>
      <c r="E14" s="38">
        <v>788.65</v>
      </c>
      <c r="F14" s="38">
        <v>800.22</v>
      </c>
      <c r="G14" s="38">
        <v>787.5</v>
      </c>
      <c r="H14" s="38">
        <v>785.74</v>
      </c>
      <c r="I14" s="38">
        <v>789.57</v>
      </c>
      <c r="J14" s="38">
        <v>791.28</v>
      </c>
      <c r="K14" s="38">
        <v>811.23</v>
      </c>
      <c r="L14" s="38">
        <v>805.46</v>
      </c>
      <c r="M14" s="38">
        <v>811.91</v>
      </c>
      <c r="N14" s="38">
        <v>806.05</v>
      </c>
    </row>
    <row r="15" spans="1:25" x14ac:dyDescent="0.25">
      <c r="A15" s="39" t="s">
        <v>13</v>
      </c>
      <c r="B15" s="38">
        <v>839.36</v>
      </c>
      <c r="C15" s="38">
        <v>842.17</v>
      </c>
      <c r="D15" s="38">
        <v>840.43</v>
      </c>
      <c r="E15" s="38">
        <v>842.51</v>
      </c>
      <c r="F15" s="38">
        <v>865.22</v>
      </c>
      <c r="G15" s="38">
        <v>843.88</v>
      </c>
      <c r="H15" s="38">
        <v>847.73</v>
      </c>
      <c r="I15" s="38">
        <v>847.7</v>
      </c>
      <c r="J15" s="38">
        <v>848.39</v>
      </c>
      <c r="K15" s="38">
        <v>882.46</v>
      </c>
      <c r="L15" s="38">
        <v>857.12</v>
      </c>
      <c r="M15" s="38">
        <v>862.38</v>
      </c>
      <c r="N15" s="38">
        <v>885.66</v>
      </c>
    </row>
    <row r="16" spans="1:25" x14ac:dyDescent="0.25">
      <c r="A16" s="39" t="s">
        <v>14</v>
      </c>
      <c r="B16" s="38">
        <v>824.26</v>
      </c>
      <c r="C16" s="38">
        <v>824.13</v>
      </c>
      <c r="D16" s="38">
        <v>820.54</v>
      </c>
      <c r="E16" s="38">
        <v>827.64</v>
      </c>
      <c r="F16" s="38">
        <v>851.76</v>
      </c>
      <c r="G16" s="38">
        <v>824.9</v>
      </c>
      <c r="H16" s="38">
        <v>837.31</v>
      </c>
      <c r="I16" s="38">
        <v>830.58</v>
      </c>
      <c r="J16" s="38">
        <v>828.82</v>
      </c>
      <c r="K16" s="38">
        <v>858.61</v>
      </c>
      <c r="L16" s="38">
        <v>817.59</v>
      </c>
      <c r="M16" s="38">
        <v>829.76</v>
      </c>
      <c r="N16" s="38">
        <v>870.69</v>
      </c>
    </row>
    <row r="17" spans="1:14" x14ac:dyDescent="0.25">
      <c r="A17" s="39" t="s">
        <v>15</v>
      </c>
      <c r="B17" s="38">
        <v>734.18</v>
      </c>
      <c r="C17" s="38">
        <v>729.65</v>
      </c>
      <c r="D17" s="38">
        <v>727.38</v>
      </c>
      <c r="E17" s="38">
        <v>744.89</v>
      </c>
      <c r="F17" s="38">
        <v>755.66</v>
      </c>
      <c r="G17" s="38">
        <v>730.85</v>
      </c>
      <c r="H17" s="38">
        <v>735.6</v>
      </c>
      <c r="I17" s="38">
        <v>735.71</v>
      </c>
      <c r="J17" s="38">
        <v>734.33</v>
      </c>
      <c r="K17" s="38">
        <v>757.91</v>
      </c>
      <c r="L17" s="38">
        <v>735.05</v>
      </c>
      <c r="M17" s="38">
        <v>724.81</v>
      </c>
      <c r="N17" s="38">
        <v>730.63</v>
      </c>
    </row>
    <row r="18" spans="1:14" x14ac:dyDescent="0.25">
      <c r="A18" s="39" t="s">
        <v>16</v>
      </c>
      <c r="B18" s="38">
        <v>900.38</v>
      </c>
      <c r="C18" s="38">
        <v>894.01</v>
      </c>
      <c r="D18" s="38">
        <v>897.33</v>
      </c>
      <c r="E18" s="38">
        <v>899.37</v>
      </c>
      <c r="F18" s="38">
        <v>915.47</v>
      </c>
      <c r="G18" s="38">
        <v>898.78</v>
      </c>
      <c r="H18" s="38">
        <v>900.92</v>
      </c>
      <c r="I18" s="38">
        <v>902.02</v>
      </c>
      <c r="J18" s="38">
        <v>910.75</v>
      </c>
      <c r="K18" s="38">
        <v>935.86</v>
      </c>
      <c r="L18" s="38">
        <v>912.8</v>
      </c>
      <c r="M18" s="38">
        <v>906.1</v>
      </c>
      <c r="N18" s="38">
        <v>921.06</v>
      </c>
    </row>
    <row r="19" spans="1:14" x14ac:dyDescent="0.25">
      <c r="A19" s="39" t="s">
        <v>17</v>
      </c>
      <c r="B19" s="38">
        <v>804.54</v>
      </c>
      <c r="C19" s="38">
        <v>796.79</v>
      </c>
      <c r="D19" s="38">
        <v>794.05</v>
      </c>
      <c r="E19" s="38">
        <v>809.03</v>
      </c>
      <c r="F19" s="38">
        <v>814.67</v>
      </c>
      <c r="G19" s="38">
        <v>805.04</v>
      </c>
      <c r="H19" s="38">
        <v>811.63</v>
      </c>
      <c r="I19" s="38">
        <v>815.26</v>
      </c>
      <c r="J19" s="38">
        <v>823.64</v>
      </c>
      <c r="K19" s="38">
        <v>847.97</v>
      </c>
      <c r="L19" s="38">
        <v>836.78</v>
      </c>
      <c r="M19" s="38">
        <v>837.66</v>
      </c>
      <c r="N19" s="38">
        <v>852.26</v>
      </c>
    </row>
    <row r="20" spans="1:14" x14ac:dyDescent="0.25">
      <c r="A20" s="39" t="s">
        <v>18</v>
      </c>
      <c r="B20" s="38">
        <v>768.95</v>
      </c>
      <c r="C20" s="38">
        <v>770.3</v>
      </c>
      <c r="D20" s="38">
        <v>784.04</v>
      </c>
      <c r="E20" s="38">
        <v>806.27</v>
      </c>
      <c r="F20" s="38">
        <v>808.6</v>
      </c>
      <c r="G20" s="38">
        <v>820.99</v>
      </c>
      <c r="H20" s="38">
        <v>809.8</v>
      </c>
      <c r="I20" s="38">
        <v>803.18</v>
      </c>
      <c r="J20" s="38">
        <v>806.08</v>
      </c>
      <c r="K20" s="38">
        <v>826.96</v>
      </c>
      <c r="L20" s="38">
        <v>812.67</v>
      </c>
      <c r="M20" s="38">
        <v>797.89</v>
      </c>
      <c r="N20" s="38">
        <v>793.56</v>
      </c>
    </row>
    <row r="21" spans="1:14" x14ac:dyDescent="0.25">
      <c r="A21" s="39" t="s">
        <v>19</v>
      </c>
      <c r="B21" s="38">
        <v>772.13</v>
      </c>
      <c r="C21" s="38">
        <v>767.15</v>
      </c>
      <c r="D21" s="38">
        <v>760.45</v>
      </c>
      <c r="E21" s="38">
        <v>767.53</v>
      </c>
      <c r="F21" s="38">
        <v>766.08</v>
      </c>
      <c r="G21" s="38">
        <v>763.3</v>
      </c>
      <c r="H21" s="38">
        <v>766.92</v>
      </c>
      <c r="I21" s="38">
        <v>770.3</v>
      </c>
      <c r="J21" s="38">
        <v>774.36</v>
      </c>
      <c r="K21" s="38">
        <v>797.05</v>
      </c>
      <c r="L21" s="38">
        <v>780.72</v>
      </c>
      <c r="M21" s="38">
        <v>779.09</v>
      </c>
      <c r="N21" s="38">
        <v>791.93</v>
      </c>
    </row>
    <row r="22" spans="1:14" x14ac:dyDescent="0.25">
      <c r="A22" s="39" t="s">
        <v>20</v>
      </c>
      <c r="B22" s="38">
        <v>739.5</v>
      </c>
      <c r="C22" s="38">
        <v>732.89</v>
      </c>
      <c r="D22" s="38">
        <v>741.66</v>
      </c>
      <c r="E22" s="38">
        <v>746.58</v>
      </c>
      <c r="F22" s="38">
        <v>740.6</v>
      </c>
      <c r="G22" s="38">
        <v>749.05</v>
      </c>
      <c r="H22" s="38">
        <v>747.65</v>
      </c>
      <c r="I22" s="38">
        <v>739.9</v>
      </c>
      <c r="J22" s="38">
        <v>745.52</v>
      </c>
      <c r="K22" s="38">
        <v>763.22</v>
      </c>
      <c r="L22" s="38">
        <v>753.3</v>
      </c>
      <c r="M22" s="38">
        <v>763.58</v>
      </c>
      <c r="N22" s="38">
        <v>773.07</v>
      </c>
    </row>
    <row r="23" spans="1:14" x14ac:dyDescent="0.25">
      <c r="A23" s="39" t="s">
        <v>21</v>
      </c>
      <c r="B23" s="38">
        <v>794.6</v>
      </c>
      <c r="C23" s="38">
        <v>785.89</v>
      </c>
      <c r="D23" s="38">
        <v>775.39</v>
      </c>
      <c r="E23" s="38">
        <v>788.55</v>
      </c>
      <c r="F23" s="38">
        <v>803.37</v>
      </c>
      <c r="G23" s="38">
        <v>790.94</v>
      </c>
      <c r="H23" s="38">
        <v>789.4</v>
      </c>
      <c r="I23" s="38">
        <v>774.63</v>
      </c>
      <c r="J23" s="38">
        <v>798.16</v>
      </c>
      <c r="K23" s="38">
        <v>825.38</v>
      </c>
      <c r="L23" s="38">
        <v>802.74</v>
      </c>
      <c r="M23" s="38">
        <v>803.62</v>
      </c>
      <c r="N23" s="38">
        <v>818.8</v>
      </c>
    </row>
    <row r="24" spans="1:14" x14ac:dyDescent="0.25">
      <c r="A24" s="39" t="s">
        <v>22</v>
      </c>
      <c r="B24" s="38">
        <v>749.06</v>
      </c>
      <c r="C24" s="38">
        <v>748.94</v>
      </c>
      <c r="D24" s="38">
        <v>751.04</v>
      </c>
      <c r="E24" s="38">
        <v>753.06</v>
      </c>
      <c r="F24" s="38">
        <v>754.8</v>
      </c>
      <c r="G24" s="38">
        <v>741.73</v>
      </c>
      <c r="H24" s="38">
        <v>740.18</v>
      </c>
      <c r="I24" s="38">
        <v>747.95</v>
      </c>
      <c r="J24" s="38">
        <v>760.92</v>
      </c>
      <c r="K24" s="38">
        <v>773.47</v>
      </c>
      <c r="L24" s="38">
        <v>770.44</v>
      </c>
      <c r="M24" s="38">
        <v>763.64</v>
      </c>
      <c r="N24" s="38">
        <v>776.79</v>
      </c>
    </row>
    <row r="25" spans="1:14" x14ac:dyDescent="0.25">
      <c r="A25" s="39" t="s">
        <v>23</v>
      </c>
      <c r="B25" s="38">
        <v>919.97</v>
      </c>
      <c r="C25" s="38">
        <v>916.64</v>
      </c>
      <c r="D25" s="38">
        <v>924.45</v>
      </c>
      <c r="E25" s="38">
        <v>929.21</v>
      </c>
      <c r="F25" s="38">
        <v>939.47</v>
      </c>
      <c r="G25" s="38">
        <v>926.74</v>
      </c>
      <c r="H25" s="38">
        <v>928.16</v>
      </c>
      <c r="I25" s="38">
        <v>936.37</v>
      </c>
      <c r="J25" s="38">
        <v>940.77</v>
      </c>
      <c r="K25" s="38">
        <v>962.85</v>
      </c>
      <c r="L25" s="38">
        <v>951.51</v>
      </c>
      <c r="M25" s="38">
        <v>942.22</v>
      </c>
      <c r="N25" s="38">
        <v>961.43</v>
      </c>
    </row>
    <row r="26" spans="1:14" x14ac:dyDescent="0.25">
      <c r="A26" s="39" t="s">
        <v>24</v>
      </c>
      <c r="B26" s="38">
        <v>1041.48</v>
      </c>
      <c r="C26" s="38">
        <v>1031.25</v>
      </c>
      <c r="D26" s="38">
        <v>1030.8599999999999</v>
      </c>
      <c r="E26" s="38">
        <v>1034.6300000000001</v>
      </c>
      <c r="F26" s="38">
        <v>1047.4000000000001</v>
      </c>
      <c r="G26" s="38">
        <v>1029.46</v>
      </c>
      <c r="H26" s="38">
        <v>1035.8900000000001</v>
      </c>
      <c r="I26" s="38">
        <v>1029.46</v>
      </c>
      <c r="J26" s="38">
        <v>1049.22</v>
      </c>
      <c r="K26" s="38">
        <v>1075.52</v>
      </c>
      <c r="L26" s="38">
        <v>1059.78</v>
      </c>
      <c r="M26" s="38">
        <v>1065.6400000000001</v>
      </c>
      <c r="N26" s="38">
        <v>1087.3</v>
      </c>
    </row>
    <row r="27" spans="1:14" x14ac:dyDescent="0.25">
      <c r="A27" s="39" t="s">
        <v>25</v>
      </c>
      <c r="B27" s="38">
        <v>822.02</v>
      </c>
      <c r="C27" s="38">
        <v>818.64</v>
      </c>
      <c r="D27" s="38">
        <v>821.06</v>
      </c>
      <c r="E27" s="38">
        <v>822.17</v>
      </c>
      <c r="F27" s="38">
        <v>823.89</v>
      </c>
      <c r="G27" s="38">
        <v>816.66</v>
      </c>
      <c r="H27" s="38">
        <v>821.47</v>
      </c>
      <c r="I27" s="38">
        <v>821.1</v>
      </c>
      <c r="J27" s="38">
        <v>829.68</v>
      </c>
      <c r="K27" s="38">
        <v>850.86</v>
      </c>
      <c r="L27" s="38">
        <v>834.54</v>
      </c>
      <c r="M27" s="38">
        <v>840.08</v>
      </c>
      <c r="N27" s="38">
        <v>840.98</v>
      </c>
    </row>
    <row r="28" spans="1:14" x14ac:dyDescent="0.25">
      <c r="A28" s="39" t="s">
        <v>26</v>
      </c>
      <c r="B28" s="38">
        <v>894.79</v>
      </c>
      <c r="C28" s="38">
        <v>886.44</v>
      </c>
      <c r="D28" s="38">
        <v>906.18</v>
      </c>
      <c r="E28" s="38">
        <v>906.53</v>
      </c>
      <c r="F28" s="38">
        <v>925.76</v>
      </c>
      <c r="G28" s="38">
        <v>913.75</v>
      </c>
      <c r="H28" s="38">
        <v>919</v>
      </c>
      <c r="I28" s="38">
        <v>916.61</v>
      </c>
      <c r="J28" s="38">
        <v>931.61</v>
      </c>
      <c r="K28" s="38">
        <v>953.24</v>
      </c>
      <c r="L28" s="38">
        <v>950.08</v>
      </c>
      <c r="M28" s="38">
        <v>944.12</v>
      </c>
      <c r="N28" s="38">
        <v>959.57</v>
      </c>
    </row>
    <row r="29" spans="1:14" x14ac:dyDescent="0.25">
      <c r="A29" s="39" t="s">
        <v>27</v>
      </c>
      <c r="B29" s="38">
        <v>687.5</v>
      </c>
      <c r="C29" s="38">
        <v>679.31</v>
      </c>
      <c r="D29" s="38">
        <v>672.37</v>
      </c>
      <c r="E29" s="38">
        <v>684.29</v>
      </c>
      <c r="F29" s="38">
        <v>698.09</v>
      </c>
      <c r="G29" s="38">
        <v>687.93</v>
      </c>
      <c r="H29" s="38">
        <v>700.79</v>
      </c>
      <c r="I29" s="38">
        <v>688.62</v>
      </c>
      <c r="J29" s="38">
        <v>699.05</v>
      </c>
      <c r="K29" s="38">
        <v>715.88</v>
      </c>
      <c r="L29" s="38">
        <v>699.75</v>
      </c>
      <c r="M29" s="38">
        <v>700.79</v>
      </c>
      <c r="N29" s="38">
        <v>719.25</v>
      </c>
    </row>
    <row r="30" spans="1:14" x14ac:dyDescent="0.25">
      <c r="A30" s="39" t="s">
        <v>28</v>
      </c>
      <c r="B30" s="38">
        <v>743.15</v>
      </c>
      <c r="C30" s="38">
        <v>738.26</v>
      </c>
      <c r="D30" s="38">
        <v>740.59</v>
      </c>
      <c r="E30" s="38">
        <v>746.79</v>
      </c>
      <c r="F30" s="38">
        <v>752.52</v>
      </c>
      <c r="G30" s="38">
        <v>738.93</v>
      </c>
      <c r="H30" s="38">
        <v>746.59</v>
      </c>
      <c r="I30" s="38">
        <v>741.02</v>
      </c>
      <c r="J30" s="38">
        <v>760.91</v>
      </c>
      <c r="K30" s="38">
        <v>780.78</v>
      </c>
      <c r="L30" s="38">
        <v>768.91</v>
      </c>
      <c r="M30" s="38">
        <v>766.92</v>
      </c>
      <c r="N30" s="38">
        <v>775.83</v>
      </c>
    </row>
    <row r="31" spans="1:14" x14ac:dyDescent="0.25">
      <c r="A31" s="39" t="s">
        <v>29</v>
      </c>
      <c r="B31" s="38">
        <v>713.87</v>
      </c>
      <c r="C31" s="38">
        <v>722.87</v>
      </c>
      <c r="D31" s="38">
        <v>709.95</v>
      </c>
      <c r="E31" s="38">
        <v>724.79</v>
      </c>
      <c r="F31" s="38">
        <v>740.52</v>
      </c>
      <c r="G31" s="38">
        <v>732.5</v>
      </c>
      <c r="H31" s="38">
        <v>739.36</v>
      </c>
      <c r="I31" s="38">
        <v>738.47</v>
      </c>
      <c r="J31" s="38">
        <v>740.95</v>
      </c>
      <c r="K31" s="38">
        <v>758.91</v>
      </c>
      <c r="L31" s="38">
        <v>739.37</v>
      </c>
      <c r="M31" s="38">
        <v>735.8</v>
      </c>
      <c r="N31" s="38">
        <v>748.48</v>
      </c>
    </row>
    <row r="32" spans="1:14" x14ac:dyDescent="0.25">
      <c r="A32" s="39" t="s">
        <v>30</v>
      </c>
      <c r="B32" s="38">
        <v>760.18</v>
      </c>
      <c r="C32" s="38">
        <v>761.9</v>
      </c>
      <c r="D32" s="38">
        <v>762.86</v>
      </c>
      <c r="E32" s="38">
        <v>779.96</v>
      </c>
      <c r="F32" s="38">
        <v>785.66</v>
      </c>
      <c r="G32" s="38">
        <v>779.08</v>
      </c>
      <c r="H32" s="38">
        <v>782.68</v>
      </c>
      <c r="I32" s="38">
        <v>783.28</v>
      </c>
      <c r="J32" s="38">
        <v>783.82</v>
      </c>
      <c r="K32" s="38">
        <v>806.27</v>
      </c>
      <c r="L32" s="38">
        <v>774.14</v>
      </c>
      <c r="M32" s="38">
        <v>768.83</v>
      </c>
      <c r="N32" s="38">
        <v>796.65</v>
      </c>
    </row>
    <row r="33" spans="1:14" x14ac:dyDescent="0.25">
      <c r="A33" s="39" t="s">
        <v>31</v>
      </c>
      <c r="B33" s="38">
        <v>739.7</v>
      </c>
      <c r="C33" s="38">
        <v>741.26</v>
      </c>
      <c r="D33" s="38">
        <v>739.26</v>
      </c>
      <c r="E33" s="38">
        <v>746.59</v>
      </c>
      <c r="F33" s="38">
        <v>758.73</v>
      </c>
      <c r="G33" s="38">
        <v>750.38</v>
      </c>
      <c r="H33" s="38">
        <v>748.3</v>
      </c>
      <c r="I33" s="38">
        <v>758.52</v>
      </c>
      <c r="J33" s="38">
        <v>750.88</v>
      </c>
      <c r="K33" s="38">
        <v>765.9</v>
      </c>
      <c r="L33" s="38">
        <v>749.35</v>
      </c>
      <c r="M33" s="38">
        <v>757.02</v>
      </c>
      <c r="N33" s="38">
        <v>775.43</v>
      </c>
    </row>
    <row r="34" spans="1:14" x14ac:dyDescent="0.25">
      <c r="A34" s="39" t="s">
        <v>32</v>
      </c>
      <c r="B34" s="38">
        <v>861.8</v>
      </c>
      <c r="C34" s="38">
        <v>858.22</v>
      </c>
      <c r="D34" s="38">
        <v>849.35</v>
      </c>
      <c r="E34" s="38">
        <v>860.83</v>
      </c>
      <c r="F34" s="38">
        <v>862.92</v>
      </c>
      <c r="G34" s="38">
        <v>846.21</v>
      </c>
      <c r="H34" s="38">
        <v>852.38</v>
      </c>
      <c r="I34" s="38">
        <v>864.62</v>
      </c>
      <c r="J34" s="38">
        <v>884.07</v>
      </c>
      <c r="K34" s="38">
        <v>909.08</v>
      </c>
      <c r="L34" s="38">
        <v>892.06</v>
      </c>
      <c r="M34" s="38">
        <v>894.44</v>
      </c>
      <c r="N34" s="38">
        <v>900.72</v>
      </c>
    </row>
    <row r="35" spans="1:14" x14ac:dyDescent="0.25">
      <c r="A35" s="39" t="s">
        <v>33</v>
      </c>
      <c r="B35" s="38">
        <v>934.75</v>
      </c>
      <c r="C35" s="38">
        <v>940.46</v>
      </c>
      <c r="D35" s="38">
        <v>937.67</v>
      </c>
      <c r="E35" s="38">
        <v>948.77</v>
      </c>
      <c r="F35" s="38">
        <v>961.18</v>
      </c>
      <c r="G35" s="38">
        <v>941.4</v>
      </c>
      <c r="H35" s="38">
        <v>946.28</v>
      </c>
      <c r="I35" s="38">
        <v>946.83</v>
      </c>
      <c r="J35" s="38">
        <v>981.01</v>
      </c>
      <c r="K35" s="38">
        <v>1004.85</v>
      </c>
      <c r="L35" s="38">
        <v>978.77</v>
      </c>
      <c r="M35" s="38">
        <v>986.52</v>
      </c>
      <c r="N35" s="38">
        <v>990.38</v>
      </c>
    </row>
    <row r="36" spans="1:14" x14ac:dyDescent="0.25">
      <c r="A36" s="39" t="s">
        <v>34</v>
      </c>
      <c r="B36" s="38">
        <v>687.71</v>
      </c>
      <c r="C36" s="38">
        <v>691.78</v>
      </c>
      <c r="D36" s="38">
        <v>681.98</v>
      </c>
      <c r="E36" s="38">
        <v>685.41</v>
      </c>
      <c r="F36" s="38">
        <v>686.47</v>
      </c>
      <c r="G36" s="38">
        <v>678.69</v>
      </c>
      <c r="H36" s="38">
        <v>684.74</v>
      </c>
      <c r="I36" s="38">
        <v>688.13</v>
      </c>
      <c r="J36" s="38">
        <v>691.71</v>
      </c>
      <c r="K36" s="38">
        <v>709.87</v>
      </c>
      <c r="L36" s="38">
        <v>695.72</v>
      </c>
      <c r="M36" s="38">
        <v>694.54</v>
      </c>
      <c r="N36" s="38">
        <v>700.15</v>
      </c>
    </row>
    <row r="37" spans="1:14" x14ac:dyDescent="0.25">
      <c r="A37" s="39" t="s">
        <v>35</v>
      </c>
      <c r="B37" s="38">
        <v>976.95</v>
      </c>
      <c r="C37" s="38">
        <v>979.07</v>
      </c>
      <c r="D37" s="38">
        <v>971.43</v>
      </c>
      <c r="E37" s="38">
        <v>969.36</v>
      </c>
      <c r="F37" s="38">
        <v>981.46</v>
      </c>
      <c r="G37" s="38">
        <v>962.12</v>
      </c>
      <c r="H37" s="38">
        <v>977.3</v>
      </c>
      <c r="I37" s="38">
        <v>993.04</v>
      </c>
      <c r="J37" s="38">
        <v>980.78</v>
      </c>
      <c r="K37" s="38">
        <v>998.87</v>
      </c>
      <c r="L37" s="38">
        <v>979.96</v>
      </c>
      <c r="M37" s="38">
        <v>980.88</v>
      </c>
      <c r="N37" s="38">
        <v>1004.67</v>
      </c>
    </row>
    <row r="38" spans="1:14" x14ac:dyDescent="0.25">
      <c r="A38" s="39" t="s">
        <v>36</v>
      </c>
      <c r="B38" s="38">
        <v>776.72</v>
      </c>
      <c r="C38" s="38">
        <v>783.48</v>
      </c>
      <c r="D38" s="38">
        <v>790.78</v>
      </c>
      <c r="E38" s="38">
        <v>797.13</v>
      </c>
      <c r="F38" s="38">
        <v>809.03</v>
      </c>
      <c r="G38" s="38">
        <v>801.52</v>
      </c>
      <c r="H38" s="38">
        <v>803.16</v>
      </c>
      <c r="I38" s="38">
        <v>806.68</v>
      </c>
      <c r="J38" s="38">
        <v>809.43</v>
      </c>
      <c r="K38" s="38">
        <v>824.86</v>
      </c>
      <c r="L38" s="38">
        <v>817.65</v>
      </c>
      <c r="M38" s="38">
        <v>812.87</v>
      </c>
      <c r="N38" s="38">
        <v>815.63</v>
      </c>
    </row>
    <row r="39" spans="1:14" x14ac:dyDescent="0.25">
      <c r="A39" s="39" t="s">
        <v>37</v>
      </c>
      <c r="B39" s="38">
        <v>895.13</v>
      </c>
      <c r="C39" s="38">
        <v>875.69</v>
      </c>
      <c r="D39" s="38">
        <v>864.74</v>
      </c>
      <c r="E39" s="38">
        <v>885.1</v>
      </c>
      <c r="F39" s="38">
        <v>904.96</v>
      </c>
      <c r="G39" s="38">
        <v>878.84</v>
      </c>
      <c r="H39" s="38">
        <v>891.58</v>
      </c>
      <c r="I39" s="38">
        <v>896.93</v>
      </c>
      <c r="J39" s="38">
        <v>891.99</v>
      </c>
      <c r="K39" s="38">
        <v>913.3</v>
      </c>
      <c r="L39" s="38">
        <v>880.14</v>
      </c>
      <c r="M39" s="38">
        <v>872.25</v>
      </c>
      <c r="N39" s="38">
        <v>876.03</v>
      </c>
    </row>
    <row r="40" spans="1:14" x14ac:dyDescent="0.25">
      <c r="A40" s="39" t="s">
        <v>38</v>
      </c>
      <c r="B40" s="38">
        <v>786.08</v>
      </c>
      <c r="C40" s="38">
        <v>785.4</v>
      </c>
      <c r="D40" s="38">
        <v>787.03</v>
      </c>
      <c r="E40" s="38">
        <v>799.94</v>
      </c>
      <c r="F40" s="38">
        <v>805.3</v>
      </c>
      <c r="G40" s="38">
        <v>794.05</v>
      </c>
      <c r="H40" s="38">
        <v>800.22</v>
      </c>
      <c r="I40" s="38">
        <v>796.79</v>
      </c>
      <c r="J40" s="38">
        <v>810.12</v>
      </c>
      <c r="K40" s="38">
        <v>827.94</v>
      </c>
      <c r="L40" s="38">
        <v>815.28</v>
      </c>
      <c r="M40" s="38">
        <v>820.44</v>
      </c>
      <c r="N40" s="38">
        <v>826.29</v>
      </c>
    </row>
    <row r="41" spans="1:14" x14ac:dyDescent="0.25">
      <c r="A41" s="39" t="s">
        <v>39</v>
      </c>
      <c r="B41" s="38">
        <v>756.28</v>
      </c>
      <c r="C41" s="38">
        <v>759.68</v>
      </c>
      <c r="D41" s="38">
        <v>754.52</v>
      </c>
      <c r="E41" s="38">
        <v>757.39</v>
      </c>
      <c r="F41" s="38">
        <v>771.15</v>
      </c>
      <c r="G41" s="38">
        <v>762.65</v>
      </c>
      <c r="H41" s="38">
        <v>777.22</v>
      </c>
      <c r="I41" s="38">
        <v>767.55</v>
      </c>
      <c r="J41" s="38">
        <v>779.92</v>
      </c>
      <c r="K41" s="38">
        <v>798.25</v>
      </c>
      <c r="L41" s="38">
        <v>780.15</v>
      </c>
      <c r="M41" s="38">
        <v>781.55</v>
      </c>
      <c r="N41" s="38">
        <v>797.21</v>
      </c>
    </row>
    <row r="42" spans="1:14" x14ac:dyDescent="0.25">
      <c r="A42" s="39" t="s">
        <v>40</v>
      </c>
      <c r="B42" s="38">
        <v>811.29</v>
      </c>
      <c r="C42" s="38">
        <v>820.6</v>
      </c>
      <c r="D42" s="38">
        <v>811.71</v>
      </c>
      <c r="E42" s="38">
        <v>834.62</v>
      </c>
      <c r="F42" s="38">
        <v>855.7</v>
      </c>
      <c r="G42" s="38">
        <v>834.14</v>
      </c>
      <c r="H42" s="38">
        <v>844.86</v>
      </c>
      <c r="I42" s="38">
        <v>843.83</v>
      </c>
      <c r="J42" s="38">
        <v>857.5</v>
      </c>
      <c r="K42" s="38">
        <v>885.92</v>
      </c>
      <c r="L42" s="38">
        <v>856.8</v>
      </c>
      <c r="M42" s="38">
        <v>850.48</v>
      </c>
      <c r="N42" s="38">
        <v>871.07</v>
      </c>
    </row>
    <row r="43" spans="1:14" x14ac:dyDescent="0.25">
      <c r="A43" s="39" t="s">
        <v>41</v>
      </c>
      <c r="B43" s="38">
        <v>831.72</v>
      </c>
      <c r="C43" s="38">
        <v>825.89</v>
      </c>
      <c r="D43" s="38">
        <v>822.53</v>
      </c>
      <c r="E43" s="38">
        <v>825.65</v>
      </c>
      <c r="F43" s="38">
        <v>830.55</v>
      </c>
      <c r="G43" s="38">
        <v>824.72</v>
      </c>
      <c r="H43" s="38">
        <v>831.48</v>
      </c>
      <c r="I43" s="38">
        <v>829.11</v>
      </c>
      <c r="J43" s="38">
        <v>837.23</v>
      </c>
      <c r="K43" s="38">
        <v>852.5</v>
      </c>
      <c r="L43" s="38">
        <v>842.63</v>
      </c>
      <c r="M43" s="38">
        <v>845</v>
      </c>
      <c r="N43" s="38">
        <v>847.89</v>
      </c>
    </row>
    <row r="44" spans="1:14" x14ac:dyDescent="0.25">
      <c r="A44" s="39" t="s">
        <v>42</v>
      </c>
      <c r="B44" s="38">
        <v>842.08</v>
      </c>
      <c r="C44" s="38">
        <v>843.7</v>
      </c>
      <c r="D44" s="38">
        <v>833.95</v>
      </c>
      <c r="E44" s="38">
        <v>849.55</v>
      </c>
      <c r="F44" s="38">
        <v>857.67</v>
      </c>
      <c r="G44" s="38">
        <v>848.1</v>
      </c>
      <c r="H44" s="38">
        <v>842.82</v>
      </c>
      <c r="I44" s="38">
        <v>854.04</v>
      </c>
      <c r="J44" s="38">
        <v>852.11</v>
      </c>
      <c r="K44" s="38">
        <v>853.74</v>
      </c>
      <c r="L44" s="38">
        <v>856.27</v>
      </c>
      <c r="M44" s="38">
        <v>858.05</v>
      </c>
      <c r="N44" s="38">
        <v>853.42</v>
      </c>
    </row>
    <row r="45" spans="1:14" x14ac:dyDescent="0.25">
      <c r="A45" s="39" t="s">
        <v>43</v>
      </c>
      <c r="B45" s="38">
        <v>752.33</v>
      </c>
      <c r="C45" s="38">
        <v>749.58</v>
      </c>
      <c r="D45" s="38">
        <v>767.08</v>
      </c>
      <c r="E45" s="38">
        <v>758.78</v>
      </c>
      <c r="F45" s="38">
        <v>761.08</v>
      </c>
      <c r="G45" s="38">
        <v>763.62</v>
      </c>
      <c r="H45" s="38">
        <v>754.39</v>
      </c>
      <c r="I45" s="38">
        <v>755.08</v>
      </c>
      <c r="J45" s="38">
        <v>765.06</v>
      </c>
      <c r="K45" s="38">
        <v>770.87</v>
      </c>
      <c r="L45" s="38">
        <v>776.25</v>
      </c>
      <c r="M45" s="38">
        <v>774.87</v>
      </c>
      <c r="N45" s="38">
        <v>795.92</v>
      </c>
    </row>
    <row r="46" spans="1:14" x14ac:dyDescent="0.25">
      <c r="A46" s="39" t="s">
        <v>44</v>
      </c>
      <c r="B46" s="38">
        <v>717.02</v>
      </c>
      <c r="C46" s="38">
        <v>707.41</v>
      </c>
      <c r="D46" s="38">
        <v>711.65</v>
      </c>
      <c r="E46" s="38">
        <v>725.8</v>
      </c>
      <c r="F46" s="38">
        <v>734.16</v>
      </c>
      <c r="G46" s="38">
        <v>719.68</v>
      </c>
      <c r="H46" s="38">
        <v>727.56</v>
      </c>
      <c r="I46" s="38">
        <v>720.53</v>
      </c>
      <c r="J46" s="38">
        <v>736.56</v>
      </c>
      <c r="K46" s="38">
        <v>750.03</v>
      </c>
      <c r="L46" s="38">
        <v>738.82</v>
      </c>
      <c r="M46" s="38">
        <v>726.55</v>
      </c>
      <c r="N46" s="38">
        <v>741.4</v>
      </c>
    </row>
    <row r="47" spans="1:14" x14ac:dyDescent="0.25">
      <c r="A47" s="39" t="s">
        <v>45</v>
      </c>
      <c r="B47" s="38">
        <v>753.25</v>
      </c>
      <c r="C47" s="38">
        <v>748.68</v>
      </c>
      <c r="D47" s="38">
        <v>753.3</v>
      </c>
      <c r="E47" s="38">
        <v>756.5</v>
      </c>
      <c r="F47" s="38">
        <v>775.43</v>
      </c>
      <c r="G47" s="38">
        <v>766.47</v>
      </c>
      <c r="H47" s="38">
        <v>773.19</v>
      </c>
      <c r="I47" s="38">
        <v>770.71</v>
      </c>
      <c r="J47" s="38">
        <v>781.99</v>
      </c>
      <c r="K47" s="38">
        <v>797.27</v>
      </c>
      <c r="L47" s="38">
        <v>788.81</v>
      </c>
      <c r="M47" s="38">
        <v>806.7</v>
      </c>
      <c r="N47" s="38">
        <v>813.38</v>
      </c>
    </row>
    <row r="48" spans="1:14" x14ac:dyDescent="0.25">
      <c r="A48" s="39" t="s">
        <v>46</v>
      </c>
      <c r="B48" s="38">
        <v>877.15</v>
      </c>
      <c r="C48" s="38">
        <v>871.79</v>
      </c>
      <c r="D48" s="38">
        <v>863.1</v>
      </c>
      <c r="E48" s="38">
        <v>870.06</v>
      </c>
      <c r="F48" s="38">
        <v>892.69</v>
      </c>
      <c r="G48" s="38">
        <v>870.3</v>
      </c>
      <c r="H48" s="38">
        <v>870.72</v>
      </c>
      <c r="I48" s="38">
        <v>872.15</v>
      </c>
      <c r="J48" s="38">
        <v>877.86</v>
      </c>
      <c r="K48" s="38">
        <v>909.32</v>
      </c>
      <c r="L48" s="38">
        <v>880.4</v>
      </c>
      <c r="M48" s="38">
        <v>887.5</v>
      </c>
      <c r="N48" s="38">
        <v>906.12</v>
      </c>
    </row>
    <row r="49" spans="1:14" x14ac:dyDescent="0.25">
      <c r="A49" s="39" t="s">
        <v>47</v>
      </c>
      <c r="B49" s="38">
        <v>831.3</v>
      </c>
      <c r="C49" s="38">
        <v>829.01</v>
      </c>
      <c r="D49" s="38">
        <v>826.97</v>
      </c>
      <c r="E49" s="38">
        <v>840.39</v>
      </c>
      <c r="F49" s="38">
        <v>860.97</v>
      </c>
      <c r="G49" s="38">
        <v>841.12</v>
      </c>
      <c r="H49" s="38">
        <v>844.6</v>
      </c>
      <c r="I49" s="38">
        <v>843.18</v>
      </c>
      <c r="J49" s="38">
        <v>853.88</v>
      </c>
      <c r="K49" s="38">
        <v>872.96</v>
      </c>
      <c r="L49" s="38">
        <v>871.39</v>
      </c>
      <c r="M49" s="38">
        <v>848.08</v>
      </c>
      <c r="N49" s="38">
        <v>870.13</v>
      </c>
    </row>
    <row r="50" spans="1:14" x14ac:dyDescent="0.25">
      <c r="A50" s="39" t="s">
        <v>48</v>
      </c>
      <c r="B50" s="38">
        <v>813.12</v>
      </c>
      <c r="C50" s="38">
        <v>802.76</v>
      </c>
      <c r="D50" s="38">
        <v>797.37</v>
      </c>
      <c r="E50" s="38">
        <v>814.52</v>
      </c>
      <c r="F50" s="38">
        <v>824.72</v>
      </c>
      <c r="G50" s="38">
        <v>810.82</v>
      </c>
      <c r="H50" s="38">
        <v>811.91</v>
      </c>
      <c r="I50" s="38">
        <v>806.13</v>
      </c>
      <c r="J50" s="38">
        <v>822.35</v>
      </c>
      <c r="K50" s="38">
        <v>828.35</v>
      </c>
      <c r="L50" s="38">
        <v>821.51</v>
      </c>
      <c r="M50" s="38">
        <v>802.46</v>
      </c>
      <c r="N50" s="38">
        <v>806.86</v>
      </c>
    </row>
    <row r="51" spans="1:14" x14ac:dyDescent="0.25">
      <c r="A51" s="39" t="s">
        <v>49</v>
      </c>
      <c r="B51" s="38">
        <v>924.41</v>
      </c>
      <c r="C51" s="38">
        <v>924.06</v>
      </c>
      <c r="D51" s="38">
        <v>929.51</v>
      </c>
      <c r="E51" s="38">
        <v>938.46</v>
      </c>
      <c r="F51" s="38">
        <v>954.72</v>
      </c>
      <c r="G51" s="38">
        <v>933.92</v>
      </c>
      <c r="H51" s="38">
        <v>943.35</v>
      </c>
      <c r="I51" s="38">
        <v>935.06</v>
      </c>
      <c r="J51" s="38">
        <v>950.51</v>
      </c>
      <c r="K51" s="38">
        <v>972.87</v>
      </c>
      <c r="L51" s="38">
        <v>947.19</v>
      </c>
      <c r="M51" s="38">
        <v>949.69</v>
      </c>
      <c r="N51" s="38">
        <v>972.61</v>
      </c>
    </row>
    <row r="52" spans="1:14" x14ac:dyDescent="0.25">
      <c r="A52" s="39" t="s">
        <v>50</v>
      </c>
      <c r="B52" s="38">
        <v>1032.92</v>
      </c>
      <c r="C52" s="38">
        <v>1036.94</v>
      </c>
      <c r="D52" s="38">
        <v>1033.23</v>
      </c>
      <c r="E52" s="38">
        <v>1039.9100000000001</v>
      </c>
      <c r="F52" s="38">
        <v>1068.32</v>
      </c>
      <c r="G52" s="38">
        <v>1033.6199999999999</v>
      </c>
      <c r="H52" s="38">
        <v>1038.3499999999999</v>
      </c>
      <c r="I52" s="38">
        <v>1040.02</v>
      </c>
      <c r="J52" s="38">
        <v>1052.53</v>
      </c>
      <c r="K52" s="38">
        <v>1087.5899999999999</v>
      </c>
      <c r="L52" s="38">
        <v>1050.58</v>
      </c>
      <c r="M52" s="38">
        <v>1053.33</v>
      </c>
      <c r="N52" s="38">
        <v>1092.3699999999999</v>
      </c>
    </row>
    <row r="53" spans="1:14" x14ac:dyDescent="0.25">
      <c r="A53" s="39" t="s">
        <v>51</v>
      </c>
      <c r="B53" s="38">
        <v>720.94</v>
      </c>
      <c r="C53" s="38">
        <v>724.07</v>
      </c>
      <c r="D53" s="38">
        <v>728.02</v>
      </c>
      <c r="E53" s="38">
        <v>732.19</v>
      </c>
      <c r="F53" s="38">
        <v>720.69</v>
      </c>
      <c r="G53" s="38">
        <v>723.71</v>
      </c>
      <c r="H53" s="38">
        <v>735.3</v>
      </c>
      <c r="I53" s="38">
        <v>732.16</v>
      </c>
      <c r="J53" s="38">
        <v>738.85</v>
      </c>
      <c r="K53" s="38">
        <v>751.89</v>
      </c>
      <c r="L53" s="38">
        <v>745.54</v>
      </c>
      <c r="M53" s="38">
        <v>740.61</v>
      </c>
      <c r="N53" s="38">
        <v>750.46</v>
      </c>
    </row>
    <row r="54" spans="1:14" x14ac:dyDescent="0.25">
      <c r="A54" s="39" t="s">
        <v>52</v>
      </c>
      <c r="B54" s="38">
        <v>793.74</v>
      </c>
      <c r="C54" s="38">
        <v>791.42</v>
      </c>
      <c r="D54" s="38">
        <v>794.54</v>
      </c>
      <c r="E54" s="38">
        <v>801.27</v>
      </c>
      <c r="F54" s="38">
        <v>809.42</v>
      </c>
      <c r="G54" s="38">
        <v>798.34</v>
      </c>
      <c r="H54" s="38">
        <v>809.85</v>
      </c>
      <c r="I54" s="38">
        <v>808.16</v>
      </c>
      <c r="J54" s="38">
        <v>801.02</v>
      </c>
      <c r="K54" s="38">
        <v>825.52</v>
      </c>
      <c r="L54" s="38">
        <v>819.25</v>
      </c>
      <c r="M54" s="38">
        <v>818.41</v>
      </c>
      <c r="N54" s="38">
        <v>817.74</v>
      </c>
    </row>
    <row r="55" spans="1:14" x14ac:dyDescent="0.25">
      <c r="A55" s="39" t="s">
        <v>53</v>
      </c>
      <c r="B55" s="38">
        <v>774.82</v>
      </c>
      <c r="C55" s="38">
        <v>777.2</v>
      </c>
      <c r="D55" s="38">
        <v>776.88</v>
      </c>
      <c r="E55" s="38">
        <v>755.31</v>
      </c>
      <c r="F55" s="38">
        <v>773.89</v>
      </c>
      <c r="G55" s="38">
        <v>746.5</v>
      </c>
      <c r="H55" s="38">
        <v>757.91</v>
      </c>
      <c r="I55" s="38">
        <v>770.38</v>
      </c>
      <c r="J55" s="38">
        <v>775.56</v>
      </c>
      <c r="K55" s="38">
        <v>812.26</v>
      </c>
      <c r="L55" s="38">
        <v>793.54</v>
      </c>
      <c r="M55" s="38">
        <v>770.25</v>
      </c>
      <c r="N55" s="38">
        <v>784.9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13, 2017 (11:23:41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8" sqref="C8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2" x14ac:dyDescent="0.25">
      <c r="A1" s="22" t="s">
        <v>166</v>
      </c>
      <c r="B1" s="21" t="s">
        <v>164</v>
      </c>
      <c r="C1" s="24">
        <f>+Earnings_Comparison!E58</f>
        <v>895.43</v>
      </c>
      <c r="D1" s="23">
        <f>+Earnings_Comparison!H58</f>
        <v>-0.47962130759462429</v>
      </c>
    </row>
    <row r="2" spans="1:12" ht="18" x14ac:dyDescent="0.25">
      <c r="A2" s="49" t="s">
        <v>180</v>
      </c>
      <c r="B2" s="49"/>
      <c r="C2" s="49"/>
      <c r="D2" s="49"/>
    </row>
    <row r="3" spans="1:12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2" x14ac:dyDescent="0.25">
      <c r="A4" t="str">
        <f>+Earnings_Comparison!B13</f>
        <v>DC</v>
      </c>
      <c r="B4" s="20" t="s">
        <v>121</v>
      </c>
      <c r="C4" s="26">
        <f>+Earnings_Comparison!E13</f>
        <v>1466.74</v>
      </c>
      <c r="D4" s="25">
        <f>+Earnings_Comparison!H13</f>
        <v>11.163654925444821</v>
      </c>
    </row>
    <row r="5" spans="1:12" x14ac:dyDescent="0.25">
      <c r="A5" t="str">
        <f>+Earnings_Comparison!B47</f>
        <v>TN</v>
      </c>
      <c r="B5" s="20" t="s">
        <v>155</v>
      </c>
      <c r="C5" s="26">
        <f>+Earnings_Comparison!E47</f>
        <v>813.38</v>
      </c>
      <c r="D5" s="25">
        <f>+Earnings_Comparison!H47</f>
        <v>5.3489726701433371</v>
      </c>
    </row>
    <row r="6" spans="1:12" x14ac:dyDescent="0.25">
      <c r="A6" t="str">
        <f>+Earnings_Comparison!B42</f>
        <v>OR</v>
      </c>
      <c r="B6" s="20" t="s">
        <v>150</v>
      </c>
      <c r="C6" s="26">
        <f>+Earnings_Comparison!E42</f>
        <v>871.07</v>
      </c>
      <c r="D6" s="25">
        <f>+Earnings_Comparison!H42</f>
        <v>4.749724548566947</v>
      </c>
    </row>
    <row r="7" spans="1:12" x14ac:dyDescent="0.25">
      <c r="A7" t="str">
        <f>+Earnings_Comparison!B28</f>
        <v>MN</v>
      </c>
      <c r="B7" s="20" t="s">
        <v>136</v>
      </c>
      <c r="C7" s="26">
        <f>+Earnings_Comparison!E28</f>
        <v>959.57</v>
      </c>
      <c r="D7" s="25">
        <f>+Earnings_Comparison!H28</f>
        <v>4.6240423059801028</v>
      </c>
      <c r="K7" s="20"/>
    </row>
    <row r="8" spans="1:12" x14ac:dyDescent="0.25">
      <c r="A8" t="str">
        <f>+Earnings_Comparison!B7</f>
        <v>AZ</v>
      </c>
      <c r="B8" s="20" t="s">
        <v>115</v>
      </c>
      <c r="C8" s="26">
        <f>+Earnings_Comparison!E7</f>
        <v>853.64</v>
      </c>
      <c r="D8" s="25">
        <f>+Earnings_Comparison!H7</f>
        <v>3.7057217697083589</v>
      </c>
      <c r="K8" s="20"/>
      <c r="L8" s="20" t="s">
        <v>114</v>
      </c>
    </row>
    <row r="9" spans="1:12" x14ac:dyDescent="0.25">
      <c r="A9" t="str">
        <f>+Earnings_Comparison!B35</f>
        <v>NJ</v>
      </c>
      <c r="B9" s="20" t="s">
        <v>143</v>
      </c>
      <c r="C9" s="26">
        <f>+Earnings_Comparison!E35</f>
        <v>990.38</v>
      </c>
      <c r="D9" s="25">
        <f>+Earnings_Comparison!H35</f>
        <v>3.3671026859669606</v>
      </c>
      <c r="K9" s="20"/>
      <c r="L9" s="20" t="s">
        <v>115</v>
      </c>
    </row>
    <row r="10" spans="1:12" x14ac:dyDescent="0.25">
      <c r="A10" t="str">
        <f>+Earnings_Comparison!B19</f>
        <v>IN</v>
      </c>
      <c r="B10" s="20" t="s">
        <v>127</v>
      </c>
      <c r="C10" s="26">
        <f>+Earnings_Comparison!E19</f>
        <v>852.26</v>
      </c>
      <c r="D10" s="25">
        <f>+Earnings_Comparison!H19</f>
        <v>3.3476058784923879</v>
      </c>
      <c r="K10" s="20"/>
      <c r="L10" s="20" t="s">
        <v>123</v>
      </c>
    </row>
    <row r="11" spans="1:12" x14ac:dyDescent="0.25">
      <c r="A11" t="str">
        <f>+Earnings_Comparison!B45</f>
        <v>SC</v>
      </c>
      <c r="B11" s="20" t="s">
        <v>153</v>
      </c>
      <c r="C11" s="26">
        <f>+Earnings_Comparison!E45</f>
        <v>795.92</v>
      </c>
      <c r="D11" s="25">
        <f>+Earnings_Comparison!H45</f>
        <v>3.2136160077327114</v>
      </c>
      <c r="K11" s="20"/>
      <c r="L11" s="20" t="s">
        <v>124</v>
      </c>
    </row>
    <row r="12" spans="1:12" x14ac:dyDescent="0.25">
      <c r="A12" t="str">
        <f>+Earnings_Comparison!B52</f>
        <v>WA</v>
      </c>
      <c r="B12" s="20" t="s">
        <v>160</v>
      </c>
      <c r="C12" s="26">
        <f>+Earnings_Comparison!E52</f>
        <v>1092.3699999999999</v>
      </c>
      <c r="D12" s="25">
        <f>+Earnings_Comparison!H52</f>
        <v>3.17608240781595</v>
      </c>
      <c r="K12" s="20"/>
      <c r="L12" s="20" t="s">
        <v>127</v>
      </c>
    </row>
    <row r="13" spans="1:12" x14ac:dyDescent="0.25">
      <c r="A13" t="str">
        <f>+Earnings_Comparison!B16</f>
        <v>HI</v>
      </c>
      <c r="B13" s="20" t="s">
        <v>124</v>
      </c>
      <c r="C13" s="26">
        <f>+Earnings_Comparison!E16</f>
        <v>870.69</v>
      </c>
      <c r="D13" s="25">
        <f>+Earnings_Comparison!H16</f>
        <v>3.0564759584860823</v>
      </c>
      <c r="L13" s="20" t="s">
        <v>143</v>
      </c>
    </row>
    <row r="14" spans="1:12" x14ac:dyDescent="0.25">
      <c r="A14" t="str">
        <f>+Earnings_Comparison!B6</f>
        <v>AK</v>
      </c>
      <c r="B14" s="20" t="s">
        <v>114</v>
      </c>
      <c r="C14" s="26">
        <f>+Earnings_Comparison!E6</f>
        <v>987.28</v>
      </c>
      <c r="D14" s="25">
        <f>+Earnings_Comparison!H6</f>
        <v>2.9807556086263176</v>
      </c>
      <c r="F14" s="26">
        <f>C$1-C14</f>
        <v>-91.850000000000023</v>
      </c>
      <c r="L14" s="20" t="s">
        <v>153</v>
      </c>
    </row>
    <row r="15" spans="1:12" x14ac:dyDescent="0.25">
      <c r="A15" t="str">
        <f>+Earnings_Comparison!B15</f>
        <v>GA</v>
      </c>
      <c r="B15" s="20" t="s">
        <v>123</v>
      </c>
      <c r="C15" s="26">
        <f>+Earnings_Comparison!E15</f>
        <v>885.66</v>
      </c>
      <c r="D15" s="25">
        <f>+Earnings_Comparison!H15</f>
        <v>2.9425015213943029</v>
      </c>
      <c r="F15" s="26">
        <f t="shared" ref="F15:F21" si="0">C$1-C15</f>
        <v>9.7699999999999818</v>
      </c>
      <c r="L15" s="20" t="s">
        <v>160</v>
      </c>
    </row>
    <row r="16" spans="1:12" x14ac:dyDescent="0.25">
      <c r="A16" t="str">
        <f>+Earnings_Comparison!B41</f>
        <v>OK</v>
      </c>
      <c r="B16" s="20" t="s">
        <v>149</v>
      </c>
      <c r="C16" s="26">
        <f>+Earnings_Comparison!E41</f>
        <v>797.21</v>
      </c>
      <c r="D16" s="25">
        <f>+Earnings_Comparison!H41</f>
        <v>2.8409495660445483</v>
      </c>
      <c r="F16" s="26">
        <f t="shared" si="0"/>
        <v>98.219999999999914</v>
      </c>
    </row>
    <row r="17" spans="1:6" x14ac:dyDescent="0.25">
      <c r="A17" t="str">
        <f>+Earnings_Comparison!B9</f>
        <v>CA</v>
      </c>
      <c r="B17" s="20" t="s">
        <v>117</v>
      </c>
      <c r="C17" s="26">
        <f>+Earnings_Comparison!E9</f>
        <v>1023.74</v>
      </c>
      <c r="D17" s="25">
        <f>+Earnings_Comparison!H9</f>
        <v>2.8303187976747024</v>
      </c>
      <c r="F17" s="26">
        <f t="shared" si="0"/>
        <v>-128.31000000000006</v>
      </c>
    </row>
    <row r="18" spans="1:6" x14ac:dyDescent="0.25">
      <c r="A18" t="str">
        <f>+Earnings_Comparison!B51</f>
        <v>VA</v>
      </c>
      <c r="B18" s="20" t="s">
        <v>159</v>
      </c>
      <c r="C18" s="26">
        <f>+Earnings_Comparison!E51</f>
        <v>972.61</v>
      </c>
      <c r="D18" s="25">
        <f>+Earnings_Comparison!H51</f>
        <v>2.6478958611817038</v>
      </c>
      <c r="F18" s="26">
        <f t="shared" si="0"/>
        <v>-77.180000000000064</v>
      </c>
    </row>
    <row r="19" spans="1:6" x14ac:dyDescent="0.25">
      <c r="A19" t="str">
        <f>+Earnings_Comparison!B40</f>
        <v>OH</v>
      </c>
      <c r="B19" s="20" t="s">
        <v>148</v>
      </c>
      <c r="C19" s="26">
        <f>+Earnings_Comparison!E40</f>
        <v>826.29</v>
      </c>
      <c r="D19" s="37">
        <f>+Earnings_Comparison!H40</f>
        <v>2.5514264963438782</v>
      </c>
      <c r="F19" s="26">
        <f t="shared" si="0"/>
        <v>69.139999999999986</v>
      </c>
    </row>
    <row r="20" spans="1:6" x14ac:dyDescent="0.25">
      <c r="A20" t="str">
        <f>+Earnings_Comparison!B38</f>
        <v>NC</v>
      </c>
      <c r="B20" s="20" t="s">
        <v>146</v>
      </c>
      <c r="C20" s="26">
        <f>+Earnings_Comparison!E38</f>
        <v>815.63</v>
      </c>
      <c r="D20" s="25">
        <f>+Earnings_Comparison!H38</f>
        <v>2.4482770734798764</v>
      </c>
      <c r="F20" s="26">
        <f t="shared" si="0"/>
        <v>79.799999999999955</v>
      </c>
    </row>
    <row r="21" spans="1:6" x14ac:dyDescent="0.25">
      <c r="A21" t="str">
        <f>+Earnings_Comparison!B31</f>
        <v>MT</v>
      </c>
      <c r="B21" s="20" t="s">
        <v>139</v>
      </c>
      <c r="C21" s="26">
        <f>+Earnings_Comparison!E31</f>
        <v>748.48</v>
      </c>
      <c r="D21" s="25">
        <f>+Earnings_Comparison!H31</f>
        <v>2.2909058429135376</v>
      </c>
      <c r="F21" s="26">
        <f t="shared" si="0"/>
        <v>146.94999999999993</v>
      </c>
    </row>
    <row r="22" spans="1:6" x14ac:dyDescent="0.25">
      <c r="A22" t="str">
        <f>+Earnings_Comparison!B33</f>
        <v>NV</v>
      </c>
      <c r="B22" s="20" t="s">
        <v>141</v>
      </c>
      <c r="C22" s="26">
        <f>+Earnings_Comparison!E33</f>
        <v>775.43</v>
      </c>
      <c r="D22" s="25">
        <f>+Earnings_Comparison!H33</f>
        <v>2.2734570285829703</v>
      </c>
    </row>
    <row r="23" spans="1:6" x14ac:dyDescent="0.25">
      <c r="A23" t="str">
        <f>+Earnings_Comparison!B32</f>
        <v>NE</v>
      </c>
      <c r="B23" s="20" t="s">
        <v>140</v>
      </c>
      <c r="C23" s="26">
        <f>+Earnings_Comparison!E32</f>
        <v>796.65</v>
      </c>
      <c r="D23" s="25">
        <f>+Earnings_Comparison!H32</f>
        <v>2.2414680917214547</v>
      </c>
    </row>
    <row r="24" spans="1:6" x14ac:dyDescent="0.25">
      <c r="A24" t="str">
        <f>+Earnings_Comparison!B49</f>
        <v>UT</v>
      </c>
      <c r="B24" s="20" t="s">
        <v>157</v>
      </c>
      <c r="C24" s="26">
        <f>+Earnings_Comparison!E49</f>
        <v>870.13</v>
      </c>
      <c r="D24" s="25">
        <f>+Earnings_Comparison!H49</f>
        <v>2.1180040294699332</v>
      </c>
    </row>
    <row r="25" spans="1:6" x14ac:dyDescent="0.25">
      <c r="A25" t="str">
        <f>+Earnings_Comparison!B29</f>
        <v>MS</v>
      </c>
      <c r="B25" s="20" t="s">
        <v>137</v>
      </c>
      <c r="C25" s="26">
        <f>+Earnings_Comparison!E29</f>
        <v>719.25</v>
      </c>
      <c r="D25" s="25">
        <f>+Earnings_Comparison!H29</f>
        <v>2.0664768164766256</v>
      </c>
    </row>
    <row r="26" spans="1:6" x14ac:dyDescent="0.25">
      <c r="A26" t="str">
        <f>+Earnings_Comparison!B22</f>
        <v>KY</v>
      </c>
      <c r="B26" s="20" t="s">
        <v>130</v>
      </c>
      <c r="C26" s="26">
        <f>+Earnings_Comparison!E22</f>
        <v>773.07</v>
      </c>
      <c r="D26" s="25">
        <f>+Earnings_Comparison!H22</f>
        <v>1.9897665401179543</v>
      </c>
    </row>
    <row r="27" spans="1:6" x14ac:dyDescent="0.25">
      <c r="A27" t="str">
        <f>+Earnings_Comparison!B34</f>
        <v>NH</v>
      </c>
      <c r="B27" s="20" t="s">
        <v>142</v>
      </c>
      <c r="C27" s="26">
        <f>+Earnings_Comparison!E34</f>
        <v>900.72</v>
      </c>
      <c r="D27" s="25">
        <f>+Earnings_Comparison!H34</f>
        <v>1.9669131638923476</v>
      </c>
    </row>
    <row r="28" spans="1:6" x14ac:dyDescent="0.25">
      <c r="A28" t="str">
        <f>+Earnings_Comparison!B25</f>
        <v>MD</v>
      </c>
      <c r="B28" s="20" t="s">
        <v>133</v>
      </c>
      <c r="C28" s="26">
        <f>+Earnings_Comparison!E25</f>
        <v>961.43</v>
      </c>
      <c r="D28" s="25">
        <f>+Earnings_Comparison!H25</f>
        <v>1.9576835710689133</v>
      </c>
    </row>
    <row r="29" spans="1:6" x14ac:dyDescent="0.25">
      <c r="A29" t="str">
        <f>+Earnings_Comparison!B11</f>
        <v>CT</v>
      </c>
      <c r="B29" s="20" t="s">
        <v>119</v>
      </c>
      <c r="C29" s="26">
        <f>+Earnings_Comparison!E11</f>
        <v>1049.76</v>
      </c>
      <c r="D29" s="25">
        <f>+Earnings_Comparison!H11</f>
        <v>1.8756267599855381</v>
      </c>
    </row>
    <row r="30" spans="1:6" x14ac:dyDescent="0.25">
      <c r="A30" t="str">
        <f>+Earnings_Comparison!B26</f>
        <v>MA</v>
      </c>
      <c r="B30" s="20" t="s">
        <v>134</v>
      </c>
      <c r="C30" s="26">
        <f>+Earnings_Comparison!E26</f>
        <v>1087.3</v>
      </c>
      <c r="D30" s="25">
        <f>+Earnings_Comparison!H26</f>
        <v>1.8531369762529337</v>
      </c>
    </row>
    <row r="31" spans="1:6" x14ac:dyDescent="0.25">
      <c r="A31" t="str">
        <f>+Earnings_Comparison!B30</f>
        <v>MO</v>
      </c>
      <c r="B31" s="20" t="s">
        <v>138</v>
      </c>
      <c r="C31" s="26">
        <f>+Earnings_Comparison!E30</f>
        <v>775.83</v>
      </c>
      <c r="D31" s="25">
        <f>+Earnings_Comparison!H30</f>
        <v>1.8511747806185586</v>
      </c>
    </row>
    <row r="32" spans="1:6" x14ac:dyDescent="0.25">
      <c r="A32" t="str">
        <f>+Earnings_Comparison!B53</f>
        <v>WV</v>
      </c>
      <c r="B32" s="20" t="s">
        <v>161</v>
      </c>
      <c r="C32" s="26">
        <f>+Earnings_Comparison!E53</f>
        <v>750.46</v>
      </c>
      <c r="D32" s="25">
        <f>+Earnings_Comparison!H53</f>
        <v>1.5557183763436067</v>
      </c>
      <c r="E32">
        <v>6</v>
      </c>
    </row>
    <row r="33" spans="1:8" x14ac:dyDescent="0.25">
      <c r="A33" t="str">
        <f>+Earnings_Comparison!B8</f>
        <v>AR</v>
      </c>
      <c r="B33" s="20" t="s">
        <v>116</v>
      </c>
      <c r="C33" s="26">
        <f>+Earnings_Comparison!E8</f>
        <v>702.77</v>
      </c>
      <c r="D33" s="25">
        <f>+Earnings_Comparison!H8</f>
        <v>1.5220235364857393</v>
      </c>
    </row>
    <row r="34" spans="1:8" x14ac:dyDescent="0.25">
      <c r="A34" t="str">
        <f>+Earnings_Comparison!B24</f>
        <v>ME</v>
      </c>
      <c r="B34" s="20" t="s">
        <v>132</v>
      </c>
      <c r="C34" s="26">
        <f>+Earnings_Comparison!E24</f>
        <v>776.79</v>
      </c>
      <c r="D34" s="25">
        <f>+Earnings_Comparison!H24</f>
        <v>1.1726150591860218</v>
      </c>
    </row>
    <row r="35" spans="1:8" x14ac:dyDescent="0.25">
      <c r="A35" t="str">
        <f>+Earnings_Comparison!B14</f>
        <v>FL</v>
      </c>
      <c r="B35" s="20" t="s">
        <v>122</v>
      </c>
      <c r="C35" s="26">
        <f>+Earnings_Comparison!E14</f>
        <v>806.05</v>
      </c>
      <c r="D35" s="25">
        <f>+Earnings_Comparison!H14</f>
        <v>1.1603123442504026</v>
      </c>
    </row>
    <row r="36" spans="1:8" x14ac:dyDescent="0.25">
      <c r="A36" t="str">
        <f>+Earnings_Comparison!B46</f>
        <v>SD</v>
      </c>
      <c r="B36" s="20" t="s">
        <v>154</v>
      </c>
      <c r="C36" s="26">
        <f>+Earnings_Comparison!E46</f>
        <v>741.4</v>
      </c>
      <c r="D36" s="25">
        <f>+Earnings_Comparison!H46</f>
        <v>0.87818684444478379</v>
      </c>
    </row>
    <row r="37" spans="1:8" x14ac:dyDescent="0.25">
      <c r="A37" t="str">
        <f>+Earnings_Comparison!B48</f>
        <v>TX</v>
      </c>
      <c r="B37" s="20" t="s">
        <v>156</v>
      </c>
      <c r="C37" s="26">
        <f>+Earnings_Comparison!E48</f>
        <v>906.12</v>
      </c>
      <c r="D37" s="25">
        <f>+Earnings_Comparison!H48</f>
        <v>0.78312126316957276</v>
      </c>
    </row>
    <row r="38" spans="1:8" x14ac:dyDescent="0.25">
      <c r="A38" t="str">
        <f>+Earnings_Comparison!B12</f>
        <v>DE</v>
      </c>
      <c r="B38" s="20" t="s">
        <v>120</v>
      </c>
      <c r="C38" s="26">
        <f>+Earnings_Comparison!E12</f>
        <v>824.92</v>
      </c>
      <c r="D38" s="25">
        <f>+Earnings_Comparison!H12</f>
        <v>0.70065923260838048</v>
      </c>
    </row>
    <row r="39" spans="1:8" x14ac:dyDescent="0.25">
      <c r="A39" t="str">
        <f>+Earnings_Comparison!B20</f>
        <v>IA</v>
      </c>
      <c r="B39" s="20" t="s">
        <v>128</v>
      </c>
      <c r="C39" s="26">
        <f>+Earnings_Comparison!E20</f>
        <v>793.56</v>
      </c>
      <c r="D39" s="25">
        <f>+Earnings_Comparison!H20</f>
        <v>0.68334212038743125</v>
      </c>
    </row>
    <row r="40" spans="1:8" x14ac:dyDescent="0.25">
      <c r="A40" t="str">
        <f>+Earnings_Comparison!B23</f>
        <v>LA</v>
      </c>
      <c r="B40" s="20" t="s">
        <v>131</v>
      </c>
      <c r="C40" s="26">
        <f>+Earnings_Comparison!E23</f>
        <v>818.8</v>
      </c>
      <c r="D40" s="25">
        <f>+Earnings_Comparison!H23</f>
        <v>0.53220983367849861</v>
      </c>
    </row>
    <row r="41" spans="1:8" x14ac:dyDescent="0.25">
      <c r="A41" t="str">
        <f>+Earnings_Comparison!B54</f>
        <v>WI</v>
      </c>
      <c r="B41" s="20" t="s">
        <v>162</v>
      </c>
      <c r="C41" s="26">
        <f>+Earnings_Comparison!E54</f>
        <v>817.74</v>
      </c>
      <c r="D41" s="37">
        <f>+Earnings_Comparison!H54</f>
        <v>0.51084655212068064</v>
      </c>
    </row>
    <row r="42" spans="1:8" x14ac:dyDescent="0.25">
      <c r="A42" t="str">
        <f>+Earnings_Comparison!B37</f>
        <v>NY</v>
      </c>
      <c r="B42" s="20" t="s">
        <v>145</v>
      </c>
      <c r="C42" s="26">
        <f>+Earnings_Comparison!E37</f>
        <v>1004.67</v>
      </c>
      <c r="D42" s="37">
        <f>+Earnings_Comparison!H37</f>
        <v>0.32913148376874091</v>
      </c>
    </row>
    <row r="43" spans="1:8" x14ac:dyDescent="0.25">
      <c r="A43" t="str">
        <f>+Earnings_Comparison!B5</f>
        <v>AL</v>
      </c>
      <c r="B43" s="20" t="s">
        <v>113</v>
      </c>
      <c r="C43" s="26">
        <f>+Earnings_Comparison!E5</f>
        <v>789.66</v>
      </c>
      <c r="D43" s="25">
        <f>+Earnings_Comparison!H5</f>
        <v>0.23675905602151825</v>
      </c>
    </row>
    <row r="44" spans="1:8" x14ac:dyDescent="0.25">
      <c r="A44" t="str">
        <f>+Earnings_Comparison!B21</f>
        <v>KS</v>
      </c>
      <c r="B44" s="20" t="s">
        <v>129</v>
      </c>
      <c r="C44" s="26">
        <f>+Earnings_Comparison!E21</f>
        <v>791.93</v>
      </c>
      <c r="D44" s="25">
        <f>+Earnings_Comparison!H21</f>
        <v>6.2724669049973869E-2</v>
      </c>
      <c r="H44" s="20"/>
    </row>
    <row r="45" spans="1:8" x14ac:dyDescent="0.25">
      <c r="A45" t="str">
        <f>+Earnings_Comparison!B27</f>
        <v>MI</v>
      </c>
      <c r="B45" s="20" t="s">
        <v>135</v>
      </c>
      <c r="C45" s="26">
        <f>+Earnings_Comparison!E27</f>
        <v>840.98</v>
      </c>
      <c r="D45" s="25">
        <f>+Earnings_Comparison!H27</f>
        <v>-0.18880868862057865</v>
      </c>
      <c r="H45" s="20"/>
    </row>
    <row r="46" spans="1:8" x14ac:dyDescent="0.25">
      <c r="A46" t="str">
        <f>+Earnings_Comparison!B18</f>
        <v>IL</v>
      </c>
      <c r="B46" s="20" t="s">
        <v>126</v>
      </c>
      <c r="C46" s="26">
        <f>+Earnings_Comparison!E18</f>
        <v>921.06</v>
      </c>
      <c r="D46" s="25">
        <f>+Earnings_Comparison!H18</f>
        <v>-0.19827718143234918</v>
      </c>
      <c r="H46" s="20"/>
    </row>
    <row r="47" spans="1:8" x14ac:dyDescent="0.25">
      <c r="A47" t="str">
        <f>+Earnings_Comparison!B43</f>
        <v>PA</v>
      </c>
      <c r="B47" s="20" t="s">
        <v>151</v>
      </c>
      <c r="C47" s="26">
        <f>+Earnings_Comparison!E43</f>
        <v>847.89</v>
      </c>
      <c r="D47" s="25">
        <f>+Earnings_Comparison!H43</f>
        <v>-0.54232007690916406</v>
      </c>
      <c r="H47" s="20"/>
    </row>
    <row r="48" spans="1:8" x14ac:dyDescent="0.25">
      <c r="A48" t="str">
        <f>+Earnings_Comparison!B36</f>
        <v>NM</v>
      </c>
      <c r="B48" s="20" t="s">
        <v>144</v>
      </c>
      <c r="C48" s="26">
        <f>+Earnings_Comparison!E36</f>
        <v>700.15</v>
      </c>
      <c r="D48" s="25">
        <f>+Earnings_Comparison!H36</f>
        <v>-0.67428284520070214</v>
      </c>
      <c r="H48" s="20"/>
    </row>
    <row r="49" spans="1:8" x14ac:dyDescent="0.25">
      <c r="A49" t="str">
        <f>+Earnings_Comparison!B44</f>
        <v>RI</v>
      </c>
      <c r="B49" s="20" t="s">
        <v>152</v>
      </c>
      <c r="C49" s="26">
        <f>+Earnings_Comparison!E44</f>
        <v>853.42</v>
      </c>
      <c r="D49" s="25">
        <f>+Earnings_Comparison!H44</f>
        <v>-1.1252452040347971</v>
      </c>
      <c r="H49" s="20"/>
    </row>
    <row r="50" spans="1:8" x14ac:dyDescent="0.25">
      <c r="A50" t="str">
        <f>+Earnings_Comparison!B55</f>
        <v>WY</v>
      </c>
      <c r="B50" s="20" t="s">
        <v>163</v>
      </c>
      <c r="C50" s="26">
        <f>+Earnings_Comparison!E55</f>
        <v>784.9</v>
      </c>
      <c r="D50" s="25">
        <f>+Earnings_Comparison!H55</f>
        <v>-1.1698481936341487</v>
      </c>
      <c r="H50" s="20"/>
    </row>
    <row r="51" spans="1:8" x14ac:dyDescent="0.25">
      <c r="A51" t="str">
        <f>+Earnings_Comparison!B17</f>
        <v>ID</v>
      </c>
      <c r="B51" s="20" t="s">
        <v>125</v>
      </c>
      <c r="C51" s="26">
        <f>+Earnings_Comparison!E17</f>
        <v>730.63</v>
      </c>
      <c r="D51" s="25">
        <f>+Earnings_Comparison!H17</f>
        <v>-2.9108035405850163</v>
      </c>
      <c r="H51" s="20"/>
    </row>
    <row r="52" spans="1:8" x14ac:dyDescent="0.25">
      <c r="A52" t="str">
        <f>+Earnings_Comparison!B50</f>
        <v>VT</v>
      </c>
      <c r="B52" s="20" t="s">
        <v>158</v>
      </c>
      <c r="C52" s="26">
        <f>+Earnings_Comparison!E50</f>
        <v>806.86</v>
      </c>
      <c r="D52" s="25">
        <f>+Earnings_Comparison!H50</f>
        <v>-3.1901609052145452</v>
      </c>
      <c r="H52" s="20"/>
    </row>
    <row r="53" spans="1:8" x14ac:dyDescent="0.25">
      <c r="A53" t="str">
        <f>+Earnings_Comparison!B10</f>
        <v>CO</v>
      </c>
      <c r="B53" s="20" t="s">
        <v>118</v>
      </c>
      <c r="C53" s="26">
        <f>+Earnings_Comparison!E10</f>
        <v>902.46</v>
      </c>
      <c r="D53" s="25">
        <f>+Earnings_Comparison!H10</f>
        <v>-3.8276313315289023</v>
      </c>
      <c r="H53" s="20"/>
    </row>
    <row r="54" spans="1:8" x14ac:dyDescent="0.25">
      <c r="A54" t="str">
        <f>+Earnings_Comparison!B39</f>
        <v>ND</v>
      </c>
      <c r="B54" s="20" t="s">
        <v>147</v>
      </c>
      <c r="C54" s="26">
        <f>+Earnings_Comparison!E39</f>
        <v>876.03</v>
      </c>
      <c r="D54" s="25">
        <f>+Earnings_Comparison!H39</f>
        <v>-4.5207888588669531</v>
      </c>
    </row>
    <row r="56" spans="1:8" x14ac:dyDescent="0.25">
      <c r="C56">
        <f>COUNTIF(C4:C54, "&lt;895")</f>
        <v>36</v>
      </c>
      <c r="D56">
        <f>COUNTIF(D4:D54, "&lt;0")</f>
        <v>10</v>
      </c>
    </row>
  </sheetData>
  <autoFilter ref="A3:D54">
    <sortState ref="A4:D54">
      <sortCondition descending="1" ref="D3:D54"/>
    </sortState>
  </autoFilter>
  <sortState ref="L8:L15">
    <sortCondition ref="L8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Jan_2017_BLS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2017-03-13T19:56:39Z</dcterms:modified>
</cp:coreProperties>
</file>