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810" windowWidth="20775" windowHeight="11715" activeTab="3"/>
  </bookViews>
  <sheets>
    <sheet name="Earnings Table" sheetId="2" r:id="rId1"/>
    <sheet name="Earnings_Comparison" sheetId="1" r:id="rId2"/>
    <sheet name="BLS Data Series_March" sheetId="15" r:id="rId3"/>
    <sheet name="SCRATCH" sheetId="3" r:id="rId4"/>
  </sheets>
  <definedNames>
    <definedName name="_xlnm._FilterDatabase" localSheetId="3" hidden="1">SCRATCH!$A$3:$D$54</definedName>
  </definedNames>
  <calcPr calcId="145621"/>
</workbook>
</file>

<file path=xl/calcChain.xml><?xml version="1.0" encoding="utf-8"?>
<calcChain xmlns="http://schemas.openxmlformats.org/spreadsheetml/2006/main">
  <c r="E55" i="1" l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G61" i="1" l="1"/>
  <c r="G58" i="1" s="1"/>
  <c r="G55" i="1" l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C7" i="2" l="1"/>
  <c r="C1" i="3" l="1"/>
  <c r="C53" i="3"/>
  <c r="A53" i="3"/>
  <c r="C30" i="3"/>
  <c r="A30" i="3"/>
  <c r="C8" i="3"/>
  <c r="A8" i="3"/>
  <c r="C15" i="3"/>
  <c r="A15" i="3"/>
  <c r="C33" i="3"/>
  <c r="A33" i="3"/>
  <c r="C27" i="3"/>
  <c r="A27" i="3"/>
  <c r="C42" i="3"/>
  <c r="A42" i="3"/>
  <c r="C50" i="3"/>
  <c r="A50" i="3"/>
  <c r="C5" i="3"/>
  <c r="A5" i="3"/>
  <c r="C25" i="3"/>
  <c r="A25" i="3"/>
  <c r="C14" i="3"/>
  <c r="A14" i="3"/>
  <c r="C32" i="3"/>
  <c r="A32" i="3"/>
  <c r="C21" i="3"/>
  <c r="A21" i="3"/>
  <c r="C11" i="3"/>
  <c r="A11" i="3"/>
  <c r="C43" i="3"/>
  <c r="A43" i="3"/>
  <c r="C17" i="3"/>
  <c r="A17" i="3"/>
  <c r="C45" i="3"/>
  <c r="A45" i="3"/>
  <c r="C7" i="3"/>
  <c r="A7" i="3"/>
  <c r="C35" i="3"/>
  <c r="A35" i="3"/>
  <c r="C52" i="3"/>
  <c r="A52" i="3"/>
  <c r="C38" i="3"/>
  <c r="A38" i="3"/>
  <c r="C6" i="3"/>
  <c r="A6" i="3"/>
  <c r="C22" i="3"/>
  <c r="A22" i="3"/>
  <c r="C16" i="3"/>
  <c r="A16" i="3"/>
  <c r="C23" i="3"/>
  <c r="A23" i="3"/>
  <c r="C49" i="3"/>
  <c r="A49" i="3"/>
  <c r="C51" i="3"/>
  <c r="A51" i="3"/>
  <c r="C20" i="3"/>
  <c r="A20" i="3"/>
  <c r="C28" i="3"/>
  <c r="A28" i="3"/>
  <c r="C9" i="3"/>
  <c r="A9" i="3"/>
  <c r="C44" i="3"/>
  <c r="A44" i="3"/>
  <c r="C34" i="3"/>
  <c r="A34" i="3"/>
  <c r="C47" i="3"/>
  <c r="A47" i="3"/>
  <c r="C24" i="3"/>
  <c r="A24" i="3"/>
  <c r="C46" i="3"/>
  <c r="A46" i="3"/>
  <c r="C13" i="3"/>
  <c r="A13" i="3"/>
  <c r="C26" i="3"/>
  <c r="A26" i="3"/>
  <c r="C29" i="3"/>
  <c r="A29" i="3"/>
  <c r="C39" i="3"/>
  <c r="A39" i="3"/>
  <c r="C48" i="3"/>
  <c r="A48" i="3"/>
  <c r="C37" i="3"/>
  <c r="A37" i="3"/>
  <c r="C12" i="3"/>
  <c r="A12" i="3"/>
  <c r="C54" i="3"/>
  <c r="A54" i="3"/>
  <c r="C4" i="3"/>
  <c r="C56" i="3" s="1"/>
  <c r="A4" i="3"/>
  <c r="C10" i="3"/>
  <c r="A10" i="3"/>
  <c r="C41" i="3"/>
  <c r="A41" i="3"/>
  <c r="C36" i="3"/>
  <c r="A36" i="3"/>
  <c r="C40" i="3"/>
  <c r="A40" i="3"/>
  <c r="C18" i="3"/>
  <c r="A18" i="3"/>
  <c r="C31" i="3"/>
  <c r="A31" i="3"/>
  <c r="C19" i="3"/>
  <c r="A19" i="3"/>
  <c r="F17" i="3" l="1"/>
  <c r="F15" i="3"/>
  <c r="F21" i="3"/>
  <c r="F19" i="3"/>
  <c r="F14" i="3"/>
  <c r="F18" i="3"/>
  <c r="F16" i="3"/>
  <c r="F20" i="3"/>
  <c r="C3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6" i="2"/>
  <c r="C5" i="2"/>
  <c r="C4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H58" i="1"/>
  <c r="D1" i="3" s="1"/>
  <c r="H5" i="1" l="1"/>
  <c r="D19" i="3" s="1"/>
  <c r="H7" i="1"/>
  <c r="D18" i="3" s="1"/>
  <c r="H9" i="1"/>
  <c r="D36" i="3" s="1"/>
  <c r="H11" i="1"/>
  <c r="D10" i="3" s="1"/>
  <c r="H13" i="1"/>
  <c r="D54" i="3" s="1"/>
  <c r="H15" i="1"/>
  <c r="D37" i="3" s="1"/>
  <c r="H17" i="1"/>
  <c r="D39" i="3" s="1"/>
  <c r="H19" i="1"/>
  <c r="D26" i="3" s="1"/>
  <c r="H21" i="1"/>
  <c r="D46" i="3" s="1"/>
  <c r="H23" i="1"/>
  <c r="D47" i="3" s="1"/>
  <c r="H25" i="1"/>
  <c r="D44" i="3" s="1"/>
  <c r="H27" i="1"/>
  <c r="D28" i="3" s="1"/>
  <c r="H29" i="1"/>
  <c r="D51" i="3" s="1"/>
  <c r="H31" i="1"/>
  <c r="D23" i="3" s="1"/>
  <c r="H33" i="1"/>
  <c r="D22" i="3" s="1"/>
  <c r="H35" i="1"/>
  <c r="D38" i="3" s="1"/>
  <c r="H37" i="1"/>
  <c r="D35" i="3" s="1"/>
  <c r="H39" i="1"/>
  <c r="D45" i="3" s="1"/>
  <c r="H41" i="1"/>
  <c r="D43" i="3" s="1"/>
  <c r="H43" i="1"/>
  <c r="D21" i="3" s="1"/>
  <c r="H45" i="1"/>
  <c r="D14" i="3" s="1"/>
  <c r="H47" i="1"/>
  <c r="D5" i="3" s="1"/>
  <c r="H49" i="1"/>
  <c r="D42" i="3" s="1"/>
  <c r="H51" i="1"/>
  <c r="D33" i="3" s="1"/>
  <c r="H53" i="1"/>
  <c r="D8" i="3" s="1"/>
  <c r="H55" i="1"/>
  <c r="D53" i="3" s="1"/>
  <c r="H6" i="1"/>
  <c r="D31" i="3" s="1"/>
  <c r="H8" i="1"/>
  <c r="D40" i="3" s="1"/>
  <c r="H10" i="1"/>
  <c r="D41" i="3" s="1"/>
  <c r="H12" i="1"/>
  <c r="D4" i="3" s="1"/>
  <c r="H14" i="1"/>
  <c r="D12" i="3" s="1"/>
  <c r="H16" i="1"/>
  <c r="D48" i="3" s="1"/>
  <c r="H18" i="1"/>
  <c r="D29" i="3" s="1"/>
  <c r="H20" i="1"/>
  <c r="D13" i="3" s="1"/>
  <c r="H22" i="1"/>
  <c r="D24" i="3" s="1"/>
  <c r="H24" i="1"/>
  <c r="D34" i="3" s="1"/>
  <c r="H26" i="1"/>
  <c r="D9" i="3" s="1"/>
  <c r="H28" i="1"/>
  <c r="D20" i="3" s="1"/>
  <c r="H30" i="1"/>
  <c r="D49" i="3" s="1"/>
  <c r="H32" i="1"/>
  <c r="D16" i="3" s="1"/>
  <c r="H34" i="1"/>
  <c r="D6" i="3" s="1"/>
  <c r="H36" i="1"/>
  <c r="D52" i="3" s="1"/>
  <c r="H38" i="1"/>
  <c r="D7" i="3" s="1"/>
  <c r="H40" i="1"/>
  <c r="D17" i="3" s="1"/>
  <c r="H42" i="1"/>
  <c r="D11" i="3" s="1"/>
  <c r="H44" i="1"/>
  <c r="D32" i="3" s="1"/>
  <c r="H46" i="1"/>
  <c r="D25" i="3" s="1"/>
  <c r="H48" i="1"/>
  <c r="D50" i="3" s="1"/>
  <c r="H50" i="1"/>
  <c r="D27" i="3" s="1"/>
  <c r="H52" i="1"/>
  <c r="D15" i="3" s="1"/>
  <c r="H54" i="1"/>
  <c r="D30" i="3" s="1"/>
  <c r="D3" i="2"/>
  <c r="D56" i="3" l="1"/>
  <c r="D24" i="2"/>
  <c r="D32" i="2"/>
  <c r="D45" i="2"/>
  <c r="D37" i="2"/>
  <c r="D36" i="2"/>
  <c r="D21" i="2"/>
  <c r="D16" i="2"/>
  <c r="D14" i="2"/>
  <c r="D12" i="2"/>
  <c r="D8" i="2"/>
  <c r="D22" i="2"/>
  <c r="D44" i="2"/>
  <c r="D30" i="2"/>
  <c r="D20" i="2"/>
  <c r="D38" i="2"/>
  <c r="D28" i="2"/>
  <c r="D46" i="2"/>
  <c r="D40" i="2"/>
  <c r="D53" i="2"/>
  <c r="D31" i="2"/>
  <c r="D13" i="2"/>
  <c r="D15" i="2"/>
  <c r="D47" i="2"/>
  <c r="D29" i="2"/>
  <c r="D42" i="2"/>
  <c r="D34" i="2"/>
  <c r="D26" i="2"/>
  <c r="D18" i="2"/>
  <c r="D10" i="2"/>
  <c r="D39" i="2"/>
  <c r="D23" i="2"/>
  <c r="D51" i="2"/>
  <c r="D43" i="2"/>
  <c r="D35" i="2"/>
  <c r="D27" i="2"/>
  <c r="D19" i="2"/>
  <c r="D11" i="2"/>
  <c r="D49" i="2"/>
  <c r="D41" i="2"/>
  <c r="D33" i="2"/>
  <c r="D25" i="2"/>
  <c r="D17" i="2"/>
  <c r="D9" i="2"/>
  <c r="D6" i="2"/>
  <c r="D54" i="2"/>
  <c r="D4" i="2"/>
  <c r="D50" i="2"/>
  <c r="D52" i="2"/>
  <c r="D48" i="2"/>
  <c r="D5" i="2"/>
  <c r="D7" i="2"/>
</calcChain>
</file>

<file path=xl/comments1.xml><?xml version="1.0" encoding="utf-8"?>
<comments xmlns="http://schemas.openxmlformats.org/spreadsheetml/2006/main">
  <authors>
    <author/>
  </authors>
  <commentList>
    <comment ref="P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1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1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1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1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1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1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1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1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1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2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2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2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2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2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2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3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3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3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3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3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3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3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3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3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3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4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4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4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4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4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4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4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4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4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4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5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5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5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5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5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5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<sst xmlns="http://schemas.openxmlformats.org/spreadsheetml/2006/main" count="318" uniqueCount="198">
  <si>
    <t>State and Area Employment, Hours, and Earnings</t>
  </si>
  <si>
    <t>Years:</t>
  </si>
  <si>
    <t>Series ID</t>
  </si>
  <si>
    <t>Jan
2015</t>
  </si>
  <si>
    <t>Feb
2015</t>
  </si>
  <si>
    <t>SMU01000000500000011</t>
  </si>
  <si>
    <t>SMU02000000500000011</t>
  </si>
  <si>
    <t>SMU04000000500000011</t>
  </si>
  <si>
    <t>SMU05000000500000011</t>
  </si>
  <si>
    <t>SMU06000000500000011</t>
  </si>
  <si>
    <t>SMU08000000500000011</t>
  </si>
  <si>
    <t>SMU09000000500000011</t>
  </si>
  <si>
    <t>SMU10000000500000011</t>
  </si>
  <si>
    <t>SMU11000000500000011</t>
  </si>
  <si>
    <t>SMU12000000500000011</t>
  </si>
  <si>
    <t>SMU13000000500000011</t>
  </si>
  <si>
    <t>SMU15000000500000011</t>
  </si>
  <si>
    <t>SMU16000000500000011</t>
  </si>
  <si>
    <t>SMU17000000500000011</t>
  </si>
  <si>
    <t>SMU18000000500000011</t>
  </si>
  <si>
    <t>SMU19000000500000011</t>
  </si>
  <si>
    <t>SMU20000000500000011</t>
  </si>
  <si>
    <t>SMU21000000500000011</t>
  </si>
  <si>
    <t>SMU22000000500000011</t>
  </si>
  <si>
    <t>SMU23000000500000011</t>
  </si>
  <si>
    <t>SMU24000000500000011</t>
  </si>
  <si>
    <t>SMU25000000500000011</t>
  </si>
  <si>
    <t>SMU26000000500000011</t>
  </si>
  <si>
    <t>SMU27000000500000011</t>
  </si>
  <si>
    <t>SMU28000000500000011</t>
  </si>
  <si>
    <t>SMU29000000500000011</t>
  </si>
  <si>
    <t>SMU30000000500000011</t>
  </si>
  <si>
    <t>SMU31000000500000011</t>
  </si>
  <si>
    <t>SMU32000000500000011</t>
  </si>
  <si>
    <t>SMU33000000500000011</t>
  </si>
  <si>
    <t>SMU34000000500000011</t>
  </si>
  <si>
    <t>SMU35000000500000011</t>
  </si>
  <si>
    <t>SMU36000000500000011</t>
  </si>
  <si>
    <t>SMU37000000500000011</t>
  </si>
  <si>
    <t>SMU38000000500000011</t>
  </si>
  <si>
    <t>SMU39000000500000011</t>
  </si>
  <si>
    <t>SMU40000000500000011</t>
  </si>
  <si>
    <t>SMU41000000500000011</t>
  </si>
  <si>
    <t>SMU42000000500000011</t>
  </si>
  <si>
    <t>SMU44000000500000011</t>
  </si>
  <si>
    <t>SMU45000000500000011</t>
  </si>
  <si>
    <t>SMU46000000500000011</t>
  </si>
  <si>
    <t>SMU47000000500000011</t>
  </si>
  <si>
    <t>SMU48000000500000011</t>
  </si>
  <si>
    <t>SMU49000000500000011</t>
  </si>
  <si>
    <t>SMU50000000500000011</t>
  </si>
  <si>
    <t>SMU51000000500000011</t>
  </si>
  <si>
    <t>SMU53000000500000011</t>
  </si>
  <si>
    <t>SMU54000000500000011</t>
  </si>
  <si>
    <t>SMU55000000500000011</t>
  </si>
  <si>
    <t>SMU56000000500000011</t>
  </si>
  <si>
    <t>NATIONAL</t>
  </si>
  <si>
    <t>CPI ALL URBAN CONSUMERS</t>
  </si>
  <si>
    <t>CUUS0000SA0</t>
  </si>
  <si>
    <t>CHANGE</t>
  </si>
  <si>
    <t>State</t>
  </si>
  <si>
    <t>AWE All Private Emloyees ($)</t>
  </si>
  <si>
    <t>Year-Over-Year Change in AWE (%)</t>
  </si>
  <si>
    <t>#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</si>
  <si>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</si>
  <si>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</si>
  <si>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</si>
  <si>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</si>
  <si>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</si>
  <si>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</si>
  <si>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</si>
  <si>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</si>
  <si>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</si>
  <si>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</si>
  <si>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</si>
  <si>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</si>
  <si>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</si>
  <si>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</si>
  <si>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</si>
  <si>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</si>
  <si>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</si>
  <si>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</si>
  <si>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</si>
  <si>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</si>
  <si>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</si>
  <si>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</si>
  <si>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</si>
  <si>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</si>
  <si>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</si>
  <si>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</si>
  <si>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</si>
  <si>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</si>
  <si>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</si>
  <si>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</si>
  <si>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</si>
  <si>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</si>
  <si>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</si>
  <si>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</si>
  <si>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</si>
  <si>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</si>
  <si>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</si>
  <si>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</si>
  <si>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</si>
  <si>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</si>
  <si>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</si>
  <si>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</si>
  <si>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</si>
  <si>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</si>
  <si>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</si>
  <si>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</si>
  <si>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</si>
  <si>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</si>
  <si>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</si>
  <si>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</si>
  <si>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</si>
  <si>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</si>
  <si>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</si>
  <si>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</si>
  <si>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</si>
  <si>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</si>
  <si>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</si>
  <si>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</si>
  <si>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</si>
  <si>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</si>
  <si>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</si>
  <si>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</si>
  <si>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</si>
  <si>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</si>
  <si>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</si>
  <si>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</si>
  <si>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</si>
  <si>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</si>
  <si>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</si>
  <si>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</si>
  <si>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</si>
  <si>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</si>
  <si>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</si>
  <si>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</si>
  <si>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</si>
  <si>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</si>
  <si>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</si>
  <si>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</si>
  <si>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</si>
  <si>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</si>
  <si>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</si>
  <si>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</si>
  <si>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</si>
  <si>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</si>
  <si>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</si>
  <si>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</si>
  <si>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</si>
  <si>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</si>
  <si>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</si>
  <si>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</si>
  <si>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</si>
  <si>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</si>
  <si>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</si>
  <si>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</si>
  <si>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</si>
  <si>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</si>
  <si>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</si>
  <si>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</si>
  <si>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</si>
  <si>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</si>
  <si>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</si>
  <si>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</si>
  <si>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</si>
  <si>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Code</t>
  </si>
  <si>
    <t>US</t>
  </si>
  <si>
    <t>Average Weekly Wages March 2015</t>
  </si>
  <si>
    <t>Mar
2015</t>
  </si>
  <si>
    <t>Dec
2015</t>
  </si>
  <si>
    <t>Nov
2015</t>
  </si>
  <si>
    <t>Oct
2015</t>
  </si>
  <si>
    <t>Sep
2015</t>
  </si>
  <si>
    <t>Aug
2015</t>
  </si>
  <si>
    <t>Jul
2015</t>
  </si>
  <si>
    <t>Jun
2015</t>
  </si>
  <si>
    <t>May
2015</t>
  </si>
  <si>
    <t>Apr
2015</t>
  </si>
  <si>
    <t>CES0500000011</t>
  </si>
  <si>
    <t>Jan
2016</t>
  </si>
  <si>
    <t>Dec
2016</t>
  </si>
  <si>
    <t>Nov
2016</t>
  </si>
  <si>
    <t>Oct
2016</t>
  </si>
  <si>
    <t>Sep
2016</t>
  </si>
  <si>
    <t>Aug
2016</t>
  </si>
  <si>
    <t>Jul
2016</t>
  </si>
  <si>
    <t>Jun
2016</t>
  </si>
  <si>
    <t>May
2016</t>
  </si>
  <si>
    <t>Apr
2016</t>
  </si>
  <si>
    <t>Mar
2016</t>
  </si>
  <si>
    <t>Feb
2016</t>
  </si>
  <si>
    <t>2015 to 2016</t>
  </si>
  <si>
    <t>March
2015</t>
  </si>
  <si>
    <t>March
2016</t>
  </si>
  <si>
    <t>March 2015 adj for inflation</t>
  </si>
  <si>
    <t>Average Weekly Wages 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</si>
</sst>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"/>
    <numFmt numFmtId="165" formatCode="0.000000000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0%_);\(0%\)"/>
    <numFmt numFmtId="171" formatCode="[$-409]mmm\-yy;@"/>
    <numFmt numFmtId="172" formatCode="0.0"/>
    <numFmt numFmtId="173" formatCode="_(* #,##0_);_(* \(#,##0\);_(* &quot;-&quot;??_);_(@_)"/>
    <numFmt numFmtId="174" formatCode="#0"/>
  </numFmts>
  <fonts count="8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6.5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3"/>
      <name val="Arial"/>
      <family val="2"/>
    </font>
    <font>
      <sz val="10"/>
      <color indexed="8"/>
      <name val="Arial"/>
      <family val="2"/>
    </font>
    <font>
      <sz val="9"/>
      <color rgb="FF000000"/>
      <name val="Tahoma"/>
      <family val="2"/>
    </font>
  </fonts>
  <fills count="43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80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8" fillId="8" borderId="8" applyNumberFormat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4" fillId="2" borderId="0"/>
    <xf numFmtId="0" fontId="26" fillId="2" borderId="0" applyNumberFormat="0" applyAlignment="0"/>
    <xf numFmtId="43" fontId="26" fillId="2" borderId="0" applyFont="0" applyFill="0" applyBorder="0" applyAlignment="0" applyProtection="0"/>
    <xf numFmtId="39" fontId="27" fillId="2" borderId="0">
      <alignment horizontal="right"/>
    </xf>
    <xf numFmtId="0" fontId="26" fillId="2" borderId="0" applyFill="0">
      <alignment horizontal="center"/>
    </xf>
    <xf numFmtId="166" fontId="28" fillId="2" borderId="11" applyFill="0"/>
    <xf numFmtId="0" fontId="29" fillId="2" borderId="0" applyFont="0" applyAlignment="0"/>
    <xf numFmtId="0" fontId="30" fillId="2" borderId="0" applyFill="0">
      <alignment vertical="top"/>
    </xf>
    <xf numFmtId="0" fontId="28" fillId="2" borderId="0" applyFill="0">
      <alignment horizontal="left" vertical="top"/>
    </xf>
    <xf numFmtId="166" fontId="31" fillId="2" borderId="12" applyFill="0"/>
    <xf numFmtId="0" fontId="29" fillId="2" borderId="0" applyNumberFormat="0" applyFont="0" applyAlignment="0"/>
    <xf numFmtId="0" fontId="30" fillId="2" borderId="0" applyFill="0">
      <alignment wrapText="1"/>
    </xf>
    <xf numFmtId="0" fontId="28" fillId="2" borderId="0" applyFill="0">
      <alignment horizontal="left" vertical="top" wrapText="1"/>
    </xf>
    <xf numFmtId="166" fontId="25" fillId="2" borderId="0" applyFill="0"/>
    <xf numFmtId="0" fontId="32" fillId="2" borderId="0" applyNumberFormat="0" applyFont="0" applyAlignment="0">
      <alignment horizontal="center"/>
    </xf>
    <xf numFmtId="0" fontId="33" fillId="2" borderId="0" applyFill="0">
      <alignment vertical="top" wrapText="1"/>
    </xf>
    <xf numFmtId="0" fontId="31" fillId="2" borderId="0" applyFill="0">
      <alignment horizontal="left" vertical="top" wrapText="1"/>
    </xf>
    <xf numFmtId="166" fontId="29" fillId="2" borderId="0" applyFill="0"/>
    <xf numFmtId="0" fontId="32" fillId="2" borderId="0" applyNumberFormat="0" applyFont="0" applyAlignment="0">
      <alignment horizontal="center"/>
    </xf>
    <xf numFmtId="0" fontId="34" fillId="2" borderId="0" applyFill="0">
      <alignment vertical="center" wrapText="1"/>
    </xf>
    <xf numFmtId="0" fontId="35" fillId="2" borderId="0">
      <alignment horizontal="left" vertical="center" wrapText="1"/>
    </xf>
    <xf numFmtId="166" fontId="36" fillId="2" borderId="0" applyFill="0"/>
    <xf numFmtId="0" fontId="32" fillId="2" borderId="0" applyNumberFormat="0" applyFont="0" applyAlignment="0">
      <alignment horizontal="center"/>
    </xf>
    <xf numFmtId="0" fontId="37" fillId="2" borderId="0" applyFill="0">
      <alignment horizontal="center" vertical="center" wrapText="1"/>
    </xf>
    <xf numFmtId="0" fontId="29" fillId="2" borderId="0" applyFill="0">
      <alignment horizontal="center" vertical="center" wrapText="1"/>
    </xf>
    <xf numFmtId="166" fontId="38" fillId="2" borderId="0" applyFill="0"/>
    <xf numFmtId="43" fontId="36" fillId="2" borderId="0" applyFill="0"/>
    <xf numFmtId="0" fontId="39" fillId="2" borderId="0" applyFill="0">
      <alignment horizontal="center" vertical="center" wrapText="1"/>
    </xf>
    <xf numFmtId="0" fontId="40" fillId="2" borderId="0" applyFill="0">
      <alignment horizontal="center" vertical="center" wrapText="1"/>
    </xf>
    <xf numFmtId="166" fontId="41" fillId="2" borderId="0" applyFill="0"/>
    <xf numFmtId="0" fontId="32" fillId="2" borderId="0" applyNumberFormat="0" applyFont="0" applyAlignment="0">
      <alignment horizontal="center"/>
    </xf>
    <xf numFmtId="0" fontId="42" fillId="2" borderId="0">
      <alignment horizontal="center" wrapText="1"/>
    </xf>
    <xf numFmtId="0" fontId="38" fillId="2" borderId="0" applyFill="0">
      <alignment horizontal="center" wrapText="1"/>
    </xf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0" fontId="44" fillId="2" borderId="0"/>
    <xf numFmtId="2" fontId="29" fillId="2" borderId="0" applyFont="0" applyFill="0" applyBorder="0" applyAlignment="0" applyProtection="0"/>
    <xf numFmtId="38" fontId="26" fillId="36" borderId="0" applyNumberFormat="0" applyBorder="0" applyAlignment="0" applyProtection="0"/>
    <xf numFmtId="0" fontId="31" fillId="2" borderId="13" applyNumberFormat="0" applyAlignment="0" applyProtection="0">
      <alignment horizontal="left" vertical="center"/>
    </xf>
    <xf numFmtId="0" fontId="31" fillId="2" borderId="14">
      <alignment horizontal="left" vertical="center"/>
    </xf>
    <xf numFmtId="14" fontId="45" fillId="37" borderId="15">
      <alignment horizontal="center" vertical="center" wrapText="1"/>
    </xf>
    <xf numFmtId="0" fontId="46" fillId="38" borderId="0" applyNumberFormat="0" applyAlignment="0" applyProtection="0"/>
    <xf numFmtId="10" fontId="26" fillId="39" borderId="16" applyNumberFormat="0" applyBorder="0" applyAlignment="0" applyProtection="0"/>
    <xf numFmtId="0" fontId="26" fillId="36" borderId="0"/>
    <xf numFmtId="37" fontId="47" fillId="2" borderId="0"/>
    <xf numFmtId="165" fontId="29" fillId="2" borderId="0"/>
    <xf numFmtId="0" fontId="1" fillId="2" borderId="0"/>
    <xf numFmtId="0" fontId="29" fillId="2" borderId="0"/>
    <xf numFmtId="0" fontId="62" fillId="2" borderId="0"/>
    <xf numFmtId="0" fontId="43" fillId="2" borderId="0"/>
    <xf numFmtId="0" fontId="62" fillId="2" borderId="0"/>
    <xf numFmtId="0" fontId="24" fillId="2" borderId="0"/>
    <xf numFmtId="0" fontId="29" fillId="2" borderId="0"/>
    <xf numFmtId="0" fontId="24" fillId="2" borderId="0"/>
    <xf numFmtId="4" fontId="29" fillId="2" borderId="0" applyFont="0" applyFill="0" applyBorder="0" applyAlignment="0" applyProtection="0"/>
    <xf numFmtId="170" fontId="29" fillId="2" borderId="0" applyFont="0" applyFill="0" applyBorder="0" applyAlignment="0" applyProtection="0"/>
    <xf numFmtId="10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0" fontId="44" fillId="2" borderId="0" applyNumberFormat="0" applyFont="0" applyFill="0" applyBorder="0" applyAlignment="0" applyProtection="0">
      <alignment horizontal="left"/>
    </xf>
    <xf numFmtId="15" fontId="44" fillId="2" borderId="0" applyFont="0" applyFill="0" applyBorder="0" applyAlignment="0" applyProtection="0"/>
    <xf numFmtId="4" fontId="44" fillId="2" borderId="0" applyFont="0" applyFill="0" applyBorder="0" applyAlignment="0" applyProtection="0"/>
    <xf numFmtId="0" fontId="48" fillId="2" borderId="15">
      <alignment horizontal="center"/>
    </xf>
    <xf numFmtId="3" fontId="44" fillId="2" borderId="0" applyFont="0" applyFill="0" applyBorder="0" applyAlignment="0" applyProtection="0"/>
    <xf numFmtId="0" fontId="44" fillId="40" borderId="0" applyNumberFormat="0" applyFont="0" applyBorder="0" applyAlignment="0" applyProtection="0"/>
    <xf numFmtId="39" fontId="26" fillId="2" borderId="14" applyBorder="0">
      <protection locked="0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 indent="7"/>
    </xf>
    <xf numFmtId="39" fontId="27" fillId="2" borderId="0" applyFill="0">
      <alignment horizontal="right"/>
    </xf>
    <xf numFmtId="0" fontId="45" fillId="2" borderId="16" applyNumberFormat="0" applyFont="0" applyBorder="0" applyAlignment="0">
      <alignment horizontal="right"/>
    </xf>
    <xf numFmtId="0" fontId="28" fillId="2" borderId="0" applyNumberFormat="0" applyFill="0" applyBorder="0" applyAlignment="0" applyProtection="0"/>
    <xf numFmtId="0" fontId="31" fillId="2" borderId="0" applyNumberFormat="0" applyFill="0" applyBorder="0" applyAlignment="0" applyProtection="0"/>
    <xf numFmtId="39" fontId="36" fillId="2" borderId="0" applyFill="0">
      <alignment horizontal="right"/>
    </xf>
    <xf numFmtId="0" fontId="29" fillId="2" borderId="0" applyNumberFormat="0" applyFont="0" applyBorder="0" applyAlignment="0"/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 indent="1"/>
    </xf>
    <xf numFmtId="39" fontId="36" fillId="2" borderId="0" applyFill="0"/>
    <xf numFmtId="0" fontId="29" fillId="2" borderId="0" applyNumberFormat="0" applyFont="0" applyFill="0" applyBorder="0" applyAlignment="0"/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 indent="2"/>
    </xf>
    <xf numFmtId="39" fontId="36" fillId="2" borderId="0" applyFill="0"/>
    <xf numFmtId="0" fontId="29" fillId="2" borderId="0" applyNumberFormat="0" applyFont="0" applyBorder="0" applyAlignment="0"/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 indent="3"/>
    </xf>
    <xf numFmtId="39" fontId="36" fillId="2" borderId="0" applyFill="0"/>
    <xf numFmtId="0" fontId="29" fillId="2" borderId="0" applyNumberFormat="0" applyFont="0" applyBorder="0" applyAlignment="0"/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 indent="4"/>
    </xf>
    <xf numFmtId="39" fontId="36" fillId="2" borderId="0" applyFill="0"/>
    <xf numFmtId="0" fontId="29" fillId="2" borderId="0" applyNumberFormat="0" applyFont="0" applyBorder="0" applyAlignment="0"/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 indent="5"/>
    </xf>
    <xf numFmtId="39" fontId="36" fillId="2" borderId="0" applyFill="0"/>
    <xf numFmtId="0" fontId="29" fillId="2" borderId="0" applyNumberFormat="0" applyFont="0" applyFill="0" applyBorder="0" applyAlignment="0"/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 indent="6"/>
    </xf>
    <xf numFmtId="39" fontId="36" fillId="2" borderId="0"/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 indent="9"/>
    </xf>
    <xf numFmtId="0" fontId="35" fillId="2" borderId="0"/>
    <xf numFmtId="0" fontId="61" fillId="2" borderId="0" applyFill="0" applyBorder="0" applyProtection="0">
      <alignment horizontal="left" vertical="top"/>
    </xf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64" fillId="2" borderId="0"/>
    <xf numFmtId="9" fontId="64" fillId="2" borderId="0" applyFont="0" applyFill="0" applyBorder="0" applyAlignment="0" applyProtection="0"/>
    <xf numFmtId="0" fontId="65" fillId="2" borderId="0" applyNumberFormat="0" applyFill="0" applyBorder="0" applyAlignment="0" applyProtection="0"/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43" fontId="29" fillId="2" borderId="0" applyFont="0" applyFill="0" applyBorder="0" applyAlignment="0" applyProtection="0"/>
    <xf numFmtId="43" fontId="1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0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2" fontId="29" fillId="2" borderId="0" applyFont="0" applyFill="0" applyBorder="0" applyAlignment="0" applyProtection="0"/>
    <xf numFmtId="0" fontId="66" fillId="2" borderId="0" applyNumberFormat="0" applyFill="0" applyBorder="0" applyAlignment="0" applyProtection="0">
      <alignment vertical="top"/>
      <protection locked="0"/>
    </xf>
    <xf numFmtId="171" fontId="66" fillId="2" borderId="0" applyNumberFormat="0" applyFill="0" applyBorder="0" applyAlignment="0" applyProtection="0">
      <alignment vertical="top"/>
      <protection locked="0"/>
    </xf>
    <xf numFmtId="0" fontId="67" fillId="2" borderId="0" applyNumberFormat="0" applyFill="0" applyBorder="0" applyAlignment="0" applyProtection="0">
      <alignment vertical="top"/>
      <protection locked="0"/>
    </xf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0" fontId="69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0" fontId="70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71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24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4" fillId="2" borderId="0"/>
    <xf numFmtId="0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72" fillId="2" borderId="0"/>
    <xf numFmtId="0" fontId="44" fillId="2" borderId="0"/>
    <xf numFmtId="0" fontId="44" fillId="2" borderId="0"/>
    <xf numFmtId="0" fontId="29" fillId="2" borderId="0"/>
    <xf numFmtId="0" fontId="62" fillId="2" borderId="0"/>
    <xf numFmtId="0" fontId="73" fillId="2" borderId="0"/>
    <xf numFmtId="0" fontId="1" fillId="2" borderId="0"/>
    <xf numFmtId="0" fontId="62" fillId="2" borderId="0"/>
    <xf numFmtId="171" fontId="43" fillId="2" borderId="0"/>
    <xf numFmtId="0" fontId="1" fillId="2" borderId="0"/>
    <xf numFmtId="0" fontId="43" fillId="2" borderId="0"/>
    <xf numFmtId="0" fontId="24" fillId="2" borderId="0"/>
    <xf numFmtId="0" fontId="29" fillId="2" borderId="0"/>
    <xf numFmtId="171" fontId="5" fillId="2" borderId="0"/>
    <xf numFmtId="0" fontId="64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73" fillId="2" borderId="0"/>
    <xf numFmtId="0" fontId="44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1" fillId="9" borderId="9" applyNumberFormat="0" applyFont="0" applyAlignment="0" applyProtection="0"/>
    <xf numFmtId="9" fontId="73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4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49" fillId="2" borderId="0">
      <alignment horizontal="left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/>
    </xf>
    <xf numFmtId="0" fontId="50" fillId="2" borderId="0" applyNumberFormat="0" applyFill="0" applyBorder="0" applyProtection="0">
      <alignment horizontal="left" indent="7"/>
    </xf>
    <xf numFmtId="0" fontId="51" fillId="2" borderId="0" applyNumberFormat="0" applyFill="0" applyBorder="0" applyProtection="0">
      <alignment horizontal="left"/>
    </xf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/>
    </xf>
    <xf numFmtId="0" fontId="52" fillId="2" borderId="0" applyNumberFormat="0" applyFill="0" applyBorder="0" applyProtection="0">
      <alignment horizontal="left" indent="1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7" fillId="2" borderId="0" applyNumberFormat="0" applyFill="0" applyBorder="0" applyProtection="0">
      <alignment horizontal="left"/>
    </xf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/>
    </xf>
    <xf numFmtId="0" fontId="58" fillId="2" borderId="0" applyNumberFormat="0" applyFill="0" applyBorder="0" applyProtection="0">
      <alignment horizontal="left" indent="6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171" fontId="74" fillId="2" borderId="18">
      <alignment horizontal="center"/>
    </xf>
    <xf numFmtId="0" fontId="24" fillId="2" borderId="0"/>
    <xf numFmtId="0" fontId="29" fillId="2" borderId="0"/>
    <xf numFmtId="44" fontId="63" fillId="2" borderId="0" applyFont="0" applyFill="0" applyBorder="0" applyAlignment="0" applyProtection="0"/>
    <xf numFmtId="0" fontId="24" fillId="2" borderId="0"/>
    <xf numFmtId="0" fontId="6" fillId="2" borderId="0"/>
    <xf numFmtId="0" fontId="6" fillId="2" borderId="0"/>
    <xf numFmtId="0" fontId="29" fillId="2" borderId="0"/>
    <xf numFmtId="43" fontId="29" fillId="2" borderId="0" applyFont="0" applyFill="0" applyBorder="0" applyAlignment="0" applyProtection="0"/>
    <xf numFmtId="0" fontId="24" fillId="2" borderId="0"/>
    <xf numFmtId="0" fontId="24" fillId="2" borderId="0"/>
    <xf numFmtId="0" fontId="1" fillId="2" borderId="0"/>
    <xf numFmtId="9" fontId="24" fillId="2" borderId="0" applyFont="0" applyFill="0" applyBorder="0" applyAlignment="0" applyProtection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7" fillId="2" borderId="0" applyNumberFormat="0" applyFill="0" applyBorder="0" applyAlignment="0" applyProtection="0"/>
    <xf numFmtId="0" fontId="8" fillId="2" borderId="2" applyNumberFormat="0" applyFill="0" applyAlignment="0" applyProtection="0"/>
    <xf numFmtId="0" fontId="9" fillId="2" borderId="3" applyNumberFormat="0" applyFill="0" applyAlignment="0" applyProtection="0"/>
    <xf numFmtId="0" fontId="10" fillId="2" borderId="4" applyNumberFormat="0" applyFill="0" applyAlignment="0" applyProtection="0"/>
    <xf numFmtId="0" fontId="10" fillId="2" borderId="0" applyNumberFormat="0" applyFill="0" applyBorder="0" applyAlignment="0" applyProtection="0"/>
    <xf numFmtId="0" fontId="17" fillId="2" borderId="7" applyNumberFormat="0" applyFill="0" applyAlignment="0" applyProtection="0"/>
    <xf numFmtId="0" fontId="19" fillId="2" borderId="0" applyNumberFormat="0" applyFill="0" applyBorder="0" applyAlignment="0" applyProtection="0"/>
    <xf numFmtId="0" fontId="20" fillId="2" borderId="0" applyNumberFormat="0" applyFill="0" applyBorder="0" applyAlignment="0" applyProtection="0"/>
    <xf numFmtId="0" fontId="21" fillId="2" borderId="10" applyNumberFormat="0" applyFill="0" applyAlignment="0" applyProtection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29" fillId="2" borderId="0"/>
    <xf numFmtId="44" fontId="63" fillId="2" borderId="0" applyFont="0" applyFill="0" applyBorder="0" applyAlignment="0" applyProtection="0"/>
    <xf numFmtId="0" fontId="29" fillId="2" borderId="0"/>
    <xf numFmtId="43" fontId="29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44" fontId="63" fillId="2" borderId="0" applyFont="0" applyFill="0" applyBorder="0" applyAlignment="0" applyProtection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43" fontId="6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17" fontId="3" fillId="0" borderId="0" xfId="0" applyNumberFormat="1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5" fillId="0" borderId="0" xfId="0" applyFont="1" applyBorder="1"/>
    <xf numFmtId="2" fontId="5" fillId="0" borderId="0" xfId="0" applyNumberFormat="1" applyFont="1"/>
    <xf numFmtId="0" fontId="4" fillId="34" borderId="0" xfId="0" applyFont="1" applyFill="1" applyBorder="1" applyAlignment="1">
      <alignment horizontal="right"/>
    </xf>
    <xf numFmtId="0" fontId="4" fillId="35" borderId="0" xfId="0" applyFont="1" applyFill="1" applyBorder="1" applyAlignment="1">
      <alignment horizontal="right" wrapText="1"/>
    </xf>
    <xf numFmtId="0" fontId="45" fillId="41" borderId="0" xfId="32" applyFont="1" applyFill="1" applyAlignment="1">
      <alignment horizontal="center" wrapText="1"/>
    </xf>
    <xf numFmtId="0" fontId="45" fillId="41" borderId="0" xfId="32" applyFont="1" applyFill="1"/>
    <xf numFmtId="0" fontId="23" fillId="0" borderId="17" xfId="0" applyFont="1" applyBorder="1"/>
    <xf numFmtId="0" fontId="75" fillId="42" borderId="0" xfId="0" applyFont="1" applyFill="1"/>
    <xf numFmtId="0" fontId="4" fillId="2" borderId="0" xfId="296" applyFont="1" applyAlignment="1">
      <alignment horizontal="left"/>
    </xf>
    <xf numFmtId="0" fontId="4" fillId="2" borderId="0" xfId="296" applyNumberFormat="1" applyFont="1" applyAlignment="1">
      <alignment horizontal="left"/>
    </xf>
    <xf numFmtId="0" fontId="29" fillId="2" borderId="0" xfId="295" applyFont="1"/>
    <xf numFmtId="0" fontId="76" fillId="2" borderId="0" xfId="295" applyFont="1"/>
    <xf numFmtId="0" fontId="77" fillId="0" borderId="0" xfId="0" applyFont="1"/>
    <xf numFmtId="172" fontId="77" fillId="0" borderId="0" xfId="0" applyNumberFormat="1" applyFont="1"/>
    <xf numFmtId="1" fontId="77" fillId="0" borderId="0" xfId="0" applyNumberFormat="1" applyFont="1"/>
    <xf numFmtId="172" fontId="0" fillId="0" borderId="0" xfId="0" applyNumberFormat="1"/>
    <xf numFmtId="1" fontId="0" fillId="0" borderId="0" xfId="0" applyNumberFormat="1"/>
    <xf numFmtId="0" fontId="45" fillId="0" borderId="0" xfId="32" applyFont="1" applyFill="1"/>
    <xf numFmtId="0" fontId="45" fillId="0" borderId="0" xfId="32" applyFont="1" applyFill="1" applyAlignment="1">
      <alignment horizontal="center" wrapText="1"/>
    </xf>
    <xf numFmtId="0" fontId="23" fillId="0" borderId="0" xfId="0" applyFont="1" applyFill="1"/>
    <xf numFmtId="172" fontId="5" fillId="0" borderId="0" xfId="0" applyNumberFormat="1" applyFont="1"/>
    <xf numFmtId="173" fontId="5" fillId="0" borderId="0" xfId="479" applyNumberFormat="1" applyFont="1"/>
    <xf numFmtId="0" fontId="3" fillId="0" borderId="0" xfId="0" applyFont="1"/>
    <xf numFmtId="0" fontId="4" fillId="2" borderId="1" xfId="315" applyFont="1" applyFill="1" applyBorder="1" applyAlignment="1">
      <alignment horizontal="center" wrapText="1"/>
    </xf>
    <xf numFmtId="0" fontId="4" fillId="34" borderId="1" xfId="315" applyFont="1" applyFill="1" applyBorder="1" applyAlignment="1">
      <alignment horizontal="center" wrapText="1"/>
    </xf>
    <xf numFmtId="0" fontId="3" fillId="0" borderId="0" xfId="0" applyFont="1"/>
    <xf numFmtId="174" fontId="78" fillId="2" borderId="0" xfId="315" applyNumberFormat="1" applyFont="1" applyFill="1" applyAlignment="1">
      <alignment horizontal="right"/>
    </xf>
    <xf numFmtId="174" fontId="5" fillId="0" borderId="0" xfId="0" applyNumberFormat="1" applyFont="1"/>
    <xf numFmtId="164" fontId="5" fillId="2" borderId="0" xfId="315" applyNumberFormat="1" applyFont="1" applyFill="1" applyAlignment="1">
      <alignment horizontal="right"/>
    </xf>
    <xf numFmtId="0" fontId="4" fillId="2" borderId="0" xfId="315" applyFont="1" applyFill="1" applyAlignment="1">
      <alignment horizontal="left"/>
    </xf>
    <xf numFmtId="0" fontId="4" fillId="2" borderId="1" xfId="315" applyFont="1" applyFill="1" applyBorder="1" applyAlignment="1">
      <alignment horizontal="left" wrapText="1"/>
    </xf>
    <xf numFmtId="0" fontId="5" fillId="2" borderId="0" xfId="315" applyFont="1" applyFill="1" applyAlignment="1">
      <alignment horizontal="left"/>
    </xf>
    <xf numFmtId="0" fontId="4" fillId="2" borderId="0" xfId="315" applyFont="1" applyFill="1" applyAlignment="1">
      <alignment horizontal="left" vertical="top" wrapText="1"/>
    </xf>
    <xf numFmtId="0" fontId="79" fillId="0" borderId="0" xfId="0" applyFont="1"/>
    <xf numFmtId="0" fontId="0" fillId="2" borderId="0" xfId="0" applyFill="1"/>
    <xf numFmtId="0" fontId="6" fillId="2" borderId="0" xfId="315"/>
    <xf numFmtId="0" fontId="28" fillId="0" borderId="0" xfId="32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2" fillId="2" borderId="0" xfId="315" applyFont="1" applyFill="1" applyAlignment="1">
      <alignment horizontal="left"/>
    </xf>
    <xf numFmtId="0" fontId="6" fillId="2" borderId="0" xfId="315"/>
    <xf numFmtId="0" fontId="28" fillId="34" borderId="0" xfId="32" applyFont="1" applyFill="1" applyAlignment="1">
      <alignment horizontal="center"/>
    </xf>
  </cellXfs>
  <cellStyles count="480">
    <cellStyle name="20% - Accent1" xfId="9" builtinId="30" customBuiltin="1"/>
    <cellStyle name="20% - Accent1 2" xfId="378"/>
    <cellStyle name="20% - Accent2" xfId="13" builtinId="34" customBuiltin="1"/>
    <cellStyle name="20% - Accent2 2" xfId="379"/>
    <cellStyle name="20% - Accent3" xfId="17" builtinId="38" customBuiltin="1"/>
    <cellStyle name="20% - Accent3 2" xfId="380"/>
    <cellStyle name="20% - Accent4" xfId="21" builtinId="42" customBuiltin="1"/>
    <cellStyle name="20% - Accent4 2" xfId="381"/>
    <cellStyle name="20% - Accent5" xfId="25" builtinId="46" customBuiltin="1"/>
    <cellStyle name="20% - Accent5 2" xfId="382"/>
    <cellStyle name="20% - Accent6" xfId="29" builtinId="50" customBuiltin="1"/>
    <cellStyle name="20% - Accent6 2" xfId="383"/>
    <cellStyle name="40% - Accent1" xfId="10" builtinId="31" customBuiltin="1"/>
    <cellStyle name="40% - Accent1 2" xfId="384"/>
    <cellStyle name="40% - Accent2" xfId="14" builtinId="35" customBuiltin="1"/>
    <cellStyle name="40% - Accent2 2" xfId="385"/>
    <cellStyle name="40% - Accent3" xfId="18" builtinId="39" customBuiltin="1"/>
    <cellStyle name="40% - Accent3 2" xfId="386"/>
    <cellStyle name="40% - Accent4" xfId="22" builtinId="43" customBuiltin="1"/>
    <cellStyle name="40% - Accent4 2" xfId="387"/>
    <cellStyle name="40% - Accent5" xfId="26" builtinId="47" customBuiltin="1"/>
    <cellStyle name="40% - Accent5 2" xfId="388"/>
    <cellStyle name="40% - Accent6" xfId="30" builtinId="51" customBuiltin="1"/>
    <cellStyle name="40% - Accent6 2" xfId="389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active" xfId="33"/>
    <cellStyle name="Bad" xfId="2" builtinId="27" customBuiltin="1"/>
    <cellStyle name="C00A" xfId="34"/>
    <cellStyle name="C00B" xfId="35"/>
    <cellStyle name="C00L" xfId="36"/>
    <cellStyle name="C01A" xfId="37"/>
    <cellStyle name="C01B" xfId="38"/>
    <cellStyle name="C01H" xfId="39"/>
    <cellStyle name="C01L" xfId="40"/>
    <cellStyle name="C02A" xfId="41"/>
    <cellStyle name="C02B" xfId="42"/>
    <cellStyle name="C02H" xfId="43"/>
    <cellStyle name="C02L" xfId="44"/>
    <cellStyle name="C03A" xfId="45"/>
    <cellStyle name="C03B" xfId="46"/>
    <cellStyle name="C03H" xfId="47"/>
    <cellStyle name="C03L" xfId="48"/>
    <cellStyle name="C04A" xfId="49"/>
    <cellStyle name="C04B" xfId="50"/>
    <cellStyle name="C04H" xfId="51"/>
    <cellStyle name="C04L" xfId="52"/>
    <cellStyle name="C05A" xfId="53"/>
    <cellStyle name="C05B" xfId="54"/>
    <cellStyle name="C05H" xfId="55"/>
    <cellStyle name="C05L" xfId="56"/>
    <cellStyle name="C06A" xfId="57"/>
    <cellStyle name="C06B" xfId="58"/>
    <cellStyle name="C06H" xfId="59"/>
    <cellStyle name="C06L" xfId="60"/>
    <cellStyle name="C07A" xfId="61"/>
    <cellStyle name="C07B" xfId="62"/>
    <cellStyle name="C07H" xfId="63"/>
    <cellStyle name="C07L" xfId="64"/>
    <cellStyle name="Calculation" xfId="6" builtinId="22" customBuiltin="1"/>
    <cellStyle name="Check Cell" xfId="7" builtinId="23" customBuiltin="1"/>
    <cellStyle name="Comma" xfId="479" builtinId="3"/>
    <cellStyle name="Comma 10" xfId="141"/>
    <cellStyle name="Comma 2" xfId="65"/>
    <cellStyle name="Comma 2 2" xfId="146"/>
    <cellStyle name="Comma 3" xfId="66"/>
    <cellStyle name="Comma 4" xfId="147"/>
    <cellStyle name="Comma 5" xfId="148"/>
    <cellStyle name="Comma 6" xfId="149"/>
    <cellStyle name="Comma 6 2" xfId="339"/>
    <cellStyle name="Comma 6 2 2" xfId="431"/>
    <cellStyle name="Comma 6 3" xfId="394"/>
    <cellStyle name="Comma 7" xfId="302"/>
    <cellStyle name="Comma 7 2" xfId="371"/>
    <cellStyle name="Comma 8" xfId="335"/>
    <cellStyle name="Comma 9" xfId="392"/>
    <cellStyle name="Comma0" xfId="67"/>
    <cellStyle name="Comma0 2" xfId="150"/>
    <cellStyle name="Currency 2" xfId="369"/>
    <cellStyle name="Currency 3" xfId="421"/>
    <cellStyle name="Currency 4" xfId="297"/>
    <cellStyle name="Currency0" xfId="68"/>
    <cellStyle name="Currency0 2" xfId="151"/>
    <cellStyle name="Date" xfId="69"/>
    <cellStyle name="Date 2" xfId="152"/>
    <cellStyle name="Euro" xfId="70"/>
    <cellStyle name="Euro 2" xfId="154"/>
    <cellStyle name="Euro 3" xfId="153"/>
    <cellStyle name="EXPENSE REPORT" xfId="71"/>
    <cellStyle name="Explanatory Text 2" xfId="328"/>
    <cellStyle name="Fixed" xfId="72"/>
    <cellStyle name="Fixed 2" xfId="155"/>
    <cellStyle name="Good" xfId="1" builtinId="26" customBuiltin="1"/>
    <cellStyle name="Grey" xfId="73"/>
    <cellStyle name="Header1" xfId="74"/>
    <cellStyle name="Header2" xfId="75"/>
    <cellStyle name="Heading" xfId="76"/>
    <cellStyle name="Heading 1 2" xfId="322"/>
    <cellStyle name="Heading 2 2" xfId="323"/>
    <cellStyle name="Heading 3 2" xfId="324"/>
    <cellStyle name="Heading 4 2" xfId="325"/>
    <cellStyle name="Heading1" xfId="77"/>
    <cellStyle name="Hyperlink 2" xfId="145"/>
    <cellStyle name="Hyperlink 2 2" xfId="156"/>
    <cellStyle name="Hyperlink 2 3" xfId="157"/>
    <cellStyle name="Hyperlink 3" xfId="158"/>
    <cellStyle name="Input" xfId="4" builtinId="20" customBuiltin="1"/>
    <cellStyle name="Input [yellow]" xfId="78"/>
    <cellStyle name="Lines" xfId="79"/>
    <cellStyle name="Linked Cell 2" xfId="326"/>
    <cellStyle name="Map Data Values" xfId="159"/>
    <cellStyle name="Map Data Values 2" xfId="160"/>
    <cellStyle name="Map Data Values 3" xfId="161"/>
    <cellStyle name="Map Distance" xfId="162"/>
    <cellStyle name="Map Distance 2" xfId="163"/>
    <cellStyle name="Map Distance 3" xfId="164"/>
    <cellStyle name="Map Legend" xfId="165"/>
    <cellStyle name="Map Legend 2" xfId="166"/>
    <cellStyle name="Map Legend 3" xfId="167"/>
    <cellStyle name="Map Object Names" xfId="168"/>
    <cellStyle name="Map Object Names 2" xfId="169"/>
    <cellStyle name="Map Object Names 3" xfId="170"/>
    <cellStyle name="Map Title" xfId="171"/>
    <cellStyle name="Map Title 2" xfId="172"/>
    <cellStyle name="Map Title 3" xfId="173"/>
    <cellStyle name="Neutral" xfId="3" builtinId="28" customBuiltin="1"/>
    <cellStyle name="no dec" xfId="80"/>
    <cellStyle name="Normal" xfId="0" builtinId="0"/>
    <cellStyle name="Normal - Style1" xfId="81"/>
    <cellStyle name="Normal 10" xfId="174"/>
    <cellStyle name="Normal 10 2" xfId="175"/>
    <cellStyle name="Normal 11" xfId="176"/>
    <cellStyle name="Normal 11 2" xfId="177"/>
    <cellStyle name="Normal 12" xfId="178"/>
    <cellStyle name="Normal 12 2" xfId="179"/>
    <cellStyle name="Normal 13" xfId="180"/>
    <cellStyle name="Normal 13 2" xfId="181"/>
    <cellStyle name="Normal 14" xfId="182"/>
    <cellStyle name="Normal 14 2" xfId="183"/>
    <cellStyle name="Normal 15" xfId="184"/>
    <cellStyle name="Normal 16" xfId="185"/>
    <cellStyle name="Normal 16 2" xfId="186"/>
    <cellStyle name="Normal 17" xfId="187"/>
    <cellStyle name="Normal 17 2" xfId="188"/>
    <cellStyle name="Normal 18" xfId="189"/>
    <cellStyle name="Normal 18 2" xfId="190"/>
    <cellStyle name="Normal 18 2 2" xfId="342"/>
    <cellStyle name="Normal 18 2 2 2" xfId="434"/>
    <cellStyle name="Normal 18 2 3" xfId="396"/>
    <cellStyle name="Normal 18 3" xfId="341"/>
    <cellStyle name="Normal 18 3 2" xfId="433"/>
    <cellStyle name="Normal 18 4" xfId="395"/>
    <cellStyle name="Normal 19" xfId="191"/>
    <cellStyle name="Normal 19 2" xfId="343"/>
    <cellStyle name="Normal 19 2 2" xfId="435"/>
    <cellStyle name="Normal 19 3" xfId="397"/>
    <cellStyle name="Normal 2" xfId="82"/>
    <cellStyle name="Normal 2 2" xfId="83"/>
    <cellStyle name="Normal 2 2 2" xfId="192"/>
    <cellStyle name="Normal 2 2 3" xfId="193"/>
    <cellStyle name="Normal 2 2 4" xfId="194"/>
    <cellStyle name="Normal 2 3" xfId="195"/>
    <cellStyle name="Normal 2 3 2" xfId="345"/>
    <cellStyle name="Normal 2 3 2 2" xfId="437"/>
    <cellStyle name="Normal 2 3 3" xfId="398"/>
    <cellStyle name="Normal 2 4" xfId="196"/>
    <cellStyle name="Normal 2 5" xfId="197"/>
    <cellStyle name="Normal 2 6" xfId="305"/>
    <cellStyle name="Normal 2 6 2" xfId="372"/>
    <cellStyle name="Normal 2 6 2 2" xfId="460"/>
    <cellStyle name="Normal 2 6 3" xfId="422"/>
    <cellStyle name="Normal 2 7" xfId="315"/>
    <cellStyle name="Normal 2 8" xfId="469"/>
    <cellStyle name="Normal 2 9" xfId="143"/>
    <cellStyle name="Normal 2_temp" xfId="198"/>
    <cellStyle name="Normal 20" xfId="199"/>
    <cellStyle name="Normal 21" xfId="200"/>
    <cellStyle name="Normal 22" xfId="201"/>
    <cellStyle name="Normal 22 2" xfId="346"/>
    <cellStyle name="Normal 22 2 2" xfId="438"/>
    <cellStyle name="Normal 22 3" xfId="399"/>
    <cellStyle name="Normal 23" xfId="202"/>
    <cellStyle name="Normal 23 2" xfId="347"/>
    <cellStyle name="Normal 23 2 2" xfId="439"/>
    <cellStyle name="Normal 23 3" xfId="400"/>
    <cellStyle name="Normal 24" xfId="203"/>
    <cellStyle name="Normal 25" xfId="204"/>
    <cellStyle name="Normal 26" xfId="205"/>
    <cellStyle name="Normal 27" xfId="296"/>
    <cellStyle name="Normal 27 2" xfId="368"/>
    <cellStyle name="Normal 28" xfId="299"/>
    <cellStyle name="Normal 29" xfId="300"/>
    <cellStyle name="Normal 3" xfId="84"/>
    <cellStyle name="Normal 3 2" xfId="85"/>
    <cellStyle name="Normal 3 3" xfId="207"/>
    <cellStyle name="Normal 3 4" xfId="298"/>
    <cellStyle name="Normal 3 5" xfId="206"/>
    <cellStyle name="Normal 3_SRR_2008_1-15-09djb(1)" xfId="208"/>
    <cellStyle name="Normal 30" xfId="301"/>
    <cellStyle name="Normal 30 2" xfId="370"/>
    <cellStyle name="Normal 31" xfId="303"/>
    <cellStyle name="Normal 32" xfId="307"/>
    <cellStyle name="Normal 33" xfId="304"/>
    <cellStyle name="Normal 34" xfId="308"/>
    <cellStyle name="Normal 35" xfId="310"/>
    <cellStyle name="Normal 36" xfId="311"/>
    <cellStyle name="Normal 37" xfId="309"/>
    <cellStyle name="Normal 38" xfId="312"/>
    <cellStyle name="Normal 39" xfId="313"/>
    <cellStyle name="Normal 4" xfId="86"/>
    <cellStyle name="Normal 4 2" xfId="87"/>
    <cellStyle name="Normal 4 3" xfId="210"/>
    <cellStyle name="Normal 4 4" xfId="211"/>
    <cellStyle name="Normal 4 5" xfId="212"/>
    <cellStyle name="Normal 4 5 2" xfId="349"/>
    <cellStyle name="Normal 4 5 2 2" xfId="441"/>
    <cellStyle name="Normal 4 5 3" xfId="402"/>
    <cellStyle name="Normal 4 6" xfId="348"/>
    <cellStyle name="Normal 4 6 2" xfId="440"/>
    <cellStyle name="Normal 4 7" xfId="401"/>
    <cellStyle name="Normal 4 8" xfId="209"/>
    <cellStyle name="Normal 4_temp" xfId="213"/>
    <cellStyle name="Normal 40" xfId="314"/>
    <cellStyle name="Normal 41" xfId="316"/>
    <cellStyle name="Normal 42" xfId="317"/>
    <cellStyle name="Normal 43" xfId="318"/>
    <cellStyle name="Normal 44" xfId="319"/>
    <cellStyle name="Normal 45" xfId="320"/>
    <cellStyle name="Normal 46" xfId="330"/>
    <cellStyle name="Normal 46 2" xfId="425"/>
    <cellStyle name="Normal 47" xfId="334"/>
    <cellStyle name="Normal 48" xfId="332"/>
    <cellStyle name="Normal 48 2" xfId="427"/>
    <cellStyle name="Normal 49" xfId="333"/>
    <cellStyle name="Normal 49 2" xfId="428"/>
    <cellStyle name="Normal 5" xfId="88"/>
    <cellStyle name="Normal 5 2" xfId="215"/>
    <cellStyle name="Normal 5 3" xfId="216"/>
    <cellStyle name="Normal 5 4" xfId="214"/>
    <cellStyle name="Normal 50" xfId="367"/>
    <cellStyle name="Normal 50 2" xfId="459"/>
    <cellStyle name="Normal 51" xfId="337"/>
    <cellStyle name="Normal 51 2" xfId="429"/>
    <cellStyle name="Normal 52" xfId="374"/>
    <cellStyle name="Normal 52 2" xfId="462"/>
    <cellStyle name="Normal 53" xfId="340"/>
    <cellStyle name="Normal 53 2" xfId="432"/>
    <cellStyle name="Normal 54" xfId="376"/>
    <cellStyle name="Normal 55" xfId="373"/>
    <cellStyle name="Normal 55 2" xfId="461"/>
    <cellStyle name="Normal 56" xfId="338"/>
    <cellStyle name="Normal 56 2" xfId="430"/>
    <cellStyle name="Normal 57" xfId="344"/>
    <cellStyle name="Normal 57 2" xfId="436"/>
    <cellStyle name="Normal 58" xfId="391"/>
    <cellStyle name="Normal 59" xfId="424"/>
    <cellStyle name="Normal 6" xfId="89"/>
    <cellStyle name="Normal 6 2" xfId="218"/>
    <cellStyle name="Normal 6 2 2" xfId="219"/>
    <cellStyle name="Normal 6 2 2 2" xfId="220"/>
    <cellStyle name="Normal 6 2 2 2 2" xfId="352"/>
    <cellStyle name="Normal 6 2 2 2 2 2" xfId="444"/>
    <cellStyle name="Normal 6 2 2 2 3" xfId="405"/>
    <cellStyle name="Normal 6 2 2 3" xfId="351"/>
    <cellStyle name="Normal 6 2 2 3 2" xfId="443"/>
    <cellStyle name="Normal 6 2 2 4" xfId="404"/>
    <cellStyle name="Normal 6 2 3" xfId="221"/>
    <cellStyle name="Normal 6 2 3 2" xfId="353"/>
    <cellStyle name="Normal 6 2 3 2 2" xfId="445"/>
    <cellStyle name="Normal 6 2 3 3" xfId="406"/>
    <cellStyle name="Normal 6 2 4" xfId="350"/>
    <cellStyle name="Normal 6 2 4 2" xfId="442"/>
    <cellStyle name="Normal 6 2 5" xfId="403"/>
    <cellStyle name="Normal 6 3" xfId="222"/>
    <cellStyle name="Normal 6 3 2" xfId="223"/>
    <cellStyle name="Normal 6 3 2 2" xfId="355"/>
    <cellStyle name="Normal 6 3 2 2 2" xfId="447"/>
    <cellStyle name="Normal 6 3 2 3" xfId="408"/>
    <cellStyle name="Normal 6 3 3" xfId="354"/>
    <cellStyle name="Normal 6 3 3 2" xfId="446"/>
    <cellStyle name="Normal 6 3 4" xfId="407"/>
    <cellStyle name="Normal 6 4" xfId="224"/>
    <cellStyle name="Normal 6 4 2" xfId="356"/>
    <cellStyle name="Normal 6 4 2 2" xfId="448"/>
    <cellStyle name="Normal 6 4 3" xfId="409"/>
    <cellStyle name="Normal 6 5" xfId="225"/>
    <cellStyle name="Normal 6 5 2" xfId="357"/>
    <cellStyle name="Normal 6 5 2 2" xfId="449"/>
    <cellStyle name="Normal 6 5 3" xfId="410"/>
    <cellStyle name="Normal 6 6" xfId="476"/>
    <cellStyle name="Normal 6 7" xfId="217"/>
    <cellStyle name="Normal 6_temp" xfId="226"/>
    <cellStyle name="Normal 60" xfId="464"/>
    <cellStyle name="Normal 61" xfId="377"/>
    <cellStyle name="Normal 62" xfId="420"/>
    <cellStyle name="Normal 63" xfId="465"/>
    <cellStyle name="Normal 64" xfId="470"/>
    <cellStyle name="Normal 65" xfId="471"/>
    <cellStyle name="Normal 66" xfId="472"/>
    <cellStyle name="Normal 67" xfId="466"/>
    <cellStyle name="Normal 68" xfId="473"/>
    <cellStyle name="Normal 69" xfId="467"/>
    <cellStyle name="Normal 7" xfId="32"/>
    <cellStyle name="Normal 7 2" xfId="228"/>
    <cellStyle name="Normal 7 2 2" xfId="229"/>
    <cellStyle name="Normal 7 2 2 2" xfId="359"/>
    <cellStyle name="Normal 7 2 2 2 2" xfId="451"/>
    <cellStyle name="Normal 7 2 2 3" xfId="412"/>
    <cellStyle name="Normal 7 2 3" xfId="358"/>
    <cellStyle name="Normal 7 2 3 2" xfId="450"/>
    <cellStyle name="Normal 7 2 4" xfId="411"/>
    <cellStyle name="Normal 7 3" xfId="230"/>
    <cellStyle name="Normal 7 3 2" xfId="360"/>
    <cellStyle name="Normal 7 3 2 2" xfId="452"/>
    <cellStyle name="Normal 7 3 3" xfId="413"/>
    <cellStyle name="Normal 7 4" xfId="231"/>
    <cellStyle name="Normal 7 4 2" xfId="361"/>
    <cellStyle name="Normal 7 4 2 2" xfId="453"/>
    <cellStyle name="Normal 7 4 3" xfId="414"/>
    <cellStyle name="Normal 7 5" xfId="227"/>
    <cellStyle name="Normal 70" xfId="474"/>
    <cellStyle name="Normal 71" xfId="475"/>
    <cellStyle name="Normal 72" xfId="477"/>
    <cellStyle name="Normal 73" xfId="468"/>
    <cellStyle name="Normal 74" xfId="478"/>
    <cellStyle name="Normal 75" xfId="140"/>
    <cellStyle name="Normal 76" xfId="295"/>
    <cellStyle name="Normal 8" xfId="232"/>
    <cellStyle name="Normal 8 2" xfId="233"/>
    <cellStyle name="Normal 8 3" xfId="234"/>
    <cellStyle name="Normal 8 4" xfId="235"/>
    <cellStyle name="Normal 9" xfId="236"/>
    <cellStyle name="Normal 9 2" xfId="237"/>
    <cellStyle name="Normal2" xfId="90"/>
    <cellStyle name="Note 2" xfId="238"/>
    <cellStyle name="Note 2 2" xfId="362"/>
    <cellStyle name="Note 2 2 2" xfId="454"/>
    <cellStyle name="Note 2 3" xfId="415"/>
    <cellStyle name="Note 3" xfId="331"/>
    <cellStyle name="Note 3 2" xfId="426"/>
    <cellStyle name="Note 4" xfId="390"/>
    <cellStyle name="Output" xfId="5" builtinId="21" customBuiltin="1"/>
    <cellStyle name="Percent (0)" xfId="91"/>
    <cellStyle name="Percent [2]" xfId="92"/>
    <cellStyle name="Percent 10" xfId="375"/>
    <cellStyle name="Percent 11" xfId="393"/>
    <cellStyle name="Percent 12" xfId="423"/>
    <cellStyle name="Percent 13" xfId="463"/>
    <cellStyle name="Percent 14" xfId="142"/>
    <cellStyle name="Percent 2" xfId="93"/>
    <cellStyle name="Percent 2 2" xfId="239"/>
    <cellStyle name="Percent 2 2 2" xfId="240"/>
    <cellStyle name="Percent 2 2 2 2" xfId="363"/>
    <cellStyle name="Percent 2 2 2 2 2" xfId="455"/>
    <cellStyle name="Percent 2 2 2 3" xfId="416"/>
    <cellStyle name="Percent 2 2 3" xfId="241"/>
    <cellStyle name="Percent 2 3" xfId="242"/>
    <cellStyle name="Percent 2 4" xfId="243"/>
    <cellStyle name="Percent 2 5" xfId="306"/>
    <cellStyle name="Percent 2 6" xfId="144"/>
    <cellStyle name="Percent 3" xfId="244"/>
    <cellStyle name="Percent 3 2" xfId="245"/>
    <cellStyle name="Percent 3 3" xfId="246"/>
    <cellStyle name="Percent 4" xfId="247"/>
    <cellStyle name="Percent 4 2" xfId="248"/>
    <cellStyle name="Percent 5" xfId="249"/>
    <cellStyle name="Percent 6" xfId="250"/>
    <cellStyle name="Percent 7" xfId="251"/>
    <cellStyle name="Percent 7 2" xfId="252"/>
    <cellStyle name="Percent 7 2 2" xfId="365"/>
    <cellStyle name="Percent 7 2 2 2" xfId="457"/>
    <cellStyle name="Percent 7 2 3" xfId="418"/>
    <cellStyle name="Percent 7 3" xfId="364"/>
    <cellStyle name="Percent 7 3 2" xfId="456"/>
    <cellStyle name="Percent 7 4" xfId="417"/>
    <cellStyle name="Percent 8" xfId="253"/>
    <cellStyle name="Percent 8 2" xfId="366"/>
    <cellStyle name="Percent 8 2 2" xfId="458"/>
    <cellStyle name="Percent 8 3" xfId="419"/>
    <cellStyle name="Percent 9" xfId="336"/>
    <cellStyle name="PSChar" xfId="94"/>
    <cellStyle name="PSDate" xfId="95"/>
    <cellStyle name="PSDec" xfId="96"/>
    <cellStyle name="PSHeading" xfId="97"/>
    <cellStyle name="PSInt" xfId="98"/>
    <cellStyle name="PSSpacer" xfId="99"/>
    <cellStyle name="R00A" xfId="100"/>
    <cellStyle name="R00B" xfId="101"/>
    <cellStyle name="R00B 2" xfId="255"/>
    <cellStyle name="R00B 3" xfId="254"/>
    <cellStyle name="R00L" xfId="102"/>
    <cellStyle name="R00L 2" xfId="257"/>
    <cellStyle name="R00L 3" xfId="256"/>
    <cellStyle name="R01A" xfId="103"/>
    <cellStyle name="R01B" xfId="104"/>
    <cellStyle name="R01H" xfId="105"/>
    <cellStyle name="R01L" xfId="106"/>
    <cellStyle name="R02A" xfId="107"/>
    <cellStyle name="R02B" xfId="108"/>
    <cellStyle name="R02H" xfId="109"/>
    <cellStyle name="R02H 2" xfId="259"/>
    <cellStyle name="R02H 3" xfId="258"/>
    <cellStyle name="R02L" xfId="110"/>
    <cellStyle name="R02L 2" xfId="261"/>
    <cellStyle name="R02L 3" xfId="260"/>
    <cellStyle name="R03A" xfId="111"/>
    <cellStyle name="R03B" xfId="112"/>
    <cellStyle name="R03H" xfId="113"/>
    <cellStyle name="R03H 2" xfId="263"/>
    <cellStyle name="R03H 3" xfId="262"/>
    <cellStyle name="R03L" xfId="114"/>
    <cellStyle name="R03L 2" xfId="265"/>
    <cellStyle name="R03L 3" xfId="264"/>
    <cellStyle name="R04A" xfId="115"/>
    <cellStyle name="R04B" xfId="116"/>
    <cellStyle name="R04H" xfId="117"/>
    <cellStyle name="R04H 2" xfId="267"/>
    <cellStyle name="R04H 3" xfId="266"/>
    <cellStyle name="R04L" xfId="118"/>
    <cellStyle name="R04L 2" xfId="269"/>
    <cellStyle name="R04L 3" xfId="268"/>
    <cellStyle name="R05A" xfId="119"/>
    <cellStyle name="R05B" xfId="120"/>
    <cellStyle name="R05H" xfId="121"/>
    <cellStyle name="R05H 2" xfId="271"/>
    <cellStyle name="R05H 3" xfId="270"/>
    <cellStyle name="R05L" xfId="122"/>
    <cellStyle name="R05L 2" xfId="273"/>
    <cellStyle name="R05L 3" xfId="272"/>
    <cellStyle name="R06A" xfId="123"/>
    <cellStyle name="R06B" xfId="124"/>
    <cellStyle name="R06H" xfId="125"/>
    <cellStyle name="R06H 2" xfId="275"/>
    <cellStyle name="R06H 3" xfId="274"/>
    <cellStyle name="R06L" xfId="126"/>
    <cellStyle name="R06L 2" xfId="277"/>
    <cellStyle name="R06L 3" xfId="276"/>
    <cellStyle name="R07A" xfId="127"/>
    <cellStyle name="R07B" xfId="128"/>
    <cellStyle name="R07H" xfId="129"/>
    <cellStyle name="R07H 2" xfId="279"/>
    <cellStyle name="R07H 3" xfId="278"/>
    <cellStyle name="R07L" xfId="130"/>
    <cellStyle name="R07L 2" xfId="281"/>
    <cellStyle name="R07L 3" xfId="280"/>
    <cellStyle name="R08A" xfId="131"/>
    <cellStyle name="R08H" xfId="132"/>
    <cellStyle name="R08H 2" xfId="283"/>
    <cellStyle name="R08H 3" xfId="282"/>
    <cellStyle name="R08L" xfId="133"/>
    <cellStyle name="R08L 2" xfId="285"/>
    <cellStyle name="R08L 3" xfId="284"/>
    <cellStyle name="R09H" xfId="134"/>
    <cellStyle name="R09H 2" xfId="287"/>
    <cellStyle name="R09H 3" xfId="286"/>
    <cellStyle name="R09L" xfId="135"/>
    <cellStyle name="R09L 2" xfId="289"/>
    <cellStyle name="R09L 3" xfId="288"/>
    <cellStyle name="R10H" xfId="136"/>
    <cellStyle name="R10H 2" xfId="291"/>
    <cellStyle name="R10H 3" xfId="290"/>
    <cellStyle name="R10L" xfId="137"/>
    <cellStyle name="R10L 2" xfId="293"/>
    <cellStyle name="R10L 3" xfId="292"/>
    <cellStyle name="Style 1" xfId="138"/>
    <cellStyle name="style_col_headings" xfId="294"/>
    <cellStyle name="Tickmark" xfId="139"/>
    <cellStyle name="Title 2" xfId="321"/>
    <cellStyle name="Total 2" xfId="329"/>
    <cellStyle name="Warning Text 2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49</xdr:row>
      <xdr:rowOff>38100</xdr:rowOff>
    </xdr:to>
    <xdr:sp macro="" textlink="">
      <xdr:nvSpPr>
        <xdr:cNvPr id="107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219075</xdr:colOff>
      <xdr:row>51</xdr:row>
      <xdr:rowOff>114300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3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4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5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6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7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8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F13" sqref="F13"/>
    </sheetView>
  </sheetViews>
  <sheetFormatPr defaultRowHeight="15" x14ac:dyDescent="0.25"/>
  <cols>
    <col min="1" max="1" width="17.42578125" bestFit="1" customWidth="1"/>
    <col min="2" max="2" width="10.85546875" customWidth="1"/>
    <col min="3" max="3" width="32.42578125" customWidth="1"/>
    <col min="4" max="4" width="36.28515625" customWidth="1"/>
  </cols>
  <sheetData>
    <row r="1" spans="1:4" ht="18" x14ac:dyDescent="0.25">
      <c r="A1" s="46" t="s">
        <v>197</v>
      </c>
      <c r="B1" s="46"/>
      <c r="C1" s="46"/>
      <c r="D1" s="46"/>
    </row>
    <row r="2" spans="1:4" x14ac:dyDescent="0.25">
      <c r="A2" s="27" t="s">
        <v>60</v>
      </c>
      <c r="B2" s="29" t="s">
        <v>167</v>
      </c>
      <c r="C2" s="28" t="s">
        <v>61</v>
      </c>
      <c r="D2" s="28" t="s">
        <v>62</v>
      </c>
    </row>
    <row r="3" spans="1:4" x14ac:dyDescent="0.25">
      <c r="A3" s="20" t="s">
        <v>166</v>
      </c>
      <c r="B3" s="9" t="s">
        <v>168</v>
      </c>
      <c r="C3" s="31">
        <f>+Earnings_Comparison!E58</f>
        <v>874.79</v>
      </c>
      <c r="D3" s="30">
        <f>+Earnings_Comparison!H58</f>
        <v>1.0926484501572631</v>
      </c>
    </row>
    <row r="4" spans="1:4" x14ac:dyDescent="0.25">
      <c r="A4" s="20" t="s">
        <v>115</v>
      </c>
      <c r="B4" s="9" t="str">
        <f>+Earnings_Comparison!B5</f>
        <v>AL</v>
      </c>
      <c r="C4" s="31">
        <f>+Earnings_Comparison!E5</f>
        <v>760.06</v>
      </c>
      <c r="D4" s="30">
        <f>+Earnings_Comparison!H5</f>
        <v>-5.106114615824886E-2</v>
      </c>
    </row>
    <row r="5" spans="1:4" x14ac:dyDescent="0.25">
      <c r="A5" s="20" t="s">
        <v>116</v>
      </c>
      <c r="B5" s="9" t="str">
        <f>+Earnings_Comparison!B6</f>
        <v>AK</v>
      </c>
      <c r="C5" s="31">
        <f>+Earnings_Comparison!E6</f>
        <v>958.34</v>
      </c>
      <c r="D5" s="30">
        <f>+Earnings_Comparison!H6</f>
        <v>-0.94971913789996254</v>
      </c>
    </row>
    <row r="6" spans="1:4" x14ac:dyDescent="0.25">
      <c r="A6" s="20" t="s">
        <v>117</v>
      </c>
      <c r="B6" s="9" t="str">
        <f>+Earnings_Comparison!B7</f>
        <v>AZ</v>
      </c>
      <c r="C6" s="31">
        <f>+Earnings_Comparison!E7</f>
        <v>809.14</v>
      </c>
      <c r="D6" s="30">
        <f>+Earnings_Comparison!H7</f>
        <v>-4.9819230546921389E-2</v>
      </c>
    </row>
    <row r="7" spans="1:4" x14ac:dyDescent="0.25">
      <c r="A7" s="20" t="s">
        <v>118</v>
      </c>
      <c r="B7" s="9" t="str">
        <f>+Earnings_Comparison!B8</f>
        <v>AR</v>
      </c>
      <c r="C7" s="31">
        <f>+Earnings_Comparison!E8</f>
        <v>666.99</v>
      </c>
      <c r="D7" s="30">
        <f>+Earnings_Comparison!H8</f>
        <v>-2.2464360514635184</v>
      </c>
    </row>
    <row r="8" spans="1:4" x14ac:dyDescent="0.25">
      <c r="A8" s="20" t="s">
        <v>119</v>
      </c>
      <c r="B8" s="9" t="str">
        <f>+Earnings_Comparison!B9</f>
        <v>CA</v>
      </c>
      <c r="C8" s="31">
        <f>+Earnings_Comparison!E9</f>
        <v>970.49</v>
      </c>
      <c r="D8" s="30">
        <f>+Earnings_Comparison!H9</f>
        <v>-1.8776219110227754</v>
      </c>
    </row>
    <row r="9" spans="1:4" x14ac:dyDescent="0.25">
      <c r="A9" s="20" t="s">
        <v>120</v>
      </c>
      <c r="B9" s="9" t="str">
        <f>+Earnings_Comparison!B10</f>
        <v>CO</v>
      </c>
      <c r="C9" s="31">
        <f>+Earnings_Comparison!E10</f>
        <v>908.02</v>
      </c>
      <c r="D9" s="30">
        <f>+Earnings_Comparison!H10</f>
        <v>-2.3763104498232046</v>
      </c>
    </row>
    <row r="10" spans="1:4" x14ac:dyDescent="0.25">
      <c r="A10" s="20" t="s">
        <v>121</v>
      </c>
      <c r="B10" s="9" t="str">
        <f>+Earnings_Comparison!B11</f>
        <v>CT</v>
      </c>
      <c r="C10" s="31">
        <f>+Earnings_Comparison!E11</f>
        <v>997.99</v>
      </c>
      <c r="D10" s="30">
        <f>+Earnings_Comparison!H11</f>
        <v>1.4157148739714964</v>
      </c>
    </row>
    <row r="11" spans="1:4" x14ac:dyDescent="0.25">
      <c r="A11" s="20" t="s">
        <v>122</v>
      </c>
      <c r="B11" s="9" t="str">
        <f>+Earnings_Comparison!B12</f>
        <v>DE</v>
      </c>
      <c r="C11" s="31">
        <f>+Earnings_Comparison!E12</f>
        <v>807.69</v>
      </c>
      <c r="D11" s="30">
        <f>+Earnings_Comparison!H12</f>
        <v>6.6039744843762183</v>
      </c>
    </row>
    <row r="12" spans="1:4" x14ac:dyDescent="0.25">
      <c r="A12" s="20" t="s">
        <v>123</v>
      </c>
      <c r="B12" s="9" t="str">
        <f>+Earnings_Comparison!B13</f>
        <v>DC</v>
      </c>
      <c r="C12" s="31">
        <f>+Earnings_Comparison!E13</f>
        <v>1305.2</v>
      </c>
      <c r="D12" s="30">
        <f>+Earnings_Comparison!H13</f>
        <v>-12.255716568764907</v>
      </c>
    </row>
    <row r="13" spans="1:4" x14ac:dyDescent="0.25">
      <c r="A13" s="20" t="s">
        <v>124</v>
      </c>
      <c r="B13" s="9" t="str">
        <f>+Earnings_Comparison!B14</f>
        <v>FL</v>
      </c>
      <c r="C13" s="31">
        <f>+Earnings_Comparison!E14</f>
        <v>792.07</v>
      </c>
      <c r="D13" s="30">
        <f>+Earnings_Comparison!H14</f>
        <v>0.81569135308832141</v>
      </c>
    </row>
    <row r="14" spans="1:4" x14ac:dyDescent="0.25">
      <c r="A14" s="20" t="s">
        <v>125</v>
      </c>
      <c r="B14" s="9" t="str">
        <f>+Earnings_Comparison!B15</f>
        <v>GA</v>
      </c>
      <c r="C14" s="31">
        <f>+Earnings_Comparison!E15</f>
        <v>834.21</v>
      </c>
      <c r="D14" s="30">
        <f>+Earnings_Comparison!H15</f>
        <v>-2.0395820678508314</v>
      </c>
    </row>
    <row r="15" spans="1:4" x14ac:dyDescent="0.25">
      <c r="A15" s="20" t="s">
        <v>126</v>
      </c>
      <c r="B15" s="9" t="str">
        <f>+Earnings_Comparison!B16</f>
        <v>HI</v>
      </c>
      <c r="C15" s="31">
        <f>+Earnings_Comparison!E16</f>
        <v>812.35</v>
      </c>
      <c r="D15" s="30">
        <f>+Earnings_Comparison!H16</f>
        <v>-4.0566303023017554</v>
      </c>
    </row>
    <row r="16" spans="1:4" x14ac:dyDescent="0.25">
      <c r="A16" s="20" t="s">
        <v>127</v>
      </c>
      <c r="B16" s="9" t="str">
        <f>+Earnings_Comparison!B17</f>
        <v>ID</v>
      </c>
      <c r="C16" s="31">
        <f>+Earnings_Comparison!E17</f>
        <v>727.06</v>
      </c>
      <c r="D16" s="30">
        <f>+Earnings_Comparison!H17</f>
        <v>-2.096292866909788</v>
      </c>
    </row>
    <row r="17" spans="1:4" x14ac:dyDescent="0.25">
      <c r="A17" s="20" t="s">
        <v>128</v>
      </c>
      <c r="B17" s="9" t="str">
        <f>+Earnings_Comparison!B18</f>
        <v>IL</v>
      </c>
      <c r="C17" s="31">
        <f>+Earnings_Comparison!E18</f>
        <v>893.6</v>
      </c>
      <c r="D17" s="30">
        <f>+Earnings_Comparison!H18</f>
        <v>-0.85753367908615319</v>
      </c>
    </row>
    <row r="18" spans="1:4" x14ac:dyDescent="0.25">
      <c r="A18" s="20" t="s">
        <v>129</v>
      </c>
      <c r="B18" s="9" t="str">
        <f>+Earnings_Comparison!B19</f>
        <v>IN</v>
      </c>
      <c r="C18" s="31">
        <f>+Earnings_Comparison!E19</f>
        <v>799.11</v>
      </c>
      <c r="D18" s="30">
        <f>+Earnings_Comparison!H19</f>
        <v>-0.62023233621507634</v>
      </c>
    </row>
    <row r="19" spans="1:4" x14ac:dyDescent="0.25">
      <c r="A19" s="20" t="s">
        <v>130</v>
      </c>
      <c r="B19" s="9" t="str">
        <f>+Earnings_Comparison!B20</f>
        <v>IA</v>
      </c>
      <c r="C19" s="31">
        <f>+Earnings_Comparison!E20</f>
        <v>788.31</v>
      </c>
      <c r="D19" s="30">
        <f>+Earnings_Comparison!H20</f>
        <v>0.78604644024484749</v>
      </c>
    </row>
    <row r="20" spans="1:4" x14ac:dyDescent="0.25">
      <c r="A20" s="20" t="s">
        <v>131</v>
      </c>
      <c r="B20" s="9" t="str">
        <f>+Earnings_Comparison!B21</f>
        <v>KS</v>
      </c>
      <c r="C20" s="31">
        <f>+Earnings_Comparison!E21</f>
        <v>757.44</v>
      </c>
      <c r="D20" s="30">
        <f>+Earnings_Comparison!H21</f>
        <v>-3.442082722240225</v>
      </c>
    </row>
    <row r="21" spans="1:4" x14ac:dyDescent="0.25">
      <c r="A21" s="20" t="s">
        <v>132</v>
      </c>
      <c r="B21" s="9" t="str">
        <f>+Earnings_Comparison!B22</f>
        <v>KY</v>
      </c>
      <c r="C21" s="31">
        <f>+Earnings_Comparison!E22</f>
        <v>743.77</v>
      </c>
      <c r="D21" s="30">
        <f>+Earnings_Comparison!H22</f>
        <v>-0.46795425896304366</v>
      </c>
    </row>
    <row r="22" spans="1:4" x14ac:dyDescent="0.25">
      <c r="A22" s="20" t="s">
        <v>133</v>
      </c>
      <c r="B22" s="9" t="str">
        <f>+Earnings_Comparison!B23</f>
        <v>LA</v>
      </c>
      <c r="C22" s="31">
        <f>+Earnings_Comparison!E23</f>
        <v>779.36</v>
      </c>
      <c r="D22" s="30">
        <f>+Earnings_Comparison!H23</f>
        <v>-3.5590310429582495</v>
      </c>
    </row>
    <row r="23" spans="1:4" x14ac:dyDescent="0.25">
      <c r="A23" s="20" t="s">
        <v>134</v>
      </c>
      <c r="B23" s="9" t="str">
        <f>+Earnings_Comparison!B24</f>
        <v>ME</v>
      </c>
      <c r="C23" s="31">
        <f>+Earnings_Comparison!E24</f>
        <v>749.53</v>
      </c>
      <c r="D23" s="30">
        <f>+Earnings_Comparison!H24</f>
        <v>-1.4266195450493679</v>
      </c>
    </row>
    <row r="24" spans="1:4" x14ac:dyDescent="0.25">
      <c r="A24" s="20" t="s">
        <v>135</v>
      </c>
      <c r="B24" s="9" t="str">
        <f>+Earnings_Comparison!B25</f>
        <v>MD</v>
      </c>
      <c r="C24" s="31">
        <f>+Earnings_Comparison!E25</f>
        <v>926.84</v>
      </c>
      <c r="D24" s="30">
        <f>+Earnings_Comparison!H25</f>
        <v>-2.9520625752817331</v>
      </c>
    </row>
    <row r="25" spans="1:4" x14ac:dyDescent="0.25">
      <c r="A25" s="20" t="s">
        <v>136</v>
      </c>
      <c r="B25" s="9" t="str">
        <f>+Earnings_Comparison!B26</f>
        <v>MA</v>
      </c>
      <c r="C25" s="31">
        <f>+Earnings_Comparison!E26</f>
        <v>1038.29</v>
      </c>
      <c r="D25" s="30">
        <f>+Earnings_Comparison!H26</f>
        <v>1.4268571894815674</v>
      </c>
    </row>
    <row r="26" spans="1:4" x14ac:dyDescent="0.25">
      <c r="A26" s="20" t="s">
        <v>137</v>
      </c>
      <c r="B26" s="9" t="str">
        <f>+Earnings_Comparison!B27</f>
        <v>MI</v>
      </c>
      <c r="C26" s="31">
        <f>+Earnings_Comparison!E27</f>
        <v>827.22</v>
      </c>
      <c r="D26" s="30">
        <f>+Earnings_Comparison!H27</f>
        <v>-0.73252826327491194</v>
      </c>
    </row>
    <row r="27" spans="1:4" x14ac:dyDescent="0.25">
      <c r="A27" s="20" t="s">
        <v>138</v>
      </c>
      <c r="B27" s="9" t="str">
        <f>+Earnings_Comparison!B28</f>
        <v>MN</v>
      </c>
      <c r="C27" s="31">
        <f>+Earnings_Comparison!E28</f>
        <v>898.47</v>
      </c>
      <c r="D27" s="30">
        <f>+Earnings_Comparison!H28</f>
        <v>-0.15410835405904599</v>
      </c>
    </row>
    <row r="28" spans="1:4" x14ac:dyDescent="0.25">
      <c r="A28" s="20" t="s">
        <v>139</v>
      </c>
      <c r="B28" s="9" t="str">
        <f>+Earnings_Comparison!B29</f>
        <v>MS</v>
      </c>
      <c r="C28" s="31">
        <f>+Earnings_Comparison!E29</f>
        <v>674</v>
      </c>
      <c r="D28" s="30">
        <f>+Earnings_Comparison!H29</f>
        <v>-4.8639117261667479</v>
      </c>
    </row>
    <row r="29" spans="1:4" x14ac:dyDescent="0.25">
      <c r="A29" s="20" t="s">
        <v>140</v>
      </c>
      <c r="B29" s="9" t="str">
        <f>+Earnings_Comparison!B30</f>
        <v>MO</v>
      </c>
      <c r="C29" s="31">
        <f>+Earnings_Comparison!E30</f>
        <v>729.94</v>
      </c>
      <c r="D29" s="30">
        <f>+Earnings_Comparison!H30</f>
        <v>-4.4995049302052559</v>
      </c>
    </row>
    <row r="30" spans="1:4" x14ac:dyDescent="0.25">
      <c r="A30" s="20" t="s">
        <v>141</v>
      </c>
      <c r="B30" s="9" t="str">
        <f>+Earnings_Comparison!B31</f>
        <v>MT</v>
      </c>
      <c r="C30" s="31">
        <f>+Earnings_Comparison!E31</f>
        <v>709.88</v>
      </c>
      <c r="D30" s="30">
        <f>+Earnings_Comparison!H31</f>
        <v>-0.33286959214878786</v>
      </c>
    </row>
    <row r="31" spans="1:4" x14ac:dyDescent="0.25">
      <c r="A31" s="20" t="s">
        <v>142</v>
      </c>
      <c r="B31" s="9" t="str">
        <f>+Earnings_Comparison!B32</f>
        <v>NE</v>
      </c>
      <c r="C31" s="31">
        <f>+Earnings_Comparison!E32</f>
        <v>763.8</v>
      </c>
      <c r="D31" s="30">
        <f>+Earnings_Comparison!H32</f>
        <v>0.29178343395177553</v>
      </c>
    </row>
    <row r="32" spans="1:4" x14ac:dyDescent="0.25">
      <c r="A32" s="20" t="s">
        <v>143</v>
      </c>
      <c r="B32" s="9" t="str">
        <f>+Earnings_Comparison!B33</f>
        <v>NV</v>
      </c>
      <c r="C32" s="31">
        <f>+Earnings_Comparison!E33</f>
        <v>741.69</v>
      </c>
      <c r="D32" s="30">
        <f>+Earnings_Comparison!H33</f>
        <v>-0.28470064928125538</v>
      </c>
    </row>
    <row r="33" spans="1:4" x14ac:dyDescent="0.25">
      <c r="A33" s="20" t="s">
        <v>144</v>
      </c>
      <c r="B33" s="9" t="str">
        <f>+Earnings_Comparison!B34</f>
        <v>NH</v>
      </c>
      <c r="C33" s="31">
        <f>+Earnings_Comparison!E34</f>
        <v>852.58</v>
      </c>
      <c r="D33" s="30">
        <f>+Earnings_Comparison!H34</f>
        <v>1.7124539680195783</v>
      </c>
    </row>
    <row r="34" spans="1:4" x14ac:dyDescent="0.25">
      <c r="A34" s="20" t="s">
        <v>145</v>
      </c>
      <c r="B34" s="9" t="str">
        <f>+Earnings_Comparison!B35</f>
        <v>NJ</v>
      </c>
      <c r="C34" s="31">
        <f>+Earnings_Comparison!E35</f>
        <v>936.33</v>
      </c>
      <c r="D34" s="30">
        <f>+Earnings_Comparison!H35</f>
        <v>-2.0638698633565045</v>
      </c>
    </row>
    <row r="35" spans="1:4" x14ac:dyDescent="0.25">
      <c r="A35" s="20" t="s">
        <v>146</v>
      </c>
      <c r="B35" s="9" t="str">
        <f>+Earnings_Comparison!B36</f>
        <v>NM</v>
      </c>
      <c r="C35" s="31">
        <f>+Earnings_Comparison!E36</f>
        <v>679.99</v>
      </c>
      <c r="D35" s="30">
        <f>+Earnings_Comparison!H36</f>
        <v>-4.8997370784398919</v>
      </c>
    </row>
    <row r="36" spans="1:4" x14ac:dyDescent="0.25">
      <c r="A36" s="20" t="s">
        <v>147</v>
      </c>
      <c r="B36" s="9" t="str">
        <f>+Earnings_Comparison!B37</f>
        <v>NY</v>
      </c>
      <c r="C36" s="31">
        <f>+Earnings_Comparison!E37</f>
        <v>973.69</v>
      </c>
      <c r="D36" s="30">
        <f>+Earnings_Comparison!H37</f>
        <v>-1.4354876495422664</v>
      </c>
    </row>
    <row r="37" spans="1:4" x14ac:dyDescent="0.25">
      <c r="A37" s="20" t="s">
        <v>148</v>
      </c>
      <c r="B37" s="9" t="str">
        <f>+Earnings_Comparison!B38</f>
        <v>NC</v>
      </c>
      <c r="C37" s="31">
        <f>+Earnings_Comparison!E38</f>
        <v>788.65</v>
      </c>
      <c r="D37" s="30">
        <f>+Earnings_Comparison!H38</f>
        <v>1.7081757231037331</v>
      </c>
    </row>
    <row r="38" spans="1:4" x14ac:dyDescent="0.25">
      <c r="A38" s="20" t="s">
        <v>149</v>
      </c>
      <c r="B38" s="9" t="str">
        <f>+Earnings_Comparison!B39</f>
        <v>ND</v>
      </c>
      <c r="C38" s="31">
        <f>+Earnings_Comparison!E39</f>
        <v>854.3</v>
      </c>
      <c r="D38" s="30">
        <f>+Earnings_Comparison!H39</f>
        <v>-3.4162238617711282</v>
      </c>
    </row>
    <row r="39" spans="1:4" x14ac:dyDescent="0.25">
      <c r="A39" s="20" t="s">
        <v>150</v>
      </c>
      <c r="B39" s="9" t="str">
        <f>+Earnings_Comparison!B40</f>
        <v>OH</v>
      </c>
      <c r="C39" s="31">
        <f>+Earnings_Comparison!E40</f>
        <v>784.98</v>
      </c>
      <c r="D39" s="30">
        <f>+Earnings_Comparison!H40</f>
        <v>9.8296334658876106E-2</v>
      </c>
    </row>
    <row r="40" spans="1:4" x14ac:dyDescent="0.25">
      <c r="A40" s="20" t="s">
        <v>151</v>
      </c>
      <c r="B40" s="9" t="str">
        <f>+Earnings_Comparison!B41</f>
        <v>OK</v>
      </c>
      <c r="C40" s="31">
        <f>+Earnings_Comparison!E41</f>
        <v>752.9</v>
      </c>
      <c r="D40" s="30">
        <f>+Earnings_Comparison!H41</f>
        <v>-2.8378693889962281</v>
      </c>
    </row>
    <row r="41" spans="1:4" x14ac:dyDescent="0.25">
      <c r="A41" s="20" t="s">
        <v>152</v>
      </c>
      <c r="B41" s="9" t="str">
        <f>+Earnings_Comparison!B42</f>
        <v>OR</v>
      </c>
      <c r="C41" s="31">
        <f>+Earnings_Comparison!E42</f>
        <v>819.08</v>
      </c>
      <c r="D41" s="30">
        <f>+Earnings_Comparison!H42</f>
        <v>0.98052585400123515</v>
      </c>
    </row>
    <row r="42" spans="1:4" x14ac:dyDescent="0.25">
      <c r="A42" s="20" t="s">
        <v>153</v>
      </c>
      <c r="B42" s="9" t="str">
        <f>+Earnings_Comparison!B43</f>
        <v>PA</v>
      </c>
      <c r="C42" s="31">
        <f>+Earnings_Comparison!E43</f>
        <v>823.29</v>
      </c>
      <c r="D42" s="30">
        <f>+Earnings_Comparison!H43</f>
        <v>-0.28211583665344042</v>
      </c>
    </row>
    <row r="43" spans="1:4" x14ac:dyDescent="0.25">
      <c r="A43" s="20" t="s">
        <v>154</v>
      </c>
      <c r="B43" s="9" t="str">
        <f>+Earnings_Comparison!B44</f>
        <v>RI</v>
      </c>
      <c r="C43" s="31">
        <f>+Earnings_Comparison!E44</f>
        <v>835.9</v>
      </c>
      <c r="D43" s="30">
        <f>+Earnings_Comparison!H44</f>
        <v>-1.1280236114888598</v>
      </c>
    </row>
    <row r="44" spans="1:4" x14ac:dyDescent="0.25">
      <c r="A44" s="20" t="s">
        <v>155</v>
      </c>
      <c r="B44" s="9" t="str">
        <f>+Earnings_Comparison!B45</f>
        <v>SC</v>
      </c>
      <c r="C44" s="31">
        <f>+Earnings_Comparison!E45</f>
        <v>766.74</v>
      </c>
      <c r="D44" s="30">
        <f>+Earnings_Comparison!H45</f>
        <v>0.73251636166551393</v>
      </c>
    </row>
    <row r="45" spans="1:4" x14ac:dyDescent="0.25">
      <c r="A45" s="20" t="s">
        <v>156</v>
      </c>
      <c r="B45" s="9" t="str">
        <f>+Earnings_Comparison!B46</f>
        <v>SD</v>
      </c>
      <c r="C45" s="31">
        <f>+Earnings_Comparison!E46</f>
        <v>712.32</v>
      </c>
      <c r="D45" s="30">
        <f>+Earnings_Comparison!H46</f>
        <v>-0.51012099391082311</v>
      </c>
    </row>
    <row r="46" spans="1:4" x14ac:dyDescent="0.25">
      <c r="A46" s="20" t="s">
        <v>157</v>
      </c>
      <c r="B46" s="9" t="str">
        <f>+Earnings_Comparison!B47</f>
        <v>TN</v>
      </c>
      <c r="C46" s="31">
        <f>+Earnings_Comparison!E47</f>
        <v>753.66</v>
      </c>
      <c r="D46" s="30">
        <f>+Earnings_Comparison!H47</f>
        <v>2.066363886654532</v>
      </c>
    </row>
    <row r="47" spans="1:4" x14ac:dyDescent="0.25">
      <c r="A47" s="20" t="s">
        <v>158</v>
      </c>
      <c r="B47" s="9" t="str">
        <f>+Earnings_Comparison!B48</f>
        <v>TX</v>
      </c>
      <c r="C47" s="31">
        <f>+Earnings_Comparison!E48</f>
        <v>862.05</v>
      </c>
      <c r="D47" s="30">
        <f>+Earnings_Comparison!H48</f>
        <v>-4.6491859792138985</v>
      </c>
    </row>
    <row r="48" spans="1:4" x14ac:dyDescent="0.25">
      <c r="A48" s="20" t="s">
        <v>159</v>
      </c>
      <c r="B48" s="9" t="str">
        <f>+Earnings_Comparison!B49</f>
        <v>UT</v>
      </c>
      <c r="C48" s="31">
        <f>+Earnings_Comparison!E49</f>
        <v>830.07</v>
      </c>
      <c r="D48" s="30">
        <f>+Earnings_Comparison!H49</f>
        <v>-2.8226629857372565</v>
      </c>
    </row>
    <row r="49" spans="1:4" x14ac:dyDescent="0.25">
      <c r="A49" s="20" t="s">
        <v>160</v>
      </c>
      <c r="B49" s="9" t="str">
        <f>+Earnings_Comparison!B50</f>
        <v>VT</v>
      </c>
      <c r="C49" s="31">
        <f>+Earnings_Comparison!E50</f>
        <v>789.82</v>
      </c>
      <c r="D49" s="30">
        <f>+Earnings_Comparison!H50</f>
        <v>-0.62136202576594801</v>
      </c>
    </row>
    <row r="50" spans="1:4" x14ac:dyDescent="0.25">
      <c r="A50" s="20" t="s">
        <v>161</v>
      </c>
      <c r="B50" s="9" t="str">
        <f>+Earnings_Comparison!B51</f>
        <v>VA</v>
      </c>
      <c r="C50" s="31">
        <f>+Earnings_Comparison!E51</f>
        <v>923.24</v>
      </c>
      <c r="D50" s="30">
        <f>+Earnings_Comparison!H51</f>
        <v>-1.1323245962466699</v>
      </c>
    </row>
    <row r="51" spans="1:4" x14ac:dyDescent="0.25">
      <c r="A51" s="20" t="s">
        <v>162</v>
      </c>
      <c r="B51" s="9" t="str">
        <f>+Earnings_Comparison!B52</f>
        <v>WA</v>
      </c>
      <c r="C51" s="31">
        <f>+Earnings_Comparison!E52</f>
        <v>1036.3</v>
      </c>
      <c r="D51" s="30">
        <f>+Earnings_Comparison!H52</f>
        <v>0.31238168841101199</v>
      </c>
    </row>
    <row r="52" spans="1:4" x14ac:dyDescent="0.25">
      <c r="A52" s="20" t="s">
        <v>163</v>
      </c>
      <c r="B52" s="9" t="str">
        <f>+Earnings_Comparison!B53</f>
        <v>WV</v>
      </c>
      <c r="C52" s="31">
        <f>+Earnings_Comparison!E53</f>
        <v>732.2</v>
      </c>
      <c r="D52" s="30">
        <f>+Earnings_Comparison!H53</f>
        <v>1.5129542553978359</v>
      </c>
    </row>
    <row r="53" spans="1:4" x14ac:dyDescent="0.25">
      <c r="A53" s="20" t="s">
        <v>164</v>
      </c>
      <c r="B53" s="9" t="str">
        <f>+Earnings_Comparison!B54</f>
        <v>WI</v>
      </c>
      <c r="C53" s="31">
        <f>+Earnings_Comparison!E54</f>
        <v>794.92</v>
      </c>
      <c r="D53" s="30">
        <f>+Earnings_Comparison!H54</f>
        <v>-0.93630278531813271</v>
      </c>
    </row>
    <row r="54" spans="1:4" x14ac:dyDescent="0.25">
      <c r="A54" s="20" t="s">
        <v>165</v>
      </c>
      <c r="B54" s="9" t="str">
        <f>+Earnings_Comparison!B55</f>
        <v>WY</v>
      </c>
      <c r="C54" s="31">
        <f>+Earnings_Comparison!E55</f>
        <v>772.89</v>
      </c>
      <c r="D54" s="30">
        <f>+Earnings_Comparison!H55</f>
        <v>-7.2477085382807838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workbookViewId="0">
      <pane xSplit="3" ySplit="4" topLeftCell="D29" activePane="bottomRight" state="frozen"/>
      <selection pane="topRight"/>
      <selection pane="bottomLeft"/>
      <selection pane="bottomRight" activeCell="H54" sqref="H54"/>
    </sheetView>
  </sheetViews>
  <sheetFormatPr defaultRowHeight="14.25" x14ac:dyDescent="0.2"/>
  <cols>
    <col min="1" max="2" width="9.140625" style="1"/>
    <col min="3" max="3" width="27.5703125" style="1" customWidth="1"/>
    <col min="4" max="4" width="12.7109375" style="1" customWidth="1"/>
    <col min="5" max="5" width="12.28515625" style="1" customWidth="1"/>
    <col min="6" max="6" width="8" style="1" customWidth="1"/>
    <col min="7" max="7" width="14.7109375" style="1" customWidth="1"/>
    <col min="8" max="8" width="14.28515625" style="1" customWidth="1"/>
    <col min="9" max="235" width="8" style="1" customWidth="1"/>
    <col min="236" max="16384" width="9.140625" style="1"/>
  </cols>
  <sheetData>
    <row r="1" spans="1:32" ht="15.75" x14ac:dyDescent="0.25">
      <c r="C1" s="47" t="s">
        <v>0</v>
      </c>
      <c r="D1" s="48"/>
    </row>
    <row r="2" spans="1:32" x14ac:dyDescent="0.2">
      <c r="C2" s="2" t="s">
        <v>1</v>
      </c>
    </row>
    <row r="3" spans="1:32" x14ac:dyDescent="0.2">
      <c r="D3" s="35"/>
    </row>
    <row r="4" spans="1:32" ht="27" thickBot="1" x14ac:dyDescent="0.3">
      <c r="A4" s="16" t="s">
        <v>63</v>
      </c>
      <c r="B4" s="16" t="s">
        <v>60</v>
      </c>
      <c r="C4" s="3" t="s">
        <v>2</v>
      </c>
      <c r="D4" s="33" t="s">
        <v>194</v>
      </c>
      <c r="E4" s="34" t="s">
        <v>195</v>
      </c>
      <c r="F4" s="10"/>
      <c r="G4" s="13" t="s">
        <v>196</v>
      </c>
      <c r="H4" s="12" t="s">
        <v>59</v>
      </c>
      <c r="I4" s="10"/>
      <c r="J4" s="10"/>
      <c r="K4" s="10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" thickTop="1" x14ac:dyDescent="0.2">
      <c r="A5" s="19">
        <v>1</v>
      </c>
      <c r="B5" s="18" t="s">
        <v>64</v>
      </c>
      <c r="C5" s="5" t="s">
        <v>5</v>
      </c>
      <c r="D5" s="36">
        <f>'BLS Data Series_March'!D5</f>
        <v>754.02</v>
      </c>
      <c r="E5" s="36">
        <f>'BLS Data Series_March'!P5</f>
        <v>760.06</v>
      </c>
      <c r="F5" s="37"/>
      <c r="G5" s="37">
        <f>D5/$G$61</f>
        <v>760.44829361466043</v>
      </c>
      <c r="H5" s="11">
        <f>((E5/G5)-1)*100</f>
        <v>-5.106114615824886E-2</v>
      </c>
      <c r="I5" s="9"/>
      <c r="J5" s="9"/>
      <c r="K5" s="9"/>
      <c r="L5" s="9"/>
    </row>
    <row r="6" spans="1:32" x14ac:dyDescent="0.2">
      <c r="A6" s="19">
        <v>2</v>
      </c>
      <c r="B6" s="18" t="s">
        <v>65</v>
      </c>
      <c r="C6" s="5" t="s">
        <v>6</v>
      </c>
      <c r="D6" s="36">
        <f>'BLS Data Series_March'!D6</f>
        <v>959.35</v>
      </c>
      <c r="E6" s="36">
        <f>'BLS Data Series_March'!P6</f>
        <v>958.34</v>
      </c>
      <c r="F6" s="37"/>
      <c r="G6" s="37">
        <f t="shared" ref="G6:G55" si="0">D6/$G$61</f>
        <v>967.52880623753288</v>
      </c>
      <c r="H6" s="11">
        <f t="shared" ref="H6:H55" si="1">((E6/G6)-1)*100</f>
        <v>-0.94971913789996254</v>
      </c>
      <c r="I6" s="9"/>
      <c r="J6" s="9"/>
      <c r="K6" s="9"/>
      <c r="L6" s="9"/>
    </row>
    <row r="7" spans="1:32" x14ac:dyDescent="0.2">
      <c r="A7" s="19">
        <v>4</v>
      </c>
      <c r="B7" s="18" t="s">
        <v>66</v>
      </c>
      <c r="C7" s="5" t="s">
        <v>7</v>
      </c>
      <c r="D7" s="36">
        <f>'BLS Data Series_March'!D7</f>
        <v>802.7</v>
      </c>
      <c r="E7" s="36">
        <f>'BLS Data Series_March'!P7</f>
        <v>809.14</v>
      </c>
      <c r="F7" s="37"/>
      <c r="G7" s="37">
        <f t="shared" si="0"/>
        <v>809.5433082471128</v>
      </c>
      <c r="H7" s="11">
        <f t="shared" si="1"/>
        <v>-4.9819230546921389E-2</v>
      </c>
      <c r="I7" s="9"/>
      <c r="J7" s="9"/>
      <c r="K7" s="9"/>
      <c r="L7" s="9"/>
    </row>
    <row r="8" spans="1:32" x14ac:dyDescent="0.2">
      <c r="A8" s="19">
        <v>5</v>
      </c>
      <c r="B8" s="18" t="s">
        <v>67</v>
      </c>
      <c r="C8" s="5" t="s">
        <v>8</v>
      </c>
      <c r="D8" s="36">
        <f>'BLS Data Series_March'!D8</f>
        <v>676.55</v>
      </c>
      <c r="E8" s="36">
        <f>'BLS Data Series_March'!P8</f>
        <v>666.99</v>
      </c>
      <c r="F8" s="37"/>
      <c r="G8" s="37">
        <f t="shared" si="0"/>
        <v>682.31783380414117</v>
      </c>
      <c r="H8" s="11">
        <f t="shared" si="1"/>
        <v>-2.2464360514635184</v>
      </c>
      <c r="I8" s="9"/>
      <c r="J8" s="9"/>
      <c r="K8" s="9"/>
      <c r="L8" s="9"/>
    </row>
    <row r="9" spans="1:32" x14ac:dyDescent="0.2">
      <c r="A9" s="19">
        <v>6</v>
      </c>
      <c r="B9" s="18" t="s">
        <v>68</v>
      </c>
      <c r="C9" s="5" t="s">
        <v>9</v>
      </c>
      <c r="D9" s="36">
        <f>'BLS Data Series_March'!D9</f>
        <v>980.7</v>
      </c>
      <c r="E9" s="36">
        <f>'BLS Data Series_March'!P9</f>
        <v>970.49</v>
      </c>
      <c r="F9" s="37"/>
      <c r="G9" s="37">
        <f t="shared" si="0"/>
        <v>989.06082272074684</v>
      </c>
      <c r="H9" s="11">
        <f t="shared" si="1"/>
        <v>-1.8776219110227754</v>
      </c>
      <c r="I9" s="9"/>
      <c r="J9" s="9"/>
      <c r="K9" s="9"/>
      <c r="L9" s="9"/>
    </row>
    <row r="10" spans="1:32" x14ac:dyDescent="0.2">
      <c r="A10" s="19">
        <v>8</v>
      </c>
      <c r="B10" s="18" t="s">
        <v>69</v>
      </c>
      <c r="C10" s="5" t="s">
        <v>10</v>
      </c>
      <c r="D10" s="36">
        <f>'BLS Data Series_March'!D10</f>
        <v>922.26</v>
      </c>
      <c r="E10" s="36">
        <f>'BLS Data Series_March'!P10</f>
        <v>908.02</v>
      </c>
      <c r="F10" s="37"/>
      <c r="G10" s="37">
        <f t="shared" si="0"/>
        <v>930.12260055311094</v>
      </c>
      <c r="H10" s="11">
        <f t="shared" si="1"/>
        <v>-2.3763104498232046</v>
      </c>
      <c r="I10" s="9"/>
      <c r="J10" s="9"/>
      <c r="K10" s="9"/>
      <c r="L10" s="9"/>
    </row>
    <row r="11" spans="1:32" x14ac:dyDescent="0.2">
      <c r="A11" s="19">
        <v>9</v>
      </c>
      <c r="B11" s="18" t="s">
        <v>70</v>
      </c>
      <c r="C11" s="5" t="s">
        <v>11</v>
      </c>
      <c r="D11" s="36">
        <f>'BLS Data Series_March'!D11</f>
        <v>975.74</v>
      </c>
      <c r="E11" s="36">
        <f>'BLS Data Series_March'!P11</f>
        <v>997.99</v>
      </c>
      <c r="F11" s="37"/>
      <c r="G11" s="37">
        <f t="shared" si="0"/>
        <v>984.05853692417816</v>
      </c>
      <c r="H11" s="11">
        <f t="shared" si="1"/>
        <v>1.4157148739714964</v>
      </c>
      <c r="I11" s="9"/>
      <c r="J11" s="9"/>
      <c r="K11" s="9"/>
      <c r="L11" s="9"/>
    </row>
    <row r="12" spans="1:32" x14ac:dyDescent="0.2">
      <c r="A12" s="19">
        <v>10</v>
      </c>
      <c r="B12" s="18" t="s">
        <v>71</v>
      </c>
      <c r="C12" s="5" t="s">
        <v>12</v>
      </c>
      <c r="D12" s="36">
        <f>'BLS Data Series_March'!D12</f>
        <v>751.25</v>
      </c>
      <c r="E12" s="36">
        <f>'BLS Data Series_March'!P12</f>
        <v>807.69</v>
      </c>
      <c r="F12" s="37"/>
      <c r="G12" s="37">
        <f t="shared" si="0"/>
        <v>757.65467836133485</v>
      </c>
      <c r="H12" s="11">
        <f t="shared" si="1"/>
        <v>6.6039744843762183</v>
      </c>
      <c r="I12" s="9"/>
      <c r="J12" s="9"/>
      <c r="K12" s="9"/>
      <c r="L12" s="9"/>
    </row>
    <row r="13" spans="1:32" x14ac:dyDescent="0.2">
      <c r="A13" s="19">
        <v>11</v>
      </c>
      <c r="B13" s="18" t="s">
        <v>72</v>
      </c>
      <c r="C13" s="5" t="s">
        <v>13</v>
      </c>
      <c r="D13" s="36">
        <f>'BLS Data Series_March'!D13</f>
        <v>1474.93</v>
      </c>
      <c r="E13" s="36">
        <f>'BLS Data Series_March'!P13</f>
        <v>1305.2</v>
      </c>
      <c r="F13" s="37"/>
      <c r="G13" s="37">
        <f t="shared" si="0"/>
        <v>1487.5043124865006</v>
      </c>
      <c r="H13" s="11">
        <f t="shared" si="1"/>
        <v>-12.255716568764907</v>
      </c>
      <c r="I13" s="9"/>
      <c r="J13" s="9"/>
      <c r="K13" s="9"/>
      <c r="L13" s="9"/>
    </row>
    <row r="14" spans="1:32" x14ac:dyDescent="0.2">
      <c r="A14" s="19">
        <v>12</v>
      </c>
      <c r="B14" s="18" t="s">
        <v>73</v>
      </c>
      <c r="C14" s="5" t="s">
        <v>14</v>
      </c>
      <c r="D14" s="36">
        <f>'BLS Data Series_March'!D14</f>
        <v>779.02</v>
      </c>
      <c r="E14" s="36">
        <f>'BLS Data Series_March'!P14</f>
        <v>792.07</v>
      </c>
      <c r="F14" s="37"/>
      <c r="G14" s="37">
        <f t="shared" si="0"/>
        <v>785.66142766994608</v>
      </c>
      <c r="H14" s="11">
        <f t="shared" si="1"/>
        <v>0.81569135308832141</v>
      </c>
      <c r="I14" s="9"/>
      <c r="J14" s="9"/>
      <c r="K14" s="9"/>
      <c r="L14" s="9"/>
    </row>
    <row r="15" spans="1:32" x14ac:dyDescent="0.2">
      <c r="A15" s="19">
        <v>13</v>
      </c>
      <c r="B15" s="18" t="s">
        <v>74</v>
      </c>
      <c r="C15" s="5" t="s">
        <v>15</v>
      </c>
      <c r="D15" s="36">
        <f>'BLS Data Series_March'!D15</f>
        <v>844.38</v>
      </c>
      <c r="E15" s="36">
        <f>'BLS Data Series_March'!P15</f>
        <v>834.21</v>
      </c>
      <c r="F15" s="37"/>
      <c r="G15" s="37">
        <f t="shared" si="0"/>
        <v>851.57864534408498</v>
      </c>
      <c r="H15" s="11">
        <f t="shared" si="1"/>
        <v>-2.0395820678508314</v>
      </c>
      <c r="I15" s="9"/>
      <c r="J15" s="9"/>
      <c r="K15" s="9"/>
      <c r="L15" s="9"/>
    </row>
    <row r="16" spans="1:32" x14ac:dyDescent="0.2">
      <c r="A16" s="19">
        <v>15</v>
      </c>
      <c r="B16" s="18" t="s">
        <v>75</v>
      </c>
      <c r="C16" s="5" t="s">
        <v>16</v>
      </c>
      <c r="D16" s="36">
        <f>'BLS Data Series_March'!D16</f>
        <v>839.54</v>
      </c>
      <c r="E16" s="36">
        <f>'BLS Data Series_March'!P16</f>
        <v>812.35</v>
      </c>
      <c r="F16" s="37"/>
      <c r="G16" s="37">
        <f t="shared" si="0"/>
        <v>846.69738259098165</v>
      </c>
      <c r="H16" s="11">
        <f t="shared" si="1"/>
        <v>-4.0566303023017554</v>
      </c>
      <c r="I16" s="9"/>
      <c r="J16" s="9"/>
      <c r="K16" s="9"/>
      <c r="L16" s="9"/>
    </row>
    <row r="17" spans="1:12" x14ac:dyDescent="0.2">
      <c r="A17" s="19">
        <v>16</v>
      </c>
      <c r="B17" s="18" t="s">
        <v>76</v>
      </c>
      <c r="C17" s="5" t="s">
        <v>17</v>
      </c>
      <c r="D17" s="36">
        <f>'BLS Data Series_March'!D17</f>
        <v>736.35</v>
      </c>
      <c r="E17" s="36">
        <f>'BLS Data Series_March'!P17</f>
        <v>727.06</v>
      </c>
      <c r="F17" s="37"/>
      <c r="G17" s="37">
        <f t="shared" si="0"/>
        <v>742.6276504643846</v>
      </c>
      <c r="H17" s="11">
        <f t="shared" si="1"/>
        <v>-2.096292866909788</v>
      </c>
      <c r="I17" s="9"/>
      <c r="J17" s="9"/>
      <c r="K17" s="9"/>
      <c r="L17" s="9"/>
    </row>
    <row r="18" spans="1:12" x14ac:dyDescent="0.2">
      <c r="A18" s="19">
        <v>17</v>
      </c>
      <c r="B18" s="18" t="s">
        <v>77</v>
      </c>
      <c r="C18" s="5" t="s">
        <v>18</v>
      </c>
      <c r="D18" s="36">
        <f>'BLS Data Series_March'!D18</f>
        <v>893.71</v>
      </c>
      <c r="E18" s="36">
        <f>'BLS Data Series_March'!P18</f>
        <v>893.6</v>
      </c>
      <c r="F18" s="37"/>
      <c r="G18" s="37">
        <f t="shared" si="0"/>
        <v>901.32920146197478</v>
      </c>
      <c r="H18" s="11">
        <f t="shared" si="1"/>
        <v>-0.85753367908615319</v>
      </c>
      <c r="I18" s="9"/>
      <c r="J18" s="9"/>
      <c r="K18" s="9"/>
      <c r="L18" s="9"/>
    </row>
    <row r="19" spans="1:12" x14ac:dyDescent="0.2">
      <c r="A19" s="19">
        <v>18</v>
      </c>
      <c r="B19" s="18" t="s">
        <v>78</v>
      </c>
      <c r="C19" s="5" t="s">
        <v>19</v>
      </c>
      <c r="D19" s="36">
        <f>'BLS Data Series_March'!D19</f>
        <v>797.3</v>
      </c>
      <c r="E19" s="36">
        <f>'BLS Data Series_March'!P19</f>
        <v>799.11</v>
      </c>
      <c r="F19" s="37"/>
      <c r="G19" s="37">
        <f t="shared" si="0"/>
        <v>804.09727129117096</v>
      </c>
      <c r="H19" s="11">
        <f t="shared" si="1"/>
        <v>-0.62023233621507634</v>
      </c>
      <c r="I19" s="9"/>
      <c r="J19" s="9"/>
      <c r="K19" s="9"/>
      <c r="L19" s="9"/>
    </row>
    <row r="20" spans="1:12" x14ac:dyDescent="0.2">
      <c r="A20" s="19">
        <v>19</v>
      </c>
      <c r="B20" s="18" t="s">
        <v>79</v>
      </c>
      <c r="C20" s="5" t="s">
        <v>20</v>
      </c>
      <c r="D20" s="36">
        <f>'BLS Data Series_March'!D20</f>
        <v>775.55</v>
      </c>
      <c r="E20" s="36">
        <f>'BLS Data Series_March'!P20</f>
        <v>788.31</v>
      </c>
      <c r="F20" s="37"/>
      <c r="G20" s="37">
        <f t="shared" si="0"/>
        <v>782.16184466307243</v>
      </c>
      <c r="H20" s="11">
        <f t="shared" si="1"/>
        <v>0.78604644024484749</v>
      </c>
      <c r="I20" s="9"/>
      <c r="J20" s="9"/>
      <c r="K20" s="9"/>
      <c r="L20" s="9"/>
    </row>
    <row r="21" spans="1:12" x14ac:dyDescent="0.2">
      <c r="A21" s="19">
        <v>20</v>
      </c>
      <c r="B21" s="18" t="s">
        <v>80</v>
      </c>
      <c r="C21" s="5" t="s">
        <v>21</v>
      </c>
      <c r="D21" s="36">
        <f>'BLS Data Series_March'!D21</f>
        <v>777.81</v>
      </c>
      <c r="E21" s="36">
        <f>'BLS Data Series_March'!P21</f>
        <v>757.44</v>
      </c>
      <c r="F21" s="37"/>
      <c r="G21" s="37">
        <f t="shared" si="0"/>
        <v>784.44111198167025</v>
      </c>
      <c r="H21" s="11">
        <f t="shared" si="1"/>
        <v>-3.442082722240225</v>
      </c>
      <c r="I21" s="9"/>
      <c r="J21" s="9"/>
      <c r="K21" s="9"/>
      <c r="L21" s="9"/>
    </row>
    <row r="22" spans="1:12" x14ac:dyDescent="0.2">
      <c r="A22" s="19">
        <v>21</v>
      </c>
      <c r="B22" s="18" t="s">
        <v>81</v>
      </c>
      <c r="C22" s="5" t="s">
        <v>22</v>
      </c>
      <c r="D22" s="36">
        <f>'BLS Data Series_March'!D22</f>
        <v>740.95</v>
      </c>
      <c r="E22" s="36">
        <f>'BLS Data Series_March'!P22</f>
        <v>743.77</v>
      </c>
      <c r="F22" s="37"/>
      <c r="G22" s="37">
        <f t="shared" si="0"/>
        <v>747.2668671305571</v>
      </c>
      <c r="H22" s="11">
        <f t="shared" si="1"/>
        <v>-0.46795425896304366</v>
      </c>
      <c r="I22" s="9"/>
      <c r="J22" s="9"/>
      <c r="K22" s="9"/>
      <c r="L22" s="9"/>
    </row>
    <row r="23" spans="1:12" x14ac:dyDescent="0.2">
      <c r="A23" s="19">
        <v>22</v>
      </c>
      <c r="B23" s="18" t="s">
        <v>82</v>
      </c>
      <c r="C23" s="5" t="s">
        <v>23</v>
      </c>
      <c r="D23" s="36">
        <f>'BLS Data Series_March'!D23</f>
        <v>801.29</v>
      </c>
      <c r="E23" s="36">
        <f>'BLS Data Series_March'!P23</f>
        <v>779.36</v>
      </c>
      <c r="F23" s="37"/>
      <c r="G23" s="37">
        <f t="shared" si="0"/>
        <v>808.12128748639464</v>
      </c>
      <c r="H23" s="11">
        <f t="shared" si="1"/>
        <v>-3.5590310429582495</v>
      </c>
      <c r="I23" s="9"/>
      <c r="J23" s="9"/>
      <c r="K23" s="9"/>
      <c r="L23" s="9"/>
    </row>
    <row r="24" spans="1:12" x14ac:dyDescent="0.2">
      <c r="A24" s="19">
        <v>23</v>
      </c>
      <c r="B24" s="18" t="s">
        <v>83</v>
      </c>
      <c r="C24" s="5" t="s">
        <v>24</v>
      </c>
      <c r="D24" s="36">
        <f>'BLS Data Series_March'!D24</f>
        <v>753.95</v>
      </c>
      <c r="E24" s="36">
        <f>'BLS Data Series_March'!P24</f>
        <v>749.53</v>
      </c>
      <c r="F24" s="37"/>
      <c r="G24" s="37">
        <f t="shared" si="0"/>
        <v>760.37769683930571</v>
      </c>
      <c r="H24" s="11">
        <f t="shared" si="1"/>
        <v>-1.4266195450493679</v>
      </c>
      <c r="I24" s="9"/>
      <c r="J24" s="9"/>
      <c r="K24" s="9"/>
      <c r="L24" s="9"/>
    </row>
    <row r="25" spans="1:12" x14ac:dyDescent="0.2">
      <c r="A25" s="19">
        <v>24</v>
      </c>
      <c r="B25" s="18" t="s">
        <v>84</v>
      </c>
      <c r="C25" s="5" t="s">
        <v>25</v>
      </c>
      <c r="D25" s="36">
        <f>'BLS Data Series_March'!D25</f>
        <v>946.96</v>
      </c>
      <c r="E25" s="36">
        <f>'BLS Data Series_March'!P25</f>
        <v>926.84</v>
      </c>
      <c r="F25" s="37"/>
      <c r="G25" s="37">
        <f t="shared" si="0"/>
        <v>955.03317699973331</v>
      </c>
      <c r="H25" s="11">
        <f t="shared" si="1"/>
        <v>-2.9520625752817331</v>
      </c>
      <c r="I25" s="9"/>
      <c r="J25" s="9"/>
      <c r="K25" s="9"/>
      <c r="L25" s="9"/>
    </row>
    <row r="26" spans="1:12" x14ac:dyDescent="0.2">
      <c r="A26" s="19">
        <v>25</v>
      </c>
      <c r="B26" s="18" t="s">
        <v>85</v>
      </c>
      <c r="C26" s="5" t="s">
        <v>26</v>
      </c>
      <c r="D26" s="36">
        <f>'BLS Data Series_March'!D26</f>
        <v>1015.03</v>
      </c>
      <c r="E26" s="36">
        <f>'BLS Data Series_March'!P26</f>
        <v>1038.29</v>
      </c>
      <c r="F26" s="37"/>
      <c r="G26" s="37">
        <f t="shared" si="0"/>
        <v>1023.6834984054651</v>
      </c>
      <c r="H26" s="11">
        <f t="shared" si="1"/>
        <v>1.4268571894815674</v>
      </c>
      <c r="I26" s="9"/>
      <c r="J26" s="9"/>
      <c r="K26" s="9"/>
      <c r="L26" s="9"/>
    </row>
    <row r="27" spans="1:12" x14ac:dyDescent="0.2">
      <c r="A27" s="19">
        <v>26</v>
      </c>
      <c r="B27" s="18" t="s">
        <v>86</v>
      </c>
      <c r="C27" s="5" t="s">
        <v>27</v>
      </c>
      <c r="D27" s="36">
        <f>'BLS Data Series_March'!D27</f>
        <v>826.28</v>
      </c>
      <c r="E27" s="36">
        <f>'BLS Data Series_March'!P27</f>
        <v>827.22</v>
      </c>
      <c r="F27" s="37"/>
      <c r="G27" s="37">
        <f t="shared" si="0"/>
        <v>833.32433628805813</v>
      </c>
      <c r="H27" s="11">
        <f t="shared" si="1"/>
        <v>-0.73252826327491194</v>
      </c>
      <c r="I27" s="9"/>
      <c r="J27" s="9"/>
      <c r="K27" s="9"/>
      <c r="L27" s="9"/>
    </row>
    <row r="28" spans="1:12" x14ac:dyDescent="0.2">
      <c r="A28" s="19">
        <v>27</v>
      </c>
      <c r="B28" s="18" t="s">
        <v>87</v>
      </c>
      <c r="C28" s="5" t="s">
        <v>28</v>
      </c>
      <c r="D28" s="36">
        <f>'BLS Data Series_March'!D28</f>
        <v>892.25</v>
      </c>
      <c r="E28" s="36">
        <f>'BLS Data Series_March'!P28</f>
        <v>898.47</v>
      </c>
      <c r="F28" s="37"/>
      <c r="G28" s="37">
        <f t="shared" si="0"/>
        <v>899.85675443314608</v>
      </c>
      <c r="H28" s="11">
        <f t="shared" si="1"/>
        <v>-0.15410835405904599</v>
      </c>
      <c r="I28" s="9"/>
      <c r="J28" s="9"/>
      <c r="K28" s="9"/>
      <c r="L28" s="9"/>
    </row>
    <row r="29" spans="1:12" x14ac:dyDescent="0.2">
      <c r="A29" s="19">
        <v>28</v>
      </c>
      <c r="B29" s="18" t="s">
        <v>88</v>
      </c>
      <c r="C29" s="5" t="s">
        <v>29</v>
      </c>
      <c r="D29" s="36">
        <f>'BLS Data Series_March'!D29</f>
        <v>702.47</v>
      </c>
      <c r="E29" s="36">
        <f>'BLS Data Series_March'!P29</f>
        <v>674</v>
      </c>
      <c r="F29" s="37"/>
      <c r="G29" s="37">
        <f t="shared" si="0"/>
        <v>708.45881119266141</v>
      </c>
      <c r="H29" s="11">
        <f t="shared" si="1"/>
        <v>-4.8639117261667479</v>
      </c>
      <c r="I29" s="9"/>
      <c r="J29" s="9"/>
      <c r="K29" s="9"/>
      <c r="L29" s="9"/>
    </row>
    <row r="30" spans="1:12" x14ac:dyDescent="0.2">
      <c r="A30" s="19">
        <v>29</v>
      </c>
      <c r="B30" s="18" t="s">
        <v>89</v>
      </c>
      <c r="C30" s="5" t="s">
        <v>30</v>
      </c>
      <c r="D30" s="36">
        <f>'BLS Data Series_March'!D30</f>
        <v>757.87</v>
      </c>
      <c r="E30" s="36">
        <f>'BLS Data Series_March'!P30</f>
        <v>729.94</v>
      </c>
      <c r="F30" s="37"/>
      <c r="G30" s="37">
        <f t="shared" si="0"/>
        <v>764.33111625917445</v>
      </c>
      <c r="H30" s="11">
        <f t="shared" si="1"/>
        <v>-4.4995049302052559</v>
      </c>
      <c r="I30" s="9"/>
      <c r="J30" s="9"/>
      <c r="K30" s="9"/>
      <c r="L30" s="9"/>
    </row>
    <row r="31" spans="1:12" x14ac:dyDescent="0.2">
      <c r="A31" s="19">
        <v>30</v>
      </c>
      <c r="B31" s="18" t="s">
        <v>90</v>
      </c>
      <c r="C31" s="5" t="s">
        <v>31</v>
      </c>
      <c r="D31" s="36">
        <f>'BLS Data Series_March'!D31</f>
        <v>706.23</v>
      </c>
      <c r="E31" s="36">
        <f>'BLS Data Series_March'!P31</f>
        <v>709.88</v>
      </c>
      <c r="F31" s="37"/>
      <c r="G31" s="37">
        <f t="shared" si="0"/>
        <v>712.25086655457642</v>
      </c>
      <c r="H31" s="11">
        <f t="shared" si="1"/>
        <v>-0.33286959214878786</v>
      </c>
      <c r="I31" s="9"/>
      <c r="J31" s="9"/>
      <c r="K31" s="9"/>
      <c r="L31" s="9"/>
    </row>
    <row r="32" spans="1:12" x14ac:dyDescent="0.2">
      <c r="A32" s="19">
        <v>31</v>
      </c>
      <c r="B32" s="18" t="s">
        <v>91</v>
      </c>
      <c r="C32" s="5" t="s">
        <v>32</v>
      </c>
      <c r="D32" s="36">
        <f>'BLS Data Series_March'!D32</f>
        <v>755.14</v>
      </c>
      <c r="E32" s="36">
        <f>'BLS Data Series_March'!P32</f>
        <v>763.8</v>
      </c>
      <c r="F32" s="37"/>
      <c r="G32" s="37">
        <f t="shared" si="0"/>
        <v>761.57784202033724</v>
      </c>
      <c r="H32" s="11">
        <f t="shared" si="1"/>
        <v>0.29178343395177553</v>
      </c>
      <c r="I32" s="9"/>
      <c r="J32" s="9"/>
      <c r="K32" s="9"/>
      <c r="L32" s="9"/>
    </row>
    <row r="33" spans="1:12" x14ac:dyDescent="0.2">
      <c r="A33" s="19">
        <v>32</v>
      </c>
      <c r="B33" s="18" t="s">
        <v>92</v>
      </c>
      <c r="C33" s="5" t="s">
        <v>33</v>
      </c>
      <c r="D33" s="36">
        <f>'BLS Data Series_March'!D33</f>
        <v>737.52</v>
      </c>
      <c r="E33" s="36">
        <f>'BLS Data Series_March'!P33</f>
        <v>741.69</v>
      </c>
      <c r="F33" s="37"/>
      <c r="G33" s="37">
        <f t="shared" si="0"/>
        <v>743.80762513817194</v>
      </c>
      <c r="H33" s="11">
        <f t="shared" si="1"/>
        <v>-0.28470064928125538</v>
      </c>
      <c r="I33" s="9"/>
      <c r="J33" s="9"/>
      <c r="K33" s="9"/>
      <c r="L33" s="9"/>
    </row>
    <row r="34" spans="1:12" x14ac:dyDescent="0.2">
      <c r="A34" s="19">
        <v>33</v>
      </c>
      <c r="B34" s="18" t="s">
        <v>93</v>
      </c>
      <c r="C34" s="5" t="s">
        <v>34</v>
      </c>
      <c r="D34" s="36">
        <f>'BLS Data Series_March'!D34</f>
        <v>831.14</v>
      </c>
      <c r="E34" s="36">
        <f>'BLS Data Series_March'!P34</f>
        <v>852.58</v>
      </c>
      <c r="F34" s="37"/>
      <c r="G34" s="37">
        <f t="shared" si="0"/>
        <v>838.22576954840576</v>
      </c>
      <c r="H34" s="11">
        <f t="shared" si="1"/>
        <v>1.7124539680195783</v>
      </c>
      <c r="I34" s="9"/>
      <c r="J34" s="9"/>
      <c r="K34" s="9"/>
      <c r="L34" s="9"/>
    </row>
    <row r="35" spans="1:12" x14ac:dyDescent="0.2">
      <c r="A35" s="19">
        <v>34</v>
      </c>
      <c r="B35" s="18" t="s">
        <v>94</v>
      </c>
      <c r="C35" s="5" t="s">
        <v>35</v>
      </c>
      <c r="D35" s="36">
        <f>'BLS Data Series_March'!D35</f>
        <v>947.98</v>
      </c>
      <c r="E35" s="36">
        <f>'BLS Data Series_March'!P35</f>
        <v>936.33</v>
      </c>
      <c r="F35" s="37"/>
      <c r="G35" s="37">
        <f t="shared" si="0"/>
        <v>956.06187286918896</v>
      </c>
      <c r="H35" s="11">
        <f t="shared" si="1"/>
        <v>-2.0638698633565045</v>
      </c>
      <c r="I35" s="9"/>
      <c r="J35" s="9"/>
      <c r="K35" s="9"/>
      <c r="L35" s="9"/>
    </row>
    <row r="36" spans="1:12" x14ac:dyDescent="0.2">
      <c r="A36" s="19">
        <v>35</v>
      </c>
      <c r="B36" s="18" t="s">
        <v>95</v>
      </c>
      <c r="C36" s="5" t="s">
        <v>36</v>
      </c>
      <c r="D36" s="36">
        <f>'BLS Data Series_March'!D36</f>
        <v>708.98</v>
      </c>
      <c r="E36" s="36">
        <f>'BLS Data Series_March'!P36</f>
        <v>679.99</v>
      </c>
      <c r="F36" s="37"/>
      <c r="G36" s="37">
        <f t="shared" si="0"/>
        <v>715.02431130065781</v>
      </c>
      <c r="H36" s="11">
        <f t="shared" si="1"/>
        <v>-4.8997370784398919</v>
      </c>
      <c r="I36" s="9"/>
      <c r="J36" s="9"/>
      <c r="K36" s="9"/>
      <c r="L36" s="9"/>
    </row>
    <row r="37" spans="1:12" x14ac:dyDescent="0.2">
      <c r="A37" s="19">
        <v>36</v>
      </c>
      <c r="B37" s="18" t="s">
        <v>96</v>
      </c>
      <c r="C37" s="5" t="s">
        <v>37</v>
      </c>
      <c r="D37" s="36">
        <f>'BLS Data Series_March'!D37</f>
        <v>979.52</v>
      </c>
      <c r="E37" s="36">
        <f>'BLS Data Series_March'!P37</f>
        <v>973.69</v>
      </c>
      <c r="F37" s="37"/>
      <c r="G37" s="37">
        <f t="shared" si="0"/>
        <v>987.87076279333735</v>
      </c>
      <c r="H37" s="11">
        <f t="shared" si="1"/>
        <v>-1.4354876495422664</v>
      </c>
      <c r="I37" s="9"/>
      <c r="J37" s="9"/>
      <c r="K37" s="9"/>
      <c r="L37" s="9"/>
    </row>
    <row r="38" spans="1:12" x14ac:dyDescent="0.2">
      <c r="A38" s="19">
        <v>37</v>
      </c>
      <c r="B38" s="18" t="s">
        <v>97</v>
      </c>
      <c r="C38" s="5" t="s">
        <v>38</v>
      </c>
      <c r="D38" s="36">
        <f>'BLS Data Series_March'!D38</f>
        <v>768.85</v>
      </c>
      <c r="E38" s="36">
        <f>'BLS Data Series_March'!P38</f>
        <v>788.65</v>
      </c>
      <c r="F38" s="37"/>
      <c r="G38" s="37">
        <f t="shared" si="0"/>
        <v>775.40472473625596</v>
      </c>
      <c r="H38" s="11">
        <f t="shared" si="1"/>
        <v>1.7081757231037331</v>
      </c>
      <c r="I38" s="9"/>
      <c r="J38" s="9"/>
      <c r="K38" s="9"/>
      <c r="L38" s="9"/>
    </row>
    <row r="39" spans="1:12" x14ac:dyDescent="0.2">
      <c r="A39" s="19">
        <v>38</v>
      </c>
      <c r="B39" s="18" t="s">
        <v>98</v>
      </c>
      <c r="C39" s="5" t="s">
        <v>39</v>
      </c>
      <c r="D39" s="36">
        <f>'BLS Data Series_March'!D39</f>
        <v>877.04</v>
      </c>
      <c r="E39" s="36">
        <f>'BLS Data Series_March'!P39</f>
        <v>854.3</v>
      </c>
      <c r="F39" s="37"/>
      <c r="G39" s="37">
        <f t="shared" si="0"/>
        <v>884.51708367391018</v>
      </c>
      <c r="H39" s="11">
        <f t="shared" si="1"/>
        <v>-3.4162238617711282</v>
      </c>
      <c r="I39" s="9"/>
      <c r="J39" s="9"/>
      <c r="K39" s="9"/>
      <c r="L39" s="9"/>
    </row>
    <row r="40" spans="1:12" x14ac:dyDescent="0.2">
      <c r="A40" s="19">
        <v>39</v>
      </c>
      <c r="B40" s="18" t="s">
        <v>99</v>
      </c>
      <c r="C40" s="5" t="s">
        <v>40</v>
      </c>
      <c r="D40" s="36">
        <f>'BLS Data Series_March'!D40</f>
        <v>777.58</v>
      </c>
      <c r="E40" s="36">
        <f>'BLS Data Series_March'!P40</f>
        <v>784.98</v>
      </c>
      <c r="F40" s="37"/>
      <c r="G40" s="37">
        <f t="shared" si="0"/>
        <v>784.20915114836168</v>
      </c>
      <c r="H40" s="11">
        <f t="shared" si="1"/>
        <v>9.8296334658876106E-2</v>
      </c>
      <c r="I40" s="9"/>
      <c r="J40" s="9"/>
      <c r="K40" s="9"/>
      <c r="L40" s="9"/>
    </row>
    <row r="41" spans="1:12" x14ac:dyDescent="0.2">
      <c r="A41" s="19">
        <v>40</v>
      </c>
      <c r="B41" s="18" t="s">
        <v>100</v>
      </c>
      <c r="C41" s="5" t="s">
        <v>41</v>
      </c>
      <c r="D41" s="36">
        <f>'BLS Data Series_March'!D41</f>
        <v>768.34</v>
      </c>
      <c r="E41" s="36">
        <f>'BLS Data Series_March'!P41</f>
        <v>752.9</v>
      </c>
      <c r="F41" s="37"/>
      <c r="G41" s="37">
        <f t="shared" si="0"/>
        <v>774.89037680152808</v>
      </c>
      <c r="H41" s="11">
        <f t="shared" si="1"/>
        <v>-2.8378693889962281</v>
      </c>
      <c r="I41" s="9"/>
      <c r="J41" s="9"/>
      <c r="K41" s="9"/>
      <c r="L41" s="9"/>
    </row>
    <row r="42" spans="1:12" x14ac:dyDescent="0.2">
      <c r="A42" s="19">
        <v>41</v>
      </c>
      <c r="B42" s="18" t="s">
        <v>101</v>
      </c>
      <c r="C42" s="5" t="s">
        <v>42</v>
      </c>
      <c r="D42" s="36">
        <f>'BLS Data Series_March'!D42</f>
        <v>804.27</v>
      </c>
      <c r="E42" s="36">
        <f>'BLS Data Series_March'!P42</f>
        <v>819.08</v>
      </c>
      <c r="F42" s="37"/>
      <c r="G42" s="37">
        <f t="shared" si="0"/>
        <v>811.12669306578471</v>
      </c>
      <c r="H42" s="11">
        <f t="shared" si="1"/>
        <v>0.98052585400123515</v>
      </c>
      <c r="I42" s="9"/>
      <c r="J42" s="9"/>
      <c r="K42" s="9"/>
      <c r="L42" s="9"/>
    </row>
    <row r="43" spans="1:12" x14ac:dyDescent="0.2">
      <c r="A43" s="19">
        <v>42</v>
      </c>
      <c r="B43" s="18" t="s">
        <v>102</v>
      </c>
      <c r="C43" s="5" t="s">
        <v>43</v>
      </c>
      <c r="D43" s="36">
        <f>'BLS Data Series_March'!D43</f>
        <v>818.64</v>
      </c>
      <c r="E43" s="36">
        <f>'BLS Data Series_March'!P43</f>
        <v>823.29</v>
      </c>
      <c r="F43" s="37"/>
      <c r="G43" s="37">
        <f t="shared" si="0"/>
        <v>825.61920252076288</v>
      </c>
      <c r="H43" s="11">
        <f t="shared" si="1"/>
        <v>-0.28211583665344042</v>
      </c>
      <c r="I43" s="9"/>
      <c r="J43" s="9"/>
      <c r="K43" s="9"/>
      <c r="L43" s="9"/>
    </row>
    <row r="44" spans="1:12" x14ac:dyDescent="0.2">
      <c r="A44" s="19">
        <v>44</v>
      </c>
      <c r="B44" s="18" t="s">
        <v>103</v>
      </c>
      <c r="C44" s="5" t="s">
        <v>44</v>
      </c>
      <c r="D44" s="36">
        <f>'BLS Data Series_March'!D44</f>
        <v>838.29</v>
      </c>
      <c r="E44" s="36">
        <f>'BLS Data Series_March'!P44</f>
        <v>835.9</v>
      </c>
      <c r="F44" s="37"/>
      <c r="G44" s="37">
        <f t="shared" si="0"/>
        <v>845.43672588821744</v>
      </c>
      <c r="H44" s="11">
        <f t="shared" si="1"/>
        <v>-1.1280236114888598</v>
      </c>
      <c r="I44" s="9"/>
      <c r="J44" s="9"/>
      <c r="K44" s="9"/>
      <c r="L44" s="9"/>
    </row>
    <row r="45" spans="1:12" x14ac:dyDescent="0.2">
      <c r="A45" s="19">
        <v>45</v>
      </c>
      <c r="B45" s="18" t="s">
        <v>104</v>
      </c>
      <c r="C45" s="5" t="s">
        <v>45</v>
      </c>
      <c r="D45" s="36">
        <f>'BLS Data Series_March'!D45</f>
        <v>754.73</v>
      </c>
      <c r="E45" s="36">
        <f>'BLS Data Series_March'!P45</f>
        <v>766.74</v>
      </c>
      <c r="F45" s="37"/>
      <c r="G45" s="37">
        <f t="shared" si="0"/>
        <v>761.16434662183065</v>
      </c>
      <c r="H45" s="11">
        <f t="shared" si="1"/>
        <v>0.73251636166551393</v>
      </c>
      <c r="I45" s="9"/>
      <c r="J45" s="9"/>
      <c r="K45" s="9"/>
      <c r="L45" s="9"/>
    </row>
    <row r="46" spans="1:12" x14ac:dyDescent="0.2">
      <c r="A46" s="19">
        <v>46</v>
      </c>
      <c r="B46" s="18" t="s">
        <v>105</v>
      </c>
      <c r="C46" s="5" t="s">
        <v>46</v>
      </c>
      <c r="D46" s="36">
        <f>'BLS Data Series_March'!D46</f>
        <v>709.92</v>
      </c>
      <c r="E46" s="36">
        <f>'BLS Data Series_March'!P46</f>
        <v>712.32</v>
      </c>
      <c r="F46" s="37"/>
      <c r="G46" s="37">
        <f t="shared" si="0"/>
        <v>715.97232514113648</v>
      </c>
      <c r="H46" s="11">
        <f t="shared" si="1"/>
        <v>-0.51012099391082311</v>
      </c>
      <c r="I46" s="9"/>
      <c r="J46" s="9"/>
      <c r="K46" s="9"/>
      <c r="L46" s="9"/>
    </row>
    <row r="47" spans="1:12" x14ac:dyDescent="0.2">
      <c r="A47" s="19">
        <v>47</v>
      </c>
      <c r="B47" s="18" t="s">
        <v>106</v>
      </c>
      <c r="C47" s="5" t="s">
        <v>47</v>
      </c>
      <c r="D47" s="36">
        <f>'BLS Data Series_March'!D47</f>
        <v>732.16</v>
      </c>
      <c r="E47" s="36">
        <f>'BLS Data Series_March'!P47</f>
        <v>753.66</v>
      </c>
      <c r="F47" s="37"/>
      <c r="G47" s="37">
        <f t="shared" si="0"/>
        <v>738.40192919671858</v>
      </c>
      <c r="H47" s="11">
        <f t="shared" si="1"/>
        <v>2.066363886654532</v>
      </c>
      <c r="I47" s="9"/>
      <c r="J47" s="9"/>
      <c r="K47" s="9"/>
      <c r="L47" s="9"/>
    </row>
    <row r="48" spans="1:12" x14ac:dyDescent="0.2">
      <c r="A48" s="19">
        <v>48</v>
      </c>
      <c r="B48" s="18" t="s">
        <v>107</v>
      </c>
      <c r="C48" s="5" t="s">
        <v>48</v>
      </c>
      <c r="D48" s="36">
        <f>'BLS Data Series_March'!D48</f>
        <v>896.44</v>
      </c>
      <c r="E48" s="36">
        <f>'BLS Data Series_March'!P48</f>
        <v>862.05</v>
      </c>
      <c r="F48" s="37"/>
      <c r="G48" s="37">
        <f t="shared" si="0"/>
        <v>904.08247570081198</v>
      </c>
      <c r="H48" s="11">
        <f t="shared" si="1"/>
        <v>-4.6491859792138985</v>
      </c>
      <c r="I48" s="9"/>
      <c r="J48" s="9"/>
      <c r="K48" s="9"/>
      <c r="L48" s="9"/>
    </row>
    <row r="49" spans="1:15" x14ac:dyDescent="0.2">
      <c r="A49" s="19">
        <v>49</v>
      </c>
      <c r="B49" s="18" t="s">
        <v>108</v>
      </c>
      <c r="C49" s="5" t="s">
        <v>49</v>
      </c>
      <c r="D49" s="36">
        <f>'BLS Data Series_March'!D49</f>
        <v>846.96</v>
      </c>
      <c r="E49" s="36">
        <f>'BLS Data Series_March'!P49</f>
        <v>830.07</v>
      </c>
      <c r="F49" s="37"/>
      <c r="G49" s="37">
        <f t="shared" si="0"/>
        <v>854.1806407785906</v>
      </c>
      <c r="H49" s="11">
        <f t="shared" si="1"/>
        <v>-2.8226629857372565</v>
      </c>
      <c r="I49" s="9"/>
      <c r="J49" s="9"/>
      <c r="K49" s="9"/>
      <c r="L49" s="9"/>
    </row>
    <row r="50" spans="1:15" x14ac:dyDescent="0.2">
      <c r="A50" s="19">
        <v>50</v>
      </c>
      <c r="B50" s="18" t="s">
        <v>109</v>
      </c>
      <c r="C50" s="5" t="s">
        <v>50</v>
      </c>
      <c r="D50" s="36">
        <f>'BLS Data Series_March'!D50</f>
        <v>788.04</v>
      </c>
      <c r="E50" s="36">
        <f>'BLS Data Series_March'!P50</f>
        <v>789.82</v>
      </c>
      <c r="F50" s="37"/>
      <c r="G50" s="37">
        <f t="shared" si="0"/>
        <v>794.75832643709316</v>
      </c>
      <c r="H50" s="11">
        <f t="shared" si="1"/>
        <v>-0.62136202576594801</v>
      </c>
      <c r="I50" s="9"/>
      <c r="J50" s="9"/>
      <c r="K50" s="9"/>
      <c r="L50" s="9"/>
    </row>
    <row r="51" spans="1:15" x14ac:dyDescent="0.2">
      <c r="A51" s="19">
        <v>51</v>
      </c>
      <c r="B51" s="18" t="s">
        <v>110</v>
      </c>
      <c r="C51" s="5" t="s">
        <v>51</v>
      </c>
      <c r="D51" s="36">
        <f>'BLS Data Series_March'!D51</f>
        <v>925.92</v>
      </c>
      <c r="E51" s="36">
        <f>'BLS Data Series_March'!P51</f>
        <v>923.24</v>
      </c>
      <c r="F51" s="37"/>
      <c r="G51" s="37">
        <f t="shared" si="0"/>
        <v>933.81380337880478</v>
      </c>
      <c r="H51" s="11">
        <f t="shared" si="1"/>
        <v>-1.1323245962466699</v>
      </c>
      <c r="I51" s="9"/>
      <c r="J51" s="9"/>
      <c r="K51" s="9"/>
      <c r="L51" s="9"/>
    </row>
    <row r="52" spans="1:15" x14ac:dyDescent="0.2">
      <c r="A52" s="19">
        <v>53</v>
      </c>
      <c r="B52" s="18" t="s">
        <v>111</v>
      </c>
      <c r="C52" s="5" t="s">
        <v>52</v>
      </c>
      <c r="D52" s="36">
        <f>'BLS Data Series_March'!D52</f>
        <v>1024.3399999999999</v>
      </c>
      <c r="E52" s="36">
        <f>'BLS Data Series_March'!P52</f>
        <v>1036.3</v>
      </c>
      <c r="F52" s="37"/>
      <c r="G52" s="37">
        <f t="shared" si="0"/>
        <v>1033.0728695276534</v>
      </c>
      <c r="H52" s="11">
        <f t="shared" si="1"/>
        <v>0.31238168841101199</v>
      </c>
      <c r="I52" s="9"/>
      <c r="J52" s="9"/>
      <c r="K52" s="9"/>
      <c r="L52" s="9"/>
    </row>
    <row r="53" spans="1:15" x14ac:dyDescent="0.2">
      <c r="A53" s="19">
        <v>54</v>
      </c>
      <c r="B53" s="18" t="s">
        <v>112</v>
      </c>
      <c r="C53" s="5" t="s">
        <v>53</v>
      </c>
      <c r="D53" s="36">
        <f>'BLS Data Series_March'!D53</f>
        <v>715.19</v>
      </c>
      <c r="E53" s="36">
        <f>'BLS Data Series_March'!P53</f>
        <v>732.2</v>
      </c>
      <c r="F53" s="37"/>
      <c r="G53" s="37">
        <f t="shared" si="0"/>
        <v>721.28725379999082</v>
      </c>
      <c r="H53" s="11">
        <f t="shared" si="1"/>
        <v>1.5129542553978359</v>
      </c>
      <c r="I53" s="9"/>
      <c r="J53" s="9"/>
      <c r="K53" s="9"/>
      <c r="L53" s="9"/>
    </row>
    <row r="54" spans="1:15" x14ac:dyDescent="0.2">
      <c r="A54" s="19">
        <v>55</v>
      </c>
      <c r="B54" s="18" t="s">
        <v>113</v>
      </c>
      <c r="C54" s="5" t="s">
        <v>54</v>
      </c>
      <c r="D54" s="36">
        <f>'BLS Data Series_March'!D54</f>
        <v>795.65</v>
      </c>
      <c r="E54" s="36">
        <f>'BLS Data Series_March'!P54</f>
        <v>794.92</v>
      </c>
      <c r="F54" s="37"/>
      <c r="G54" s="37">
        <f t="shared" si="0"/>
        <v>802.43320444352219</v>
      </c>
      <c r="H54" s="11">
        <f t="shared" si="1"/>
        <v>-0.93630278531813271</v>
      </c>
      <c r="I54" s="9"/>
      <c r="J54" s="9"/>
      <c r="K54" s="9"/>
      <c r="L54" s="9"/>
    </row>
    <row r="55" spans="1:15" x14ac:dyDescent="0.2">
      <c r="A55" s="19">
        <v>56</v>
      </c>
      <c r="B55" s="18" t="s">
        <v>114</v>
      </c>
      <c r="C55" s="5" t="s">
        <v>55</v>
      </c>
      <c r="D55" s="36">
        <f>'BLS Data Series_March'!D55</f>
        <v>826.24</v>
      </c>
      <c r="E55" s="36">
        <f>'BLS Data Series_March'!P55</f>
        <v>772.89</v>
      </c>
      <c r="F55" s="37"/>
      <c r="G55" s="37">
        <f t="shared" si="0"/>
        <v>833.28399527356976</v>
      </c>
      <c r="H55" s="11">
        <f t="shared" si="1"/>
        <v>-7.2477085382807838</v>
      </c>
      <c r="I55" s="9"/>
      <c r="J55" s="9"/>
      <c r="K55" s="9"/>
      <c r="L55" s="9"/>
    </row>
    <row r="56" spans="1:15" x14ac:dyDescent="0.2">
      <c r="F56" s="9"/>
      <c r="G56" s="9"/>
      <c r="H56" s="11"/>
      <c r="I56" s="9"/>
      <c r="J56" s="9"/>
      <c r="K56" s="9"/>
      <c r="L56" s="9"/>
    </row>
    <row r="57" spans="1:15" ht="26.25" thickBot="1" x14ac:dyDescent="0.25">
      <c r="C57" s="7" t="s">
        <v>56</v>
      </c>
      <c r="D57" s="33" t="s">
        <v>194</v>
      </c>
      <c r="E57" s="34" t="s">
        <v>195</v>
      </c>
      <c r="F57" s="8"/>
      <c r="G57" s="8"/>
      <c r="H57" s="11"/>
      <c r="I57" s="8"/>
      <c r="J57" s="8"/>
      <c r="K57" s="8"/>
      <c r="L57" s="8"/>
      <c r="M57" s="6"/>
      <c r="N57" s="6"/>
      <c r="O57" s="6"/>
    </row>
    <row r="58" spans="1:15" ht="15.75" thickTop="1" x14ac:dyDescent="0.25">
      <c r="C58" s="7" t="s">
        <v>180</v>
      </c>
      <c r="D58" s="44">
        <v>858.02</v>
      </c>
      <c r="E58" s="44">
        <v>874.79</v>
      </c>
      <c r="F58" s="9"/>
      <c r="G58" s="11">
        <f>D58/$G$61</f>
        <v>865.33493128464886</v>
      </c>
      <c r="H58" s="11">
        <f>((E58/G58)-1)*100</f>
        <v>1.0926484501572631</v>
      </c>
      <c r="I58" s="9"/>
      <c r="J58" s="9"/>
      <c r="K58" s="9"/>
      <c r="L58" s="9"/>
    </row>
    <row r="59" spans="1:15" x14ac:dyDescent="0.2">
      <c r="C59" s="9"/>
      <c r="D59" s="10"/>
      <c r="E59" s="10"/>
      <c r="F59" s="9"/>
      <c r="G59" s="9"/>
      <c r="H59" s="9"/>
      <c r="I59" s="9"/>
      <c r="J59" s="9"/>
      <c r="K59" s="9"/>
      <c r="L59" s="9"/>
    </row>
    <row r="60" spans="1:15" x14ac:dyDescent="0.2">
      <c r="C60" s="7" t="s">
        <v>57</v>
      </c>
      <c r="D60" s="10"/>
      <c r="E60" s="10"/>
      <c r="F60" s="9"/>
      <c r="G60" s="9"/>
      <c r="H60" s="9"/>
      <c r="I60" s="9"/>
      <c r="J60" s="9"/>
      <c r="K60" s="9"/>
      <c r="L60" s="9"/>
    </row>
    <row r="61" spans="1:15" x14ac:dyDescent="0.2">
      <c r="C61" s="7" t="s">
        <v>58</v>
      </c>
      <c r="D61" s="43">
        <v>236.119</v>
      </c>
      <c r="E61" s="43">
        <v>238.13200000000001</v>
      </c>
      <c r="F61" s="9"/>
      <c r="G61" s="9">
        <f>D61/E61</f>
        <v>0.99154670518871879</v>
      </c>
      <c r="H61" s="9"/>
      <c r="I61" s="9"/>
      <c r="J61" s="9"/>
      <c r="K61" s="9"/>
      <c r="L61" s="9"/>
    </row>
    <row r="62" spans="1:15" x14ac:dyDescent="0.2">
      <c r="C62" s="9"/>
      <c r="D62" s="10"/>
      <c r="E62" s="10"/>
      <c r="F62" s="9"/>
      <c r="G62" s="9"/>
      <c r="H62" s="9"/>
      <c r="I62" s="9"/>
      <c r="J62" s="9"/>
      <c r="K62" s="9"/>
      <c r="L62" s="9"/>
    </row>
    <row r="63" spans="1:15" x14ac:dyDescent="0.2">
      <c r="C63" s="9"/>
      <c r="D63" s="9"/>
      <c r="E63" s="9"/>
      <c r="F63" s="9"/>
      <c r="G63" s="9"/>
      <c r="H63" s="9"/>
      <c r="I63" s="9"/>
      <c r="J63" s="9"/>
      <c r="K63" s="9"/>
      <c r="L63" s="9"/>
    </row>
    <row r="65" spans="4:7" x14ac:dyDescent="0.2">
      <c r="D65" s="32"/>
      <c r="E65" s="32"/>
      <c r="F65" s="32"/>
      <c r="G65" s="32"/>
    </row>
  </sheetData>
  <mergeCells count="1">
    <mergeCell ref="C1:D1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27, 2015 (04:23:58 PM)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5"/>
  <sheetViews>
    <sheetView workbookViewId="0">
      <pane xSplit="1" ySplit="4" topLeftCell="B5" activePane="bottomRight" state="frozen"/>
      <selection pane="topRight"/>
      <selection pane="bottomLeft"/>
      <selection pane="bottomRight" activeCell="E21" sqref="E21:E22"/>
    </sheetView>
  </sheetViews>
  <sheetFormatPr defaultRowHeight="15" x14ac:dyDescent="0.25"/>
  <cols>
    <col min="1" max="1" width="23" style="45" customWidth="1"/>
    <col min="2" max="255" width="8" style="45" customWidth="1"/>
    <col min="256" max="16384" width="9.140625" style="45"/>
  </cols>
  <sheetData>
    <row r="1" spans="1:25" ht="15.75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25" x14ac:dyDescent="0.25">
      <c r="A2" s="42" t="s">
        <v>1</v>
      </c>
      <c r="B2" s="41" t="s">
        <v>193</v>
      </c>
    </row>
    <row r="3" spans="1:25" x14ac:dyDescent="0.25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 spans="1:25" ht="27" thickBot="1" x14ac:dyDescent="0.3">
      <c r="A4" s="40" t="s">
        <v>2</v>
      </c>
      <c r="B4" s="33" t="s">
        <v>3</v>
      </c>
      <c r="C4" s="33" t="s">
        <v>4</v>
      </c>
      <c r="D4" s="33" t="s">
        <v>170</v>
      </c>
      <c r="E4" s="33" t="s">
        <v>179</v>
      </c>
      <c r="F4" s="33" t="s">
        <v>178</v>
      </c>
      <c r="G4" s="33" t="s">
        <v>177</v>
      </c>
      <c r="H4" s="33" t="s">
        <v>176</v>
      </c>
      <c r="I4" s="33" t="s">
        <v>175</v>
      </c>
      <c r="J4" s="33" t="s">
        <v>174</v>
      </c>
      <c r="K4" s="33" t="s">
        <v>173</v>
      </c>
      <c r="L4" s="33" t="s">
        <v>172</v>
      </c>
      <c r="M4" s="33" t="s">
        <v>171</v>
      </c>
      <c r="N4" s="33" t="s">
        <v>181</v>
      </c>
      <c r="O4" s="33" t="s">
        <v>192</v>
      </c>
      <c r="P4" s="33" t="s">
        <v>191</v>
      </c>
      <c r="Q4" s="33" t="s">
        <v>190</v>
      </c>
      <c r="R4" s="33" t="s">
        <v>189</v>
      </c>
      <c r="S4" s="33" t="s">
        <v>188</v>
      </c>
      <c r="T4" s="33" t="s">
        <v>187</v>
      </c>
      <c r="U4" s="33" t="s">
        <v>186</v>
      </c>
      <c r="V4" s="33" t="s">
        <v>185</v>
      </c>
      <c r="W4" s="33" t="s">
        <v>184</v>
      </c>
      <c r="X4" s="33" t="s">
        <v>183</v>
      </c>
      <c r="Y4" s="33" t="s">
        <v>182</v>
      </c>
    </row>
    <row r="5" spans="1:25" ht="15.75" thickTop="1" x14ac:dyDescent="0.25">
      <c r="A5" s="39" t="s">
        <v>5</v>
      </c>
      <c r="B5" s="38">
        <v>733.25</v>
      </c>
      <c r="C5" s="38">
        <v>760.06</v>
      </c>
      <c r="D5" s="38">
        <v>754.02</v>
      </c>
      <c r="E5" s="38">
        <v>726.53</v>
      </c>
      <c r="F5" s="38">
        <v>732.01</v>
      </c>
      <c r="G5" s="38">
        <v>735.92</v>
      </c>
      <c r="H5" s="38">
        <v>738.05</v>
      </c>
      <c r="I5" s="38">
        <v>753.9</v>
      </c>
      <c r="J5" s="38">
        <v>743.75</v>
      </c>
      <c r="K5" s="38">
        <v>755.38</v>
      </c>
      <c r="L5" s="38">
        <v>765.03</v>
      </c>
      <c r="M5" s="38">
        <v>760.06</v>
      </c>
      <c r="N5" s="38">
        <v>768.22</v>
      </c>
      <c r="O5" s="38">
        <v>768.96</v>
      </c>
      <c r="P5" s="38">
        <v>760.06</v>
      </c>
    </row>
    <row r="6" spans="1:25" x14ac:dyDescent="0.25">
      <c r="A6" s="39" t="s">
        <v>6</v>
      </c>
      <c r="B6" s="38">
        <v>918.31</v>
      </c>
      <c r="C6" s="38">
        <v>945.7</v>
      </c>
      <c r="D6" s="38">
        <v>959.35</v>
      </c>
      <c r="E6" s="38">
        <v>955.4</v>
      </c>
      <c r="F6" s="38">
        <v>966.74</v>
      </c>
      <c r="G6" s="38">
        <v>976.45</v>
      </c>
      <c r="H6" s="38">
        <v>996.31</v>
      </c>
      <c r="I6" s="38">
        <v>1013.33</v>
      </c>
      <c r="J6" s="38">
        <v>968.13</v>
      </c>
      <c r="K6" s="38">
        <v>973.33</v>
      </c>
      <c r="L6" s="38">
        <v>976.28</v>
      </c>
      <c r="M6" s="38">
        <v>954.57</v>
      </c>
      <c r="N6" s="38">
        <v>934.99</v>
      </c>
      <c r="O6" s="38">
        <v>948.02</v>
      </c>
      <c r="P6" s="38">
        <v>958.34</v>
      </c>
    </row>
    <row r="7" spans="1:25" x14ac:dyDescent="0.25">
      <c r="A7" s="39" t="s">
        <v>7</v>
      </c>
      <c r="B7" s="38">
        <v>788.1</v>
      </c>
      <c r="C7" s="38">
        <v>807.65</v>
      </c>
      <c r="D7" s="38">
        <v>802.7</v>
      </c>
      <c r="E7" s="38">
        <v>799.84</v>
      </c>
      <c r="F7" s="38">
        <v>794.42</v>
      </c>
      <c r="G7" s="38">
        <v>798.66</v>
      </c>
      <c r="H7" s="38">
        <v>796.49</v>
      </c>
      <c r="I7" s="38">
        <v>819.94</v>
      </c>
      <c r="J7" s="38">
        <v>799.8</v>
      </c>
      <c r="K7" s="38">
        <v>801.86</v>
      </c>
      <c r="L7" s="38">
        <v>812.41</v>
      </c>
      <c r="M7" s="38">
        <v>797.48</v>
      </c>
      <c r="N7" s="38">
        <v>803.06</v>
      </c>
      <c r="O7" s="38">
        <v>810.54</v>
      </c>
      <c r="P7" s="38">
        <v>809.14</v>
      </c>
    </row>
    <row r="8" spans="1:25" x14ac:dyDescent="0.25">
      <c r="A8" s="39" t="s">
        <v>8</v>
      </c>
      <c r="B8" s="38">
        <v>670.89</v>
      </c>
      <c r="C8" s="38">
        <v>674.57</v>
      </c>
      <c r="D8" s="38">
        <v>676.55</v>
      </c>
      <c r="E8" s="38">
        <v>670.55</v>
      </c>
      <c r="F8" s="38">
        <v>666.79</v>
      </c>
      <c r="G8" s="38">
        <v>661.65</v>
      </c>
      <c r="H8" s="38">
        <v>667.36</v>
      </c>
      <c r="I8" s="38">
        <v>684.39</v>
      </c>
      <c r="J8" s="38">
        <v>669.19</v>
      </c>
      <c r="K8" s="38">
        <v>675.86</v>
      </c>
      <c r="L8" s="38">
        <v>686.26</v>
      </c>
      <c r="M8" s="38">
        <v>675.37</v>
      </c>
      <c r="N8" s="38">
        <v>675.35</v>
      </c>
      <c r="O8" s="38">
        <v>673.93</v>
      </c>
      <c r="P8" s="38">
        <v>666.99</v>
      </c>
    </row>
    <row r="9" spans="1:25" x14ac:dyDescent="0.25">
      <c r="A9" s="39" t="s">
        <v>9</v>
      </c>
      <c r="B9" s="38">
        <v>955.48</v>
      </c>
      <c r="C9" s="38">
        <v>980.69</v>
      </c>
      <c r="D9" s="38">
        <v>980.7</v>
      </c>
      <c r="E9" s="38">
        <v>961.14</v>
      </c>
      <c r="F9" s="38">
        <v>960.06</v>
      </c>
      <c r="G9" s="38">
        <v>962.21</v>
      </c>
      <c r="H9" s="38">
        <v>963.59</v>
      </c>
      <c r="I9" s="38">
        <v>994.39</v>
      </c>
      <c r="J9" s="38">
        <v>960.45</v>
      </c>
      <c r="K9" s="38">
        <v>970.14</v>
      </c>
      <c r="L9" s="38">
        <v>994.73</v>
      </c>
      <c r="M9" s="38">
        <v>969.8</v>
      </c>
      <c r="N9" s="38">
        <v>970.25</v>
      </c>
      <c r="O9" s="38">
        <v>974.7</v>
      </c>
      <c r="P9" s="38">
        <v>970.49</v>
      </c>
    </row>
    <row r="10" spans="1:25" x14ac:dyDescent="0.25">
      <c r="A10" s="39" t="s">
        <v>10</v>
      </c>
      <c r="B10" s="38">
        <v>895.1</v>
      </c>
      <c r="C10" s="38">
        <v>919.86</v>
      </c>
      <c r="D10" s="38">
        <v>922.26</v>
      </c>
      <c r="E10" s="38">
        <v>902.16</v>
      </c>
      <c r="F10" s="38">
        <v>903.83</v>
      </c>
      <c r="G10" s="38">
        <v>897.94</v>
      </c>
      <c r="H10" s="38">
        <v>912.52</v>
      </c>
      <c r="I10" s="38">
        <v>939.6</v>
      </c>
      <c r="J10" s="38">
        <v>908.86</v>
      </c>
      <c r="K10" s="38">
        <v>917.67</v>
      </c>
      <c r="L10" s="38">
        <v>927.18</v>
      </c>
      <c r="M10" s="38">
        <v>897.4</v>
      </c>
      <c r="N10" s="38">
        <v>915.83</v>
      </c>
      <c r="O10" s="38">
        <v>912.34</v>
      </c>
      <c r="P10" s="38">
        <v>908.02</v>
      </c>
    </row>
    <row r="11" spans="1:25" x14ac:dyDescent="0.25">
      <c r="A11" s="39" t="s">
        <v>11</v>
      </c>
      <c r="B11" s="38">
        <v>956.09</v>
      </c>
      <c r="C11" s="38">
        <v>973.28</v>
      </c>
      <c r="D11" s="38">
        <v>975.74</v>
      </c>
      <c r="E11" s="38">
        <v>962.46</v>
      </c>
      <c r="F11" s="38">
        <v>955.04</v>
      </c>
      <c r="G11" s="38">
        <v>957.38</v>
      </c>
      <c r="H11" s="38">
        <v>961.92</v>
      </c>
      <c r="I11" s="38">
        <v>997.9</v>
      </c>
      <c r="J11" s="38">
        <v>984.97</v>
      </c>
      <c r="K11" s="38">
        <v>993.81</v>
      </c>
      <c r="L11" s="38">
        <v>1010.28</v>
      </c>
      <c r="M11" s="38">
        <v>1001.28</v>
      </c>
      <c r="N11" s="38">
        <v>1005.3</v>
      </c>
      <c r="O11" s="38">
        <v>1003.59</v>
      </c>
      <c r="P11" s="38">
        <v>997.99</v>
      </c>
    </row>
    <row r="12" spans="1:25" x14ac:dyDescent="0.25">
      <c r="A12" s="39" t="s">
        <v>12</v>
      </c>
      <c r="B12" s="38">
        <v>730.52</v>
      </c>
      <c r="C12" s="38">
        <v>750.25</v>
      </c>
      <c r="D12" s="38">
        <v>751.25</v>
      </c>
      <c r="E12" s="38">
        <v>741.59</v>
      </c>
      <c r="F12" s="38">
        <v>738.81</v>
      </c>
      <c r="G12" s="38">
        <v>728.97</v>
      </c>
      <c r="H12" s="38">
        <v>738.81</v>
      </c>
      <c r="I12" s="38">
        <v>759.45</v>
      </c>
      <c r="J12" s="38">
        <v>759.28</v>
      </c>
      <c r="K12" s="38">
        <v>761.54</v>
      </c>
      <c r="L12" s="38">
        <v>765.61</v>
      </c>
      <c r="M12" s="38">
        <v>782.21</v>
      </c>
      <c r="N12" s="38">
        <v>799.53</v>
      </c>
      <c r="O12" s="38">
        <v>803.2</v>
      </c>
      <c r="P12" s="38">
        <v>807.69</v>
      </c>
    </row>
    <row r="13" spans="1:25" x14ac:dyDescent="0.25">
      <c r="A13" s="39" t="s">
        <v>13</v>
      </c>
      <c r="B13" s="38">
        <v>1398.23</v>
      </c>
      <c r="C13" s="38">
        <v>1490.03</v>
      </c>
      <c r="D13" s="38">
        <v>1474.93</v>
      </c>
      <c r="E13" s="38">
        <v>1382.37</v>
      </c>
      <c r="F13" s="38">
        <v>1367.2</v>
      </c>
      <c r="G13" s="38">
        <v>1359.65</v>
      </c>
      <c r="H13" s="38">
        <v>1317.75</v>
      </c>
      <c r="I13" s="38">
        <v>1363.12</v>
      </c>
      <c r="J13" s="38">
        <v>1308.3</v>
      </c>
      <c r="K13" s="38">
        <v>1273.6199999999999</v>
      </c>
      <c r="L13" s="38">
        <v>1345.68</v>
      </c>
      <c r="M13" s="38">
        <v>1298.8800000000001</v>
      </c>
      <c r="N13" s="38">
        <v>1287.97</v>
      </c>
      <c r="O13" s="38">
        <v>1305.3900000000001</v>
      </c>
      <c r="P13" s="38">
        <v>1305.2</v>
      </c>
    </row>
    <row r="14" spans="1:25" x14ac:dyDescent="0.25">
      <c r="A14" s="39" t="s">
        <v>14</v>
      </c>
      <c r="B14" s="38">
        <v>761.11</v>
      </c>
      <c r="C14" s="38">
        <v>781.79</v>
      </c>
      <c r="D14" s="38">
        <v>779.02</v>
      </c>
      <c r="E14" s="38">
        <v>769.01</v>
      </c>
      <c r="F14" s="38">
        <v>769.84</v>
      </c>
      <c r="G14" s="38">
        <v>764.18</v>
      </c>
      <c r="H14" s="38">
        <v>771.21</v>
      </c>
      <c r="I14" s="38">
        <v>786.6</v>
      </c>
      <c r="J14" s="38">
        <v>772.92</v>
      </c>
      <c r="K14" s="38">
        <v>777.82</v>
      </c>
      <c r="L14" s="38">
        <v>792.81</v>
      </c>
      <c r="M14" s="38">
        <v>784.78</v>
      </c>
      <c r="N14" s="38">
        <v>777.02</v>
      </c>
      <c r="O14" s="38">
        <v>782.5</v>
      </c>
      <c r="P14" s="38">
        <v>792.07</v>
      </c>
    </row>
    <row r="15" spans="1:25" x14ac:dyDescent="0.25">
      <c r="A15" s="39" t="s">
        <v>15</v>
      </c>
      <c r="B15" s="38">
        <v>830.33</v>
      </c>
      <c r="C15" s="38">
        <v>849.32</v>
      </c>
      <c r="D15" s="38">
        <v>844.38</v>
      </c>
      <c r="E15" s="38">
        <v>823.02</v>
      </c>
      <c r="F15" s="38">
        <v>824.85</v>
      </c>
      <c r="G15" s="38">
        <v>820.99</v>
      </c>
      <c r="H15" s="38">
        <v>826.61</v>
      </c>
      <c r="I15" s="38">
        <v>848.7</v>
      </c>
      <c r="J15" s="38">
        <v>825.11</v>
      </c>
      <c r="K15" s="38">
        <v>839.03</v>
      </c>
      <c r="L15" s="38">
        <v>852.23</v>
      </c>
      <c r="M15" s="38">
        <v>839.72</v>
      </c>
      <c r="N15" s="38">
        <v>839.36</v>
      </c>
      <c r="O15" s="38">
        <v>842.17</v>
      </c>
      <c r="P15" s="38">
        <v>834.21</v>
      </c>
    </row>
    <row r="16" spans="1:25" x14ac:dyDescent="0.25">
      <c r="A16" s="39" t="s">
        <v>16</v>
      </c>
      <c r="B16" s="38">
        <v>813.73</v>
      </c>
      <c r="C16" s="38">
        <v>839.2</v>
      </c>
      <c r="D16" s="38">
        <v>839.54</v>
      </c>
      <c r="E16" s="38">
        <v>811.47</v>
      </c>
      <c r="F16" s="38">
        <v>812.13</v>
      </c>
      <c r="G16" s="38">
        <v>804.41</v>
      </c>
      <c r="H16" s="38">
        <v>814.19</v>
      </c>
      <c r="I16" s="38">
        <v>833.68</v>
      </c>
      <c r="J16" s="38">
        <v>797.72</v>
      </c>
      <c r="K16" s="38">
        <v>806.2</v>
      </c>
      <c r="L16" s="38">
        <v>833.15</v>
      </c>
      <c r="M16" s="38">
        <v>828.3</v>
      </c>
      <c r="N16" s="38">
        <v>824.92</v>
      </c>
      <c r="O16" s="38">
        <v>827.64</v>
      </c>
      <c r="P16" s="38">
        <v>812.35</v>
      </c>
    </row>
    <row r="17" spans="1:16" x14ac:dyDescent="0.25">
      <c r="A17" s="39" t="s">
        <v>17</v>
      </c>
      <c r="B17" s="38">
        <v>717.53</v>
      </c>
      <c r="C17" s="38">
        <v>744.77</v>
      </c>
      <c r="D17" s="38">
        <v>736.35</v>
      </c>
      <c r="E17" s="38">
        <v>733.6</v>
      </c>
      <c r="F17" s="38">
        <v>735.13</v>
      </c>
      <c r="G17" s="38">
        <v>735.5</v>
      </c>
      <c r="H17" s="38">
        <v>740.04</v>
      </c>
      <c r="I17" s="38">
        <v>765.9</v>
      </c>
      <c r="J17" s="38">
        <v>732.39</v>
      </c>
      <c r="K17" s="38">
        <v>738.7</v>
      </c>
      <c r="L17" s="38">
        <v>748.39</v>
      </c>
      <c r="M17" s="38">
        <v>732.15</v>
      </c>
      <c r="N17" s="38">
        <v>731.92</v>
      </c>
      <c r="O17" s="38">
        <v>729.65</v>
      </c>
      <c r="P17" s="38">
        <v>727.06</v>
      </c>
    </row>
    <row r="18" spans="1:16" x14ac:dyDescent="0.25">
      <c r="A18" s="39" t="s">
        <v>18</v>
      </c>
      <c r="B18" s="38">
        <v>872.59</v>
      </c>
      <c r="C18" s="38">
        <v>901.14</v>
      </c>
      <c r="D18" s="38">
        <v>893.71</v>
      </c>
      <c r="E18" s="38">
        <v>878.76</v>
      </c>
      <c r="F18" s="38">
        <v>879.28</v>
      </c>
      <c r="G18" s="38">
        <v>878.77</v>
      </c>
      <c r="H18" s="38">
        <v>880.99</v>
      </c>
      <c r="I18" s="38">
        <v>905.5</v>
      </c>
      <c r="J18" s="38">
        <v>887.49</v>
      </c>
      <c r="K18" s="38">
        <v>902.31</v>
      </c>
      <c r="L18" s="38">
        <v>920.94</v>
      </c>
      <c r="M18" s="38">
        <v>902.09</v>
      </c>
      <c r="N18" s="38">
        <v>900.38</v>
      </c>
      <c r="O18" s="38">
        <v>894.01</v>
      </c>
      <c r="P18" s="38">
        <v>893.6</v>
      </c>
    </row>
    <row r="19" spans="1:16" x14ac:dyDescent="0.25">
      <c r="A19" s="39" t="s">
        <v>19</v>
      </c>
      <c r="B19" s="38">
        <v>798.1</v>
      </c>
      <c r="C19" s="38">
        <v>800.1</v>
      </c>
      <c r="D19" s="38">
        <v>797.3</v>
      </c>
      <c r="E19" s="38">
        <v>790.31</v>
      </c>
      <c r="F19" s="38">
        <v>792.75</v>
      </c>
      <c r="G19" s="38">
        <v>790.49</v>
      </c>
      <c r="H19" s="38">
        <v>791.7</v>
      </c>
      <c r="I19" s="38">
        <v>810.84</v>
      </c>
      <c r="J19" s="38">
        <v>791.09</v>
      </c>
      <c r="K19" s="38">
        <v>799.21</v>
      </c>
      <c r="L19" s="38">
        <v>807.45</v>
      </c>
      <c r="M19" s="38">
        <v>807.3</v>
      </c>
      <c r="N19" s="38">
        <v>804.54</v>
      </c>
      <c r="O19" s="38">
        <v>796.79</v>
      </c>
      <c r="P19" s="38">
        <v>799.11</v>
      </c>
    </row>
    <row r="20" spans="1:16" x14ac:dyDescent="0.25">
      <c r="A20" s="39" t="s">
        <v>20</v>
      </c>
      <c r="B20" s="38">
        <v>755.82</v>
      </c>
      <c r="C20" s="38">
        <v>775.34</v>
      </c>
      <c r="D20" s="38">
        <v>775.55</v>
      </c>
      <c r="E20" s="38">
        <v>780.06</v>
      </c>
      <c r="F20" s="38">
        <v>780.92</v>
      </c>
      <c r="G20" s="38">
        <v>776.04</v>
      </c>
      <c r="H20" s="38">
        <v>780.71</v>
      </c>
      <c r="I20" s="38">
        <v>812.25</v>
      </c>
      <c r="J20" s="38">
        <v>792.81</v>
      </c>
      <c r="K20" s="38">
        <v>796.02</v>
      </c>
      <c r="L20" s="38">
        <v>781.1</v>
      </c>
      <c r="M20" s="38">
        <v>777.92</v>
      </c>
      <c r="N20" s="38">
        <v>768.95</v>
      </c>
      <c r="O20" s="38">
        <v>770.64</v>
      </c>
      <c r="P20" s="38">
        <v>788.31</v>
      </c>
    </row>
    <row r="21" spans="1:16" x14ac:dyDescent="0.25">
      <c r="A21" s="39" t="s">
        <v>21</v>
      </c>
      <c r="B21" s="38">
        <v>770.18</v>
      </c>
      <c r="C21" s="38">
        <v>781.77</v>
      </c>
      <c r="D21" s="38">
        <v>777.81</v>
      </c>
      <c r="E21" s="38">
        <v>756.84</v>
      </c>
      <c r="F21" s="38">
        <v>761.11</v>
      </c>
      <c r="G21" s="38">
        <v>767.08</v>
      </c>
      <c r="H21" s="38">
        <v>769.18</v>
      </c>
      <c r="I21" s="38">
        <v>789.6</v>
      </c>
      <c r="J21" s="38">
        <v>768.4</v>
      </c>
      <c r="K21" s="38">
        <v>779.08</v>
      </c>
      <c r="L21" s="38">
        <v>790.17</v>
      </c>
      <c r="M21" s="38">
        <v>783.82</v>
      </c>
      <c r="N21" s="38">
        <v>772.13</v>
      </c>
      <c r="O21" s="38">
        <v>766.82</v>
      </c>
      <c r="P21" s="38">
        <v>757.44</v>
      </c>
    </row>
    <row r="22" spans="1:16" x14ac:dyDescent="0.25">
      <c r="A22" s="39" t="s">
        <v>22</v>
      </c>
      <c r="B22" s="38">
        <v>740.23</v>
      </c>
      <c r="C22" s="38">
        <v>731.34</v>
      </c>
      <c r="D22" s="38">
        <v>740.95</v>
      </c>
      <c r="E22" s="38">
        <v>739.55</v>
      </c>
      <c r="F22" s="38">
        <v>742.02</v>
      </c>
      <c r="G22" s="38">
        <v>742.34</v>
      </c>
      <c r="H22" s="38">
        <v>749.06</v>
      </c>
      <c r="I22" s="38">
        <v>754.7</v>
      </c>
      <c r="J22" s="38">
        <v>744.12</v>
      </c>
      <c r="K22" s="38">
        <v>741.95</v>
      </c>
      <c r="L22" s="38">
        <v>747.56</v>
      </c>
      <c r="M22" s="38">
        <v>751.08</v>
      </c>
      <c r="N22" s="38">
        <v>739.5</v>
      </c>
      <c r="O22" s="38">
        <v>732.89</v>
      </c>
      <c r="P22" s="38">
        <v>743.77</v>
      </c>
    </row>
    <row r="23" spans="1:16" x14ac:dyDescent="0.25">
      <c r="A23" s="39" t="s">
        <v>23</v>
      </c>
      <c r="B23" s="38">
        <v>794.47</v>
      </c>
      <c r="C23" s="38">
        <v>806.26</v>
      </c>
      <c r="D23" s="38">
        <v>801.29</v>
      </c>
      <c r="E23" s="38">
        <v>794.68</v>
      </c>
      <c r="F23" s="38">
        <v>786.88</v>
      </c>
      <c r="G23" s="38">
        <v>788.01</v>
      </c>
      <c r="H23" s="38">
        <v>787.29</v>
      </c>
      <c r="I23" s="38">
        <v>807.68</v>
      </c>
      <c r="J23" s="38">
        <v>784.11</v>
      </c>
      <c r="K23" s="38">
        <v>801.29</v>
      </c>
      <c r="L23" s="38">
        <v>812.52</v>
      </c>
      <c r="M23" s="38">
        <v>802.28</v>
      </c>
      <c r="N23" s="38">
        <v>795.66</v>
      </c>
      <c r="O23" s="38">
        <v>786.59</v>
      </c>
      <c r="P23" s="38">
        <v>779.36</v>
      </c>
    </row>
    <row r="24" spans="1:16" x14ac:dyDescent="0.25">
      <c r="A24" s="39" t="s">
        <v>24</v>
      </c>
      <c r="B24" s="38">
        <v>743.43</v>
      </c>
      <c r="C24" s="38">
        <v>748</v>
      </c>
      <c r="D24" s="38">
        <v>753.95</v>
      </c>
      <c r="E24" s="38">
        <v>743.77</v>
      </c>
      <c r="F24" s="38">
        <v>743.28</v>
      </c>
      <c r="G24" s="38">
        <v>736.08</v>
      </c>
      <c r="H24" s="38">
        <v>741.13</v>
      </c>
      <c r="I24" s="38">
        <v>747.44</v>
      </c>
      <c r="J24" s="38">
        <v>752.79</v>
      </c>
      <c r="K24" s="38">
        <v>754.94</v>
      </c>
      <c r="L24" s="38">
        <v>761.46</v>
      </c>
      <c r="M24" s="38">
        <v>758.38</v>
      </c>
      <c r="N24" s="38">
        <v>749.06</v>
      </c>
      <c r="O24" s="38">
        <v>751.17</v>
      </c>
      <c r="P24" s="38">
        <v>749.53</v>
      </c>
    </row>
    <row r="25" spans="1:16" x14ac:dyDescent="0.25">
      <c r="A25" s="39" t="s">
        <v>25</v>
      </c>
      <c r="B25" s="38">
        <v>920.41</v>
      </c>
      <c r="C25" s="38">
        <v>939.37</v>
      </c>
      <c r="D25" s="38">
        <v>946.96</v>
      </c>
      <c r="E25" s="38">
        <v>930.25</v>
      </c>
      <c r="F25" s="38">
        <v>928.84</v>
      </c>
      <c r="G25" s="38">
        <v>919.58</v>
      </c>
      <c r="H25" s="38">
        <v>920.2</v>
      </c>
      <c r="I25" s="38">
        <v>946.62</v>
      </c>
      <c r="J25" s="38">
        <v>938.4</v>
      </c>
      <c r="K25" s="38">
        <v>941.47</v>
      </c>
      <c r="L25" s="38">
        <v>958.07</v>
      </c>
      <c r="M25" s="38">
        <v>939.13</v>
      </c>
      <c r="N25" s="38">
        <v>919.97</v>
      </c>
      <c r="O25" s="38">
        <v>916.64</v>
      </c>
      <c r="P25" s="38">
        <v>926.84</v>
      </c>
    </row>
    <row r="26" spans="1:16" x14ac:dyDescent="0.25">
      <c r="A26" s="39" t="s">
        <v>26</v>
      </c>
      <c r="B26" s="38">
        <v>1008.56</v>
      </c>
      <c r="C26" s="38">
        <v>1009.8</v>
      </c>
      <c r="D26" s="38">
        <v>1015.03</v>
      </c>
      <c r="E26" s="38">
        <v>1006.99</v>
      </c>
      <c r="F26" s="38">
        <v>1011.37</v>
      </c>
      <c r="G26" s="38">
        <v>1002.99</v>
      </c>
      <c r="H26" s="38">
        <v>1004.3</v>
      </c>
      <c r="I26" s="38">
        <v>1021.77</v>
      </c>
      <c r="J26" s="38">
        <v>1018.4</v>
      </c>
      <c r="K26" s="38">
        <v>1031.47</v>
      </c>
      <c r="L26" s="38">
        <v>1055.57</v>
      </c>
      <c r="M26" s="38">
        <v>1044.03</v>
      </c>
      <c r="N26" s="38">
        <v>1044.95</v>
      </c>
      <c r="O26" s="38">
        <v>1038.02</v>
      </c>
      <c r="P26" s="38">
        <v>1038.29</v>
      </c>
    </row>
    <row r="27" spans="1:16" x14ac:dyDescent="0.25">
      <c r="A27" s="39" t="s">
        <v>27</v>
      </c>
      <c r="B27" s="38">
        <v>814.31</v>
      </c>
      <c r="C27" s="38">
        <v>822.17</v>
      </c>
      <c r="D27" s="38">
        <v>826.28</v>
      </c>
      <c r="E27" s="38">
        <v>818.4</v>
      </c>
      <c r="F27" s="38">
        <v>820.02</v>
      </c>
      <c r="G27" s="38">
        <v>816.91</v>
      </c>
      <c r="H27" s="38">
        <v>820.46</v>
      </c>
      <c r="I27" s="38">
        <v>847.37</v>
      </c>
      <c r="J27" s="38">
        <v>827.27</v>
      </c>
      <c r="K27" s="38">
        <v>837.26</v>
      </c>
      <c r="L27" s="38">
        <v>844.22</v>
      </c>
      <c r="M27" s="38">
        <v>835.21</v>
      </c>
      <c r="N27" s="38">
        <v>823.71</v>
      </c>
      <c r="O27" s="38">
        <v>820.66</v>
      </c>
      <c r="P27" s="38">
        <v>827.22</v>
      </c>
    </row>
    <row r="28" spans="1:16" x14ac:dyDescent="0.25">
      <c r="A28" s="39" t="s">
        <v>28</v>
      </c>
      <c r="B28" s="38">
        <v>873.68</v>
      </c>
      <c r="C28" s="38">
        <v>884.11</v>
      </c>
      <c r="D28" s="38">
        <v>892.25</v>
      </c>
      <c r="E28" s="38">
        <v>872.93</v>
      </c>
      <c r="F28" s="38">
        <v>871.7</v>
      </c>
      <c r="G28" s="38">
        <v>876.71</v>
      </c>
      <c r="H28" s="38">
        <v>882.36</v>
      </c>
      <c r="I28" s="38">
        <v>904.1</v>
      </c>
      <c r="J28" s="38">
        <v>881.4</v>
      </c>
      <c r="K28" s="38">
        <v>897.26</v>
      </c>
      <c r="L28" s="38">
        <v>900.14</v>
      </c>
      <c r="M28" s="38">
        <v>888.33</v>
      </c>
      <c r="N28" s="38">
        <v>894.79</v>
      </c>
      <c r="O28" s="38">
        <v>886.44</v>
      </c>
      <c r="P28" s="38">
        <v>898.47</v>
      </c>
    </row>
    <row r="29" spans="1:16" x14ac:dyDescent="0.25">
      <c r="A29" s="39" t="s">
        <v>29</v>
      </c>
      <c r="B29" s="38">
        <v>675.85</v>
      </c>
      <c r="C29" s="38">
        <v>697.53</v>
      </c>
      <c r="D29" s="38">
        <v>702.47</v>
      </c>
      <c r="E29" s="38">
        <v>680.78</v>
      </c>
      <c r="F29" s="38">
        <v>677.12</v>
      </c>
      <c r="G29" s="38">
        <v>678.39</v>
      </c>
      <c r="H29" s="38">
        <v>681.51</v>
      </c>
      <c r="I29" s="38">
        <v>694.63</v>
      </c>
      <c r="J29" s="38">
        <v>676.13</v>
      </c>
      <c r="K29" s="38">
        <v>683.59</v>
      </c>
      <c r="L29" s="38">
        <v>698.49</v>
      </c>
      <c r="M29" s="38">
        <v>689.49</v>
      </c>
      <c r="N29" s="38">
        <v>687.85</v>
      </c>
      <c r="O29" s="38">
        <v>681.62</v>
      </c>
      <c r="P29" s="38">
        <v>674</v>
      </c>
    </row>
    <row r="30" spans="1:16" x14ac:dyDescent="0.25">
      <c r="A30" s="39" t="s">
        <v>30</v>
      </c>
      <c r="B30" s="38">
        <v>743.76</v>
      </c>
      <c r="C30" s="38">
        <v>759.58</v>
      </c>
      <c r="D30" s="38">
        <v>757.87</v>
      </c>
      <c r="E30" s="38">
        <v>747.66</v>
      </c>
      <c r="F30" s="38">
        <v>743.37</v>
      </c>
      <c r="G30" s="38">
        <v>743.6</v>
      </c>
      <c r="H30" s="38">
        <v>743.6</v>
      </c>
      <c r="I30" s="38">
        <v>759.55</v>
      </c>
      <c r="J30" s="38">
        <v>742.22</v>
      </c>
      <c r="K30" s="38">
        <v>744.95</v>
      </c>
      <c r="L30" s="38">
        <v>755.48</v>
      </c>
      <c r="M30" s="38">
        <v>745.78</v>
      </c>
      <c r="N30" s="38">
        <v>743.15</v>
      </c>
      <c r="O30" s="38">
        <v>738.26</v>
      </c>
      <c r="P30" s="38">
        <v>729.94</v>
      </c>
    </row>
    <row r="31" spans="1:16" x14ac:dyDescent="0.25">
      <c r="A31" s="39" t="s">
        <v>31</v>
      </c>
      <c r="B31" s="38">
        <v>700.1</v>
      </c>
      <c r="C31" s="38">
        <v>722.67</v>
      </c>
      <c r="D31" s="38">
        <v>706.23</v>
      </c>
      <c r="E31" s="38">
        <v>696.96</v>
      </c>
      <c r="F31" s="38">
        <v>711.75</v>
      </c>
      <c r="G31" s="38">
        <v>713.19</v>
      </c>
      <c r="H31" s="38">
        <v>716.56</v>
      </c>
      <c r="I31" s="38">
        <v>746.72</v>
      </c>
      <c r="J31" s="38">
        <v>723.65</v>
      </c>
      <c r="K31" s="38">
        <v>723.13</v>
      </c>
      <c r="L31" s="38">
        <v>747.78</v>
      </c>
      <c r="M31" s="38">
        <v>722.87</v>
      </c>
      <c r="N31" s="38">
        <v>711.98</v>
      </c>
      <c r="O31" s="38">
        <v>722.55</v>
      </c>
      <c r="P31" s="38">
        <v>709.88</v>
      </c>
    </row>
    <row r="32" spans="1:16" x14ac:dyDescent="0.25">
      <c r="A32" s="39" t="s">
        <v>32</v>
      </c>
      <c r="B32" s="38">
        <v>738.53</v>
      </c>
      <c r="C32" s="38">
        <v>755.63</v>
      </c>
      <c r="D32" s="38">
        <v>755.14</v>
      </c>
      <c r="E32" s="38">
        <v>738.53</v>
      </c>
      <c r="F32" s="38">
        <v>742.75</v>
      </c>
      <c r="G32" s="38">
        <v>749.34</v>
      </c>
      <c r="H32" s="38">
        <v>752.2</v>
      </c>
      <c r="I32" s="38">
        <v>785.25</v>
      </c>
      <c r="J32" s="38">
        <v>766.14</v>
      </c>
      <c r="K32" s="38">
        <v>766.61</v>
      </c>
      <c r="L32" s="38">
        <v>774.63</v>
      </c>
      <c r="M32" s="38">
        <v>760.84</v>
      </c>
      <c r="N32" s="38">
        <v>760.18</v>
      </c>
      <c r="O32" s="38">
        <v>761.9</v>
      </c>
      <c r="P32" s="38">
        <v>763.8</v>
      </c>
    </row>
    <row r="33" spans="1:16" x14ac:dyDescent="0.25">
      <c r="A33" s="39" t="s">
        <v>33</v>
      </c>
      <c r="B33" s="38">
        <v>717.45</v>
      </c>
      <c r="C33" s="38">
        <v>732.98</v>
      </c>
      <c r="D33" s="38">
        <v>737.52</v>
      </c>
      <c r="E33" s="38">
        <v>729.79</v>
      </c>
      <c r="F33" s="38">
        <v>729.63</v>
      </c>
      <c r="G33" s="38">
        <v>730.13</v>
      </c>
      <c r="H33" s="38">
        <v>737.02</v>
      </c>
      <c r="I33" s="38">
        <v>754.29</v>
      </c>
      <c r="J33" s="38">
        <v>747.32</v>
      </c>
      <c r="K33" s="38">
        <v>741.69</v>
      </c>
      <c r="L33" s="38">
        <v>753.94</v>
      </c>
      <c r="M33" s="38">
        <v>737.14</v>
      </c>
      <c r="N33" s="38">
        <v>739.36</v>
      </c>
      <c r="O33" s="38">
        <v>741.26</v>
      </c>
      <c r="P33" s="38">
        <v>741.69</v>
      </c>
    </row>
    <row r="34" spans="1:16" x14ac:dyDescent="0.25">
      <c r="A34" s="39" t="s">
        <v>34</v>
      </c>
      <c r="B34" s="38">
        <v>809.34</v>
      </c>
      <c r="C34" s="38">
        <v>819.54</v>
      </c>
      <c r="D34" s="38">
        <v>831.14</v>
      </c>
      <c r="E34" s="38">
        <v>842.69</v>
      </c>
      <c r="F34" s="38">
        <v>839.8</v>
      </c>
      <c r="G34" s="38">
        <v>825.11</v>
      </c>
      <c r="H34" s="38">
        <v>830.89</v>
      </c>
      <c r="I34" s="38">
        <v>835.79</v>
      </c>
      <c r="J34" s="38">
        <v>837.78</v>
      </c>
      <c r="K34" s="38">
        <v>852.1</v>
      </c>
      <c r="L34" s="38">
        <v>862.76</v>
      </c>
      <c r="M34" s="38">
        <v>851.26</v>
      </c>
      <c r="N34" s="38">
        <v>861.14</v>
      </c>
      <c r="O34" s="38">
        <v>857.89</v>
      </c>
      <c r="P34" s="38">
        <v>852.58</v>
      </c>
    </row>
    <row r="35" spans="1:16" x14ac:dyDescent="0.25">
      <c r="A35" s="39" t="s">
        <v>35</v>
      </c>
      <c r="B35" s="38">
        <v>918.98</v>
      </c>
      <c r="C35" s="38">
        <v>942.36</v>
      </c>
      <c r="D35" s="38">
        <v>947.98</v>
      </c>
      <c r="E35" s="38">
        <v>928.44</v>
      </c>
      <c r="F35" s="38">
        <v>930.46</v>
      </c>
      <c r="G35" s="38">
        <v>929.78</v>
      </c>
      <c r="H35" s="38">
        <v>930.56</v>
      </c>
      <c r="I35" s="38">
        <v>948.02</v>
      </c>
      <c r="J35" s="38">
        <v>938.96</v>
      </c>
      <c r="K35" s="38">
        <v>943.1</v>
      </c>
      <c r="L35" s="38">
        <v>956.08</v>
      </c>
      <c r="M35" s="38">
        <v>942.82</v>
      </c>
      <c r="N35" s="38">
        <v>934.75</v>
      </c>
      <c r="O35" s="38">
        <v>940.46</v>
      </c>
      <c r="P35" s="38">
        <v>936.33</v>
      </c>
    </row>
    <row r="36" spans="1:16" x14ac:dyDescent="0.25">
      <c r="A36" s="39" t="s">
        <v>36</v>
      </c>
      <c r="B36" s="38">
        <v>699.02</v>
      </c>
      <c r="C36" s="38">
        <v>708.3</v>
      </c>
      <c r="D36" s="38">
        <v>708.98</v>
      </c>
      <c r="E36" s="38">
        <v>694.27</v>
      </c>
      <c r="F36" s="38">
        <v>693.58</v>
      </c>
      <c r="G36" s="38">
        <v>689.16</v>
      </c>
      <c r="H36" s="38">
        <v>693.89</v>
      </c>
      <c r="I36" s="38">
        <v>709.17</v>
      </c>
      <c r="J36" s="38">
        <v>700.42</v>
      </c>
      <c r="K36" s="38">
        <v>699.73</v>
      </c>
      <c r="L36" s="38">
        <v>705.55</v>
      </c>
      <c r="M36" s="38">
        <v>693.6</v>
      </c>
      <c r="N36" s="38">
        <v>687.71</v>
      </c>
      <c r="O36" s="38">
        <v>691.78</v>
      </c>
      <c r="P36" s="38">
        <v>679.99</v>
      </c>
    </row>
    <row r="37" spans="1:16" x14ac:dyDescent="0.25">
      <c r="A37" s="39" t="s">
        <v>37</v>
      </c>
      <c r="B37" s="38">
        <v>961.45</v>
      </c>
      <c r="C37" s="38">
        <v>978.31</v>
      </c>
      <c r="D37" s="38">
        <v>979.52</v>
      </c>
      <c r="E37" s="38">
        <v>966.48</v>
      </c>
      <c r="F37" s="38">
        <v>962.14</v>
      </c>
      <c r="G37" s="38">
        <v>958.77</v>
      </c>
      <c r="H37" s="38">
        <v>961.61</v>
      </c>
      <c r="I37" s="38">
        <v>983.25</v>
      </c>
      <c r="J37" s="38">
        <v>964.83</v>
      </c>
      <c r="K37" s="38">
        <v>969.21</v>
      </c>
      <c r="L37" s="38">
        <v>993.82</v>
      </c>
      <c r="M37" s="38">
        <v>978.31</v>
      </c>
      <c r="N37" s="38">
        <v>977.28</v>
      </c>
      <c r="O37" s="38">
        <v>979.4</v>
      </c>
      <c r="P37" s="38">
        <v>973.69</v>
      </c>
    </row>
    <row r="38" spans="1:16" x14ac:dyDescent="0.25">
      <c r="A38" s="39" t="s">
        <v>38</v>
      </c>
      <c r="B38" s="38">
        <v>753.77</v>
      </c>
      <c r="C38" s="38">
        <v>771.08</v>
      </c>
      <c r="D38" s="38">
        <v>768.85</v>
      </c>
      <c r="E38" s="38">
        <v>758.18</v>
      </c>
      <c r="F38" s="38">
        <v>762.45</v>
      </c>
      <c r="G38" s="38">
        <v>760.04</v>
      </c>
      <c r="H38" s="38">
        <v>763.49</v>
      </c>
      <c r="I38" s="38">
        <v>788.9</v>
      </c>
      <c r="J38" s="38">
        <v>766.61</v>
      </c>
      <c r="K38" s="38">
        <v>778.15</v>
      </c>
      <c r="L38" s="38">
        <v>790.26</v>
      </c>
      <c r="M38" s="38">
        <v>779.16</v>
      </c>
      <c r="N38" s="38">
        <v>776.72</v>
      </c>
      <c r="O38" s="38">
        <v>783.15</v>
      </c>
      <c r="P38" s="38">
        <v>788.65</v>
      </c>
    </row>
    <row r="39" spans="1:16" x14ac:dyDescent="0.25">
      <c r="A39" s="39" t="s">
        <v>39</v>
      </c>
      <c r="B39" s="38">
        <v>864.92</v>
      </c>
      <c r="C39" s="38">
        <v>873.25</v>
      </c>
      <c r="D39" s="38">
        <v>877.04</v>
      </c>
      <c r="E39" s="38">
        <v>878.15</v>
      </c>
      <c r="F39" s="38">
        <v>875.13</v>
      </c>
      <c r="G39" s="38">
        <v>877.21</v>
      </c>
      <c r="H39" s="38">
        <v>894.2</v>
      </c>
      <c r="I39" s="38">
        <v>919.08</v>
      </c>
      <c r="J39" s="38">
        <v>895.49</v>
      </c>
      <c r="K39" s="38">
        <v>907.3</v>
      </c>
      <c r="L39" s="38">
        <v>901.56</v>
      </c>
      <c r="M39" s="38">
        <v>881.03</v>
      </c>
      <c r="N39" s="38">
        <v>895.13</v>
      </c>
      <c r="O39" s="38">
        <v>875.69</v>
      </c>
      <c r="P39" s="38">
        <v>854.3</v>
      </c>
    </row>
    <row r="40" spans="1:16" x14ac:dyDescent="0.25">
      <c r="A40" s="39" t="s">
        <v>40</v>
      </c>
      <c r="B40" s="38">
        <v>760.84</v>
      </c>
      <c r="C40" s="38">
        <v>771.68</v>
      </c>
      <c r="D40" s="38">
        <v>777.58</v>
      </c>
      <c r="E40" s="38">
        <v>767.38</v>
      </c>
      <c r="F40" s="38">
        <v>766.57</v>
      </c>
      <c r="G40" s="38">
        <v>767.29</v>
      </c>
      <c r="H40" s="38">
        <v>767.59</v>
      </c>
      <c r="I40" s="38">
        <v>788.88</v>
      </c>
      <c r="J40" s="38">
        <v>780.89</v>
      </c>
      <c r="K40" s="38">
        <v>782.94</v>
      </c>
      <c r="L40" s="38">
        <v>795.11</v>
      </c>
      <c r="M40" s="38">
        <v>788.79</v>
      </c>
      <c r="N40" s="38">
        <v>786.08</v>
      </c>
      <c r="O40" s="38">
        <v>785.4</v>
      </c>
      <c r="P40" s="38">
        <v>784.98</v>
      </c>
    </row>
    <row r="41" spans="1:16" x14ac:dyDescent="0.25">
      <c r="A41" s="39" t="s">
        <v>41</v>
      </c>
      <c r="B41" s="38">
        <v>755.32</v>
      </c>
      <c r="C41" s="38">
        <v>767.55</v>
      </c>
      <c r="D41" s="38">
        <v>768.34</v>
      </c>
      <c r="E41" s="38">
        <v>748.89</v>
      </c>
      <c r="F41" s="38">
        <v>744.88</v>
      </c>
      <c r="G41" s="38">
        <v>752.03</v>
      </c>
      <c r="H41" s="38">
        <v>744.76</v>
      </c>
      <c r="I41" s="38">
        <v>767.71</v>
      </c>
      <c r="J41" s="38">
        <v>748.43</v>
      </c>
      <c r="K41" s="38">
        <v>756.46</v>
      </c>
      <c r="L41" s="38">
        <v>771.5</v>
      </c>
      <c r="M41" s="38">
        <v>758.1</v>
      </c>
      <c r="N41" s="38">
        <v>756.63</v>
      </c>
      <c r="O41" s="38">
        <v>760.03</v>
      </c>
      <c r="P41" s="38">
        <v>752.9</v>
      </c>
    </row>
    <row r="42" spans="1:16" x14ac:dyDescent="0.25">
      <c r="A42" s="39" t="s">
        <v>42</v>
      </c>
      <c r="B42" s="38">
        <v>778.22</v>
      </c>
      <c r="C42" s="38">
        <v>807.56</v>
      </c>
      <c r="D42" s="38">
        <v>804.27</v>
      </c>
      <c r="E42" s="38">
        <v>783.55</v>
      </c>
      <c r="F42" s="38">
        <v>787.23</v>
      </c>
      <c r="G42" s="38">
        <v>791.52</v>
      </c>
      <c r="H42" s="38">
        <v>792.88</v>
      </c>
      <c r="I42" s="38">
        <v>820.05</v>
      </c>
      <c r="J42" s="38">
        <v>796.67</v>
      </c>
      <c r="K42" s="38">
        <v>801.39</v>
      </c>
      <c r="L42" s="38">
        <v>828.35</v>
      </c>
      <c r="M42" s="38">
        <v>808.02</v>
      </c>
      <c r="N42" s="38">
        <v>811.29</v>
      </c>
      <c r="O42" s="38">
        <v>820.6</v>
      </c>
      <c r="P42" s="38">
        <v>819.08</v>
      </c>
    </row>
    <row r="43" spans="1:16" x14ac:dyDescent="0.25">
      <c r="A43" s="39" t="s">
        <v>43</v>
      </c>
      <c r="B43" s="38">
        <v>799.6</v>
      </c>
      <c r="C43" s="38">
        <v>811.83</v>
      </c>
      <c r="D43" s="38">
        <v>818.64</v>
      </c>
      <c r="E43" s="38">
        <v>814.58</v>
      </c>
      <c r="F43" s="38">
        <v>817.36</v>
      </c>
      <c r="G43" s="38">
        <v>818.38</v>
      </c>
      <c r="H43" s="38">
        <v>819.74</v>
      </c>
      <c r="I43" s="38">
        <v>831.78</v>
      </c>
      <c r="J43" s="38">
        <v>823.03</v>
      </c>
      <c r="K43" s="38">
        <v>828.97</v>
      </c>
      <c r="L43" s="38">
        <v>841.72</v>
      </c>
      <c r="M43" s="38">
        <v>833.45</v>
      </c>
      <c r="N43" s="38">
        <v>831.04</v>
      </c>
      <c r="O43" s="38">
        <v>825.55</v>
      </c>
      <c r="P43" s="38">
        <v>823.29</v>
      </c>
    </row>
    <row r="44" spans="1:16" x14ac:dyDescent="0.25">
      <c r="A44" s="39" t="s">
        <v>44</v>
      </c>
      <c r="B44" s="38">
        <v>827.87</v>
      </c>
      <c r="C44" s="38">
        <v>831.68</v>
      </c>
      <c r="D44" s="38">
        <v>838.29</v>
      </c>
      <c r="E44" s="38">
        <v>827.44</v>
      </c>
      <c r="F44" s="38">
        <v>828.16</v>
      </c>
      <c r="G44" s="38">
        <v>810.77</v>
      </c>
      <c r="H44" s="38">
        <v>815.14</v>
      </c>
      <c r="I44" s="38">
        <v>814.39</v>
      </c>
      <c r="J44" s="38">
        <v>821.84</v>
      </c>
      <c r="K44" s="38">
        <v>827.11</v>
      </c>
      <c r="L44" s="38">
        <v>839.42</v>
      </c>
      <c r="M44" s="38">
        <v>825.46</v>
      </c>
      <c r="N44" s="38">
        <v>844.34</v>
      </c>
      <c r="O44" s="38">
        <v>843.7</v>
      </c>
      <c r="P44" s="38">
        <v>835.9</v>
      </c>
    </row>
    <row r="45" spans="1:16" x14ac:dyDescent="0.25">
      <c r="A45" s="39" t="s">
        <v>45</v>
      </c>
      <c r="B45" s="38">
        <v>744.31</v>
      </c>
      <c r="C45" s="38">
        <v>739.06</v>
      </c>
      <c r="D45" s="38">
        <v>754.73</v>
      </c>
      <c r="E45" s="38">
        <v>734.21</v>
      </c>
      <c r="F45" s="38">
        <v>729.74</v>
      </c>
      <c r="G45" s="38">
        <v>730.45</v>
      </c>
      <c r="H45" s="38">
        <v>737.72</v>
      </c>
      <c r="I45" s="38">
        <v>749.41</v>
      </c>
      <c r="J45" s="38">
        <v>737.45</v>
      </c>
      <c r="K45" s="38">
        <v>744.94</v>
      </c>
      <c r="L45" s="38">
        <v>758.64</v>
      </c>
      <c r="M45" s="38">
        <v>749.78</v>
      </c>
      <c r="N45" s="38">
        <v>752.33</v>
      </c>
      <c r="O45" s="38">
        <v>749.58</v>
      </c>
      <c r="P45" s="38">
        <v>766.74</v>
      </c>
    </row>
    <row r="46" spans="1:16" x14ac:dyDescent="0.25">
      <c r="A46" s="39" t="s">
        <v>46</v>
      </c>
      <c r="B46" s="38">
        <v>701.49</v>
      </c>
      <c r="C46" s="38">
        <v>715.81</v>
      </c>
      <c r="D46" s="38">
        <v>709.92</v>
      </c>
      <c r="E46" s="38">
        <v>704.67</v>
      </c>
      <c r="F46" s="38">
        <v>707.36</v>
      </c>
      <c r="G46" s="38">
        <v>708.62</v>
      </c>
      <c r="H46" s="38">
        <v>709.32</v>
      </c>
      <c r="I46" s="38">
        <v>721.41</v>
      </c>
      <c r="J46" s="38">
        <v>715.36</v>
      </c>
      <c r="K46" s="38">
        <v>727.35</v>
      </c>
      <c r="L46" s="38">
        <v>730.31</v>
      </c>
      <c r="M46" s="38">
        <v>716.57</v>
      </c>
      <c r="N46" s="38">
        <v>717.36</v>
      </c>
      <c r="O46" s="38">
        <v>707.41</v>
      </c>
      <c r="P46" s="38">
        <v>712.32</v>
      </c>
    </row>
    <row r="47" spans="1:16" x14ac:dyDescent="0.25">
      <c r="A47" s="39" t="s">
        <v>47</v>
      </c>
      <c r="B47" s="38">
        <v>718.98</v>
      </c>
      <c r="C47" s="38">
        <v>727.66</v>
      </c>
      <c r="D47" s="38">
        <v>732.16</v>
      </c>
      <c r="E47" s="38">
        <v>724.15</v>
      </c>
      <c r="F47" s="38">
        <v>724.11</v>
      </c>
      <c r="G47" s="38">
        <v>729.65</v>
      </c>
      <c r="H47" s="38">
        <v>734.98</v>
      </c>
      <c r="I47" s="38">
        <v>748.94</v>
      </c>
      <c r="J47" s="38">
        <v>734.65</v>
      </c>
      <c r="K47" s="38">
        <v>742.02</v>
      </c>
      <c r="L47" s="38">
        <v>753.67</v>
      </c>
      <c r="M47" s="38">
        <v>752.58</v>
      </c>
      <c r="N47" s="38">
        <v>755.74</v>
      </c>
      <c r="O47" s="38">
        <v>749.03</v>
      </c>
      <c r="P47" s="38">
        <v>753.66</v>
      </c>
    </row>
    <row r="48" spans="1:16" x14ac:dyDescent="0.25">
      <c r="A48" s="39" t="s">
        <v>48</v>
      </c>
      <c r="B48" s="38">
        <v>883.01</v>
      </c>
      <c r="C48" s="38">
        <v>907.49</v>
      </c>
      <c r="D48" s="38">
        <v>896.44</v>
      </c>
      <c r="E48" s="38">
        <v>878.04</v>
      </c>
      <c r="F48" s="38">
        <v>874.52</v>
      </c>
      <c r="G48" s="38">
        <v>877.49</v>
      </c>
      <c r="H48" s="38">
        <v>876.4</v>
      </c>
      <c r="I48" s="38">
        <v>899.99</v>
      </c>
      <c r="J48" s="38">
        <v>865.18</v>
      </c>
      <c r="K48" s="38">
        <v>876.79</v>
      </c>
      <c r="L48" s="38">
        <v>898.35</v>
      </c>
      <c r="M48" s="38">
        <v>876.68</v>
      </c>
      <c r="N48" s="38">
        <v>877.15</v>
      </c>
      <c r="O48" s="38">
        <v>871.79</v>
      </c>
      <c r="P48" s="38">
        <v>862.05</v>
      </c>
    </row>
    <row r="49" spans="1:16" x14ac:dyDescent="0.25">
      <c r="A49" s="39" t="s">
        <v>49</v>
      </c>
      <c r="B49" s="38">
        <v>825.6</v>
      </c>
      <c r="C49" s="38">
        <v>850.02</v>
      </c>
      <c r="D49" s="38">
        <v>846.96</v>
      </c>
      <c r="E49" s="38">
        <v>825.59</v>
      </c>
      <c r="F49" s="38">
        <v>829.33</v>
      </c>
      <c r="G49" s="38">
        <v>830.97</v>
      </c>
      <c r="H49" s="38">
        <v>836.59</v>
      </c>
      <c r="I49" s="38">
        <v>858.45</v>
      </c>
      <c r="J49" s="38">
        <v>837.98</v>
      </c>
      <c r="K49" s="38">
        <v>841.46</v>
      </c>
      <c r="L49" s="38">
        <v>870.06</v>
      </c>
      <c r="M49" s="38">
        <v>829.72</v>
      </c>
      <c r="N49" s="38">
        <v>831.3</v>
      </c>
      <c r="O49" s="38">
        <v>829.01</v>
      </c>
      <c r="P49" s="38">
        <v>830.07</v>
      </c>
    </row>
    <row r="50" spans="1:16" x14ac:dyDescent="0.25">
      <c r="A50" s="39" t="s">
        <v>50</v>
      </c>
      <c r="B50" s="38">
        <v>775.45</v>
      </c>
      <c r="C50" s="38">
        <v>781.11</v>
      </c>
      <c r="D50" s="38">
        <v>788.04</v>
      </c>
      <c r="E50" s="38">
        <v>801.45</v>
      </c>
      <c r="F50" s="38">
        <v>808.36</v>
      </c>
      <c r="G50" s="38">
        <v>805.06</v>
      </c>
      <c r="H50" s="38">
        <v>808.83</v>
      </c>
      <c r="I50" s="38">
        <v>810.86</v>
      </c>
      <c r="J50" s="38">
        <v>808.02</v>
      </c>
      <c r="K50" s="38">
        <v>810.43</v>
      </c>
      <c r="L50" s="38">
        <v>817.85</v>
      </c>
      <c r="M50" s="38">
        <v>814.11</v>
      </c>
      <c r="N50" s="38">
        <v>806.85</v>
      </c>
      <c r="O50" s="38">
        <v>797.17</v>
      </c>
      <c r="P50" s="38">
        <v>789.82</v>
      </c>
    </row>
    <row r="51" spans="1:16" x14ac:dyDescent="0.25">
      <c r="A51" s="39" t="s">
        <v>51</v>
      </c>
      <c r="B51" s="38">
        <v>889.76</v>
      </c>
      <c r="C51" s="38">
        <v>923.13</v>
      </c>
      <c r="D51" s="38">
        <v>925.92</v>
      </c>
      <c r="E51" s="38">
        <v>919.21</v>
      </c>
      <c r="F51" s="38">
        <v>915.68</v>
      </c>
      <c r="G51" s="38">
        <v>905.23</v>
      </c>
      <c r="H51" s="38">
        <v>905.93</v>
      </c>
      <c r="I51" s="38">
        <v>937.7</v>
      </c>
      <c r="J51" s="38">
        <v>919.1</v>
      </c>
      <c r="K51" s="38">
        <v>919.96</v>
      </c>
      <c r="L51" s="38">
        <v>939.87</v>
      </c>
      <c r="M51" s="38">
        <v>919.45</v>
      </c>
      <c r="N51" s="38">
        <v>924.76</v>
      </c>
      <c r="O51" s="38">
        <v>924.06</v>
      </c>
      <c r="P51" s="38">
        <v>923.24</v>
      </c>
    </row>
    <row r="52" spans="1:16" x14ac:dyDescent="0.25">
      <c r="A52" s="39" t="s">
        <v>52</v>
      </c>
      <c r="B52" s="38">
        <v>990.86</v>
      </c>
      <c r="C52" s="38">
        <v>1024.69</v>
      </c>
      <c r="D52" s="38">
        <v>1024.3399999999999</v>
      </c>
      <c r="E52" s="38">
        <v>995.98</v>
      </c>
      <c r="F52" s="38">
        <v>998.92</v>
      </c>
      <c r="G52" s="38">
        <v>997.27</v>
      </c>
      <c r="H52" s="38">
        <v>998.82</v>
      </c>
      <c r="I52" s="38">
        <v>1039.23</v>
      </c>
      <c r="J52" s="38">
        <v>1021.8</v>
      </c>
      <c r="K52" s="38">
        <v>1029</v>
      </c>
      <c r="L52" s="38">
        <v>1066.3399999999999</v>
      </c>
      <c r="M52" s="38">
        <v>1026.1500000000001</v>
      </c>
      <c r="N52" s="38">
        <v>1032.58</v>
      </c>
      <c r="O52" s="38">
        <v>1036.5999999999999</v>
      </c>
      <c r="P52" s="38">
        <v>1036.3</v>
      </c>
    </row>
    <row r="53" spans="1:16" x14ac:dyDescent="0.25">
      <c r="A53" s="39" t="s">
        <v>53</v>
      </c>
      <c r="B53" s="38">
        <v>714.81</v>
      </c>
      <c r="C53" s="38">
        <v>711.7</v>
      </c>
      <c r="D53" s="38">
        <v>715.19</v>
      </c>
      <c r="E53" s="38">
        <v>712.41</v>
      </c>
      <c r="F53" s="38">
        <v>718.24</v>
      </c>
      <c r="G53" s="38">
        <v>714.44</v>
      </c>
      <c r="H53" s="38">
        <v>720.34</v>
      </c>
      <c r="I53" s="38">
        <v>729.03</v>
      </c>
      <c r="J53" s="38">
        <v>720.37</v>
      </c>
      <c r="K53" s="38">
        <v>725.22</v>
      </c>
      <c r="L53" s="38">
        <v>731.5</v>
      </c>
      <c r="M53" s="38">
        <v>718.99</v>
      </c>
      <c r="N53" s="38">
        <v>720.94</v>
      </c>
      <c r="O53" s="38">
        <v>724.07</v>
      </c>
      <c r="P53" s="38">
        <v>732.2</v>
      </c>
    </row>
    <row r="54" spans="1:16" x14ac:dyDescent="0.25">
      <c r="A54" s="39" t="s">
        <v>54</v>
      </c>
      <c r="B54" s="38">
        <v>787.24</v>
      </c>
      <c r="C54" s="38">
        <v>795.32</v>
      </c>
      <c r="D54" s="38">
        <v>795.65</v>
      </c>
      <c r="E54" s="38">
        <v>785.57</v>
      </c>
      <c r="F54" s="38">
        <v>786.24</v>
      </c>
      <c r="G54" s="38">
        <v>778.13</v>
      </c>
      <c r="H54" s="38">
        <v>781.12</v>
      </c>
      <c r="I54" s="38">
        <v>792.83</v>
      </c>
      <c r="J54" s="38">
        <v>785.57</v>
      </c>
      <c r="K54" s="38">
        <v>795.66</v>
      </c>
      <c r="L54" s="38">
        <v>805.46</v>
      </c>
      <c r="M54" s="38">
        <v>800.35</v>
      </c>
      <c r="N54" s="38">
        <v>793.74</v>
      </c>
      <c r="O54" s="38">
        <v>794.14</v>
      </c>
      <c r="P54" s="38">
        <v>794.92</v>
      </c>
    </row>
    <row r="55" spans="1:16" x14ac:dyDescent="0.25">
      <c r="A55" s="39" t="s">
        <v>55</v>
      </c>
      <c r="B55" s="38">
        <v>811.19</v>
      </c>
      <c r="C55" s="38">
        <v>835.75</v>
      </c>
      <c r="D55" s="38">
        <v>826.24</v>
      </c>
      <c r="E55" s="38">
        <v>814.45</v>
      </c>
      <c r="F55" s="38">
        <v>815.08</v>
      </c>
      <c r="G55" s="38">
        <v>810.87</v>
      </c>
      <c r="H55" s="38">
        <v>809.9</v>
      </c>
      <c r="I55" s="38">
        <v>837.93</v>
      </c>
      <c r="J55" s="38">
        <v>804.8</v>
      </c>
      <c r="K55" s="38">
        <v>806.96</v>
      </c>
      <c r="L55" s="38">
        <v>816.76</v>
      </c>
      <c r="M55" s="38">
        <v>778.22</v>
      </c>
      <c r="N55" s="38">
        <v>773.85</v>
      </c>
      <c r="O55" s="38">
        <v>776.22</v>
      </c>
      <c r="P55" s="38">
        <v>772.89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15, 2016 (10:43:49 AM)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L13" sqref="L13:L18"/>
    </sheetView>
  </sheetViews>
  <sheetFormatPr defaultRowHeight="15" x14ac:dyDescent="0.25"/>
  <cols>
    <col min="2" max="2" width="28.42578125" customWidth="1"/>
    <col min="3" max="3" width="33.28515625" customWidth="1"/>
    <col min="4" max="4" width="40.28515625" customWidth="1"/>
  </cols>
  <sheetData>
    <row r="1" spans="1:12" x14ac:dyDescent="0.25">
      <c r="A1" s="22" t="s">
        <v>168</v>
      </c>
      <c r="B1" s="21" t="s">
        <v>166</v>
      </c>
      <c r="C1" s="24">
        <f>+Earnings_Comparison!E58</f>
        <v>874.79</v>
      </c>
      <c r="D1" s="23">
        <f>+Earnings_Comparison!H58</f>
        <v>1.0926484501572631</v>
      </c>
    </row>
    <row r="2" spans="1:12" ht="18" x14ac:dyDescent="0.25">
      <c r="A2" s="51" t="s">
        <v>169</v>
      </c>
      <c r="B2" s="51"/>
      <c r="C2" s="51"/>
      <c r="D2" s="51"/>
    </row>
    <row r="3" spans="1:12" x14ac:dyDescent="0.25">
      <c r="A3" s="17" t="s">
        <v>167</v>
      </c>
      <c r="B3" s="15" t="s">
        <v>60</v>
      </c>
      <c r="C3" s="14" t="s">
        <v>61</v>
      </c>
      <c r="D3" s="14" t="s">
        <v>62</v>
      </c>
    </row>
    <row r="4" spans="1:12" x14ac:dyDescent="0.25">
      <c r="A4" t="str">
        <f>+Earnings_Comparison!B12</f>
        <v>DE</v>
      </c>
      <c r="B4" s="20" t="s">
        <v>122</v>
      </c>
      <c r="C4" s="26">
        <f>+Earnings_Comparison!E12</f>
        <v>807.69</v>
      </c>
      <c r="D4" s="25">
        <f>+Earnings_Comparison!H12</f>
        <v>6.6039744843762183</v>
      </c>
    </row>
    <row r="5" spans="1:12" x14ac:dyDescent="0.25">
      <c r="A5" t="str">
        <f>+Earnings_Comparison!B47</f>
        <v>TN</v>
      </c>
      <c r="B5" s="20" t="s">
        <v>157</v>
      </c>
      <c r="C5" s="26">
        <f>+Earnings_Comparison!E47</f>
        <v>753.66</v>
      </c>
      <c r="D5" s="25">
        <f>+Earnings_Comparison!H47</f>
        <v>2.066363886654532</v>
      </c>
    </row>
    <row r="6" spans="1:12" x14ac:dyDescent="0.25">
      <c r="A6" t="str">
        <f>+Earnings_Comparison!B34</f>
        <v>NH</v>
      </c>
      <c r="B6" s="20" t="s">
        <v>144</v>
      </c>
      <c r="C6" s="26">
        <f>+Earnings_Comparison!E34</f>
        <v>852.58</v>
      </c>
      <c r="D6" s="25">
        <f>+Earnings_Comparison!H34</f>
        <v>1.7124539680195783</v>
      </c>
    </row>
    <row r="7" spans="1:12" x14ac:dyDescent="0.25">
      <c r="A7" t="str">
        <f>+Earnings_Comparison!B38</f>
        <v>NC</v>
      </c>
      <c r="B7" s="20" t="s">
        <v>148</v>
      </c>
      <c r="C7" s="26">
        <f>+Earnings_Comparison!E38</f>
        <v>788.65</v>
      </c>
      <c r="D7" s="25">
        <f>+Earnings_Comparison!H38</f>
        <v>1.7081757231037331</v>
      </c>
    </row>
    <row r="8" spans="1:12" x14ac:dyDescent="0.25">
      <c r="A8" t="str">
        <f>+Earnings_Comparison!B53</f>
        <v>WV</v>
      </c>
      <c r="B8" s="20" t="s">
        <v>163</v>
      </c>
      <c r="C8" s="26">
        <f>+Earnings_Comparison!E53</f>
        <v>732.2</v>
      </c>
      <c r="D8" s="25">
        <f>+Earnings_Comparison!H53</f>
        <v>1.5129542553978359</v>
      </c>
    </row>
    <row r="9" spans="1:12" x14ac:dyDescent="0.25">
      <c r="A9" t="str">
        <f>+Earnings_Comparison!B26</f>
        <v>MA</v>
      </c>
      <c r="B9" s="20" t="s">
        <v>136</v>
      </c>
      <c r="C9" s="26">
        <f>+Earnings_Comparison!E26</f>
        <v>1038.29</v>
      </c>
      <c r="D9" s="25">
        <f>+Earnings_Comparison!H26</f>
        <v>1.4268571894815674</v>
      </c>
    </row>
    <row r="10" spans="1:12" x14ac:dyDescent="0.25">
      <c r="A10" t="str">
        <f>+Earnings_Comparison!B11</f>
        <v>CT</v>
      </c>
      <c r="B10" s="20" t="s">
        <v>121</v>
      </c>
      <c r="C10" s="26">
        <f>+Earnings_Comparison!E11</f>
        <v>997.99</v>
      </c>
      <c r="D10" s="25">
        <f>+Earnings_Comparison!H11</f>
        <v>1.4157148739714964</v>
      </c>
    </row>
    <row r="11" spans="1:12" x14ac:dyDescent="0.25">
      <c r="A11" t="str">
        <f>+Earnings_Comparison!B42</f>
        <v>OR</v>
      </c>
      <c r="B11" s="20" t="s">
        <v>152</v>
      </c>
      <c r="C11" s="26">
        <f>+Earnings_Comparison!E42</f>
        <v>819.08</v>
      </c>
      <c r="D11" s="25">
        <f>+Earnings_Comparison!H42</f>
        <v>0.98052585400123515</v>
      </c>
    </row>
    <row r="12" spans="1:12" x14ac:dyDescent="0.25">
      <c r="A12" t="str">
        <f>+Earnings_Comparison!B14</f>
        <v>FL</v>
      </c>
      <c r="B12" s="20" t="s">
        <v>124</v>
      </c>
      <c r="C12" s="26">
        <f>+Earnings_Comparison!E14</f>
        <v>792.07</v>
      </c>
      <c r="D12" s="25">
        <f>+Earnings_Comparison!H14</f>
        <v>0.81569135308832141</v>
      </c>
    </row>
    <row r="13" spans="1:12" x14ac:dyDescent="0.25">
      <c r="A13" t="str">
        <f>+Earnings_Comparison!B20</f>
        <v>IA</v>
      </c>
      <c r="B13" s="20" t="s">
        <v>130</v>
      </c>
      <c r="C13" s="26">
        <f>+Earnings_Comparison!E20</f>
        <v>788.31</v>
      </c>
      <c r="D13" s="25">
        <f>+Earnings_Comparison!H20</f>
        <v>0.78604644024484749</v>
      </c>
      <c r="L13" s="20" t="s">
        <v>121</v>
      </c>
    </row>
    <row r="14" spans="1:12" x14ac:dyDescent="0.25">
      <c r="A14" t="str">
        <f>+Earnings_Comparison!B45</f>
        <v>SC</v>
      </c>
      <c r="B14" s="20" t="s">
        <v>155</v>
      </c>
      <c r="C14" s="26">
        <f>+Earnings_Comparison!E45</f>
        <v>766.74</v>
      </c>
      <c r="D14" s="25">
        <f>+Earnings_Comparison!H45</f>
        <v>0.73251636166551393</v>
      </c>
      <c r="F14" s="26">
        <f>C$1-C14</f>
        <v>108.04999999999995</v>
      </c>
      <c r="L14" s="20" t="s">
        <v>136</v>
      </c>
    </row>
    <row r="15" spans="1:12" x14ac:dyDescent="0.25">
      <c r="A15" t="str">
        <f>+Earnings_Comparison!B52</f>
        <v>WA</v>
      </c>
      <c r="B15" s="20" t="s">
        <v>162</v>
      </c>
      <c r="C15" s="26">
        <f>+Earnings_Comparison!E52</f>
        <v>1036.3</v>
      </c>
      <c r="D15" s="25">
        <f>+Earnings_Comparison!H52</f>
        <v>0.31238168841101199</v>
      </c>
      <c r="F15" s="26">
        <f t="shared" ref="F15:F21" si="0">C$1-C15</f>
        <v>-161.51</v>
      </c>
      <c r="L15" s="20" t="s">
        <v>144</v>
      </c>
    </row>
    <row r="16" spans="1:12" x14ac:dyDescent="0.25">
      <c r="A16" t="str">
        <f>+Earnings_Comparison!B32</f>
        <v>NE</v>
      </c>
      <c r="B16" s="20" t="s">
        <v>142</v>
      </c>
      <c r="C16" s="26">
        <f>+Earnings_Comparison!E32</f>
        <v>763.8</v>
      </c>
      <c r="D16" s="25">
        <f>+Earnings_Comparison!H32</f>
        <v>0.29178343395177553</v>
      </c>
      <c r="F16" s="26">
        <f t="shared" si="0"/>
        <v>110.99000000000001</v>
      </c>
      <c r="L16" s="20" t="s">
        <v>148</v>
      </c>
    </row>
    <row r="17" spans="1:12" x14ac:dyDescent="0.25">
      <c r="A17" t="str">
        <f>+Earnings_Comparison!B40</f>
        <v>OH</v>
      </c>
      <c r="B17" s="20" t="s">
        <v>150</v>
      </c>
      <c r="C17" s="26">
        <f>+Earnings_Comparison!E40</f>
        <v>784.98</v>
      </c>
      <c r="D17" s="25">
        <f>+Earnings_Comparison!H40</f>
        <v>9.8296334658876106E-2</v>
      </c>
      <c r="F17" s="26">
        <f t="shared" si="0"/>
        <v>89.809999999999945</v>
      </c>
      <c r="L17" s="20" t="s">
        <v>152</v>
      </c>
    </row>
    <row r="18" spans="1:12" x14ac:dyDescent="0.25">
      <c r="A18" t="str">
        <f>+Earnings_Comparison!B7</f>
        <v>AZ</v>
      </c>
      <c r="B18" s="20" t="s">
        <v>117</v>
      </c>
      <c r="C18" s="26">
        <f>+Earnings_Comparison!E7</f>
        <v>809.14</v>
      </c>
      <c r="D18" s="25">
        <f>+Earnings_Comparison!H7</f>
        <v>-4.9819230546921389E-2</v>
      </c>
      <c r="F18" s="26">
        <f t="shared" si="0"/>
        <v>65.649999999999977</v>
      </c>
      <c r="L18" s="20" t="s">
        <v>163</v>
      </c>
    </row>
    <row r="19" spans="1:12" x14ac:dyDescent="0.25">
      <c r="A19" t="str">
        <f>+Earnings_Comparison!B5</f>
        <v>AL</v>
      </c>
      <c r="B19" s="20" t="s">
        <v>115</v>
      </c>
      <c r="C19" s="26">
        <f>+Earnings_Comparison!E5</f>
        <v>760.06</v>
      </c>
      <c r="D19" s="25">
        <f>+Earnings_Comparison!H5</f>
        <v>-5.106114615824886E-2</v>
      </c>
      <c r="F19" s="26">
        <f t="shared" si="0"/>
        <v>114.73000000000002</v>
      </c>
    </row>
    <row r="20" spans="1:12" x14ac:dyDescent="0.25">
      <c r="A20" t="str">
        <f>+Earnings_Comparison!B28</f>
        <v>MN</v>
      </c>
      <c r="B20" s="20" t="s">
        <v>138</v>
      </c>
      <c r="C20" s="26">
        <f>+Earnings_Comparison!E28</f>
        <v>898.47</v>
      </c>
      <c r="D20" s="25">
        <f>+Earnings_Comparison!H28</f>
        <v>-0.15410835405904599</v>
      </c>
      <c r="F20" s="26">
        <f t="shared" si="0"/>
        <v>-23.680000000000064</v>
      </c>
    </row>
    <row r="21" spans="1:12" x14ac:dyDescent="0.25">
      <c r="A21" t="str">
        <f>+Earnings_Comparison!B43</f>
        <v>PA</v>
      </c>
      <c r="B21" s="20" t="s">
        <v>153</v>
      </c>
      <c r="C21" s="26">
        <f>+Earnings_Comparison!E43</f>
        <v>823.29</v>
      </c>
      <c r="D21" s="25">
        <f>+Earnings_Comparison!H43</f>
        <v>-0.28211583665344042</v>
      </c>
      <c r="F21" s="26">
        <f t="shared" si="0"/>
        <v>51.5</v>
      </c>
    </row>
    <row r="22" spans="1:12" x14ac:dyDescent="0.25">
      <c r="A22" t="str">
        <f>+Earnings_Comparison!B33</f>
        <v>NV</v>
      </c>
      <c r="B22" s="20" t="s">
        <v>143</v>
      </c>
      <c r="C22" s="26">
        <f>+Earnings_Comparison!E33</f>
        <v>741.69</v>
      </c>
      <c r="D22" s="25">
        <f>+Earnings_Comparison!H33</f>
        <v>-0.28470064928125538</v>
      </c>
    </row>
    <row r="23" spans="1:12" x14ac:dyDescent="0.25">
      <c r="A23" t="str">
        <f>+Earnings_Comparison!B31</f>
        <v>MT</v>
      </c>
      <c r="B23" s="20" t="s">
        <v>141</v>
      </c>
      <c r="C23" s="26">
        <f>+Earnings_Comparison!E31</f>
        <v>709.88</v>
      </c>
      <c r="D23" s="25">
        <f>+Earnings_Comparison!H31</f>
        <v>-0.33286959214878786</v>
      </c>
    </row>
    <row r="24" spans="1:12" x14ac:dyDescent="0.25">
      <c r="A24" t="str">
        <f>+Earnings_Comparison!B22</f>
        <v>KY</v>
      </c>
      <c r="B24" s="20" t="s">
        <v>132</v>
      </c>
      <c r="C24" s="26">
        <f>+Earnings_Comparison!E22</f>
        <v>743.77</v>
      </c>
      <c r="D24" s="25">
        <f>+Earnings_Comparison!H22</f>
        <v>-0.46795425896304366</v>
      </c>
    </row>
    <row r="25" spans="1:12" x14ac:dyDescent="0.25">
      <c r="A25" t="str">
        <f>+Earnings_Comparison!B46</f>
        <v>SD</v>
      </c>
      <c r="B25" s="20" t="s">
        <v>156</v>
      </c>
      <c r="C25" s="26">
        <f>+Earnings_Comparison!E46</f>
        <v>712.32</v>
      </c>
      <c r="D25" s="25">
        <f>+Earnings_Comparison!H46</f>
        <v>-0.51012099391082311</v>
      </c>
    </row>
    <row r="26" spans="1:12" x14ac:dyDescent="0.25">
      <c r="A26" t="str">
        <f>+Earnings_Comparison!B19</f>
        <v>IN</v>
      </c>
      <c r="B26" s="20" t="s">
        <v>129</v>
      </c>
      <c r="C26" s="26">
        <f>+Earnings_Comparison!E19</f>
        <v>799.11</v>
      </c>
      <c r="D26" s="25">
        <f>+Earnings_Comparison!H19</f>
        <v>-0.62023233621507634</v>
      </c>
    </row>
    <row r="27" spans="1:12" x14ac:dyDescent="0.25">
      <c r="A27" t="str">
        <f>+Earnings_Comparison!B50</f>
        <v>VT</v>
      </c>
      <c r="B27" s="20" t="s">
        <v>160</v>
      </c>
      <c r="C27" s="26">
        <f>+Earnings_Comparison!E50</f>
        <v>789.82</v>
      </c>
      <c r="D27" s="25">
        <f>+Earnings_Comparison!H50</f>
        <v>-0.62136202576594801</v>
      </c>
    </row>
    <row r="28" spans="1:12" x14ac:dyDescent="0.25">
      <c r="A28" t="str">
        <f>+Earnings_Comparison!B27</f>
        <v>MI</v>
      </c>
      <c r="B28" s="20" t="s">
        <v>137</v>
      </c>
      <c r="C28" s="26">
        <f>+Earnings_Comparison!E27</f>
        <v>827.22</v>
      </c>
      <c r="D28" s="25">
        <f>+Earnings_Comparison!H27</f>
        <v>-0.73252826327491194</v>
      </c>
    </row>
    <row r="29" spans="1:12" x14ac:dyDescent="0.25">
      <c r="A29" t="str">
        <f>+Earnings_Comparison!B18</f>
        <v>IL</v>
      </c>
      <c r="B29" s="20" t="s">
        <v>128</v>
      </c>
      <c r="C29" s="26">
        <f>+Earnings_Comparison!E18</f>
        <v>893.6</v>
      </c>
      <c r="D29" s="25">
        <f>+Earnings_Comparison!H18</f>
        <v>-0.85753367908615319</v>
      </c>
    </row>
    <row r="30" spans="1:12" x14ac:dyDescent="0.25">
      <c r="A30" t="str">
        <f>+Earnings_Comparison!B54</f>
        <v>WI</v>
      </c>
      <c r="B30" s="20" t="s">
        <v>164</v>
      </c>
      <c r="C30" s="26">
        <f>+Earnings_Comparison!E54</f>
        <v>794.92</v>
      </c>
      <c r="D30" s="25">
        <f>+Earnings_Comparison!H54</f>
        <v>-0.93630278531813271</v>
      </c>
    </row>
    <row r="31" spans="1:12" x14ac:dyDescent="0.25">
      <c r="A31" t="str">
        <f>+Earnings_Comparison!B6</f>
        <v>AK</v>
      </c>
      <c r="B31" s="20" t="s">
        <v>116</v>
      </c>
      <c r="C31" s="26">
        <f>+Earnings_Comparison!E6</f>
        <v>958.34</v>
      </c>
      <c r="D31" s="25">
        <f>+Earnings_Comparison!H6</f>
        <v>-0.94971913789996254</v>
      </c>
    </row>
    <row r="32" spans="1:12" x14ac:dyDescent="0.25">
      <c r="A32" t="str">
        <f>+Earnings_Comparison!B44</f>
        <v>RI</v>
      </c>
      <c r="B32" s="20" t="s">
        <v>154</v>
      </c>
      <c r="C32" s="26">
        <f>+Earnings_Comparison!E44</f>
        <v>835.9</v>
      </c>
      <c r="D32" s="25">
        <f>+Earnings_Comparison!H44</f>
        <v>-1.1280236114888598</v>
      </c>
    </row>
    <row r="33" spans="1:4" x14ac:dyDescent="0.25">
      <c r="A33" t="str">
        <f>+Earnings_Comparison!B51</f>
        <v>VA</v>
      </c>
      <c r="B33" s="20" t="s">
        <v>161</v>
      </c>
      <c r="C33" s="26">
        <f>+Earnings_Comparison!E51</f>
        <v>923.24</v>
      </c>
      <c r="D33" s="25">
        <f>+Earnings_Comparison!H51</f>
        <v>-1.1323245962466699</v>
      </c>
    </row>
    <row r="34" spans="1:4" x14ac:dyDescent="0.25">
      <c r="A34" t="str">
        <f>+Earnings_Comparison!B24</f>
        <v>ME</v>
      </c>
      <c r="B34" s="20" t="s">
        <v>134</v>
      </c>
      <c r="C34" s="26">
        <f>+Earnings_Comparison!E24</f>
        <v>749.53</v>
      </c>
      <c r="D34" s="25">
        <f>+Earnings_Comparison!H24</f>
        <v>-1.4266195450493679</v>
      </c>
    </row>
    <row r="35" spans="1:4" x14ac:dyDescent="0.25">
      <c r="A35" t="str">
        <f>+Earnings_Comparison!B37</f>
        <v>NY</v>
      </c>
      <c r="B35" s="20" t="s">
        <v>147</v>
      </c>
      <c r="C35" s="26">
        <f>+Earnings_Comparison!E37</f>
        <v>973.69</v>
      </c>
      <c r="D35" s="25">
        <f>+Earnings_Comparison!H37</f>
        <v>-1.4354876495422664</v>
      </c>
    </row>
    <row r="36" spans="1:4" x14ac:dyDescent="0.25">
      <c r="A36" t="str">
        <f>+Earnings_Comparison!B9</f>
        <v>CA</v>
      </c>
      <c r="B36" s="20" t="s">
        <v>119</v>
      </c>
      <c r="C36" s="26">
        <f>+Earnings_Comparison!E9</f>
        <v>970.49</v>
      </c>
      <c r="D36" s="25">
        <f>+Earnings_Comparison!H9</f>
        <v>-1.8776219110227754</v>
      </c>
    </row>
    <row r="37" spans="1:4" x14ac:dyDescent="0.25">
      <c r="A37" t="str">
        <f>+Earnings_Comparison!B15</f>
        <v>GA</v>
      </c>
      <c r="B37" s="20" t="s">
        <v>125</v>
      </c>
      <c r="C37" s="26">
        <f>+Earnings_Comparison!E15</f>
        <v>834.21</v>
      </c>
      <c r="D37" s="25">
        <f>+Earnings_Comparison!H15</f>
        <v>-2.0395820678508314</v>
      </c>
    </row>
    <row r="38" spans="1:4" x14ac:dyDescent="0.25">
      <c r="A38" t="str">
        <f>+Earnings_Comparison!B35</f>
        <v>NJ</v>
      </c>
      <c r="B38" s="20" t="s">
        <v>145</v>
      </c>
      <c r="C38" s="26">
        <f>+Earnings_Comparison!E35</f>
        <v>936.33</v>
      </c>
      <c r="D38" s="25">
        <f>+Earnings_Comparison!H35</f>
        <v>-2.0638698633565045</v>
      </c>
    </row>
    <row r="39" spans="1:4" x14ac:dyDescent="0.25">
      <c r="A39" t="str">
        <f>+Earnings_Comparison!B17</f>
        <v>ID</v>
      </c>
      <c r="B39" s="20" t="s">
        <v>127</v>
      </c>
      <c r="C39" s="26">
        <f>+Earnings_Comparison!E17</f>
        <v>727.06</v>
      </c>
      <c r="D39" s="25">
        <f>+Earnings_Comparison!H17</f>
        <v>-2.096292866909788</v>
      </c>
    </row>
    <row r="40" spans="1:4" x14ac:dyDescent="0.25">
      <c r="A40" t="str">
        <f>+Earnings_Comparison!B8</f>
        <v>AR</v>
      </c>
      <c r="B40" s="20" t="s">
        <v>118</v>
      </c>
      <c r="C40" s="26">
        <f>+Earnings_Comparison!E8</f>
        <v>666.99</v>
      </c>
      <c r="D40" s="25">
        <f>+Earnings_Comparison!H8</f>
        <v>-2.2464360514635184</v>
      </c>
    </row>
    <row r="41" spans="1:4" x14ac:dyDescent="0.25">
      <c r="A41" t="str">
        <f>+Earnings_Comparison!B10</f>
        <v>CO</v>
      </c>
      <c r="B41" s="20" t="s">
        <v>120</v>
      </c>
      <c r="C41" s="26">
        <f>+Earnings_Comparison!E10</f>
        <v>908.02</v>
      </c>
      <c r="D41" s="25">
        <f>+Earnings_Comparison!H10</f>
        <v>-2.3763104498232046</v>
      </c>
    </row>
    <row r="42" spans="1:4" x14ac:dyDescent="0.25">
      <c r="A42" t="str">
        <f>+Earnings_Comparison!B49</f>
        <v>UT</v>
      </c>
      <c r="B42" s="20" t="s">
        <v>159</v>
      </c>
      <c r="C42" s="26">
        <f>+Earnings_Comparison!E49</f>
        <v>830.07</v>
      </c>
      <c r="D42" s="25">
        <f>+Earnings_Comparison!H49</f>
        <v>-2.8226629857372565</v>
      </c>
    </row>
    <row r="43" spans="1:4" x14ac:dyDescent="0.25">
      <c r="A43" t="str">
        <f>+Earnings_Comparison!B41</f>
        <v>OK</v>
      </c>
      <c r="B43" s="20" t="s">
        <v>151</v>
      </c>
      <c r="C43" s="26">
        <f>+Earnings_Comparison!E41</f>
        <v>752.9</v>
      </c>
      <c r="D43" s="25">
        <f>+Earnings_Comparison!H41</f>
        <v>-2.8378693889962281</v>
      </c>
    </row>
    <row r="44" spans="1:4" x14ac:dyDescent="0.25">
      <c r="A44" t="str">
        <f>+Earnings_Comparison!B25</f>
        <v>MD</v>
      </c>
      <c r="B44" s="20" t="s">
        <v>135</v>
      </c>
      <c r="C44" s="26">
        <f>+Earnings_Comparison!E25</f>
        <v>926.84</v>
      </c>
      <c r="D44" s="25">
        <f>+Earnings_Comparison!H25</f>
        <v>-2.9520625752817331</v>
      </c>
    </row>
    <row r="45" spans="1:4" x14ac:dyDescent="0.25">
      <c r="A45" t="str">
        <f>+Earnings_Comparison!B39</f>
        <v>ND</v>
      </c>
      <c r="B45" s="20" t="s">
        <v>149</v>
      </c>
      <c r="C45" s="26">
        <f>+Earnings_Comparison!E39</f>
        <v>854.3</v>
      </c>
      <c r="D45" s="25">
        <f>+Earnings_Comparison!H39</f>
        <v>-3.4162238617711282</v>
      </c>
    </row>
    <row r="46" spans="1:4" x14ac:dyDescent="0.25">
      <c r="A46" t="str">
        <f>+Earnings_Comparison!B21</f>
        <v>KS</v>
      </c>
      <c r="B46" s="20" t="s">
        <v>131</v>
      </c>
      <c r="C46" s="26">
        <f>+Earnings_Comparison!E21</f>
        <v>757.44</v>
      </c>
      <c r="D46" s="25">
        <f>+Earnings_Comparison!H21</f>
        <v>-3.442082722240225</v>
      </c>
    </row>
    <row r="47" spans="1:4" x14ac:dyDescent="0.25">
      <c r="A47" t="str">
        <f>+Earnings_Comparison!B23</f>
        <v>LA</v>
      </c>
      <c r="B47" s="20" t="s">
        <v>133</v>
      </c>
      <c r="C47" s="26">
        <f>+Earnings_Comparison!E23</f>
        <v>779.36</v>
      </c>
      <c r="D47" s="25">
        <f>+Earnings_Comparison!H23</f>
        <v>-3.5590310429582495</v>
      </c>
    </row>
    <row r="48" spans="1:4" x14ac:dyDescent="0.25">
      <c r="A48" t="str">
        <f>+Earnings_Comparison!B16</f>
        <v>HI</v>
      </c>
      <c r="B48" s="20" t="s">
        <v>126</v>
      </c>
      <c r="C48" s="26">
        <f>+Earnings_Comparison!E16</f>
        <v>812.35</v>
      </c>
      <c r="D48" s="25">
        <f>+Earnings_Comparison!H16</f>
        <v>-4.0566303023017554</v>
      </c>
    </row>
    <row r="49" spans="1:4" x14ac:dyDescent="0.25">
      <c r="A49" t="str">
        <f>+Earnings_Comparison!B30</f>
        <v>MO</v>
      </c>
      <c r="B49" s="20" t="s">
        <v>140</v>
      </c>
      <c r="C49" s="26">
        <f>+Earnings_Comparison!E30</f>
        <v>729.94</v>
      </c>
      <c r="D49" s="25">
        <f>+Earnings_Comparison!H30</f>
        <v>-4.4995049302052559</v>
      </c>
    </row>
    <row r="50" spans="1:4" x14ac:dyDescent="0.25">
      <c r="A50" t="str">
        <f>+Earnings_Comparison!B48</f>
        <v>TX</v>
      </c>
      <c r="B50" s="20" t="s">
        <v>158</v>
      </c>
      <c r="C50" s="26">
        <f>+Earnings_Comparison!E48</f>
        <v>862.05</v>
      </c>
      <c r="D50" s="25">
        <f>+Earnings_Comparison!H48</f>
        <v>-4.6491859792138985</v>
      </c>
    </row>
    <row r="51" spans="1:4" x14ac:dyDescent="0.25">
      <c r="A51" t="str">
        <f>+Earnings_Comparison!B29</f>
        <v>MS</v>
      </c>
      <c r="B51" s="20" t="s">
        <v>139</v>
      </c>
      <c r="C51" s="26">
        <f>+Earnings_Comparison!E29</f>
        <v>674</v>
      </c>
      <c r="D51" s="25">
        <f>+Earnings_Comparison!H29</f>
        <v>-4.8639117261667479</v>
      </c>
    </row>
    <row r="52" spans="1:4" x14ac:dyDescent="0.25">
      <c r="A52" t="str">
        <f>+Earnings_Comparison!B36</f>
        <v>NM</v>
      </c>
      <c r="B52" s="20" t="s">
        <v>146</v>
      </c>
      <c r="C52" s="26">
        <f>+Earnings_Comparison!E36</f>
        <v>679.99</v>
      </c>
      <c r="D52" s="25">
        <f>+Earnings_Comparison!H36</f>
        <v>-4.8997370784398919</v>
      </c>
    </row>
    <row r="53" spans="1:4" x14ac:dyDescent="0.25">
      <c r="A53" t="str">
        <f>+Earnings_Comparison!B55</f>
        <v>WY</v>
      </c>
      <c r="B53" s="20" t="s">
        <v>165</v>
      </c>
      <c r="C53" s="26">
        <f>+Earnings_Comparison!E55</f>
        <v>772.89</v>
      </c>
      <c r="D53" s="25">
        <f>+Earnings_Comparison!H55</f>
        <v>-7.2477085382807838</v>
      </c>
    </row>
    <row r="54" spans="1:4" x14ac:dyDescent="0.25">
      <c r="A54" t="str">
        <f>+Earnings_Comparison!B13</f>
        <v>DC</v>
      </c>
      <c r="B54" s="20" t="s">
        <v>123</v>
      </c>
      <c r="C54" s="26">
        <f>+Earnings_Comparison!E13</f>
        <v>1305.2</v>
      </c>
      <c r="D54" s="25">
        <f>+Earnings_Comparison!H13</f>
        <v>-12.255716568764907</v>
      </c>
    </row>
    <row r="56" spans="1:4" x14ac:dyDescent="0.25">
      <c r="C56">
        <f>COUNTIF(C4:C54, "&lt;875")</f>
        <v>38</v>
      </c>
      <c r="D56">
        <f>COUNTIF(D4:D54, "&lt;0")</f>
        <v>37</v>
      </c>
    </row>
  </sheetData>
  <autoFilter ref="A3:D54">
    <sortState ref="A4:D54">
      <sortCondition descending="1" ref="D3:D54"/>
    </sortState>
  </autoFilter>
  <sortState ref="L13:L18">
    <sortCondition ref="L13"/>
  </sortState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 Table</vt:lpstr>
      <vt:lpstr>Earnings_Comparison</vt:lpstr>
      <vt:lpstr>BLS Data Series_March</vt:lpstr>
      <vt:lpstr>SCRATCH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Auxier, Richard</cp:lastModifiedBy>
  <cp:lastPrinted>2015-05-27T17:52:44Z</cp:lastPrinted>
  <dcterms:created xsi:type="dcterms:W3CDTF">2015-03-27T20:23:58Z</dcterms:created>
  <dcterms:modified xsi:type="dcterms:W3CDTF">2016-04-15T17:04:30Z</dcterms:modified>
</cp:coreProperties>
</file>