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750" windowWidth="20775" windowHeight="11775" activeTab="3"/>
  </bookViews>
  <sheets>
    <sheet name="Wage Table" sheetId="2" r:id="rId1"/>
    <sheet name="Wage_Comparison" sheetId="1" r:id="rId2"/>
    <sheet name="BLS Data Series_Oct" sheetId="10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D56" i="3" l="1"/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7" i="2" l="1"/>
  <c r="G61" i="1" l="1"/>
  <c r="G58" i="1" l="1"/>
  <c r="G5" i="1"/>
  <c r="C1" i="3"/>
  <c r="C53" i="3"/>
  <c r="A53" i="3"/>
  <c r="C40" i="3"/>
  <c r="A40" i="3"/>
  <c r="C43" i="3"/>
  <c r="A43" i="3"/>
  <c r="C7" i="3"/>
  <c r="A7" i="3"/>
  <c r="C17" i="3"/>
  <c r="A17" i="3"/>
  <c r="C22" i="3"/>
  <c r="A22" i="3"/>
  <c r="C38" i="3"/>
  <c r="A38" i="3"/>
  <c r="C46" i="3"/>
  <c r="A46" i="3"/>
  <c r="C28" i="3"/>
  <c r="A28" i="3"/>
  <c r="C8" i="3"/>
  <c r="A8" i="3"/>
  <c r="C27" i="3"/>
  <c r="A27" i="3"/>
  <c r="C45" i="3"/>
  <c r="A45" i="3"/>
  <c r="C14" i="3"/>
  <c r="A14" i="3"/>
  <c r="C18" i="3"/>
  <c r="A18" i="3"/>
  <c r="C49" i="3"/>
  <c r="A49" i="3"/>
  <c r="C25" i="3"/>
  <c r="A25" i="3"/>
  <c r="C44" i="3"/>
  <c r="A44" i="3"/>
  <c r="C20" i="3"/>
  <c r="A20" i="3"/>
  <c r="C30" i="3"/>
  <c r="A30" i="3"/>
  <c r="C52" i="3"/>
  <c r="A52" i="3"/>
  <c r="C19" i="3"/>
  <c r="A19" i="3"/>
  <c r="C10" i="3"/>
  <c r="A10" i="3"/>
  <c r="C6" i="3"/>
  <c r="A6" i="3"/>
  <c r="C5" i="3"/>
  <c r="A5" i="3"/>
  <c r="C36" i="3"/>
  <c r="A36" i="3"/>
  <c r="C47" i="3"/>
  <c r="A47" i="3"/>
  <c r="C50" i="3"/>
  <c r="A50" i="3"/>
  <c r="C26" i="3"/>
  <c r="A26" i="3"/>
  <c r="C23" i="3"/>
  <c r="A23" i="3"/>
  <c r="C13" i="3"/>
  <c r="A13" i="3"/>
  <c r="C35" i="3"/>
  <c r="A35" i="3"/>
  <c r="C21" i="3"/>
  <c r="A21" i="3"/>
  <c r="C48" i="3"/>
  <c r="A48" i="3"/>
  <c r="C9" i="3"/>
  <c r="A9" i="3"/>
  <c r="C41" i="3"/>
  <c r="A41" i="3"/>
  <c r="C11" i="3"/>
  <c r="A11" i="3"/>
  <c r="C39" i="3"/>
  <c r="A39" i="3"/>
  <c r="C34" i="3"/>
  <c r="A34" i="3"/>
  <c r="C31" i="3"/>
  <c r="A31" i="3"/>
  <c r="C51" i="3"/>
  <c r="A51" i="3"/>
  <c r="C32" i="3"/>
  <c r="A32" i="3"/>
  <c r="C24" i="3"/>
  <c r="A24" i="3"/>
  <c r="C54" i="3"/>
  <c r="A54" i="3"/>
  <c r="C4" i="3"/>
  <c r="A4" i="3"/>
  <c r="C15" i="3"/>
  <c r="F17" i="3" s="1"/>
  <c r="A15" i="3"/>
  <c r="C37" i="3"/>
  <c r="A37" i="3"/>
  <c r="C29" i="3"/>
  <c r="A29" i="3"/>
  <c r="C42" i="3"/>
  <c r="A42" i="3"/>
  <c r="C16" i="3"/>
  <c r="A16" i="3"/>
  <c r="C33" i="3"/>
  <c r="A33" i="3"/>
  <c r="C12" i="3"/>
  <c r="A12" i="3"/>
  <c r="F15" i="3" l="1"/>
  <c r="C56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12" i="3" s="1"/>
  <c r="G7" i="1"/>
  <c r="H7" i="1" s="1"/>
  <c r="D16" i="3" s="1"/>
  <c r="G9" i="1"/>
  <c r="H9" i="1" s="1"/>
  <c r="D29" i="3" s="1"/>
  <c r="G11" i="1"/>
  <c r="H11" i="1" s="1"/>
  <c r="D15" i="3" s="1"/>
  <c r="G13" i="1"/>
  <c r="H13" i="1" s="1"/>
  <c r="D54" i="3" s="1"/>
  <c r="G15" i="1"/>
  <c r="H15" i="1" s="1"/>
  <c r="D32" i="3" s="1"/>
  <c r="G17" i="1"/>
  <c r="H17" i="1" s="1"/>
  <c r="D31" i="3" s="1"/>
  <c r="G19" i="1"/>
  <c r="H19" i="1" s="1"/>
  <c r="D39" i="3" s="1"/>
  <c r="G21" i="1"/>
  <c r="H21" i="1" s="1"/>
  <c r="D41" i="3" s="1"/>
  <c r="G23" i="1"/>
  <c r="H23" i="1" s="1"/>
  <c r="D48" i="3" s="1"/>
  <c r="G25" i="1"/>
  <c r="H25" i="1" s="1"/>
  <c r="D35" i="3" s="1"/>
  <c r="G27" i="1"/>
  <c r="H27" i="1" s="1"/>
  <c r="D23" i="3" s="1"/>
  <c r="G29" i="1"/>
  <c r="H29" i="1" s="1"/>
  <c r="D50" i="3" s="1"/>
  <c r="G31" i="1"/>
  <c r="H31" i="1" s="1"/>
  <c r="D36" i="3" s="1"/>
  <c r="G33" i="1"/>
  <c r="H33" i="1" s="1"/>
  <c r="D6" i="3" s="1"/>
  <c r="G35" i="1"/>
  <c r="H35" i="1" s="1"/>
  <c r="D19" i="3" s="1"/>
  <c r="G37" i="1"/>
  <c r="H37" i="1" s="1"/>
  <c r="D30" i="3" s="1"/>
  <c r="G39" i="1"/>
  <c r="H39" i="1" s="1"/>
  <c r="D44" i="3" s="1"/>
  <c r="G41" i="1"/>
  <c r="H41" i="1" s="1"/>
  <c r="D49" i="3" s="1"/>
  <c r="G43" i="1"/>
  <c r="H43" i="1" s="1"/>
  <c r="D14" i="3" s="1"/>
  <c r="G45" i="1"/>
  <c r="H45" i="1" s="1"/>
  <c r="D27" i="3" s="1"/>
  <c r="G47" i="1"/>
  <c r="H47" i="1" s="1"/>
  <c r="D28" i="3" s="1"/>
  <c r="G49" i="1"/>
  <c r="H49" i="1" s="1"/>
  <c r="D38" i="3" s="1"/>
  <c r="G51" i="1"/>
  <c r="H51" i="1" s="1"/>
  <c r="D17" i="3" s="1"/>
  <c r="G53" i="1"/>
  <c r="H53" i="1" s="1"/>
  <c r="D43" i="3" s="1"/>
  <c r="G55" i="1"/>
  <c r="H55" i="1" s="1"/>
  <c r="D53" i="3" s="1"/>
  <c r="G6" i="1"/>
  <c r="H6" i="1" s="1"/>
  <c r="D33" i="3" s="1"/>
  <c r="G8" i="1"/>
  <c r="H8" i="1" s="1"/>
  <c r="D42" i="3" s="1"/>
  <c r="G10" i="1"/>
  <c r="H10" i="1" s="1"/>
  <c r="D37" i="3" s="1"/>
  <c r="G12" i="1"/>
  <c r="H12" i="1" s="1"/>
  <c r="D4" i="3" s="1"/>
  <c r="G14" i="1"/>
  <c r="H14" i="1" s="1"/>
  <c r="D24" i="3" s="1"/>
  <c r="G16" i="1"/>
  <c r="H16" i="1" s="1"/>
  <c r="D51" i="3" s="1"/>
  <c r="G18" i="1"/>
  <c r="H18" i="1" s="1"/>
  <c r="D34" i="3" s="1"/>
  <c r="G20" i="1"/>
  <c r="H20" i="1" s="1"/>
  <c r="D11" i="3" s="1"/>
  <c r="G22" i="1"/>
  <c r="H22" i="1" s="1"/>
  <c r="D9" i="3" s="1"/>
  <c r="G24" i="1"/>
  <c r="H24" i="1" s="1"/>
  <c r="D21" i="3" s="1"/>
  <c r="G26" i="1"/>
  <c r="H26" i="1" s="1"/>
  <c r="D13" i="3" s="1"/>
  <c r="G28" i="1"/>
  <c r="H28" i="1" s="1"/>
  <c r="D26" i="3" s="1"/>
  <c r="G30" i="1"/>
  <c r="H30" i="1" s="1"/>
  <c r="D47" i="3" s="1"/>
  <c r="G32" i="1"/>
  <c r="H32" i="1" s="1"/>
  <c r="D5" i="3" s="1"/>
  <c r="G34" i="1"/>
  <c r="H34" i="1" s="1"/>
  <c r="D10" i="3" s="1"/>
  <c r="G36" i="1"/>
  <c r="H36" i="1" s="1"/>
  <c r="D52" i="3" s="1"/>
  <c r="G38" i="1"/>
  <c r="H38" i="1" s="1"/>
  <c r="D20" i="3" s="1"/>
  <c r="G40" i="1"/>
  <c r="H40" i="1" s="1"/>
  <c r="D25" i="3" s="1"/>
  <c r="G42" i="1"/>
  <c r="H42" i="1" s="1"/>
  <c r="D18" i="3" s="1"/>
  <c r="G44" i="1"/>
  <c r="H44" i="1" s="1"/>
  <c r="D45" i="3" s="1"/>
  <c r="G46" i="1"/>
  <c r="H46" i="1" s="1"/>
  <c r="D8" i="3" s="1"/>
  <c r="G48" i="1"/>
  <c r="H48" i="1" s="1"/>
  <c r="D46" i="3" s="1"/>
  <c r="G50" i="1"/>
  <c r="H50" i="1" s="1"/>
  <c r="D22" i="3" s="1"/>
  <c r="G52" i="1"/>
  <c r="H52" i="1" s="1"/>
  <c r="D7" i="3" s="1"/>
  <c r="G54" i="1"/>
  <c r="H54" i="1" s="1"/>
  <c r="D40" i="3" s="1"/>
  <c r="D3" i="2"/>
  <c r="D24" i="2" l="1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W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W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W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<sst xmlns="http://schemas.openxmlformats.org/spreadsheetml/2006/main" count="312" uniqueCount="198">
  <si>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</si>
  <si>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</si>
  <si>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</si>
  <si>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</si>
  <si>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</si>
  <si>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</si>
  <si>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</si>
  <si>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</si>
  <si>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</si>
  <si>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</si>
  <si>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</si>
  <si>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</si>
  <si>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</si>
  <si>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</si>
  <si>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</si>
  <si>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</si>
  <si>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</si>
  <si>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</si>
  <si>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</si>
  <si>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</si>
  <si>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</si>
  <si>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</si>
  <si>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</si>
  <si>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</si>
  <si>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</si>
  <si>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</si>
  <si>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</si>
  <si>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</si>
  <si>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</si>
  <si>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</si>
  <si>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</si>
  <si>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</si>
  <si>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</si>
  <si>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</si>
  <si>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</si>
  <si>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</si>
  <si>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</si>
  <si>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</si>
  <si>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</si>
  <si>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</si>
  <si>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</si>
  <si>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</si>
  <si>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</si>
  <si>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</si>
  <si>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</si>
  <si>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</si>
  <si>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</si>
  <si>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</si>
  <si>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</si>
  <si>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</si>
  <si>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</si>
  <si>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</si>
  <si>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</si>
  <si>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</si>
  <si>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</si>
  <si>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</si>
  <si>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</si>
  <si>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</si>
  <si>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</si>
  <si>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</si>
  <si>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</si>
  <si>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</si>
  <si>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</si>
  <si>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</si>
  <si>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</si>
  <si>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</si>
  <si>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</si>
  <si>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</si>
  <si>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</si>
  <si>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</si>
  <si>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</si>
  <si>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</si>
  <si>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</si>
  <si>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</si>
  <si>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</si>
  <si>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</si>
  <si>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</si>
  <si>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</si>
  <si>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</si>
  <si>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</si>
  <si>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</si>
  <si>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</si>
  <si>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</si>
  <si>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</si>
  <si>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</si>
  <si>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</si>
  <si>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</si>
  <si>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</si>
  <si>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</si>
  <si>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</si>
  <si>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</si>
  <si>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</si>
  <si>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</si>
  <si>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</si>
  <si>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</si>
  <si>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</si>
  <si>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</si>
  <si>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</si>
  <si>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</si>
  <si>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</si>
  <si>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</si>
  <si>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</si>
  <si>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</si>
  <si>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</si>
  <si>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</si>
  <si>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</si>
  <si>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</si>
  <si>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</si>
  <si>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</si>
  <si>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</si>
  <si>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</si>
  <si>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</si>
  <si>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</si>
  <si>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</si>
  <si>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</si>
  <si>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</si>
  <si>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</si>
  <si>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</si>
  <si>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</si>
  <si>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</si>
  <si>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</si>
  <si>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</si>
  <si>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</si>
  <si>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</si>
  <si>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</si>
  <si>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</si>
  <si>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</si>
  <si>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</si>
  <si>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</si>
  <si>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</si>
  <si>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</si>
  <si>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</si>
  <si>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</si>
  <si>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</si>
  <si>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</si>
  <si>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</si>
  <si>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</si>
  <si>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</si>
  <si>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</si>
  <si>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</si>
  <si>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</si>
  <si>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</si>
  <si>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</si>
  <si>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</si>
  <si>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</si>
  <si>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</si>
  <si>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</si>
  <si>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</si>
  <si>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</si>
  <si>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</si>
  <si>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</si>
  <si>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</si>
  <si>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</si>
  <si>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</si>
  <si>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</si>
  <si>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</si>
  <si>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</si>
  <si>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</si>
  <si>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</si>
  <si>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</si>
  <si>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</si>
  <si>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</si>
  <si>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</si>
  <si>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</si>
  <si>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</si>
  <si>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</si>
  <si>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</si>
  <si>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</si>
  <si>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</si>
  <si>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</si>
  <si>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</si>
  <si>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</si>
  <si>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</si>
  <si>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</si>
  <si>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</si>
  <si>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</si>
  <si>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</si>
  <si>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</si>
  <si>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</si>
  <si>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</si>
  <si>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</si>
  <si>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</si>
  <si>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</si>
  <si>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</si>
  <si>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</si>
  <si>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</si>
  <si>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</si>
  <si>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</si>
  <si>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</si>
  <si>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</si>
  <si>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</si>
  <si>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</si>
  <si>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</si>
  <si>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</si>
  <si>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October
2014</t>
  </si>
  <si>
    <t>October
2015</t>
  </si>
  <si>
    <t>October 2014 adj for inflation</t>
  </si>
  <si>
    <t>Average Weekly Wages October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</si>
</sst>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.000"/>
    <numFmt numFmtId="175" formatCode="#0"/>
  </numFmts>
  <fonts count="7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164" fontId="78" fillId="2" borderId="0" xfId="315" applyNumberFormat="1" applyFont="1" applyFill="1" applyAlignment="1">
      <alignment horizontal="right"/>
    </xf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174" fontId="78" fillId="2" borderId="0" xfId="315" applyNumberFormat="1" applyFont="1" applyFill="1" applyAlignment="1">
      <alignment horizontal="right"/>
    </xf>
    <xf numFmtId="0" fontId="3" fillId="0" borderId="0" xfId="0" applyFon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5" fontId="78" fillId="2" borderId="0" xfId="315" applyNumberFormat="1" applyFont="1" applyFill="1" applyAlignment="1">
      <alignment horizontal="right"/>
    </xf>
    <xf numFmtId="175" fontId="5" fillId="0" borderId="0" xfId="0" applyNumberFormat="1" applyFont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5" sqref="C5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197</v>
      </c>
      <c r="B1" s="46"/>
      <c r="C1" s="46"/>
      <c r="D1" s="46"/>
    </row>
    <row r="2" spans="1:4" x14ac:dyDescent="0.25">
      <c r="A2" s="27" t="s">
        <v>73</v>
      </c>
      <c r="B2" s="29" t="s">
        <v>180</v>
      </c>
      <c r="C2" s="28" t="s">
        <v>74</v>
      </c>
      <c r="D2" s="28" t="s">
        <v>75</v>
      </c>
    </row>
    <row r="3" spans="1:4" x14ac:dyDescent="0.25">
      <c r="A3" s="20" t="s">
        <v>179</v>
      </c>
      <c r="B3" s="9" t="s">
        <v>181</v>
      </c>
      <c r="C3" s="31">
        <f>+Wage_Comparison!E58</f>
        <v>869.4</v>
      </c>
      <c r="D3" s="30">
        <f>+Wage_Comparison!H58</f>
        <v>2.0109720293641775</v>
      </c>
    </row>
    <row r="4" spans="1:4" x14ac:dyDescent="0.25">
      <c r="A4" s="20" t="s">
        <v>128</v>
      </c>
      <c r="B4" s="9" t="str">
        <f>+Wage_Comparison!B5</f>
        <v>AL</v>
      </c>
      <c r="C4" s="31">
        <f>+Wage_Comparison!E5</f>
        <v>760</v>
      </c>
      <c r="D4" s="30">
        <f>+Wage_Comparison!H5</f>
        <v>3.8753890733120855</v>
      </c>
    </row>
    <row r="5" spans="1:4" x14ac:dyDescent="0.25">
      <c r="A5" s="20" t="s">
        <v>129</v>
      </c>
      <c r="B5" s="9" t="str">
        <f>+Wage_Comparison!B6</f>
        <v>AK</v>
      </c>
      <c r="C5" s="31">
        <f>+Wage_Comparison!E6</f>
        <v>972.21</v>
      </c>
      <c r="D5" s="30">
        <f>+Wage_Comparison!H6</f>
        <v>1.671326437097731</v>
      </c>
    </row>
    <row r="6" spans="1:4" x14ac:dyDescent="0.25">
      <c r="A6" s="20" t="s">
        <v>130</v>
      </c>
      <c r="B6" s="9" t="str">
        <f>+Wage_Comparison!B7</f>
        <v>AZ</v>
      </c>
      <c r="C6" s="31">
        <f>+Wage_Comparison!E7</f>
        <v>803.93</v>
      </c>
      <c r="D6" s="30">
        <f>+Wage_Comparison!H7</f>
        <v>3.4988375535301763</v>
      </c>
    </row>
    <row r="7" spans="1:4" x14ac:dyDescent="0.25">
      <c r="A7" s="20" t="s">
        <v>131</v>
      </c>
      <c r="B7" s="9" t="str">
        <f>+Wage_Comparison!B8</f>
        <v>AR</v>
      </c>
      <c r="C7" s="31">
        <f>+Wage_Comparison!E8</f>
        <v>679.2</v>
      </c>
      <c r="D7" s="30">
        <f>+Wage_Comparison!H8</f>
        <v>0.43302394287165757</v>
      </c>
    </row>
    <row r="8" spans="1:4" x14ac:dyDescent="0.25">
      <c r="A8" s="20" t="s">
        <v>132</v>
      </c>
      <c r="B8" s="9" t="str">
        <f>+Wage_Comparison!B9</f>
        <v>CA</v>
      </c>
      <c r="C8" s="31">
        <f>+Wage_Comparison!E9</f>
        <v>968.36</v>
      </c>
      <c r="D8" s="30">
        <f>+Wage_Comparison!H9</f>
        <v>2.0792631730655042</v>
      </c>
    </row>
    <row r="9" spans="1:4" x14ac:dyDescent="0.25">
      <c r="A9" s="20" t="s">
        <v>133</v>
      </c>
      <c r="B9" s="9" t="str">
        <f>+Wage_Comparison!B10</f>
        <v>CO</v>
      </c>
      <c r="C9" s="31">
        <f>+Wage_Comparison!E10</f>
        <v>921.74</v>
      </c>
      <c r="D9" s="30">
        <f>+Wage_Comparison!H10</f>
        <v>1.2589464957269536</v>
      </c>
    </row>
    <row r="10" spans="1:4" x14ac:dyDescent="0.25">
      <c r="A10" s="20" t="s">
        <v>134</v>
      </c>
      <c r="B10" s="9" t="str">
        <f>+Wage_Comparison!B11</f>
        <v>CT</v>
      </c>
      <c r="C10" s="31">
        <f>+Wage_Comparison!E11</f>
        <v>993.14</v>
      </c>
      <c r="D10" s="30">
        <f>+Wage_Comparison!H11</f>
        <v>3.5758594401086308</v>
      </c>
    </row>
    <row r="11" spans="1:4" x14ac:dyDescent="0.25">
      <c r="A11" s="20" t="s">
        <v>135</v>
      </c>
      <c r="B11" s="9" t="str">
        <f>+Wage_Comparison!B12</f>
        <v>DE</v>
      </c>
      <c r="C11" s="31">
        <f>+Wage_Comparison!E12</f>
        <v>762.56</v>
      </c>
      <c r="D11" s="30">
        <f>+Wage_Comparison!H12</f>
        <v>6.3838400348970481</v>
      </c>
    </row>
    <row r="12" spans="1:4" x14ac:dyDescent="0.25">
      <c r="A12" s="20" t="s">
        <v>136</v>
      </c>
      <c r="B12" s="9" t="str">
        <f>+Wage_Comparison!B13</f>
        <v>DC</v>
      </c>
      <c r="C12" s="31">
        <f>+Wage_Comparison!E13</f>
        <v>1267.6199999999999</v>
      </c>
      <c r="D12" s="30">
        <f>+Wage_Comparison!H13</f>
        <v>-8.30587524882006</v>
      </c>
    </row>
    <row r="13" spans="1:4" x14ac:dyDescent="0.25">
      <c r="A13" s="20" t="s">
        <v>137</v>
      </c>
      <c r="B13" s="9" t="str">
        <f>+Wage_Comparison!B14</f>
        <v>FL</v>
      </c>
      <c r="C13" s="31">
        <f>+Wage_Comparison!E14</f>
        <v>779.62</v>
      </c>
      <c r="D13" s="30">
        <f>+Wage_Comparison!H14</f>
        <v>2.6486635728379282</v>
      </c>
    </row>
    <row r="14" spans="1:4" x14ac:dyDescent="0.25">
      <c r="A14" s="20" t="s">
        <v>138</v>
      </c>
      <c r="B14" s="9" t="str">
        <f>+Wage_Comparison!B15</f>
        <v>GA</v>
      </c>
      <c r="C14" s="31">
        <f>+Wage_Comparison!E15</f>
        <v>837.55</v>
      </c>
      <c r="D14" s="30">
        <f>+Wage_Comparison!H15</f>
        <v>1.6996638775173656</v>
      </c>
    </row>
    <row r="15" spans="1:4" x14ac:dyDescent="0.25">
      <c r="A15" s="20" t="s">
        <v>139</v>
      </c>
      <c r="B15" s="9" t="str">
        <f>+Wage_Comparison!B16</f>
        <v>HI</v>
      </c>
      <c r="C15" s="31">
        <f>+Wage_Comparison!E16</f>
        <v>799.5</v>
      </c>
      <c r="D15" s="30">
        <f>+Wage_Comparison!H16</f>
        <v>-1.4022928484078934</v>
      </c>
    </row>
    <row r="16" spans="1:4" x14ac:dyDescent="0.25">
      <c r="A16" s="20" t="s">
        <v>140</v>
      </c>
      <c r="B16" s="9" t="str">
        <f>+Wage_Comparison!B17</f>
        <v>ID</v>
      </c>
      <c r="C16" s="31">
        <f>+Wage_Comparison!E17</f>
        <v>735.48</v>
      </c>
      <c r="D16" s="30">
        <f>+Wage_Comparison!H17</f>
        <v>1.7020244649269989</v>
      </c>
    </row>
    <row r="17" spans="1:4" x14ac:dyDescent="0.25">
      <c r="A17" s="20" t="s">
        <v>141</v>
      </c>
      <c r="B17" s="9" t="str">
        <f>+Wage_Comparison!B18</f>
        <v>IL</v>
      </c>
      <c r="C17" s="31">
        <f>+Wage_Comparison!E18</f>
        <v>890.62</v>
      </c>
      <c r="D17" s="30">
        <f>+Wage_Comparison!H18</f>
        <v>1.6524800621482205</v>
      </c>
    </row>
    <row r="18" spans="1:4" x14ac:dyDescent="0.25">
      <c r="A18" s="20" t="s">
        <v>142</v>
      </c>
      <c r="B18" s="9" t="str">
        <f>+Wage_Comparison!B19</f>
        <v>IN</v>
      </c>
      <c r="C18" s="31">
        <f>+Wage_Comparison!E19</f>
        <v>798.16</v>
      </c>
      <c r="D18" s="30">
        <f>+Wage_Comparison!H19</f>
        <v>1.0015035399524974</v>
      </c>
    </row>
    <row r="19" spans="1:4" x14ac:dyDescent="0.25">
      <c r="A19" s="20" t="s">
        <v>143</v>
      </c>
      <c r="B19" s="9" t="str">
        <f>+Wage_Comparison!B20</f>
        <v>IA</v>
      </c>
      <c r="C19" s="31">
        <f>+Wage_Comparison!E20</f>
        <v>809.33</v>
      </c>
      <c r="D19" s="30">
        <f>+Wage_Comparison!H20</f>
        <v>4.1900086022102379</v>
      </c>
    </row>
    <row r="20" spans="1:4" x14ac:dyDescent="0.25">
      <c r="A20" s="20" t="s">
        <v>144</v>
      </c>
      <c r="B20" s="9" t="str">
        <f>+Wage_Comparison!B21</f>
        <v>KS</v>
      </c>
      <c r="C20" s="31">
        <f>+Wage_Comparison!E21</f>
        <v>772.24</v>
      </c>
      <c r="D20" s="30">
        <f>+Wage_Comparison!H21</f>
        <v>0.70079406355545437</v>
      </c>
    </row>
    <row r="21" spans="1:4" x14ac:dyDescent="0.25">
      <c r="A21" s="20" t="s">
        <v>145</v>
      </c>
      <c r="B21" s="9" t="str">
        <f>+Wage_Comparison!B22</f>
        <v>KY</v>
      </c>
      <c r="C21" s="31">
        <f>+Wage_Comparison!E22</f>
        <v>750.83</v>
      </c>
      <c r="D21" s="30">
        <f>+Wage_Comparison!H22</f>
        <v>4.4161672817387032</v>
      </c>
    </row>
    <row r="22" spans="1:4" x14ac:dyDescent="0.25">
      <c r="A22" s="20" t="s">
        <v>146</v>
      </c>
      <c r="B22" s="9" t="str">
        <f>+Wage_Comparison!B23</f>
        <v>LA</v>
      </c>
      <c r="C22" s="31">
        <f>+Wage_Comparison!E23</f>
        <v>798.34</v>
      </c>
      <c r="D22" s="30">
        <f>+Wage_Comparison!H23</f>
        <v>-0.65807158333572868</v>
      </c>
    </row>
    <row r="23" spans="1:4" x14ac:dyDescent="0.25">
      <c r="A23" s="20" t="s">
        <v>147</v>
      </c>
      <c r="B23" s="9" t="str">
        <f>+Wage_Comparison!B24</f>
        <v>ME</v>
      </c>
      <c r="C23" s="31">
        <f>+Wage_Comparison!E24</f>
        <v>752.06</v>
      </c>
      <c r="D23" s="30">
        <f>+Wage_Comparison!H24</f>
        <v>3.1233671692587173</v>
      </c>
    </row>
    <row r="24" spans="1:4" x14ac:dyDescent="0.25">
      <c r="A24" s="20" t="s">
        <v>148</v>
      </c>
      <c r="B24" s="9" t="str">
        <f>+Wage_Comparison!B25</f>
        <v>MD</v>
      </c>
      <c r="C24" s="31">
        <f>+Wage_Comparison!E25</f>
        <v>937.71</v>
      </c>
      <c r="D24" s="30">
        <f>+Wage_Comparison!H25</f>
        <v>1.5593584025693996</v>
      </c>
    </row>
    <row r="25" spans="1:4" x14ac:dyDescent="0.25">
      <c r="A25" s="20" t="s">
        <v>149</v>
      </c>
      <c r="B25" s="9" t="str">
        <f>+Wage_Comparison!B26</f>
        <v>MA</v>
      </c>
      <c r="C25" s="31">
        <f>+Wage_Comparison!E26</f>
        <v>1028.79</v>
      </c>
      <c r="D25" s="30">
        <f>+Wage_Comparison!H26</f>
        <v>3.74017792705017</v>
      </c>
    </row>
    <row r="26" spans="1:4" x14ac:dyDescent="0.25">
      <c r="A26" s="20" t="s">
        <v>150</v>
      </c>
      <c r="B26" s="9" t="str">
        <f>+Wage_Comparison!B27</f>
        <v>MI</v>
      </c>
      <c r="C26" s="31">
        <f>+Wage_Comparison!E27</f>
        <v>835.21</v>
      </c>
      <c r="D26" s="30">
        <f>+Wage_Comparison!H27</f>
        <v>2.703460190926732</v>
      </c>
    </row>
    <row r="27" spans="1:4" x14ac:dyDescent="0.25">
      <c r="A27" s="20" t="s">
        <v>151</v>
      </c>
      <c r="B27" s="9" t="str">
        <f>+Wage_Comparison!B28</f>
        <v>MN</v>
      </c>
      <c r="C27" s="31">
        <f>+Wage_Comparison!E28</f>
        <v>898.62</v>
      </c>
      <c r="D27" s="30">
        <f>+Wage_Comparison!H28</f>
        <v>2.4437636772824511</v>
      </c>
    </row>
    <row r="28" spans="1:4" x14ac:dyDescent="0.25">
      <c r="A28" s="20" t="s">
        <v>152</v>
      </c>
      <c r="B28" s="9" t="str">
        <f>+Wage_Comparison!B29</f>
        <v>MS</v>
      </c>
      <c r="C28" s="31">
        <f>+Wage_Comparison!E29</f>
        <v>682.55</v>
      </c>
      <c r="D28" s="30">
        <f>+Wage_Comparison!H29</f>
        <v>-0.95244836323532533</v>
      </c>
    </row>
    <row r="29" spans="1:4" x14ac:dyDescent="0.25">
      <c r="A29" s="20" t="s">
        <v>153</v>
      </c>
      <c r="B29" s="9" t="str">
        <f>+Wage_Comparison!B30</f>
        <v>MO</v>
      </c>
      <c r="C29" s="31">
        <f>+Wage_Comparison!E30</f>
        <v>738.86</v>
      </c>
      <c r="D29" s="30">
        <f>+Wage_Comparison!H30</f>
        <v>-0.44515591527256593</v>
      </c>
    </row>
    <row r="30" spans="1:4" x14ac:dyDescent="0.25">
      <c r="A30" s="20" t="s">
        <v>154</v>
      </c>
      <c r="B30" s="9" t="str">
        <f>+Wage_Comparison!B31</f>
        <v>MT</v>
      </c>
      <c r="C30" s="31">
        <f>+Wage_Comparison!E31</f>
        <v>725.02</v>
      </c>
      <c r="D30" s="30">
        <f>+Wage_Comparison!H31</f>
        <v>1.4856359631877369</v>
      </c>
    </row>
    <row r="31" spans="1:4" x14ac:dyDescent="0.25">
      <c r="A31" s="20" t="s">
        <v>155</v>
      </c>
      <c r="B31" s="9" t="str">
        <f>+Wage_Comparison!B32</f>
        <v>NE</v>
      </c>
      <c r="C31" s="31">
        <f>+Wage_Comparison!E32</f>
        <v>779.01</v>
      </c>
      <c r="D31" s="30">
        <f>+Wage_Comparison!H32</f>
        <v>6.0250952034602845</v>
      </c>
    </row>
    <row r="32" spans="1:4" x14ac:dyDescent="0.25">
      <c r="A32" s="20" t="s">
        <v>156</v>
      </c>
      <c r="B32" s="9" t="str">
        <f>+Wage_Comparison!B33</f>
        <v>NV</v>
      </c>
      <c r="C32" s="31">
        <f>+Wage_Comparison!E33</f>
        <v>743.7</v>
      </c>
      <c r="D32" s="30">
        <f>+Wage_Comparison!H33</f>
        <v>5.8004642924436522</v>
      </c>
    </row>
    <row r="33" spans="1:4" x14ac:dyDescent="0.25">
      <c r="A33" s="20" t="s">
        <v>157</v>
      </c>
      <c r="B33" s="9" t="str">
        <f>+Wage_Comparison!B34</f>
        <v>NH</v>
      </c>
      <c r="C33" s="31">
        <f>+Wage_Comparison!E34</f>
        <v>850.41</v>
      </c>
      <c r="D33" s="30">
        <f>+Wage_Comparison!H34</f>
        <v>4.2029025984201995</v>
      </c>
    </row>
    <row r="34" spans="1:4" x14ac:dyDescent="0.25">
      <c r="A34" s="20" t="s">
        <v>158</v>
      </c>
      <c r="B34" s="9" t="str">
        <f>+Wage_Comparison!B35</f>
        <v>NJ</v>
      </c>
      <c r="C34" s="31">
        <f>+Wage_Comparison!E35</f>
        <v>942.01</v>
      </c>
      <c r="D34" s="30">
        <f>+Wage_Comparison!H35</f>
        <v>3.1610601179177467</v>
      </c>
    </row>
    <row r="35" spans="1:4" x14ac:dyDescent="0.25">
      <c r="A35" s="20" t="s">
        <v>159</v>
      </c>
      <c r="B35" s="9" t="str">
        <f>+Wage_Comparison!B36</f>
        <v>NM</v>
      </c>
      <c r="C35" s="31">
        <f>+Wage_Comparison!E36</f>
        <v>696.66</v>
      </c>
      <c r="D35" s="30">
        <f>+Wage_Comparison!H36</f>
        <v>-1.8565824674210973</v>
      </c>
    </row>
    <row r="36" spans="1:4" x14ac:dyDescent="0.25">
      <c r="A36" s="20" t="s">
        <v>160</v>
      </c>
      <c r="B36" s="9" t="str">
        <f>+Wage_Comparison!B37</f>
        <v>NY</v>
      </c>
      <c r="C36" s="31">
        <f>+Wage_Comparison!E37</f>
        <v>969.89</v>
      </c>
      <c r="D36" s="30">
        <f>+Wage_Comparison!H37</f>
        <v>2.0777869710763452</v>
      </c>
    </row>
    <row r="37" spans="1:4" x14ac:dyDescent="0.25">
      <c r="A37" s="20" t="s">
        <v>161</v>
      </c>
      <c r="B37" s="9" t="str">
        <f>+Wage_Comparison!B38</f>
        <v>NC</v>
      </c>
      <c r="C37" s="31">
        <f>+Wage_Comparison!E38</f>
        <v>777.81</v>
      </c>
      <c r="D37" s="30">
        <f>+Wage_Comparison!H38</f>
        <v>3.1326224220425525</v>
      </c>
    </row>
    <row r="38" spans="1:4" x14ac:dyDescent="0.25">
      <c r="A38" s="20" t="s">
        <v>162</v>
      </c>
      <c r="B38" s="9" t="str">
        <f>+Wage_Comparison!B39</f>
        <v>ND</v>
      </c>
      <c r="C38" s="31">
        <f>+Wage_Comparison!E39</f>
        <v>904.54</v>
      </c>
      <c r="D38" s="30">
        <f>+Wage_Comparison!H39</f>
        <v>0.37679809409481013</v>
      </c>
    </row>
    <row r="39" spans="1:4" x14ac:dyDescent="0.25">
      <c r="A39" s="20" t="s">
        <v>163</v>
      </c>
      <c r="B39" s="9" t="str">
        <f>+Wage_Comparison!B40</f>
        <v>OH</v>
      </c>
      <c r="C39" s="31">
        <f>+Wage_Comparison!E40</f>
        <v>779.98</v>
      </c>
      <c r="D39" s="30">
        <f>+Wage_Comparison!H40</f>
        <v>2.5351355087312566</v>
      </c>
    </row>
    <row r="40" spans="1:4" x14ac:dyDescent="0.25">
      <c r="A40" s="20" t="s">
        <v>164</v>
      </c>
      <c r="B40" s="9" t="str">
        <f>+Wage_Comparison!B41</f>
        <v>OK</v>
      </c>
      <c r="C40" s="31">
        <f>+Wage_Comparison!E41</f>
        <v>751.41</v>
      </c>
      <c r="D40" s="30">
        <f>+Wage_Comparison!H41</f>
        <v>-0.71203965732984376</v>
      </c>
    </row>
    <row r="41" spans="1:4" x14ac:dyDescent="0.25">
      <c r="A41" s="20" t="s">
        <v>165</v>
      </c>
      <c r="B41" s="9" t="str">
        <f>+Wage_Comparison!B42</f>
        <v>OR</v>
      </c>
      <c r="C41" s="31">
        <f>+Wage_Comparison!E42</f>
        <v>797.3</v>
      </c>
      <c r="D41" s="30">
        <f>+Wage_Comparison!H42</f>
        <v>3.3543683199632079</v>
      </c>
    </row>
    <row r="42" spans="1:4" x14ac:dyDescent="0.25">
      <c r="A42" s="20" t="s">
        <v>166</v>
      </c>
      <c r="B42" s="9" t="str">
        <f>+Wage_Comparison!B43</f>
        <v>PA</v>
      </c>
      <c r="C42" s="31">
        <f>+Wage_Comparison!E43</f>
        <v>827.5</v>
      </c>
      <c r="D42" s="30">
        <f>+Wage_Comparison!H43</f>
        <v>3.6929845617981405</v>
      </c>
    </row>
    <row r="43" spans="1:4" x14ac:dyDescent="0.25">
      <c r="A43" s="20" t="s">
        <v>167</v>
      </c>
      <c r="B43" s="9" t="str">
        <f>+Wage_Comparison!B44</f>
        <v>RI</v>
      </c>
      <c r="C43" s="31">
        <f>+Wage_Comparison!E44</f>
        <v>821.51</v>
      </c>
      <c r="D43" s="30">
        <f>+Wage_Comparison!H44</f>
        <v>-0.27346902590494881</v>
      </c>
    </row>
    <row r="44" spans="1:4" x14ac:dyDescent="0.25">
      <c r="A44" s="20" t="s">
        <v>168</v>
      </c>
      <c r="B44" s="9" t="str">
        <f>+Wage_Comparison!B45</f>
        <v>SC</v>
      </c>
      <c r="C44" s="31">
        <f>+Wage_Comparison!E45</f>
        <v>740.29</v>
      </c>
      <c r="D44" s="30">
        <f>+Wage_Comparison!H45</f>
        <v>2.2594997596382616</v>
      </c>
    </row>
    <row r="45" spans="1:4" x14ac:dyDescent="0.25">
      <c r="A45" s="20" t="s">
        <v>169</v>
      </c>
      <c r="B45" s="9" t="str">
        <f>+Wage_Comparison!B46</f>
        <v>SD</v>
      </c>
      <c r="C45" s="31">
        <f>+Wage_Comparison!E46</f>
        <v>735.13</v>
      </c>
      <c r="D45" s="30">
        <f>+Wage_Comparison!H46</f>
        <v>4.6245140590792877</v>
      </c>
    </row>
    <row r="46" spans="1:4" x14ac:dyDescent="0.25">
      <c r="A46" s="20" t="s">
        <v>170</v>
      </c>
      <c r="B46" s="9" t="str">
        <f>+Wage_Comparison!B47</f>
        <v>TN</v>
      </c>
      <c r="C46" s="31">
        <f>+Wage_Comparison!E47</f>
        <v>738.5</v>
      </c>
      <c r="D46" s="30">
        <f>+Wage_Comparison!H47</f>
        <v>2.1989038850612541</v>
      </c>
    </row>
    <row r="47" spans="1:4" x14ac:dyDescent="0.25">
      <c r="A47" s="20" t="s">
        <v>171</v>
      </c>
      <c r="B47" s="9" t="str">
        <f>+Wage_Comparison!B48</f>
        <v>TX</v>
      </c>
      <c r="C47" s="31">
        <f>+Wage_Comparison!E48</f>
        <v>878.17</v>
      </c>
      <c r="D47" s="30">
        <f>+Wage_Comparison!H48</f>
        <v>-0.31218107179246113</v>
      </c>
    </row>
    <row r="48" spans="1:4" x14ac:dyDescent="0.25">
      <c r="A48" s="20" t="s">
        <v>172</v>
      </c>
      <c r="B48" s="9" t="str">
        <f>+Wage_Comparison!B49</f>
        <v>UT</v>
      </c>
      <c r="C48" s="31">
        <f>+Wage_Comparison!E49</f>
        <v>842.86</v>
      </c>
      <c r="D48" s="30">
        <f>+Wage_Comparison!H49</f>
        <v>1.0441252855003302</v>
      </c>
    </row>
    <row r="49" spans="1:4" x14ac:dyDescent="0.25">
      <c r="A49" s="20" t="s">
        <v>173</v>
      </c>
      <c r="B49" s="9" t="str">
        <f>+Wage_Comparison!B50</f>
        <v>VT</v>
      </c>
      <c r="C49" s="31">
        <f>+Wage_Comparison!E50</f>
        <v>812.51</v>
      </c>
      <c r="D49" s="30">
        <f>+Wage_Comparison!H50</f>
        <v>3.0328898921944125</v>
      </c>
    </row>
    <row r="50" spans="1:4" x14ac:dyDescent="0.25">
      <c r="A50" s="20" t="s">
        <v>174</v>
      </c>
      <c r="B50" s="9" t="str">
        <f>+Wage_Comparison!B51</f>
        <v>VA</v>
      </c>
      <c r="C50" s="31">
        <f>+Wage_Comparison!E51</f>
        <v>915.95</v>
      </c>
      <c r="D50" s="30">
        <f>+Wage_Comparison!H51</f>
        <v>3.4764430084489595</v>
      </c>
    </row>
    <row r="51" spans="1:4" x14ac:dyDescent="0.25">
      <c r="A51" s="20" t="s">
        <v>175</v>
      </c>
      <c r="B51" s="9" t="str">
        <f>+Wage_Comparison!B52</f>
        <v>WA</v>
      </c>
      <c r="C51" s="31">
        <f>+Wage_Comparison!E52</f>
        <v>1028.05</v>
      </c>
      <c r="D51" s="30">
        <f>+Wage_Comparison!H52</f>
        <v>5.6330882589008313</v>
      </c>
    </row>
    <row r="52" spans="1:4" x14ac:dyDescent="0.25">
      <c r="A52" s="20" t="s">
        <v>176</v>
      </c>
      <c r="B52" s="9" t="str">
        <f>+Wage_Comparison!B53</f>
        <v>WV</v>
      </c>
      <c r="C52" s="31">
        <f>+Wage_Comparison!E53</f>
        <v>725.22</v>
      </c>
      <c r="D52" s="30">
        <f>+Wage_Comparison!H53</f>
        <v>0.41401755310805921</v>
      </c>
    </row>
    <row r="53" spans="1:4" x14ac:dyDescent="0.25">
      <c r="A53" s="20" t="s">
        <v>177</v>
      </c>
      <c r="B53" s="9" t="str">
        <f>+Wage_Comparison!B54</f>
        <v>WI</v>
      </c>
      <c r="C53" s="31">
        <f>+Wage_Comparison!E54</f>
        <v>793.9</v>
      </c>
      <c r="D53" s="30">
        <f>+Wage_Comparison!H54</f>
        <v>0.99756798909318434</v>
      </c>
    </row>
    <row r="54" spans="1:4" x14ac:dyDescent="0.25">
      <c r="A54" s="20" t="s">
        <v>178</v>
      </c>
      <c r="B54" s="9" t="str">
        <f>+Wage_Comparison!B55</f>
        <v>WY</v>
      </c>
      <c r="C54" s="31">
        <f>+Wage_Comparison!E55</f>
        <v>812.23</v>
      </c>
      <c r="D54" s="30">
        <f>+Wage_Comparison!H55</f>
        <v>-2.8344035384745281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2" activePane="bottomRight" state="frozen"/>
      <selection pane="topRight"/>
      <selection pane="bottomLeft"/>
      <selection pane="bottomRight" activeCell="G57" sqref="G57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7"/>
    </row>
    <row r="4" spans="1:32" ht="39.75" thickBot="1" x14ac:dyDescent="0.3">
      <c r="A4" s="16" t="s">
        <v>76</v>
      </c>
      <c r="B4" s="16" t="s">
        <v>73</v>
      </c>
      <c r="C4" s="3" t="s">
        <v>3</v>
      </c>
      <c r="D4" s="34" t="s">
        <v>194</v>
      </c>
      <c r="E4" s="35" t="s">
        <v>195</v>
      </c>
      <c r="F4" s="10"/>
      <c r="G4" s="13" t="s">
        <v>196</v>
      </c>
      <c r="H4" s="12" t="s">
        <v>72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77</v>
      </c>
      <c r="C5" s="5" t="s">
        <v>18</v>
      </c>
      <c r="D5" s="43">
        <f>'BLS Data Series_Oct'!K5</f>
        <v>730.4</v>
      </c>
      <c r="E5" s="43">
        <f>'BLS Data Series_Oct'!W5</f>
        <v>760</v>
      </c>
      <c r="F5" s="44"/>
      <c r="G5" s="44">
        <f t="shared" ref="G5:G36" si="0">D5*$G$61</f>
        <v>731.64587567861247</v>
      </c>
      <c r="H5" s="11">
        <f>((E5/G5)-1)*100</f>
        <v>3.8753890733120855</v>
      </c>
      <c r="I5" s="9"/>
      <c r="J5" s="9"/>
      <c r="K5" s="9"/>
      <c r="L5" s="9"/>
    </row>
    <row r="6" spans="1:32" x14ac:dyDescent="0.2">
      <c r="A6" s="19">
        <v>2</v>
      </c>
      <c r="B6" s="18" t="s">
        <v>78</v>
      </c>
      <c r="C6" s="5" t="s">
        <v>19</v>
      </c>
      <c r="D6" s="43">
        <f>'BLS Data Series_Oct'!K6</f>
        <v>954.6</v>
      </c>
      <c r="E6" s="43">
        <f>'BLS Data Series_Oct'!W6</f>
        <v>972.21</v>
      </c>
      <c r="F6" s="44"/>
      <c r="G6" s="44">
        <f t="shared" si="0"/>
        <v>956.22830356353165</v>
      </c>
      <c r="H6" s="11">
        <f t="shared" ref="H6:H55" si="1">((E6/G6)-1)*100</f>
        <v>1.671326437097731</v>
      </c>
      <c r="I6" s="9"/>
      <c r="J6" s="9"/>
      <c r="K6" s="9"/>
      <c r="L6" s="9"/>
    </row>
    <row r="7" spans="1:32" x14ac:dyDescent="0.2">
      <c r="A7" s="19">
        <v>4</v>
      </c>
      <c r="B7" s="18" t="s">
        <v>79</v>
      </c>
      <c r="C7" s="5" t="s">
        <v>20</v>
      </c>
      <c r="D7" s="43">
        <f>'BLS Data Series_Oct'!K7</f>
        <v>775.43</v>
      </c>
      <c r="E7" s="43">
        <f>'BLS Data Series_Oct'!W7</f>
        <v>803.93</v>
      </c>
      <c r="F7" s="44"/>
      <c r="G7" s="44">
        <f t="shared" si="0"/>
        <v>776.75268534702423</v>
      </c>
      <c r="H7" s="11">
        <f t="shared" si="1"/>
        <v>3.4988375535301763</v>
      </c>
      <c r="I7" s="9"/>
      <c r="J7" s="9"/>
      <c r="K7" s="9"/>
      <c r="L7" s="9"/>
    </row>
    <row r="8" spans="1:32" x14ac:dyDescent="0.2">
      <c r="A8" s="19">
        <v>5</v>
      </c>
      <c r="B8" s="18" t="s">
        <v>80</v>
      </c>
      <c r="C8" s="5" t="s">
        <v>21</v>
      </c>
      <c r="D8" s="43">
        <f>'BLS Data Series_Oct'!K8</f>
        <v>675.12</v>
      </c>
      <c r="E8" s="43">
        <f>'BLS Data Series_Oct'!W8</f>
        <v>679.2</v>
      </c>
      <c r="F8" s="44"/>
      <c r="G8" s="44">
        <f t="shared" si="0"/>
        <v>676.27158213053792</v>
      </c>
      <c r="H8" s="11">
        <f t="shared" si="1"/>
        <v>0.43302394287165757</v>
      </c>
      <c r="I8" s="9"/>
      <c r="J8" s="9"/>
      <c r="K8" s="9"/>
      <c r="L8" s="9"/>
    </row>
    <row r="9" spans="1:32" x14ac:dyDescent="0.2">
      <c r="A9" s="19">
        <v>6</v>
      </c>
      <c r="B9" s="18" t="s">
        <v>81</v>
      </c>
      <c r="C9" s="5" t="s">
        <v>22</v>
      </c>
      <c r="D9" s="43">
        <f>'BLS Data Series_Oct'!K9</f>
        <v>947.02</v>
      </c>
      <c r="E9" s="43">
        <f>'BLS Data Series_Oct'!W9</f>
        <v>968.36</v>
      </c>
      <c r="F9" s="44"/>
      <c r="G9" s="44">
        <f t="shared" si="0"/>
        <v>948.63537402130294</v>
      </c>
      <c r="H9" s="11">
        <f t="shared" si="1"/>
        <v>2.0792631730655042</v>
      </c>
      <c r="I9" s="9"/>
      <c r="J9" s="9"/>
      <c r="K9" s="9"/>
      <c r="L9" s="9"/>
    </row>
    <row r="10" spans="1:32" x14ac:dyDescent="0.2">
      <c r="A10" s="19">
        <v>8</v>
      </c>
      <c r="B10" s="18" t="s">
        <v>82</v>
      </c>
      <c r="C10" s="5" t="s">
        <v>23</v>
      </c>
      <c r="D10" s="43">
        <f>'BLS Data Series_Oct'!K10</f>
        <v>908.73</v>
      </c>
      <c r="E10" s="43">
        <f>'BLS Data Series_Oct'!W10</f>
        <v>921.74</v>
      </c>
      <c r="F10" s="44"/>
      <c r="G10" s="44">
        <f t="shared" si="0"/>
        <v>910.28006106985981</v>
      </c>
      <c r="H10" s="11">
        <f t="shared" si="1"/>
        <v>1.2589464957269536</v>
      </c>
      <c r="I10" s="9"/>
      <c r="J10" s="9"/>
      <c r="K10" s="9"/>
      <c r="L10" s="9"/>
    </row>
    <row r="11" spans="1:32" x14ac:dyDescent="0.2">
      <c r="A11" s="19">
        <v>9</v>
      </c>
      <c r="B11" s="18" t="s">
        <v>83</v>
      </c>
      <c r="C11" s="5" t="s">
        <v>24</v>
      </c>
      <c r="D11" s="43">
        <f>'BLS Data Series_Oct'!K11</f>
        <v>957.22</v>
      </c>
      <c r="E11" s="43">
        <f>'BLS Data Series_Oct'!W11</f>
        <v>993.14</v>
      </c>
      <c r="F11" s="44"/>
      <c r="G11" s="44">
        <f t="shared" si="0"/>
        <v>958.8527726137479</v>
      </c>
      <c r="H11" s="11">
        <f t="shared" si="1"/>
        <v>3.5758594401086308</v>
      </c>
      <c r="I11" s="9"/>
      <c r="J11" s="9"/>
      <c r="K11" s="9"/>
      <c r="L11" s="9"/>
    </row>
    <row r="12" spans="1:32" x14ac:dyDescent="0.2">
      <c r="A12" s="19">
        <v>10</v>
      </c>
      <c r="B12" s="18" t="s">
        <v>84</v>
      </c>
      <c r="C12" s="5" t="s">
        <v>25</v>
      </c>
      <c r="D12" s="43">
        <f>'BLS Data Series_Oct'!K12</f>
        <v>715.58</v>
      </c>
      <c r="E12" s="43">
        <f>'BLS Data Series_Oct'!W12</f>
        <v>762.56</v>
      </c>
      <c r="F12" s="44"/>
      <c r="G12" s="44">
        <f t="shared" si="0"/>
        <v>716.80059654723652</v>
      </c>
      <c r="H12" s="11">
        <f t="shared" si="1"/>
        <v>6.3838400348970481</v>
      </c>
      <c r="I12" s="9"/>
      <c r="J12" s="9"/>
      <c r="K12" s="9"/>
      <c r="L12" s="9"/>
    </row>
    <row r="13" spans="1:32" x14ac:dyDescent="0.2">
      <c r="A13" s="19">
        <v>11</v>
      </c>
      <c r="B13" s="18" t="s">
        <v>85</v>
      </c>
      <c r="C13" s="5" t="s">
        <v>26</v>
      </c>
      <c r="D13" s="43">
        <f>'BLS Data Series_Oct'!K13</f>
        <v>1380.09</v>
      </c>
      <c r="E13" s="43">
        <f>'BLS Data Series_Oct'!W13</f>
        <v>1267.6199999999999</v>
      </c>
      <c r="F13" s="44"/>
      <c r="G13" s="44">
        <f t="shared" si="0"/>
        <v>1382.4440807301428</v>
      </c>
      <c r="H13" s="11">
        <f t="shared" si="1"/>
        <v>-8.30587524882006</v>
      </c>
      <c r="I13" s="9"/>
      <c r="J13" s="9"/>
      <c r="K13" s="9"/>
      <c r="L13" s="9"/>
    </row>
    <row r="14" spans="1:32" x14ac:dyDescent="0.2">
      <c r="A14" s="19">
        <v>12</v>
      </c>
      <c r="B14" s="18" t="s">
        <v>86</v>
      </c>
      <c r="C14" s="5" t="s">
        <v>27</v>
      </c>
      <c r="D14" s="43">
        <f>'BLS Data Series_Oct'!K14</f>
        <v>758.21</v>
      </c>
      <c r="E14" s="43">
        <f>'BLS Data Series_Oct'!W14</f>
        <v>779.62</v>
      </c>
      <c r="F14" s="44"/>
      <c r="G14" s="44">
        <f t="shared" si="0"/>
        <v>759.5033124291906</v>
      </c>
      <c r="H14" s="11">
        <f t="shared" si="1"/>
        <v>2.6486635728379282</v>
      </c>
      <c r="I14" s="9"/>
      <c r="J14" s="9"/>
      <c r="K14" s="9"/>
      <c r="L14" s="9"/>
    </row>
    <row r="15" spans="1:32" x14ac:dyDescent="0.2">
      <c r="A15" s="19">
        <v>13</v>
      </c>
      <c r="B15" s="18" t="s">
        <v>87</v>
      </c>
      <c r="C15" s="5" t="s">
        <v>28</v>
      </c>
      <c r="D15" s="43">
        <f>'BLS Data Series_Oct'!K15</f>
        <v>822.15</v>
      </c>
      <c r="E15" s="43">
        <f>'BLS Data Series_Oct'!W15</f>
        <v>837.55</v>
      </c>
      <c r="F15" s="44"/>
      <c r="G15" s="44">
        <f t="shared" si="0"/>
        <v>823.5523777233999</v>
      </c>
      <c r="H15" s="11">
        <f t="shared" si="1"/>
        <v>1.6996638775173656</v>
      </c>
      <c r="I15" s="9"/>
      <c r="J15" s="9"/>
      <c r="K15" s="9"/>
      <c r="L15" s="9"/>
    </row>
    <row r="16" spans="1:32" x14ac:dyDescent="0.2">
      <c r="A16" s="19">
        <v>15</v>
      </c>
      <c r="B16" s="18" t="s">
        <v>88</v>
      </c>
      <c r="C16" s="5" t="s">
        <v>29</v>
      </c>
      <c r="D16" s="43">
        <f>'BLS Data Series_Oct'!K16</f>
        <v>809.49</v>
      </c>
      <c r="E16" s="43">
        <f>'BLS Data Series_Oct'!W16</f>
        <v>799.5</v>
      </c>
      <c r="F16" s="44"/>
      <c r="G16" s="44">
        <f t="shared" si="0"/>
        <v>810.8707829998358</v>
      </c>
      <c r="H16" s="11">
        <f t="shared" si="1"/>
        <v>-1.4022928484078934</v>
      </c>
      <c r="I16" s="9"/>
      <c r="J16" s="9"/>
      <c r="K16" s="9"/>
      <c r="L16" s="9"/>
    </row>
    <row r="17" spans="1:12" x14ac:dyDescent="0.2">
      <c r="A17" s="19">
        <v>16</v>
      </c>
      <c r="B17" s="18" t="s">
        <v>89</v>
      </c>
      <c r="C17" s="5" t="s">
        <v>30</v>
      </c>
      <c r="D17" s="43">
        <f>'BLS Data Series_Oct'!K17</f>
        <v>721.94</v>
      </c>
      <c r="E17" s="43">
        <f>'BLS Data Series_Oct'!W17</f>
        <v>735.48</v>
      </c>
      <c r="F17" s="44"/>
      <c r="G17" s="44">
        <f t="shared" si="0"/>
        <v>723.17144508134936</v>
      </c>
      <c r="H17" s="11">
        <f t="shared" si="1"/>
        <v>1.7020244649269989</v>
      </c>
      <c r="I17" s="9"/>
      <c r="J17" s="9"/>
      <c r="K17" s="9"/>
      <c r="L17" s="9"/>
    </row>
    <row r="18" spans="1:12" x14ac:dyDescent="0.2">
      <c r="A18" s="19">
        <v>17</v>
      </c>
      <c r="B18" s="18" t="s">
        <v>90</v>
      </c>
      <c r="C18" s="5" t="s">
        <v>31</v>
      </c>
      <c r="D18" s="43">
        <f>'BLS Data Series_Oct'!K18</f>
        <v>874.65</v>
      </c>
      <c r="E18" s="43">
        <f>'BLS Data Series_Oct'!W18</f>
        <v>890.62</v>
      </c>
      <c r="F18" s="44"/>
      <c r="G18" s="44">
        <f t="shared" si="0"/>
        <v>876.14192930216109</v>
      </c>
      <c r="H18" s="11">
        <f t="shared" si="1"/>
        <v>1.6524800621482205</v>
      </c>
      <c r="I18" s="9"/>
      <c r="J18" s="9"/>
      <c r="K18" s="9"/>
      <c r="L18" s="9"/>
    </row>
    <row r="19" spans="1:12" x14ac:dyDescent="0.2">
      <c r="A19" s="19">
        <v>18</v>
      </c>
      <c r="B19" s="18" t="s">
        <v>91</v>
      </c>
      <c r="C19" s="5" t="s">
        <v>32</v>
      </c>
      <c r="D19" s="43">
        <f>'BLS Data Series_Oct'!K19</f>
        <v>788.9</v>
      </c>
      <c r="E19" s="43">
        <f>'BLS Data Series_Oct'!W19</f>
        <v>798.16</v>
      </c>
      <c r="F19" s="44"/>
      <c r="G19" s="44">
        <f t="shared" si="0"/>
        <v>790.24566172351786</v>
      </c>
      <c r="H19" s="11">
        <f t="shared" si="1"/>
        <v>1.0015035399524974</v>
      </c>
      <c r="I19" s="9"/>
      <c r="J19" s="9"/>
      <c r="K19" s="9"/>
      <c r="L19" s="9"/>
    </row>
    <row r="20" spans="1:12" x14ac:dyDescent="0.2">
      <c r="A20" s="19">
        <v>19</v>
      </c>
      <c r="B20" s="18" t="s">
        <v>92</v>
      </c>
      <c r="C20" s="5" t="s">
        <v>33</v>
      </c>
      <c r="D20" s="43">
        <f>'BLS Data Series_Oct'!K20</f>
        <v>775.46</v>
      </c>
      <c r="E20" s="43">
        <f>'BLS Data Series_Oct'!W20</f>
        <v>809.33</v>
      </c>
      <c r="F20" s="44"/>
      <c r="G20" s="44">
        <f t="shared" si="0"/>
        <v>776.78273651935501</v>
      </c>
      <c r="H20" s="11">
        <f t="shared" si="1"/>
        <v>4.1900086022102379</v>
      </c>
      <c r="I20" s="9"/>
      <c r="J20" s="9"/>
      <c r="K20" s="9"/>
      <c r="L20" s="9"/>
    </row>
    <row r="21" spans="1:12" x14ac:dyDescent="0.2">
      <c r="A21" s="19">
        <v>20</v>
      </c>
      <c r="B21" s="18" t="s">
        <v>93</v>
      </c>
      <c r="C21" s="5" t="s">
        <v>34</v>
      </c>
      <c r="D21" s="43">
        <f>'BLS Data Series_Oct'!K21</f>
        <v>765.56</v>
      </c>
      <c r="E21" s="43">
        <f>'BLS Data Series_Oct'!W21</f>
        <v>772.24</v>
      </c>
      <c r="F21" s="44"/>
      <c r="G21" s="44">
        <f t="shared" si="0"/>
        <v>766.86584965021711</v>
      </c>
      <c r="H21" s="11">
        <f t="shared" si="1"/>
        <v>0.70079406355545437</v>
      </c>
      <c r="I21" s="9"/>
      <c r="J21" s="9"/>
      <c r="K21" s="9"/>
      <c r="L21" s="9"/>
    </row>
    <row r="22" spans="1:12" x14ac:dyDescent="0.2">
      <c r="A22" s="19">
        <v>21</v>
      </c>
      <c r="B22" s="18" t="s">
        <v>94</v>
      </c>
      <c r="C22" s="5" t="s">
        <v>35</v>
      </c>
      <c r="D22" s="43">
        <f>'BLS Data Series_Oct'!K22</f>
        <v>717.85</v>
      </c>
      <c r="E22" s="43">
        <f>'BLS Data Series_Oct'!W22</f>
        <v>750.83</v>
      </c>
      <c r="F22" s="44"/>
      <c r="G22" s="44">
        <f t="shared" si="0"/>
        <v>719.07446858692776</v>
      </c>
      <c r="H22" s="11">
        <f t="shared" si="1"/>
        <v>4.4161672817387032</v>
      </c>
      <c r="I22" s="9"/>
      <c r="J22" s="9"/>
      <c r="K22" s="9"/>
      <c r="L22" s="9"/>
    </row>
    <row r="23" spans="1:12" x14ac:dyDescent="0.2">
      <c r="A23" s="19">
        <v>22</v>
      </c>
      <c r="B23" s="18" t="s">
        <v>95</v>
      </c>
      <c r="C23" s="5" t="s">
        <v>36</v>
      </c>
      <c r="D23" s="43">
        <f>'BLS Data Series_Oct'!K23</f>
        <v>802.26</v>
      </c>
      <c r="E23" s="43">
        <f>'BLS Data Series_Oct'!W23</f>
        <v>798.34</v>
      </c>
      <c r="F23" s="44"/>
      <c r="G23" s="44">
        <f t="shared" si="0"/>
        <v>803.62845046813209</v>
      </c>
      <c r="H23" s="11">
        <f t="shared" si="1"/>
        <v>-0.65807158333572868</v>
      </c>
      <c r="I23" s="9"/>
      <c r="J23" s="9"/>
      <c r="K23" s="9"/>
      <c r="L23" s="9"/>
    </row>
    <row r="24" spans="1:12" x14ac:dyDescent="0.2">
      <c r="A24" s="19">
        <v>23</v>
      </c>
      <c r="B24" s="18" t="s">
        <v>96</v>
      </c>
      <c r="C24" s="5" t="s">
        <v>37</v>
      </c>
      <c r="D24" s="43">
        <f>'BLS Data Series_Oct'!K24</f>
        <v>728.04</v>
      </c>
      <c r="E24" s="43">
        <f>'BLS Data Series_Oct'!W24</f>
        <v>752.06</v>
      </c>
      <c r="F24" s="44"/>
      <c r="G24" s="44">
        <f t="shared" si="0"/>
        <v>729.2818501219291</v>
      </c>
      <c r="H24" s="11">
        <f t="shared" si="1"/>
        <v>3.1233671692587173</v>
      </c>
      <c r="I24" s="9"/>
      <c r="J24" s="9"/>
      <c r="K24" s="9"/>
      <c r="L24" s="9"/>
    </row>
    <row r="25" spans="1:12" x14ac:dyDescent="0.2">
      <c r="A25" s="19">
        <v>24</v>
      </c>
      <c r="B25" s="18" t="s">
        <v>97</v>
      </c>
      <c r="C25" s="5" t="s">
        <v>38</v>
      </c>
      <c r="D25" s="43">
        <f>'BLS Data Series_Oct'!K25</f>
        <v>921.74</v>
      </c>
      <c r="E25" s="43">
        <f>'BLS Data Series_Oct'!W25</f>
        <v>937.71</v>
      </c>
      <c r="F25" s="44"/>
      <c r="G25" s="44">
        <f t="shared" si="0"/>
        <v>923.31225280394892</v>
      </c>
      <c r="H25" s="11">
        <f t="shared" si="1"/>
        <v>1.5593584025693996</v>
      </c>
      <c r="I25" s="9"/>
      <c r="J25" s="9"/>
      <c r="K25" s="9"/>
      <c r="L25" s="9"/>
    </row>
    <row r="26" spans="1:12" x14ac:dyDescent="0.2">
      <c r="A26" s="19">
        <v>25</v>
      </c>
      <c r="B26" s="18" t="s">
        <v>98</v>
      </c>
      <c r="C26" s="5" t="s">
        <v>39</v>
      </c>
      <c r="D26" s="43">
        <f>'BLS Data Series_Oct'!K26</f>
        <v>990.01</v>
      </c>
      <c r="E26" s="43">
        <f>'BLS Data Series_Oct'!W26</f>
        <v>1028.79</v>
      </c>
      <c r="F26" s="44"/>
      <c r="G26" s="44">
        <f t="shared" si="0"/>
        <v>991.69870397122565</v>
      </c>
      <c r="H26" s="11">
        <f t="shared" si="1"/>
        <v>3.74017792705017</v>
      </c>
      <c r="I26" s="9"/>
      <c r="J26" s="9"/>
      <c r="K26" s="9"/>
      <c r="L26" s="9"/>
    </row>
    <row r="27" spans="1:12" x14ac:dyDescent="0.2">
      <c r="A27" s="19">
        <v>26</v>
      </c>
      <c r="B27" s="18" t="s">
        <v>99</v>
      </c>
      <c r="C27" s="5" t="s">
        <v>40</v>
      </c>
      <c r="D27" s="43">
        <f>'BLS Data Series_Oct'!K27</f>
        <v>811.84</v>
      </c>
      <c r="E27" s="43">
        <f>'BLS Data Series_Oct'!W27</f>
        <v>835.21</v>
      </c>
      <c r="F27" s="44"/>
      <c r="G27" s="44">
        <f t="shared" si="0"/>
        <v>813.22479149907565</v>
      </c>
      <c r="H27" s="11">
        <f t="shared" si="1"/>
        <v>2.703460190926732</v>
      </c>
      <c r="I27" s="9"/>
      <c r="J27" s="9"/>
      <c r="K27" s="9"/>
      <c r="L27" s="9"/>
    </row>
    <row r="28" spans="1:12" x14ac:dyDescent="0.2">
      <c r="A28" s="19">
        <v>27</v>
      </c>
      <c r="B28" s="18" t="s">
        <v>100</v>
      </c>
      <c r="C28" s="5" t="s">
        <v>41</v>
      </c>
      <c r="D28" s="43">
        <f>'BLS Data Series_Oct'!K28</f>
        <v>875.69</v>
      </c>
      <c r="E28" s="43">
        <f>'BLS Data Series_Oct'!W28</f>
        <v>898.62</v>
      </c>
      <c r="F28" s="44"/>
      <c r="G28" s="44">
        <f t="shared" si="0"/>
        <v>877.18370327629282</v>
      </c>
      <c r="H28" s="11">
        <f t="shared" si="1"/>
        <v>2.4437636772824511</v>
      </c>
      <c r="I28" s="9"/>
      <c r="J28" s="9"/>
      <c r="K28" s="9"/>
      <c r="L28" s="9"/>
    </row>
    <row r="29" spans="1:12" x14ac:dyDescent="0.2">
      <c r="A29" s="19">
        <v>28</v>
      </c>
      <c r="B29" s="18" t="s">
        <v>101</v>
      </c>
      <c r="C29" s="5" t="s">
        <v>42</v>
      </c>
      <c r="D29" s="43">
        <f>'BLS Data Series_Oct'!K29</f>
        <v>687.94</v>
      </c>
      <c r="E29" s="43">
        <f>'BLS Data Series_Oct'!W29</f>
        <v>682.55</v>
      </c>
      <c r="F29" s="44"/>
      <c r="G29" s="44">
        <f t="shared" si="0"/>
        <v>689.11344977319925</v>
      </c>
      <c r="H29" s="11">
        <f t="shared" si="1"/>
        <v>-0.95244836323532533</v>
      </c>
      <c r="I29" s="9"/>
      <c r="J29" s="9"/>
      <c r="K29" s="9"/>
      <c r="L29" s="9"/>
    </row>
    <row r="30" spans="1:12" x14ac:dyDescent="0.2">
      <c r="A30" s="19">
        <v>29</v>
      </c>
      <c r="B30" s="18" t="s">
        <v>102</v>
      </c>
      <c r="C30" s="5" t="s">
        <v>43</v>
      </c>
      <c r="D30" s="43">
        <f>'BLS Data Series_Oct'!K30</f>
        <v>740.9</v>
      </c>
      <c r="E30" s="43">
        <f>'BLS Data Series_Oct'!W30</f>
        <v>738.86</v>
      </c>
      <c r="F30" s="44"/>
      <c r="G30" s="44">
        <f t="shared" si="0"/>
        <v>742.16378599436473</v>
      </c>
      <c r="H30" s="11">
        <f t="shared" si="1"/>
        <v>-0.44515591527256593</v>
      </c>
      <c r="I30" s="9"/>
      <c r="J30" s="9"/>
      <c r="K30" s="9"/>
      <c r="L30" s="9"/>
    </row>
    <row r="31" spans="1:12" x14ac:dyDescent="0.2">
      <c r="A31" s="19">
        <v>30</v>
      </c>
      <c r="B31" s="18" t="s">
        <v>103</v>
      </c>
      <c r="C31" s="5" t="s">
        <v>44</v>
      </c>
      <c r="D31" s="43">
        <f>'BLS Data Series_Oct'!K31</f>
        <v>713.19</v>
      </c>
      <c r="E31" s="43">
        <f>'BLS Data Series_Oct'!W31</f>
        <v>725.02</v>
      </c>
      <c r="F31" s="44"/>
      <c r="G31" s="44">
        <f t="shared" si="0"/>
        <v>714.40651981822248</v>
      </c>
      <c r="H31" s="11">
        <f t="shared" si="1"/>
        <v>1.4856359631877369</v>
      </c>
      <c r="I31" s="9"/>
      <c r="J31" s="9"/>
      <c r="K31" s="9"/>
      <c r="L31" s="9"/>
    </row>
    <row r="32" spans="1:12" x14ac:dyDescent="0.2">
      <c r="A32" s="19">
        <v>31</v>
      </c>
      <c r="B32" s="18" t="s">
        <v>104</v>
      </c>
      <c r="C32" s="5" t="s">
        <v>45</v>
      </c>
      <c r="D32" s="43">
        <f>'BLS Data Series_Oct'!K32</f>
        <v>733.49</v>
      </c>
      <c r="E32" s="43">
        <f>'BLS Data Series_Oct'!W32</f>
        <v>779.01</v>
      </c>
      <c r="F32" s="44"/>
      <c r="G32" s="44">
        <f t="shared" si="0"/>
        <v>734.74114642867676</v>
      </c>
      <c r="H32" s="11">
        <f t="shared" si="1"/>
        <v>6.0250952034602845</v>
      </c>
      <c r="I32" s="9"/>
      <c r="J32" s="9"/>
      <c r="K32" s="9"/>
      <c r="L32" s="9"/>
    </row>
    <row r="33" spans="1:12" x14ac:dyDescent="0.2">
      <c r="A33" s="19">
        <v>32</v>
      </c>
      <c r="B33" s="18" t="s">
        <v>105</v>
      </c>
      <c r="C33" s="5" t="s">
        <v>46</v>
      </c>
      <c r="D33" s="43">
        <f>'BLS Data Series_Oct'!K33</f>
        <v>701.73</v>
      </c>
      <c r="E33" s="43">
        <f>'BLS Data Series_Oct'!W33</f>
        <v>743.7</v>
      </c>
      <c r="F33" s="44"/>
      <c r="G33" s="44">
        <f t="shared" si="0"/>
        <v>702.92697198788721</v>
      </c>
      <c r="H33" s="11">
        <f t="shared" si="1"/>
        <v>5.8004642924436522</v>
      </c>
      <c r="I33" s="9"/>
      <c r="J33" s="9"/>
      <c r="K33" s="9"/>
      <c r="L33" s="9"/>
    </row>
    <row r="34" spans="1:12" x14ac:dyDescent="0.2">
      <c r="A34" s="19">
        <v>33</v>
      </c>
      <c r="B34" s="18" t="s">
        <v>106</v>
      </c>
      <c r="C34" s="5" t="s">
        <v>47</v>
      </c>
      <c r="D34" s="43">
        <f>'BLS Data Series_Oct'!K34</f>
        <v>814.72</v>
      </c>
      <c r="E34" s="43">
        <f>'BLS Data Series_Oct'!W34</f>
        <v>850.41</v>
      </c>
      <c r="F34" s="44"/>
      <c r="G34" s="44">
        <f t="shared" si="0"/>
        <v>816.10970404282477</v>
      </c>
      <c r="H34" s="11">
        <f t="shared" si="1"/>
        <v>4.2029025984201995</v>
      </c>
      <c r="I34" s="9"/>
      <c r="J34" s="9"/>
      <c r="K34" s="9"/>
      <c r="L34" s="9"/>
    </row>
    <row r="35" spans="1:12" x14ac:dyDescent="0.2">
      <c r="A35" s="19">
        <v>34</v>
      </c>
      <c r="B35" s="18" t="s">
        <v>107</v>
      </c>
      <c r="C35" s="5" t="s">
        <v>48</v>
      </c>
      <c r="D35" s="43">
        <f>'BLS Data Series_Oct'!K35</f>
        <v>911.59</v>
      </c>
      <c r="E35" s="43">
        <f>'BLS Data Series_Oct'!W35</f>
        <v>942.01</v>
      </c>
      <c r="F35" s="44"/>
      <c r="G35" s="44">
        <f t="shared" si="0"/>
        <v>913.14493949872178</v>
      </c>
      <c r="H35" s="11">
        <f t="shared" si="1"/>
        <v>3.1610601179177467</v>
      </c>
      <c r="I35" s="9"/>
      <c r="J35" s="9"/>
      <c r="K35" s="9"/>
      <c r="L35" s="9"/>
    </row>
    <row r="36" spans="1:12" x14ac:dyDescent="0.2">
      <c r="A36" s="19">
        <v>35</v>
      </c>
      <c r="B36" s="18" t="s">
        <v>108</v>
      </c>
      <c r="C36" s="5" t="s">
        <v>49</v>
      </c>
      <c r="D36" s="43">
        <f>'BLS Data Series_Oct'!K36</f>
        <v>708.63</v>
      </c>
      <c r="E36" s="43">
        <f>'BLS Data Series_Oct'!W36</f>
        <v>696.66</v>
      </c>
      <c r="F36" s="44"/>
      <c r="G36" s="44">
        <f t="shared" si="0"/>
        <v>709.83874162395284</v>
      </c>
      <c r="H36" s="11">
        <f t="shared" si="1"/>
        <v>-1.8565824674210973</v>
      </c>
      <c r="I36" s="9"/>
      <c r="J36" s="9"/>
      <c r="K36" s="9"/>
      <c r="L36" s="9"/>
    </row>
    <row r="37" spans="1:12" x14ac:dyDescent="0.2">
      <c r="A37" s="19">
        <v>36</v>
      </c>
      <c r="B37" s="18" t="s">
        <v>109</v>
      </c>
      <c r="C37" s="5" t="s">
        <v>50</v>
      </c>
      <c r="D37" s="43">
        <f>'BLS Data Series_Oct'!K37</f>
        <v>948.53</v>
      </c>
      <c r="E37" s="43">
        <f>'BLS Data Series_Oct'!W37</f>
        <v>969.89</v>
      </c>
      <c r="F37" s="44"/>
      <c r="G37" s="44">
        <f t="shared" ref="G37:G55" si="2">D37*$G$61</f>
        <v>950.14794969528248</v>
      </c>
      <c r="H37" s="11">
        <f t="shared" si="1"/>
        <v>2.0777869710763452</v>
      </c>
      <c r="I37" s="9"/>
      <c r="J37" s="9"/>
      <c r="K37" s="9"/>
      <c r="L37" s="9"/>
    </row>
    <row r="38" spans="1:12" x14ac:dyDescent="0.2">
      <c r="A38" s="19">
        <v>37</v>
      </c>
      <c r="B38" s="18" t="s">
        <v>110</v>
      </c>
      <c r="C38" s="5" t="s">
        <v>51</v>
      </c>
      <c r="D38" s="43">
        <f>'BLS Data Series_Oct'!K38</f>
        <v>752.9</v>
      </c>
      <c r="E38" s="43">
        <f>'BLS Data Series_Oct'!W38</f>
        <v>777.81</v>
      </c>
      <c r="F38" s="44"/>
      <c r="G38" s="44">
        <f t="shared" si="2"/>
        <v>754.18425492665301</v>
      </c>
      <c r="H38" s="11">
        <f t="shared" si="1"/>
        <v>3.1326224220425525</v>
      </c>
      <c r="I38" s="9"/>
      <c r="J38" s="9"/>
      <c r="K38" s="9"/>
      <c r="L38" s="9"/>
    </row>
    <row r="39" spans="1:12" x14ac:dyDescent="0.2">
      <c r="A39" s="19">
        <v>38</v>
      </c>
      <c r="B39" s="18" t="s">
        <v>111</v>
      </c>
      <c r="C39" s="5" t="s">
        <v>52</v>
      </c>
      <c r="D39" s="43">
        <f>'BLS Data Series_Oct'!K39</f>
        <v>899.61</v>
      </c>
      <c r="E39" s="43">
        <f>'BLS Data Series_Oct'!W39</f>
        <v>904.54</v>
      </c>
      <c r="F39" s="44"/>
      <c r="G39" s="44">
        <f t="shared" si="2"/>
        <v>901.14450468132065</v>
      </c>
      <c r="H39" s="11">
        <f t="shared" si="1"/>
        <v>0.37679809409481013</v>
      </c>
      <c r="I39" s="9"/>
      <c r="J39" s="9"/>
      <c r="K39" s="9"/>
      <c r="L39" s="9"/>
    </row>
    <row r="40" spans="1:12" x14ac:dyDescent="0.2">
      <c r="A40" s="19">
        <v>39</v>
      </c>
      <c r="B40" s="18" t="s">
        <v>112</v>
      </c>
      <c r="C40" s="5" t="s">
        <v>53</v>
      </c>
      <c r="D40" s="43">
        <f>'BLS Data Series_Oct'!K40</f>
        <v>759.4</v>
      </c>
      <c r="E40" s="43">
        <f>'BLS Data Series_Oct'!W40</f>
        <v>779.98</v>
      </c>
      <c r="F40" s="44"/>
      <c r="G40" s="44">
        <f t="shared" si="2"/>
        <v>760.69534226497581</v>
      </c>
      <c r="H40" s="11">
        <f t="shared" si="1"/>
        <v>2.5351355087312566</v>
      </c>
      <c r="I40" s="9"/>
      <c r="J40" s="9"/>
      <c r="K40" s="9"/>
      <c r="L40" s="9"/>
    </row>
    <row r="41" spans="1:12" x14ac:dyDescent="0.2">
      <c r="A41" s="19">
        <v>40</v>
      </c>
      <c r="B41" s="18" t="s">
        <v>113</v>
      </c>
      <c r="C41" s="5" t="s">
        <v>54</v>
      </c>
      <c r="D41" s="43">
        <f>'BLS Data Series_Oct'!K41</f>
        <v>755.51</v>
      </c>
      <c r="E41" s="43">
        <f>'BLS Data Series_Oct'!W41</f>
        <v>751.41</v>
      </c>
      <c r="F41" s="44"/>
      <c r="G41" s="44">
        <f t="shared" si="2"/>
        <v>756.79870691942574</v>
      </c>
      <c r="H41" s="11">
        <f t="shared" si="1"/>
        <v>-0.71203965732984376</v>
      </c>
      <c r="I41" s="9"/>
      <c r="J41" s="9"/>
      <c r="K41" s="9"/>
      <c r="L41" s="9"/>
    </row>
    <row r="42" spans="1:12" x14ac:dyDescent="0.2">
      <c r="A42" s="19">
        <v>41</v>
      </c>
      <c r="B42" s="18" t="s">
        <v>114</v>
      </c>
      <c r="C42" s="5" t="s">
        <v>55</v>
      </c>
      <c r="D42" s="43">
        <f>'BLS Data Series_Oct'!K42</f>
        <v>770.11</v>
      </c>
      <c r="E42" s="43">
        <f>'BLS Data Series_Oct'!W42</f>
        <v>797.3</v>
      </c>
      <c r="F42" s="44"/>
      <c r="G42" s="44">
        <f t="shared" si="2"/>
        <v>771.42361078704312</v>
      </c>
      <c r="H42" s="11">
        <f t="shared" si="1"/>
        <v>3.3543683199632079</v>
      </c>
      <c r="I42" s="9"/>
      <c r="J42" s="9"/>
      <c r="K42" s="9"/>
      <c r="L42" s="9"/>
    </row>
    <row r="43" spans="1:12" x14ac:dyDescent="0.2">
      <c r="A43" s="19">
        <v>42</v>
      </c>
      <c r="B43" s="18" t="s">
        <v>115</v>
      </c>
      <c r="C43" s="5" t="s">
        <v>56</v>
      </c>
      <c r="D43" s="43">
        <f>'BLS Data Series_Oct'!K43</f>
        <v>796.67</v>
      </c>
      <c r="E43" s="43">
        <f>'BLS Data Series_Oct'!W43</f>
        <v>827.5</v>
      </c>
      <c r="F43" s="44"/>
      <c r="G43" s="44">
        <f t="shared" si="2"/>
        <v>798.02891535717447</v>
      </c>
      <c r="H43" s="11">
        <f t="shared" si="1"/>
        <v>3.6929845617981405</v>
      </c>
      <c r="I43" s="9"/>
      <c r="J43" s="9"/>
      <c r="K43" s="9"/>
      <c r="L43" s="9"/>
    </row>
    <row r="44" spans="1:12" x14ac:dyDescent="0.2">
      <c r="A44" s="19">
        <v>44</v>
      </c>
      <c r="B44" s="18" t="s">
        <v>116</v>
      </c>
      <c r="C44" s="5" t="s">
        <v>57</v>
      </c>
      <c r="D44" s="43">
        <f>'BLS Data Series_Oct'!K44</f>
        <v>822.36</v>
      </c>
      <c r="E44" s="43">
        <f>'BLS Data Series_Oct'!W44</f>
        <v>821.51</v>
      </c>
      <c r="F44" s="44"/>
      <c r="G44" s="44">
        <f t="shared" si="2"/>
        <v>823.76273592971495</v>
      </c>
      <c r="H44" s="11">
        <f t="shared" si="1"/>
        <v>-0.27346902590494881</v>
      </c>
      <c r="I44" s="9"/>
      <c r="J44" s="9"/>
      <c r="K44" s="9"/>
      <c r="L44" s="9"/>
    </row>
    <row r="45" spans="1:12" x14ac:dyDescent="0.2">
      <c r="A45" s="19">
        <v>45</v>
      </c>
      <c r="B45" s="18" t="s">
        <v>117</v>
      </c>
      <c r="C45" s="5" t="s">
        <v>58</v>
      </c>
      <c r="D45" s="43">
        <f>'BLS Data Series_Oct'!K45</f>
        <v>722.7</v>
      </c>
      <c r="E45" s="43">
        <f>'BLS Data Series_Oct'!W45</f>
        <v>740.29</v>
      </c>
      <c r="F45" s="44"/>
      <c r="G45" s="44">
        <f t="shared" si="2"/>
        <v>723.93274144706095</v>
      </c>
      <c r="H45" s="11">
        <f t="shared" si="1"/>
        <v>2.2594997596382616</v>
      </c>
      <c r="I45" s="9"/>
      <c r="J45" s="9"/>
      <c r="K45" s="9"/>
      <c r="L45" s="9"/>
    </row>
    <row r="46" spans="1:12" x14ac:dyDescent="0.2">
      <c r="A46" s="19">
        <v>46</v>
      </c>
      <c r="B46" s="18" t="s">
        <v>118</v>
      </c>
      <c r="C46" s="5" t="s">
        <v>59</v>
      </c>
      <c r="D46" s="43">
        <f>'BLS Data Series_Oct'!K46</f>
        <v>701.44</v>
      </c>
      <c r="E46" s="43">
        <f>'BLS Data Series_Oct'!W46</f>
        <v>735.13</v>
      </c>
      <c r="F46" s="44"/>
      <c r="G46" s="44">
        <f t="shared" si="2"/>
        <v>702.63647732202355</v>
      </c>
      <c r="H46" s="11">
        <f t="shared" si="1"/>
        <v>4.6245140590792877</v>
      </c>
      <c r="I46" s="9"/>
      <c r="J46" s="9"/>
      <c r="K46" s="9"/>
      <c r="L46" s="9"/>
    </row>
    <row r="47" spans="1:12" x14ac:dyDescent="0.2">
      <c r="A47" s="19">
        <v>47</v>
      </c>
      <c r="B47" s="18" t="s">
        <v>119</v>
      </c>
      <c r="C47" s="5" t="s">
        <v>60</v>
      </c>
      <c r="D47" s="43">
        <f>'BLS Data Series_Oct'!K47</f>
        <v>721.38</v>
      </c>
      <c r="E47" s="43">
        <f>'BLS Data Series_Oct'!W47</f>
        <v>738.5</v>
      </c>
      <c r="F47" s="44"/>
      <c r="G47" s="44">
        <f t="shared" si="2"/>
        <v>722.61048986450919</v>
      </c>
      <c r="H47" s="11">
        <f t="shared" si="1"/>
        <v>2.1989038850612541</v>
      </c>
      <c r="I47" s="9"/>
      <c r="J47" s="9"/>
      <c r="K47" s="9"/>
      <c r="L47" s="9"/>
    </row>
    <row r="48" spans="1:12" x14ac:dyDescent="0.2">
      <c r="A48" s="19">
        <v>48</v>
      </c>
      <c r="B48" s="18" t="s">
        <v>120</v>
      </c>
      <c r="C48" s="5" t="s">
        <v>61</v>
      </c>
      <c r="D48" s="43">
        <f>'BLS Data Series_Oct'!K48</f>
        <v>879.42</v>
      </c>
      <c r="E48" s="43">
        <f>'BLS Data Series_Oct'!W48</f>
        <v>878.17</v>
      </c>
      <c r="F48" s="44"/>
      <c r="G48" s="44">
        <f t="shared" si="2"/>
        <v>880.92006570274566</v>
      </c>
      <c r="H48" s="11">
        <f t="shared" si="1"/>
        <v>-0.31218107179246113</v>
      </c>
      <c r="I48" s="9"/>
      <c r="J48" s="9"/>
      <c r="K48" s="9"/>
      <c r="L48" s="9"/>
    </row>
    <row r="49" spans="1:15" x14ac:dyDescent="0.2">
      <c r="A49" s="19">
        <v>49</v>
      </c>
      <c r="B49" s="18" t="s">
        <v>121</v>
      </c>
      <c r="C49" s="5" t="s">
        <v>62</v>
      </c>
      <c r="D49" s="43">
        <f>'BLS Data Series_Oct'!K49</f>
        <v>832.73</v>
      </c>
      <c r="E49" s="43">
        <f>'BLS Data Series_Oct'!W49</f>
        <v>842.86</v>
      </c>
      <c r="F49" s="44"/>
      <c r="G49" s="44">
        <f t="shared" si="2"/>
        <v>834.15042449870077</v>
      </c>
      <c r="H49" s="11">
        <f t="shared" si="1"/>
        <v>1.0441252855003302</v>
      </c>
      <c r="I49" s="9"/>
      <c r="J49" s="9"/>
      <c r="K49" s="9"/>
      <c r="L49" s="9"/>
    </row>
    <row r="50" spans="1:15" x14ac:dyDescent="0.2">
      <c r="A50" s="19">
        <v>50</v>
      </c>
      <c r="B50" s="18" t="s">
        <v>122</v>
      </c>
      <c r="C50" s="5" t="s">
        <v>63</v>
      </c>
      <c r="D50" s="43">
        <f>'BLS Data Series_Oct'!K50</f>
        <v>787.25</v>
      </c>
      <c r="E50" s="43">
        <f>'BLS Data Series_Oct'!W50</f>
        <v>812.51</v>
      </c>
      <c r="F50" s="44"/>
      <c r="G50" s="44">
        <f t="shared" si="2"/>
        <v>788.59284724532824</v>
      </c>
      <c r="H50" s="11">
        <f t="shared" si="1"/>
        <v>3.0328898921944125</v>
      </c>
      <c r="I50" s="9"/>
      <c r="J50" s="9"/>
      <c r="K50" s="9"/>
      <c r="L50" s="9"/>
    </row>
    <row r="51" spans="1:15" x14ac:dyDescent="0.2">
      <c r="A51" s="19">
        <v>51</v>
      </c>
      <c r="B51" s="18" t="s">
        <v>123</v>
      </c>
      <c r="C51" s="5" t="s">
        <v>64</v>
      </c>
      <c r="D51" s="43">
        <f>'BLS Data Series_Oct'!K51</f>
        <v>883.67</v>
      </c>
      <c r="E51" s="43">
        <f>'BLS Data Series_Oct'!W51</f>
        <v>915.95</v>
      </c>
      <c r="F51" s="44"/>
      <c r="G51" s="44">
        <f t="shared" si="2"/>
        <v>885.17731511626437</v>
      </c>
      <c r="H51" s="11">
        <f t="shared" si="1"/>
        <v>3.4764430084489595</v>
      </c>
      <c r="I51" s="9"/>
      <c r="J51" s="9"/>
      <c r="K51" s="9"/>
      <c r="L51" s="9"/>
    </row>
    <row r="52" spans="1:15" x14ac:dyDescent="0.2">
      <c r="A52" s="19">
        <v>53</v>
      </c>
      <c r="B52" s="18" t="s">
        <v>124</v>
      </c>
      <c r="C52" s="5" t="s">
        <v>65</v>
      </c>
      <c r="D52" s="43">
        <f>'BLS Data Series_Oct'!K52</f>
        <v>971.57</v>
      </c>
      <c r="E52" s="43">
        <f>'BLS Data Series_Oct'!W52</f>
        <v>1028.05</v>
      </c>
      <c r="F52" s="44"/>
      <c r="G52" s="44">
        <f t="shared" si="2"/>
        <v>973.22725004527604</v>
      </c>
      <c r="H52" s="11">
        <f t="shared" si="1"/>
        <v>5.6330882589008313</v>
      </c>
      <c r="I52" s="9"/>
      <c r="J52" s="9"/>
      <c r="K52" s="9"/>
      <c r="L52" s="9"/>
    </row>
    <row r="53" spans="1:15" x14ac:dyDescent="0.2">
      <c r="A53" s="19">
        <v>54</v>
      </c>
      <c r="B53" s="18" t="s">
        <v>125</v>
      </c>
      <c r="C53" s="5" t="s">
        <v>66</v>
      </c>
      <c r="D53" s="43">
        <f>'BLS Data Series_Oct'!K53</f>
        <v>721</v>
      </c>
      <c r="E53" s="43">
        <f>'BLS Data Series_Oct'!W53</f>
        <v>725.22</v>
      </c>
      <c r="F53" s="44"/>
      <c r="G53" s="44">
        <f t="shared" si="2"/>
        <v>722.2298416816534</v>
      </c>
      <c r="H53" s="11">
        <f t="shared" si="1"/>
        <v>0.41401755310805921</v>
      </c>
      <c r="I53" s="9"/>
      <c r="J53" s="9"/>
      <c r="K53" s="9"/>
      <c r="L53" s="9"/>
    </row>
    <row r="54" spans="1:15" x14ac:dyDescent="0.2">
      <c r="A54" s="19">
        <v>55</v>
      </c>
      <c r="B54" s="18" t="s">
        <v>126</v>
      </c>
      <c r="C54" s="5" t="s">
        <v>67</v>
      </c>
      <c r="D54" s="43">
        <f>'BLS Data Series_Oct'!K54</f>
        <v>784.72</v>
      </c>
      <c r="E54" s="43">
        <f>'BLS Data Series_Oct'!W54</f>
        <v>793.9</v>
      </c>
      <c r="F54" s="44"/>
      <c r="G54" s="44">
        <f t="shared" si="2"/>
        <v>786.05853171210413</v>
      </c>
      <c r="H54" s="11">
        <f t="shared" si="1"/>
        <v>0.99756798909318434</v>
      </c>
      <c r="I54" s="9"/>
      <c r="J54" s="9"/>
      <c r="K54" s="9"/>
      <c r="L54" s="9"/>
    </row>
    <row r="55" spans="1:15" x14ac:dyDescent="0.2">
      <c r="A55" s="19">
        <v>56</v>
      </c>
      <c r="B55" s="18" t="s">
        <v>127</v>
      </c>
      <c r="C55" s="5" t="s">
        <v>68</v>
      </c>
      <c r="D55" s="43">
        <f>'BLS Data Series_Oct'!K55</f>
        <v>834.5</v>
      </c>
      <c r="E55" s="43">
        <f>'BLS Data Series_Oct'!W55</f>
        <v>812.23</v>
      </c>
      <c r="F55" s="44"/>
      <c r="G55" s="44">
        <f t="shared" si="2"/>
        <v>835.9234436662133</v>
      </c>
      <c r="H55" s="11">
        <f t="shared" si="1"/>
        <v>-2.8344035384745281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69</v>
      </c>
      <c r="D57" s="34" t="s">
        <v>194</v>
      </c>
      <c r="E57" s="35" t="s">
        <v>195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193</v>
      </c>
      <c r="D58" s="32">
        <v>850.81</v>
      </c>
      <c r="E58" s="32">
        <v>869.4</v>
      </c>
      <c r="F58" s="9"/>
      <c r="G58" s="11">
        <f>D58*$G$61</f>
        <v>852.26126435668164</v>
      </c>
      <c r="H58" s="11">
        <f>((E58/G58)-1)*100</f>
        <v>2.0109720293641775</v>
      </c>
      <c r="I58" s="9"/>
      <c r="J58" s="9"/>
      <c r="K58" s="9"/>
      <c r="L58" s="9"/>
    </row>
    <row r="59" spans="1:15" x14ac:dyDescent="0.2"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70</v>
      </c>
      <c r="D60" s="9"/>
      <c r="E60" s="9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71</v>
      </c>
      <c r="D61" s="36">
        <v>237.43299999999999</v>
      </c>
      <c r="E61" s="36">
        <v>237.83799999999999</v>
      </c>
      <c r="F61" s="9"/>
      <c r="G61" s="9">
        <f>E61/D61</f>
        <v>1.0017057443573556</v>
      </c>
      <c r="H61" s="9"/>
      <c r="I61" s="9"/>
      <c r="J61" s="9"/>
      <c r="K61" s="9"/>
      <c r="L61" s="9"/>
    </row>
    <row r="62" spans="1:15" x14ac:dyDescent="0.2"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3"/>
      <c r="E65" s="33"/>
      <c r="F65" s="33"/>
      <c r="G65" s="33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sqref="A1:N1"/>
    </sheetView>
  </sheetViews>
  <sheetFormatPr defaultRowHeight="15" x14ac:dyDescent="0.25"/>
  <cols>
    <col min="1" max="1" width="23" style="45" customWidth="1"/>
    <col min="2" max="255" width="8" style="45" customWidth="1"/>
    <col min="256" max="16384" width="9.140625" style="45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2" t="s">
        <v>1</v>
      </c>
      <c r="B2" s="41" t="s">
        <v>2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0" t="s">
        <v>3</v>
      </c>
      <c r="B4" s="34" t="s">
        <v>4</v>
      </c>
      <c r="C4" s="34" t="s">
        <v>5</v>
      </c>
      <c r="D4" s="34" t="s">
        <v>6</v>
      </c>
      <c r="E4" s="34" t="s">
        <v>7</v>
      </c>
      <c r="F4" s="34" t="s">
        <v>8</v>
      </c>
      <c r="G4" s="34" t="s">
        <v>9</v>
      </c>
      <c r="H4" s="34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34" t="s">
        <v>16</v>
      </c>
      <c r="O4" s="34" t="s">
        <v>17</v>
      </c>
      <c r="P4" s="34" t="s">
        <v>183</v>
      </c>
      <c r="Q4" s="34" t="s">
        <v>192</v>
      </c>
      <c r="R4" s="34" t="s">
        <v>191</v>
      </c>
      <c r="S4" s="34" t="s">
        <v>190</v>
      </c>
      <c r="T4" s="34" t="s">
        <v>189</v>
      </c>
      <c r="U4" s="34" t="s">
        <v>188</v>
      </c>
      <c r="V4" s="34" t="s">
        <v>187</v>
      </c>
      <c r="W4" s="34" t="s">
        <v>186</v>
      </c>
      <c r="X4" s="34" t="s">
        <v>185</v>
      </c>
      <c r="Y4" s="34" t="s">
        <v>184</v>
      </c>
    </row>
    <row r="5" spans="1:25" ht="15.75" thickTop="1" x14ac:dyDescent="0.25">
      <c r="A5" s="39" t="s">
        <v>18</v>
      </c>
      <c r="B5" s="38">
        <v>717.85</v>
      </c>
      <c r="C5" s="38">
        <v>734.62</v>
      </c>
      <c r="D5" s="38">
        <v>746.28</v>
      </c>
      <c r="E5" s="38">
        <v>734.07</v>
      </c>
      <c r="F5" s="38">
        <v>731.66</v>
      </c>
      <c r="G5" s="38">
        <v>748.52</v>
      </c>
      <c r="H5" s="38">
        <v>731.72</v>
      </c>
      <c r="I5" s="38">
        <v>738.63</v>
      </c>
      <c r="J5" s="38">
        <v>735.92</v>
      </c>
      <c r="K5" s="38">
        <v>730.4</v>
      </c>
      <c r="L5" s="38">
        <v>746.18</v>
      </c>
      <c r="M5" s="38">
        <v>737.69</v>
      </c>
      <c r="N5" s="38">
        <v>732.9</v>
      </c>
      <c r="O5" s="38">
        <v>757.56</v>
      </c>
      <c r="P5" s="38">
        <v>753.67</v>
      </c>
      <c r="Q5" s="38">
        <v>726.53</v>
      </c>
      <c r="R5" s="38">
        <v>731.66</v>
      </c>
      <c r="S5" s="38">
        <v>735.56</v>
      </c>
      <c r="T5" s="38">
        <v>735.61</v>
      </c>
      <c r="U5" s="38">
        <v>753.54</v>
      </c>
      <c r="V5" s="38">
        <v>743.75</v>
      </c>
      <c r="W5" s="38">
        <v>760</v>
      </c>
    </row>
    <row r="6" spans="1:25" x14ac:dyDescent="0.25">
      <c r="A6" s="39" t="s">
        <v>19</v>
      </c>
      <c r="B6" s="38">
        <v>907.85</v>
      </c>
      <c r="C6" s="38">
        <v>943.58</v>
      </c>
      <c r="D6" s="38">
        <v>933.85</v>
      </c>
      <c r="E6" s="38">
        <v>921.74</v>
      </c>
      <c r="F6" s="38">
        <v>923.09</v>
      </c>
      <c r="G6" s="38">
        <v>948.16</v>
      </c>
      <c r="H6" s="38">
        <v>954.43</v>
      </c>
      <c r="I6" s="38">
        <v>951.34</v>
      </c>
      <c r="J6" s="38">
        <v>949.98</v>
      </c>
      <c r="K6" s="38">
        <v>954.6</v>
      </c>
      <c r="L6" s="38">
        <v>938.45</v>
      </c>
      <c r="M6" s="38">
        <v>924.05</v>
      </c>
      <c r="N6" s="38">
        <v>917.63</v>
      </c>
      <c r="O6" s="38">
        <v>941.95</v>
      </c>
      <c r="P6" s="38">
        <v>957.95</v>
      </c>
      <c r="Q6" s="38">
        <v>954.72</v>
      </c>
      <c r="R6" s="38">
        <v>966.05</v>
      </c>
      <c r="S6" s="38">
        <v>976.8</v>
      </c>
      <c r="T6" s="38">
        <v>997.39</v>
      </c>
      <c r="U6" s="38">
        <v>1015.13</v>
      </c>
      <c r="V6" s="38">
        <v>969.87</v>
      </c>
      <c r="W6" s="38">
        <v>972.21</v>
      </c>
    </row>
    <row r="7" spans="1:25" x14ac:dyDescent="0.25">
      <c r="A7" s="39" t="s">
        <v>20</v>
      </c>
      <c r="B7" s="38">
        <v>802.13</v>
      </c>
      <c r="C7" s="38">
        <v>818.05</v>
      </c>
      <c r="D7" s="38">
        <v>813.12</v>
      </c>
      <c r="E7" s="38">
        <v>790.51</v>
      </c>
      <c r="F7" s="38">
        <v>784.44</v>
      </c>
      <c r="G7" s="38">
        <v>799.56</v>
      </c>
      <c r="H7" s="38">
        <v>781.81</v>
      </c>
      <c r="I7" s="38">
        <v>780.67</v>
      </c>
      <c r="J7" s="38">
        <v>773.26</v>
      </c>
      <c r="K7" s="38">
        <v>775.43</v>
      </c>
      <c r="L7" s="38">
        <v>793.44</v>
      </c>
      <c r="M7" s="38">
        <v>778.15</v>
      </c>
      <c r="N7" s="38">
        <v>788.1</v>
      </c>
      <c r="O7" s="38">
        <v>807.65</v>
      </c>
      <c r="P7" s="38">
        <v>802.7</v>
      </c>
      <c r="Q7" s="38">
        <v>799.84</v>
      </c>
      <c r="R7" s="38">
        <v>794.42</v>
      </c>
      <c r="S7" s="38">
        <v>798.66</v>
      </c>
      <c r="T7" s="38">
        <v>796.49</v>
      </c>
      <c r="U7" s="38">
        <v>819.94</v>
      </c>
      <c r="V7" s="38">
        <v>799.8</v>
      </c>
      <c r="W7" s="38">
        <v>803.93</v>
      </c>
    </row>
    <row r="8" spans="1:25" x14ac:dyDescent="0.25">
      <c r="A8" s="39" t="s">
        <v>21</v>
      </c>
      <c r="B8" s="38">
        <v>680.34</v>
      </c>
      <c r="C8" s="38">
        <v>689.5</v>
      </c>
      <c r="D8" s="38">
        <v>699.29</v>
      </c>
      <c r="E8" s="38">
        <v>681.45</v>
      </c>
      <c r="F8" s="38">
        <v>677.9</v>
      </c>
      <c r="G8" s="38">
        <v>694.35</v>
      </c>
      <c r="H8" s="38">
        <v>677.69</v>
      </c>
      <c r="I8" s="38">
        <v>678.65</v>
      </c>
      <c r="J8" s="38">
        <v>679.3</v>
      </c>
      <c r="K8" s="38">
        <v>675.12</v>
      </c>
      <c r="L8" s="38">
        <v>684.39</v>
      </c>
      <c r="M8" s="38">
        <v>675.12</v>
      </c>
      <c r="N8" s="38">
        <v>670.89</v>
      </c>
      <c r="O8" s="38">
        <v>674.57</v>
      </c>
      <c r="P8" s="38">
        <v>674.24</v>
      </c>
      <c r="Q8" s="38">
        <v>670.55</v>
      </c>
      <c r="R8" s="38">
        <v>666.79</v>
      </c>
      <c r="S8" s="38">
        <v>661.65</v>
      </c>
      <c r="T8" s="38">
        <v>669.3</v>
      </c>
      <c r="U8" s="38">
        <v>684.39</v>
      </c>
      <c r="V8" s="38">
        <v>669.19</v>
      </c>
      <c r="W8" s="38">
        <v>679.2</v>
      </c>
    </row>
    <row r="9" spans="1:25" x14ac:dyDescent="0.25">
      <c r="A9" s="39" t="s">
        <v>22</v>
      </c>
      <c r="B9" s="38">
        <v>929.2</v>
      </c>
      <c r="C9" s="38">
        <v>962.54</v>
      </c>
      <c r="D9" s="38">
        <v>957.7</v>
      </c>
      <c r="E9" s="38">
        <v>933.66</v>
      </c>
      <c r="F9" s="38">
        <v>930.58</v>
      </c>
      <c r="G9" s="38">
        <v>958.65</v>
      </c>
      <c r="H9" s="38">
        <v>939.13</v>
      </c>
      <c r="I9" s="38">
        <v>941.85</v>
      </c>
      <c r="J9" s="38">
        <v>943.94</v>
      </c>
      <c r="K9" s="38">
        <v>947.02</v>
      </c>
      <c r="L9" s="38">
        <v>976.85</v>
      </c>
      <c r="M9" s="38">
        <v>948.71</v>
      </c>
      <c r="N9" s="38">
        <v>955.48</v>
      </c>
      <c r="O9" s="38">
        <v>981.39</v>
      </c>
      <c r="P9" s="38">
        <v>981.05</v>
      </c>
      <c r="Q9" s="38">
        <v>962.17</v>
      </c>
      <c r="R9" s="38">
        <v>961.09</v>
      </c>
      <c r="S9" s="38">
        <v>963.24</v>
      </c>
      <c r="T9" s="38">
        <v>964.28</v>
      </c>
      <c r="U9" s="38">
        <v>994.74</v>
      </c>
      <c r="V9" s="38">
        <v>961.48</v>
      </c>
      <c r="W9" s="38">
        <v>968.36</v>
      </c>
    </row>
    <row r="10" spans="1:25" x14ac:dyDescent="0.25">
      <c r="A10" s="39" t="s">
        <v>23</v>
      </c>
      <c r="B10" s="38">
        <v>890.57</v>
      </c>
      <c r="C10" s="38">
        <v>917</v>
      </c>
      <c r="D10" s="38">
        <v>921.01</v>
      </c>
      <c r="E10" s="38">
        <v>898.54</v>
      </c>
      <c r="F10" s="38">
        <v>894.78</v>
      </c>
      <c r="G10" s="38">
        <v>928.93</v>
      </c>
      <c r="H10" s="38">
        <v>900.45</v>
      </c>
      <c r="I10" s="38">
        <v>897.35</v>
      </c>
      <c r="J10" s="38">
        <v>903.46</v>
      </c>
      <c r="K10" s="38">
        <v>908.73</v>
      </c>
      <c r="L10" s="38">
        <v>917.1</v>
      </c>
      <c r="M10" s="38">
        <v>901.6</v>
      </c>
      <c r="N10" s="38">
        <v>895.1</v>
      </c>
      <c r="O10" s="38">
        <v>920.2</v>
      </c>
      <c r="P10" s="38">
        <v>925.29</v>
      </c>
      <c r="Q10" s="38">
        <v>905.52</v>
      </c>
      <c r="R10" s="38">
        <v>907.19</v>
      </c>
      <c r="S10" s="38">
        <v>898.62</v>
      </c>
      <c r="T10" s="38">
        <v>913.2</v>
      </c>
      <c r="U10" s="38">
        <v>940.64</v>
      </c>
      <c r="V10" s="38">
        <v>909.88</v>
      </c>
      <c r="W10" s="38">
        <v>921.74</v>
      </c>
    </row>
    <row r="11" spans="1:25" x14ac:dyDescent="0.25">
      <c r="A11" s="39" t="s">
        <v>24</v>
      </c>
      <c r="B11" s="38">
        <v>924.29</v>
      </c>
      <c r="C11" s="38">
        <v>931.52</v>
      </c>
      <c r="D11" s="38">
        <v>945.84</v>
      </c>
      <c r="E11" s="38">
        <v>940.13</v>
      </c>
      <c r="F11" s="38">
        <v>931.97</v>
      </c>
      <c r="G11" s="38">
        <v>950.79</v>
      </c>
      <c r="H11" s="38">
        <v>940.23</v>
      </c>
      <c r="I11" s="38">
        <v>945.72</v>
      </c>
      <c r="J11" s="38">
        <v>958.01</v>
      </c>
      <c r="K11" s="38">
        <v>957.22</v>
      </c>
      <c r="L11" s="38">
        <v>980.17</v>
      </c>
      <c r="M11" s="38">
        <v>962.29</v>
      </c>
      <c r="N11" s="38">
        <v>956.09</v>
      </c>
      <c r="O11" s="38">
        <v>972.94</v>
      </c>
      <c r="P11" s="38">
        <v>975.41</v>
      </c>
      <c r="Q11" s="38">
        <v>959.58</v>
      </c>
      <c r="R11" s="38">
        <v>955.04</v>
      </c>
      <c r="S11" s="38">
        <v>957.38</v>
      </c>
      <c r="T11" s="38">
        <v>961.59</v>
      </c>
      <c r="U11" s="38">
        <v>997.9</v>
      </c>
      <c r="V11" s="38">
        <v>984.97</v>
      </c>
      <c r="W11" s="38">
        <v>993.14</v>
      </c>
    </row>
    <row r="12" spans="1:25" x14ac:dyDescent="0.25">
      <c r="A12" s="39" t="s">
        <v>25</v>
      </c>
      <c r="B12" s="38">
        <v>700.21</v>
      </c>
      <c r="C12" s="38">
        <v>709.44</v>
      </c>
      <c r="D12" s="38">
        <v>714.59</v>
      </c>
      <c r="E12" s="38">
        <v>704.49</v>
      </c>
      <c r="F12" s="38">
        <v>710.57</v>
      </c>
      <c r="G12" s="38">
        <v>717.55</v>
      </c>
      <c r="H12" s="38">
        <v>707.35</v>
      </c>
      <c r="I12" s="38">
        <v>713.89</v>
      </c>
      <c r="J12" s="38">
        <v>715.77</v>
      </c>
      <c r="K12" s="38">
        <v>715.58</v>
      </c>
      <c r="L12" s="38">
        <v>726.62</v>
      </c>
      <c r="M12" s="38">
        <v>726.36</v>
      </c>
      <c r="N12" s="38">
        <v>730.19</v>
      </c>
      <c r="O12" s="38">
        <v>747.66</v>
      </c>
      <c r="P12" s="38">
        <v>748.99</v>
      </c>
      <c r="Q12" s="38">
        <v>741.92</v>
      </c>
      <c r="R12" s="38">
        <v>739.14</v>
      </c>
      <c r="S12" s="38">
        <v>729.3</v>
      </c>
      <c r="T12" s="38">
        <v>739.14</v>
      </c>
      <c r="U12" s="38">
        <v>760.12</v>
      </c>
      <c r="V12" s="38">
        <v>759.62</v>
      </c>
      <c r="W12" s="38">
        <v>762.56</v>
      </c>
    </row>
    <row r="13" spans="1:25" x14ac:dyDescent="0.25">
      <c r="A13" s="39" t="s">
        <v>26</v>
      </c>
      <c r="B13" s="38">
        <v>1393.69</v>
      </c>
      <c r="C13" s="38">
        <v>1455.89</v>
      </c>
      <c r="D13" s="38">
        <v>1439.37</v>
      </c>
      <c r="E13" s="38">
        <v>1380.96</v>
      </c>
      <c r="F13" s="38">
        <v>1387.44</v>
      </c>
      <c r="G13" s="38">
        <v>1432.52</v>
      </c>
      <c r="H13" s="38">
        <v>1377</v>
      </c>
      <c r="I13" s="38">
        <v>1379.52</v>
      </c>
      <c r="J13" s="38">
        <v>1387.66</v>
      </c>
      <c r="K13" s="38">
        <v>1380.09</v>
      </c>
      <c r="L13" s="38">
        <v>1459.76</v>
      </c>
      <c r="M13" s="38">
        <v>1394.09</v>
      </c>
      <c r="N13" s="38">
        <v>1397.88</v>
      </c>
      <c r="O13" s="38">
        <v>1489.66</v>
      </c>
      <c r="P13" s="38">
        <v>1474.56</v>
      </c>
      <c r="Q13" s="38">
        <v>1382.02</v>
      </c>
      <c r="R13" s="38">
        <v>1366.49</v>
      </c>
      <c r="S13" s="38">
        <v>1359.3</v>
      </c>
      <c r="T13" s="38">
        <v>1317.75</v>
      </c>
      <c r="U13" s="38">
        <v>1363.12</v>
      </c>
      <c r="V13" s="38">
        <v>1308.3</v>
      </c>
      <c r="W13" s="38">
        <v>1267.6199999999999</v>
      </c>
    </row>
    <row r="14" spans="1:25" x14ac:dyDescent="0.25">
      <c r="A14" s="39" t="s">
        <v>27</v>
      </c>
      <c r="B14" s="38">
        <v>757.19</v>
      </c>
      <c r="C14" s="38">
        <v>767.43</v>
      </c>
      <c r="D14" s="38">
        <v>764.31</v>
      </c>
      <c r="E14" s="38">
        <v>765.74</v>
      </c>
      <c r="F14" s="38">
        <v>756.5</v>
      </c>
      <c r="G14" s="38">
        <v>766.59</v>
      </c>
      <c r="H14" s="38">
        <v>762.15</v>
      </c>
      <c r="I14" s="38">
        <v>766.09</v>
      </c>
      <c r="J14" s="38">
        <v>762.15</v>
      </c>
      <c r="K14" s="38">
        <v>758.21</v>
      </c>
      <c r="L14" s="38">
        <v>770.89</v>
      </c>
      <c r="M14" s="38">
        <v>761.27</v>
      </c>
      <c r="N14" s="38">
        <v>761.11</v>
      </c>
      <c r="O14" s="38">
        <v>781.79</v>
      </c>
      <c r="P14" s="38">
        <v>779.02</v>
      </c>
      <c r="Q14" s="38">
        <v>768.66</v>
      </c>
      <c r="R14" s="38">
        <v>769.84</v>
      </c>
      <c r="S14" s="38">
        <v>764.18</v>
      </c>
      <c r="T14" s="38">
        <v>771.21</v>
      </c>
      <c r="U14" s="38">
        <v>786.6</v>
      </c>
      <c r="V14" s="38">
        <v>772.92</v>
      </c>
      <c r="W14" s="38">
        <v>779.62</v>
      </c>
    </row>
    <row r="15" spans="1:25" x14ac:dyDescent="0.25">
      <c r="A15" s="39" t="s">
        <v>28</v>
      </c>
      <c r="B15" s="38">
        <v>798.22</v>
      </c>
      <c r="C15" s="38">
        <v>803.76</v>
      </c>
      <c r="D15" s="38">
        <v>826.98</v>
      </c>
      <c r="E15" s="38">
        <v>807.84</v>
      </c>
      <c r="F15" s="38">
        <v>806.08</v>
      </c>
      <c r="G15" s="38">
        <v>834.86</v>
      </c>
      <c r="H15" s="38">
        <v>816.29</v>
      </c>
      <c r="I15" s="38">
        <v>830.48</v>
      </c>
      <c r="J15" s="38">
        <v>825.67</v>
      </c>
      <c r="K15" s="38">
        <v>822.15</v>
      </c>
      <c r="L15" s="38">
        <v>850.84</v>
      </c>
      <c r="M15" s="38">
        <v>831.42</v>
      </c>
      <c r="N15" s="38">
        <v>830.68</v>
      </c>
      <c r="O15" s="38">
        <v>849.32</v>
      </c>
      <c r="P15" s="38">
        <v>844.38</v>
      </c>
      <c r="Q15" s="38">
        <v>823.02</v>
      </c>
      <c r="R15" s="38">
        <v>824.85</v>
      </c>
      <c r="S15" s="38">
        <v>820.99</v>
      </c>
      <c r="T15" s="38">
        <v>826.61</v>
      </c>
      <c r="U15" s="38">
        <v>848.7</v>
      </c>
      <c r="V15" s="38">
        <v>825.11</v>
      </c>
      <c r="W15" s="38">
        <v>837.55</v>
      </c>
    </row>
    <row r="16" spans="1:25" x14ac:dyDescent="0.25">
      <c r="A16" s="39" t="s">
        <v>29</v>
      </c>
      <c r="B16" s="38">
        <v>796.14</v>
      </c>
      <c r="C16" s="38">
        <v>821.48</v>
      </c>
      <c r="D16" s="38">
        <v>825.25</v>
      </c>
      <c r="E16" s="38">
        <v>804.27</v>
      </c>
      <c r="F16" s="38">
        <v>804</v>
      </c>
      <c r="G16" s="38">
        <v>834.52</v>
      </c>
      <c r="H16" s="38">
        <v>820.51</v>
      </c>
      <c r="I16" s="38">
        <v>823.2</v>
      </c>
      <c r="J16" s="38">
        <v>824.44</v>
      </c>
      <c r="K16" s="38">
        <v>809.49</v>
      </c>
      <c r="L16" s="38">
        <v>832.58</v>
      </c>
      <c r="M16" s="38">
        <v>815.39</v>
      </c>
      <c r="N16" s="38">
        <v>813.07</v>
      </c>
      <c r="O16" s="38">
        <v>838.86</v>
      </c>
      <c r="P16" s="38">
        <v>838.86</v>
      </c>
      <c r="Q16" s="38">
        <v>809.82</v>
      </c>
      <c r="R16" s="38">
        <v>810.81</v>
      </c>
      <c r="S16" s="38">
        <v>803.42</v>
      </c>
      <c r="T16" s="38">
        <v>812.85</v>
      </c>
      <c r="U16" s="38">
        <v>833</v>
      </c>
      <c r="V16" s="38">
        <v>795.77</v>
      </c>
      <c r="W16" s="38">
        <v>799.5</v>
      </c>
    </row>
    <row r="17" spans="1:23" x14ac:dyDescent="0.25">
      <c r="A17" s="39" t="s">
        <v>30</v>
      </c>
      <c r="B17" s="38">
        <v>685.75</v>
      </c>
      <c r="C17" s="38">
        <v>714.22</v>
      </c>
      <c r="D17" s="38">
        <v>711.54</v>
      </c>
      <c r="E17" s="38">
        <v>699.93</v>
      </c>
      <c r="F17" s="38">
        <v>698.8</v>
      </c>
      <c r="G17" s="38">
        <v>717.06</v>
      </c>
      <c r="H17" s="38">
        <v>705.29</v>
      </c>
      <c r="I17" s="38">
        <v>722.07</v>
      </c>
      <c r="J17" s="38">
        <v>720.92</v>
      </c>
      <c r="K17" s="38">
        <v>721.94</v>
      </c>
      <c r="L17" s="38">
        <v>740.52</v>
      </c>
      <c r="M17" s="38">
        <v>722.94</v>
      </c>
      <c r="N17" s="38">
        <v>717.53</v>
      </c>
      <c r="O17" s="38">
        <v>744.77</v>
      </c>
      <c r="P17" s="38">
        <v>736.35</v>
      </c>
      <c r="Q17" s="38">
        <v>733.6</v>
      </c>
      <c r="R17" s="38">
        <v>735.13</v>
      </c>
      <c r="S17" s="38">
        <v>735.84</v>
      </c>
      <c r="T17" s="38">
        <v>740.38</v>
      </c>
      <c r="U17" s="38">
        <v>768.12</v>
      </c>
      <c r="V17" s="38">
        <v>732.72</v>
      </c>
      <c r="W17" s="38">
        <v>735.48</v>
      </c>
    </row>
    <row r="18" spans="1:23" x14ac:dyDescent="0.25">
      <c r="A18" s="39" t="s">
        <v>31</v>
      </c>
      <c r="B18" s="38">
        <v>851.7</v>
      </c>
      <c r="C18" s="38">
        <v>876.42</v>
      </c>
      <c r="D18" s="38">
        <v>878.84</v>
      </c>
      <c r="E18" s="38">
        <v>865.73</v>
      </c>
      <c r="F18" s="38">
        <v>866.08</v>
      </c>
      <c r="G18" s="38">
        <v>881.48</v>
      </c>
      <c r="H18" s="38">
        <v>866.08</v>
      </c>
      <c r="I18" s="38">
        <v>874.45</v>
      </c>
      <c r="J18" s="38">
        <v>873.62</v>
      </c>
      <c r="K18" s="38">
        <v>874.65</v>
      </c>
      <c r="L18" s="38">
        <v>903.56</v>
      </c>
      <c r="M18" s="38">
        <v>879.45</v>
      </c>
      <c r="N18" s="38">
        <v>872.59</v>
      </c>
      <c r="O18" s="38">
        <v>901.14</v>
      </c>
      <c r="P18" s="38">
        <v>894.06</v>
      </c>
      <c r="Q18" s="38">
        <v>879.1</v>
      </c>
      <c r="R18" s="38">
        <v>879.62</v>
      </c>
      <c r="S18" s="38">
        <v>878.77</v>
      </c>
      <c r="T18" s="38">
        <v>880.99</v>
      </c>
      <c r="U18" s="38">
        <v>905.84</v>
      </c>
      <c r="V18" s="38">
        <v>887.86</v>
      </c>
      <c r="W18" s="38">
        <v>890.62</v>
      </c>
    </row>
    <row r="19" spans="1:23" x14ac:dyDescent="0.25">
      <c r="A19" s="39" t="s">
        <v>32</v>
      </c>
      <c r="B19" s="38">
        <v>760.61</v>
      </c>
      <c r="C19" s="38">
        <v>782.65</v>
      </c>
      <c r="D19" s="38">
        <v>789.44</v>
      </c>
      <c r="E19" s="38">
        <v>786.11</v>
      </c>
      <c r="F19" s="38">
        <v>782.65</v>
      </c>
      <c r="G19" s="38">
        <v>797.78</v>
      </c>
      <c r="H19" s="38">
        <v>783.7</v>
      </c>
      <c r="I19" s="38">
        <v>791.15</v>
      </c>
      <c r="J19" s="38">
        <v>785.4</v>
      </c>
      <c r="K19" s="38">
        <v>788.9</v>
      </c>
      <c r="L19" s="38">
        <v>810.66</v>
      </c>
      <c r="M19" s="38">
        <v>803.58</v>
      </c>
      <c r="N19" s="38">
        <v>797.75</v>
      </c>
      <c r="O19" s="38">
        <v>799.75</v>
      </c>
      <c r="P19" s="38">
        <v>796.95</v>
      </c>
      <c r="Q19" s="38">
        <v>790.31</v>
      </c>
      <c r="R19" s="38">
        <v>792.4</v>
      </c>
      <c r="S19" s="38">
        <v>790.49</v>
      </c>
      <c r="T19" s="38">
        <v>791.35</v>
      </c>
      <c r="U19" s="38">
        <v>810.49</v>
      </c>
      <c r="V19" s="38">
        <v>790.74</v>
      </c>
      <c r="W19" s="38">
        <v>798.16</v>
      </c>
    </row>
    <row r="20" spans="1:23" x14ac:dyDescent="0.25">
      <c r="A20" s="39" t="s">
        <v>33</v>
      </c>
      <c r="B20" s="38">
        <v>749.66</v>
      </c>
      <c r="C20" s="38">
        <v>767.29</v>
      </c>
      <c r="D20" s="38">
        <v>765.45</v>
      </c>
      <c r="E20" s="38">
        <v>758.8</v>
      </c>
      <c r="F20" s="38">
        <v>757.68</v>
      </c>
      <c r="G20" s="38">
        <v>778.62</v>
      </c>
      <c r="H20" s="38">
        <v>767.78</v>
      </c>
      <c r="I20" s="38">
        <v>769.19</v>
      </c>
      <c r="J20" s="38">
        <v>769.39</v>
      </c>
      <c r="K20" s="38">
        <v>775.46</v>
      </c>
      <c r="L20" s="38">
        <v>781.99</v>
      </c>
      <c r="M20" s="38">
        <v>769.08</v>
      </c>
      <c r="N20" s="38">
        <v>755.48</v>
      </c>
      <c r="O20" s="38">
        <v>775.34</v>
      </c>
      <c r="P20" s="38">
        <v>775.55</v>
      </c>
      <c r="Q20" s="38">
        <v>780.06</v>
      </c>
      <c r="R20" s="38">
        <v>780.92</v>
      </c>
      <c r="S20" s="38">
        <v>776.39</v>
      </c>
      <c r="T20" s="38">
        <v>782.95</v>
      </c>
      <c r="U20" s="38">
        <v>814.55</v>
      </c>
      <c r="V20" s="38">
        <v>793.16</v>
      </c>
      <c r="W20" s="38">
        <v>809.33</v>
      </c>
    </row>
    <row r="21" spans="1:23" x14ac:dyDescent="0.25">
      <c r="A21" s="39" t="s">
        <v>34</v>
      </c>
      <c r="B21" s="38">
        <v>740.52</v>
      </c>
      <c r="C21" s="38">
        <v>759.21</v>
      </c>
      <c r="D21" s="38">
        <v>766.64</v>
      </c>
      <c r="E21" s="38">
        <v>755.77</v>
      </c>
      <c r="F21" s="38">
        <v>751.64</v>
      </c>
      <c r="G21" s="38">
        <v>766.15</v>
      </c>
      <c r="H21" s="38">
        <v>759.82</v>
      </c>
      <c r="I21" s="38">
        <v>766.52</v>
      </c>
      <c r="J21" s="38">
        <v>768.47</v>
      </c>
      <c r="K21" s="38">
        <v>765.56</v>
      </c>
      <c r="L21" s="38">
        <v>792.7</v>
      </c>
      <c r="M21" s="38">
        <v>774.53</v>
      </c>
      <c r="N21" s="38">
        <v>769.84</v>
      </c>
      <c r="O21" s="38">
        <v>781.43</v>
      </c>
      <c r="P21" s="38">
        <v>777.81</v>
      </c>
      <c r="Q21" s="38">
        <v>756.84</v>
      </c>
      <c r="R21" s="38">
        <v>763.34</v>
      </c>
      <c r="S21" s="38">
        <v>767.43</v>
      </c>
      <c r="T21" s="38">
        <v>769.53</v>
      </c>
      <c r="U21" s="38">
        <v>789.95</v>
      </c>
      <c r="V21" s="38">
        <v>768.74</v>
      </c>
      <c r="W21" s="38">
        <v>772.24</v>
      </c>
    </row>
    <row r="22" spans="1:23" x14ac:dyDescent="0.25">
      <c r="A22" s="39" t="s">
        <v>35</v>
      </c>
      <c r="B22" s="38">
        <v>686.13</v>
      </c>
      <c r="C22" s="38">
        <v>712.76</v>
      </c>
      <c r="D22" s="38">
        <v>713.8</v>
      </c>
      <c r="E22" s="38">
        <v>705.84</v>
      </c>
      <c r="F22" s="38">
        <v>704</v>
      </c>
      <c r="G22" s="38">
        <v>715.26</v>
      </c>
      <c r="H22" s="38">
        <v>712.01</v>
      </c>
      <c r="I22" s="38">
        <v>715.45</v>
      </c>
      <c r="J22" s="38">
        <v>711.9</v>
      </c>
      <c r="K22" s="38">
        <v>717.85</v>
      </c>
      <c r="L22" s="38">
        <v>740.89</v>
      </c>
      <c r="M22" s="38">
        <v>752.23</v>
      </c>
      <c r="N22" s="38">
        <v>740.23</v>
      </c>
      <c r="O22" s="38">
        <v>729.22</v>
      </c>
      <c r="P22" s="38">
        <v>740.6</v>
      </c>
      <c r="Q22" s="38">
        <v>739.2</v>
      </c>
      <c r="R22" s="38">
        <v>742.02</v>
      </c>
      <c r="S22" s="38">
        <v>742.34</v>
      </c>
      <c r="T22" s="38">
        <v>749.06</v>
      </c>
      <c r="U22" s="38">
        <v>754.7</v>
      </c>
      <c r="V22" s="38">
        <v>744.12</v>
      </c>
      <c r="W22" s="38">
        <v>750.83</v>
      </c>
    </row>
    <row r="23" spans="1:23" x14ac:dyDescent="0.25">
      <c r="A23" s="39" t="s">
        <v>36</v>
      </c>
      <c r="B23" s="38">
        <v>784.2</v>
      </c>
      <c r="C23" s="38">
        <v>800.02</v>
      </c>
      <c r="D23" s="38">
        <v>810.67</v>
      </c>
      <c r="E23" s="38">
        <v>795.96</v>
      </c>
      <c r="F23" s="38">
        <v>797.45</v>
      </c>
      <c r="G23" s="38">
        <v>808.44</v>
      </c>
      <c r="H23" s="38">
        <v>802.5</v>
      </c>
      <c r="I23" s="38">
        <v>807.35</v>
      </c>
      <c r="J23" s="38">
        <v>800.38</v>
      </c>
      <c r="K23" s="38">
        <v>802.26</v>
      </c>
      <c r="L23" s="38">
        <v>811.44</v>
      </c>
      <c r="M23" s="38">
        <v>803.37</v>
      </c>
      <c r="N23" s="38">
        <v>794.11</v>
      </c>
      <c r="O23" s="38">
        <v>806.26</v>
      </c>
      <c r="P23" s="38">
        <v>801.29</v>
      </c>
      <c r="Q23" s="38">
        <v>795.4</v>
      </c>
      <c r="R23" s="38">
        <v>787.6</v>
      </c>
      <c r="S23" s="38">
        <v>788.72</v>
      </c>
      <c r="T23" s="38">
        <v>790.2</v>
      </c>
      <c r="U23" s="38">
        <v>808.04</v>
      </c>
      <c r="V23" s="38">
        <v>784.82</v>
      </c>
      <c r="W23" s="38">
        <v>798.34</v>
      </c>
    </row>
    <row r="24" spans="1:23" x14ac:dyDescent="0.25">
      <c r="A24" s="39" t="s">
        <v>37</v>
      </c>
      <c r="B24" s="38">
        <v>713.33</v>
      </c>
      <c r="C24" s="38">
        <v>723.66</v>
      </c>
      <c r="D24" s="38">
        <v>729.61</v>
      </c>
      <c r="E24" s="38">
        <v>722.98</v>
      </c>
      <c r="F24" s="38">
        <v>719.7</v>
      </c>
      <c r="G24" s="38">
        <v>714.27</v>
      </c>
      <c r="H24" s="38">
        <v>714.78</v>
      </c>
      <c r="I24" s="38">
        <v>715.16</v>
      </c>
      <c r="J24" s="38">
        <v>732.22</v>
      </c>
      <c r="K24" s="38">
        <v>728.04</v>
      </c>
      <c r="L24" s="38">
        <v>741.33</v>
      </c>
      <c r="M24" s="38">
        <v>736.99</v>
      </c>
      <c r="N24" s="38">
        <v>743.43</v>
      </c>
      <c r="O24" s="38">
        <v>748</v>
      </c>
      <c r="P24" s="38">
        <v>753.95</v>
      </c>
      <c r="Q24" s="38">
        <v>743.43</v>
      </c>
      <c r="R24" s="38">
        <v>743.28</v>
      </c>
      <c r="S24" s="38">
        <v>736.08</v>
      </c>
      <c r="T24" s="38">
        <v>740.79</v>
      </c>
      <c r="U24" s="38">
        <v>747.09</v>
      </c>
      <c r="V24" s="38">
        <v>752.45</v>
      </c>
      <c r="W24" s="38">
        <v>752.06</v>
      </c>
    </row>
    <row r="25" spans="1:23" x14ac:dyDescent="0.25">
      <c r="A25" s="39" t="s">
        <v>38</v>
      </c>
      <c r="B25" s="38">
        <v>926.8</v>
      </c>
      <c r="C25" s="38">
        <v>934.75</v>
      </c>
      <c r="D25" s="38">
        <v>942.9</v>
      </c>
      <c r="E25" s="38">
        <v>930.25</v>
      </c>
      <c r="F25" s="38">
        <v>926.48</v>
      </c>
      <c r="G25" s="38">
        <v>944.23</v>
      </c>
      <c r="H25" s="38">
        <v>931.25</v>
      </c>
      <c r="I25" s="38">
        <v>932.62</v>
      </c>
      <c r="J25" s="38">
        <v>939.13</v>
      </c>
      <c r="K25" s="38">
        <v>921.74</v>
      </c>
      <c r="L25" s="38">
        <v>949.1</v>
      </c>
      <c r="M25" s="38">
        <v>925.07</v>
      </c>
      <c r="N25" s="38">
        <v>920.41</v>
      </c>
      <c r="O25" s="38">
        <v>939.37</v>
      </c>
      <c r="P25" s="38">
        <v>947.3</v>
      </c>
      <c r="Q25" s="38">
        <v>927.52</v>
      </c>
      <c r="R25" s="38">
        <v>929.19</v>
      </c>
      <c r="S25" s="38">
        <v>919.58</v>
      </c>
      <c r="T25" s="38">
        <v>920.2</v>
      </c>
      <c r="U25" s="38">
        <v>946.62</v>
      </c>
      <c r="V25" s="38">
        <v>938.75</v>
      </c>
      <c r="W25" s="38">
        <v>937.71</v>
      </c>
    </row>
    <row r="26" spans="1:23" x14ac:dyDescent="0.25">
      <c r="A26" s="39" t="s">
        <v>39</v>
      </c>
      <c r="B26" s="38">
        <v>972.51</v>
      </c>
      <c r="C26" s="38">
        <v>987.7</v>
      </c>
      <c r="D26" s="38">
        <v>986.68</v>
      </c>
      <c r="E26" s="38">
        <v>972.76</v>
      </c>
      <c r="F26" s="38">
        <v>968.44</v>
      </c>
      <c r="G26" s="38">
        <v>973.28</v>
      </c>
      <c r="H26" s="38">
        <v>962.8</v>
      </c>
      <c r="I26" s="38">
        <v>976.28</v>
      </c>
      <c r="J26" s="38">
        <v>985.63</v>
      </c>
      <c r="K26" s="38">
        <v>990.01</v>
      </c>
      <c r="L26" s="38">
        <v>1017.74</v>
      </c>
      <c r="M26" s="38">
        <v>994.99</v>
      </c>
      <c r="N26" s="38">
        <v>1008.23</v>
      </c>
      <c r="O26" s="38">
        <v>1009.47</v>
      </c>
      <c r="P26" s="38">
        <v>1014.36</v>
      </c>
      <c r="Q26" s="38">
        <v>1003.3</v>
      </c>
      <c r="R26" s="38">
        <v>1008.01</v>
      </c>
      <c r="S26" s="38">
        <v>998.99</v>
      </c>
      <c r="T26" s="38">
        <v>999.98</v>
      </c>
      <c r="U26" s="38">
        <v>1020.42</v>
      </c>
      <c r="V26" s="38">
        <v>1014.69</v>
      </c>
      <c r="W26" s="38">
        <v>1028.79</v>
      </c>
    </row>
    <row r="27" spans="1:23" x14ac:dyDescent="0.25">
      <c r="A27" s="39" t="s">
        <v>40</v>
      </c>
      <c r="B27" s="38">
        <v>794.3</v>
      </c>
      <c r="C27" s="38">
        <v>814.59</v>
      </c>
      <c r="D27" s="38">
        <v>814.64</v>
      </c>
      <c r="E27" s="38">
        <v>807.49</v>
      </c>
      <c r="F27" s="38">
        <v>801.99</v>
      </c>
      <c r="G27" s="38">
        <v>815.1</v>
      </c>
      <c r="H27" s="38">
        <v>798.85</v>
      </c>
      <c r="I27" s="38">
        <v>803.16</v>
      </c>
      <c r="J27" s="38">
        <v>813.17</v>
      </c>
      <c r="K27" s="38">
        <v>811.84</v>
      </c>
      <c r="L27" s="38">
        <v>828.29</v>
      </c>
      <c r="M27" s="38">
        <v>823.02</v>
      </c>
      <c r="N27" s="38">
        <v>814.99</v>
      </c>
      <c r="O27" s="38">
        <v>825.6</v>
      </c>
      <c r="P27" s="38">
        <v>829.71</v>
      </c>
      <c r="Q27" s="38">
        <v>818.74</v>
      </c>
      <c r="R27" s="38">
        <v>820.37</v>
      </c>
      <c r="S27" s="38">
        <v>819.27</v>
      </c>
      <c r="T27" s="38">
        <v>820.11</v>
      </c>
      <c r="U27" s="38">
        <v>847.37</v>
      </c>
      <c r="V27" s="38">
        <v>827.95</v>
      </c>
      <c r="W27" s="38">
        <v>835.21</v>
      </c>
    </row>
    <row r="28" spans="1:23" x14ac:dyDescent="0.25">
      <c r="A28" s="39" t="s">
        <v>41</v>
      </c>
      <c r="B28" s="38">
        <v>863.2</v>
      </c>
      <c r="C28" s="38">
        <v>879.71</v>
      </c>
      <c r="D28" s="38">
        <v>878.22</v>
      </c>
      <c r="E28" s="38">
        <v>871.48</v>
      </c>
      <c r="F28" s="38">
        <v>877.54</v>
      </c>
      <c r="G28" s="38">
        <v>887.69</v>
      </c>
      <c r="H28" s="38">
        <v>875.52</v>
      </c>
      <c r="I28" s="38">
        <v>877.39</v>
      </c>
      <c r="J28" s="38">
        <v>878.08</v>
      </c>
      <c r="K28" s="38">
        <v>875.69</v>
      </c>
      <c r="L28" s="38">
        <v>885.1</v>
      </c>
      <c r="M28" s="38">
        <v>875.3</v>
      </c>
      <c r="N28" s="38">
        <v>873.35</v>
      </c>
      <c r="O28" s="38">
        <v>884.11</v>
      </c>
      <c r="P28" s="38">
        <v>892.25</v>
      </c>
      <c r="Q28" s="38">
        <v>872.59</v>
      </c>
      <c r="R28" s="38">
        <v>871.7</v>
      </c>
      <c r="S28" s="38">
        <v>876.37</v>
      </c>
      <c r="T28" s="38">
        <v>882.36</v>
      </c>
      <c r="U28" s="38">
        <v>901.16</v>
      </c>
      <c r="V28" s="38">
        <v>881.4</v>
      </c>
      <c r="W28" s="38">
        <v>898.62</v>
      </c>
    </row>
    <row r="29" spans="1:23" x14ac:dyDescent="0.25">
      <c r="A29" s="39" t="s">
        <v>42</v>
      </c>
      <c r="B29" s="38">
        <v>697.58</v>
      </c>
      <c r="C29" s="38">
        <v>703.1</v>
      </c>
      <c r="D29" s="38">
        <v>704.52</v>
      </c>
      <c r="E29" s="38">
        <v>690.12</v>
      </c>
      <c r="F29" s="38">
        <v>679.12</v>
      </c>
      <c r="G29" s="38">
        <v>699.26</v>
      </c>
      <c r="H29" s="38">
        <v>691.15</v>
      </c>
      <c r="I29" s="38">
        <v>695.02</v>
      </c>
      <c r="J29" s="38">
        <v>695.16</v>
      </c>
      <c r="K29" s="38">
        <v>687.94</v>
      </c>
      <c r="L29" s="38">
        <v>694.44</v>
      </c>
      <c r="M29" s="38">
        <v>684.23</v>
      </c>
      <c r="N29" s="38">
        <v>675.85</v>
      </c>
      <c r="O29" s="38">
        <v>697.53</v>
      </c>
      <c r="P29" s="38">
        <v>702.82</v>
      </c>
      <c r="Q29" s="38">
        <v>680.78</v>
      </c>
      <c r="R29" s="38">
        <v>677.12</v>
      </c>
      <c r="S29" s="38">
        <v>680.69</v>
      </c>
      <c r="T29" s="38">
        <v>681.51</v>
      </c>
      <c r="U29" s="38">
        <v>694.63</v>
      </c>
      <c r="V29" s="38">
        <v>676.48</v>
      </c>
      <c r="W29" s="38">
        <v>682.55</v>
      </c>
    </row>
    <row r="30" spans="1:23" x14ac:dyDescent="0.25">
      <c r="A30" s="39" t="s">
        <v>43</v>
      </c>
      <c r="B30" s="38">
        <v>743.23</v>
      </c>
      <c r="C30" s="38">
        <v>764.2</v>
      </c>
      <c r="D30" s="38">
        <v>766.59</v>
      </c>
      <c r="E30" s="38">
        <v>753.95</v>
      </c>
      <c r="F30" s="38">
        <v>747.81</v>
      </c>
      <c r="G30" s="38">
        <v>760.16</v>
      </c>
      <c r="H30" s="38">
        <v>745.68</v>
      </c>
      <c r="I30" s="38">
        <v>744.88</v>
      </c>
      <c r="J30" s="38">
        <v>742.22</v>
      </c>
      <c r="K30" s="38">
        <v>740.9</v>
      </c>
      <c r="L30" s="38">
        <v>764.87</v>
      </c>
      <c r="M30" s="38">
        <v>749.32</v>
      </c>
      <c r="N30" s="38">
        <v>743.76</v>
      </c>
      <c r="O30" s="38">
        <v>759.24</v>
      </c>
      <c r="P30" s="38">
        <v>757.53</v>
      </c>
      <c r="Q30" s="38">
        <v>748</v>
      </c>
      <c r="R30" s="38">
        <v>743.37</v>
      </c>
      <c r="S30" s="38">
        <v>743.6</v>
      </c>
      <c r="T30" s="38">
        <v>741.4</v>
      </c>
      <c r="U30" s="38">
        <v>759.55</v>
      </c>
      <c r="V30" s="38">
        <v>742.56</v>
      </c>
      <c r="W30" s="38">
        <v>738.86</v>
      </c>
    </row>
    <row r="31" spans="1:23" x14ac:dyDescent="0.25">
      <c r="A31" s="39" t="s">
        <v>44</v>
      </c>
      <c r="B31" s="38">
        <v>683.61</v>
      </c>
      <c r="C31" s="38">
        <v>708.34</v>
      </c>
      <c r="D31" s="38">
        <v>697.33</v>
      </c>
      <c r="E31" s="38">
        <v>691.74</v>
      </c>
      <c r="F31" s="38">
        <v>697.16</v>
      </c>
      <c r="G31" s="38">
        <v>717.81</v>
      </c>
      <c r="H31" s="38">
        <v>700.92</v>
      </c>
      <c r="I31" s="38">
        <v>699.4</v>
      </c>
      <c r="J31" s="38">
        <v>706.03</v>
      </c>
      <c r="K31" s="38">
        <v>713.19</v>
      </c>
      <c r="L31" s="38">
        <v>715.11</v>
      </c>
      <c r="M31" s="38">
        <v>702.2</v>
      </c>
      <c r="N31" s="38">
        <v>699.78</v>
      </c>
      <c r="O31" s="38">
        <v>722.34</v>
      </c>
      <c r="P31" s="38">
        <v>705.9</v>
      </c>
      <c r="Q31" s="38">
        <v>696.96</v>
      </c>
      <c r="R31" s="38">
        <v>711.43</v>
      </c>
      <c r="S31" s="38">
        <v>713.19</v>
      </c>
      <c r="T31" s="38">
        <v>716.23</v>
      </c>
      <c r="U31" s="38">
        <v>746.38</v>
      </c>
      <c r="V31" s="38">
        <v>723.65</v>
      </c>
      <c r="W31" s="38">
        <v>725.02</v>
      </c>
    </row>
    <row r="32" spans="1:23" x14ac:dyDescent="0.25">
      <c r="A32" s="39" t="s">
        <v>45</v>
      </c>
      <c r="B32" s="38">
        <v>707.41</v>
      </c>
      <c r="C32" s="38">
        <v>717.57</v>
      </c>
      <c r="D32" s="38">
        <v>728.04</v>
      </c>
      <c r="E32" s="38">
        <v>718.59</v>
      </c>
      <c r="F32" s="38">
        <v>719.78</v>
      </c>
      <c r="G32" s="38">
        <v>742.35</v>
      </c>
      <c r="H32" s="38">
        <v>730.66</v>
      </c>
      <c r="I32" s="38">
        <v>733.75</v>
      </c>
      <c r="J32" s="38">
        <v>726.92</v>
      </c>
      <c r="K32" s="38">
        <v>733.49</v>
      </c>
      <c r="L32" s="38">
        <v>742.94</v>
      </c>
      <c r="M32" s="38">
        <v>736.99</v>
      </c>
      <c r="N32" s="38">
        <v>736.33</v>
      </c>
      <c r="O32" s="38">
        <v>755.63</v>
      </c>
      <c r="P32" s="38">
        <v>755.48</v>
      </c>
      <c r="Q32" s="38">
        <v>738.53</v>
      </c>
      <c r="R32" s="38">
        <v>743.09</v>
      </c>
      <c r="S32" s="38">
        <v>747.17</v>
      </c>
      <c r="T32" s="38">
        <v>752.54</v>
      </c>
      <c r="U32" s="38">
        <v>785.25</v>
      </c>
      <c r="V32" s="38">
        <v>763.54</v>
      </c>
      <c r="W32" s="38">
        <v>779.01</v>
      </c>
    </row>
    <row r="33" spans="1:23" x14ac:dyDescent="0.25">
      <c r="A33" s="39" t="s">
        <v>46</v>
      </c>
      <c r="B33" s="38">
        <v>690.14</v>
      </c>
      <c r="C33" s="38">
        <v>695.64</v>
      </c>
      <c r="D33" s="38">
        <v>696.47</v>
      </c>
      <c r="E33" s="38">
        <v>694.64</v>
      </c>
      <c r="F33" s="38">
        <v>688.9</v>
      </c>
      <c r="G33" s="38">
        <v>703.32</v>
      </c>
      <c r="H33" s="38">
        <v>694.12</v>
      </c>
      <c r="I33" s="38">
        <v>704.05</v>
      </c>
      <c r="J33" s="38">
        <v>702.58</v>
      </c>
      <c r="K33" s="38">
        <v>701.73</v>
      </c>
      <c r="L33" s="38">
        <v>720.38</v>
      </c>
      <c r="M33" s="38">
        <v>710.48</v>
      </c>
      <c r="N33" s="38">
        <v>717.12</v>
      </c>
      <c r="O33" s="38">
        <v>732.31</v>
      </c>
      <c r="P33" s="38">
        <v>734.99</v>
      </c>
      <c r="Q33" s="38">
        <v>729.46</v>
      </c>
      <c r="R33" s="38">
        <v>729.3</v>
      </c>
      <c r="S33" s="38">
        <v>730.13</v>
      </c>
      <c r="T33" s="38">
        <v>737.02</v>
      </c>
      <c r="U33" s="38">
        <v>751.4</v>
      </c>
      <c r="V33" s="38">
        <v>747.32</v>
      </c>
      <c r="W33" s="38">
        <v>743.7</v>
      </c>
    </row>
    <row r="34" spans="1:23" x14ac:dyDescent="0.25">
      <c r="A34" s="39" t="s">
        <v>47</v>
      </c>
      <c r="B34" s="38">
        <v>807.42</v>
      </c>
      <c r="C34" s="38">
        <v>808.02</v>
      </c>
      <c r="D34" s="38">
        <v>812.94</v>
      </c>
      <c r="E34" s="38">
        <v>817.18</v>
      </c>
      <c r="F34" s="38">
        <v>811.62</v>
      </c>
      <c r="G34" s="38">
        <v>806.94</v>
      </c>
      <c r="H34" s="38">
        <v>797.59</v>
      </c>
      <c r="I34" s="38">
        <v>800.02</v>
      </c>
      <c r="J34" s="38">
        <v>816.4</v>
      </c>
      <c r="K34" s="38">
        <v>814.72</v>
      </c>
      <c r="L34" s="38">
        <v>822.95</v>
      </c>
      <c r="M34" s="38">
        <v>812.19</v>
      </c>
      <c r="N34" s="38">
        <v>809.34</v>
      </c>
      <c r="O34" s="38">
        <v>819.54</v>
      </c>
      <c r="P34" s="38">
        <v>828.65</v>
      </c>
      <c r="Q34" s="38">
        <v>842.69</v>
      </c>
      <c r="R34" s="38">
        <v>840.14</v>
      </c>
      <c r="S34" s="38">
        <v>825.11</v>
      </c>
      <c r="T34" s="38">
        <v>830.89</v>
      </c>
      <c r="U34" s="38">
        <v>835.79</v>
      </c>
      <c r="V34" s="38">
        <v>837.78</v>
      </c>
      <c r="W34" s="38">
        <v>850.41</v>
      </c>
    </row>
    <row r="35" spans="1:23" x14ac:dyDescent="0.25">
      <c r="A35" s="39" t="s">
        <v>48</v>
      </c>
      <c r="B35" s="38">
        <v>890.44</v>
      </c>
      <c r="C35" s="38">
        <v>894.3</v>
      </c>
      <c r="D35" s="38">
        <v>915.64</v>
      </c>
      <c r="E35" s="38">
        <v>900.48</v>
      </c>
      <c r="F35" s="38">
        <v>895.1</v>
      </c>
      <c r="G35" s="38">
        <v>906.49</v>
      </c>
      <c r="H35" s="38">
        <v>899.76</v>
      </c>
      <c r="I35" s="38">
        <v>900.43</v>
      </c>
      <c r="J35" s="38">
        <v>913.28</v>
      </c>
      <c r="K35" s="38">
        <v>911.59</v>
      </c>
      <c r="L35" s="38">
        <v>929.88</v>
      </c>
      <c r="M35" s="38">
        <v>918.01</v>
      </c>
      <c r="N35" s="38">
        <v>922.08</v>
      </c>
      <c r="O35" s="38">
        <v>945.5</v>
      </c>
      <c r="P35" s="38">
        <v>951.13</v>
      </c>
      <c r="Q35" s="38">
        <v>931.53</v>
      </c>
      <c r="R35" s="38">
        <v>933.56</v>
      </c>
      <c r="S35" s="38">
        <v>930.12</v>
      </c>
      <c r="T35" s="38">
        <v>930.89</v>
      </c>
      <c r="U35" s="38">
        <v>948.37</v>
      </c>
      <c r="V35" s="38">
        <v>942.42</v>
      </c>
      <c r="W35" s="38">
        <v>942.01</v>
      </c>
    </row>
    <row r="36" spans="1:23" x14ac:dyDescent="0.25">
      <c r="A36" s="39" t="s">
        <v>49</v>
      </c>
      <c r="B36" s="38">
        <v>699.7</v>
      </c>
      <c r="C36" s="38">
        <v>709.27</v>
      </c>
      <c r="D36" s="38">
        <v>717.8</v>
      </c>
      <c r="E36" s="38">
        <v>712.04</v>
      </c>
      <c r="F36" s="38">
        <v>715.84</v>
      </c>
      <c r="G36" s="38">
        <v>728.64</v>
      </c>
      <c r="H36" s="38">
        <v>711.35</v>
      </c>
      <c r="I36" s="38">
        <v>707.53</v>
      </c>
      <c r="J36" s="38">
        <v>705.18</v>
      </c>
      <c r="K36" s="38">
        <v>708.63</v>
      </c>
      <c r="L36" s="38">
        <v>714.4</v>
      </c>
      <c r="M36" s="38">
        <v>708.61</v>
      </c>
      <c r="N36" s="38">
        <v>698.68</v>
      </c>
      <c r="O36" s="38">
        <v>708.3</v>
      </c>
      <c r="P36" s="38">
        <v>709.32</v>
      </c>
      <c r="Q36" s="38">
        <v>693.93</v>
      </c>
      <c r="R36" s="38">
        <v>695.63</v>
      </c>
      <c r="S36" s="38">
        <v>689.16</v>
      </c>
      <c r="T36" s="38">
        <v>694.23</v>
      </c>
      <c r="U36" s="38">
        <v>709.17</v>
      </c>
      <c r="V36" s="38">
        <v>700.76</v>
      </c>
      <c r="W36" s="38">
        <v>696.66</v>
      </c>
    </row>
    <row r="37" spans="1:23" x14ac:dyDescent="0.25">
      <c r="A37" s="39" t="s">
        <v>50</v>
      </c>
      <c r="B37" s="38">
        <v>935.87</v>
      </c>
      <c r="C37" s="38">
        <v>950.54</v>
      </c>
      <c r="D37" s="38">
        <v>955.19</v>
      </c>
      <c r="E37" s="38">
        <v>943.82</v>
      </c>
      <c r="F37" s="38">
        <v>938.78</v>
      </c>
      <c r="G37" s="38">
        <v>961.86</v>
      </c>
      <c r="H37" s="38">
        <v>942.01</v>
      </c>
      <c r="I37" s="38">
        <v>943.44</v>
      </c>
      <c r="J37" s="38">
        <v>949.1</v>
      </c>
      <c r="K37" s="38">
        <v>948.53</v>
      </c>
      <c r="L37" s="38">
        <v>972.74</v>
      </c>
      <c r="M37" s="38">
        <v>951.55</v>
      </c>
      <c r="N37" s="38">
        <v>961.45</v>
      </c>
      <c r="O37" s="38">
        <v>978.31</v>
      </c>
      <c r="P37" s="38">
        <v>979.19</v>
      </c>
      <c r="Q37" s="38">
        <v>966.48</v>
      </c>
      <c r="R37" s="38">
        <v>961.8</v>
      </c>
      <c r="S37" s="38">
        <v>955.58</v>
      </c>
      <c r="T37" s="38">
        <v>960.26</v>
      </c>
      <c r="U37" s="38">
        <v>981.54</v>
      </c>
      <c r="V37" s="38">
        <v>963.15</v>
      </c>
      <c r="W37" s="38">
        <v>969.89</v>
      </c>
    </row>
    <row r="38" spans="1:23" x14ac:dyDescent="0.25">
      <c r="A38" s="39" t="s">
        <v>51</v>
      </c>
      <c r="B38" s="38">
        <v>741.54</v>
      </c>
      <c r="C38" s="38">
        <v>747.92</v>
      </c>
      <c r="D38" s="38">
        <v>780.03</v>
      </c>
      <c r="E38" s="38">
        <v>754.81</v>
      </c>
      <c r="F38" s="38">
        <v>750.21</v>
      </c>
      <c r="G38" s="38">
        <v>764.19</v>
      </c>
      <c r="H38" s="38">
        <v>749.52</v>
      </c>
      <c r="I38" s="38">
        <v>754.89</v>
      </c>
      <c r="J38" s="38">
        <v>757.85</v>
      </c>
      <c r="K38" s="38">
        <v>752.9</v>
      </c>
      <c r="L38" s="38">
        <v>775.36</v>
      </c>
      <c r="M38" s="38">
        <v>756.81</v>
      </c>
      <c r="N38" s="38">
        <v>754.11</v>
      </c>
      <c r="O38" s="38">
        <v>771.42</v>
      </c>
      <c r="P38" s="38">
        <v>768.85</v>
      </c>
      <c r="Q38" s="38">
        <v>758.18</v>
      </c>
      <c r="R38" s="38">
        <v>762.45</v>
      </c>
      <c r="S38" s="38">
        <v>760.04</v>
      </c>
      <c r="T38" s="38">
        <v>763.49</v>
      </c>
      <c r="U38" s="38">
        <v>788.9</v>
      </c>
      <c r="V38" s="38">
        <v>766.61</v>
      </c>
      <c r="W38" s="38">
        <v>777.81</v>
      </c>
    </row>
    <row r="39" spans="1:23" x14ac:dyDescent="0.25">
      <c r="A39" s="39" t="s">
        <v>52</v>
      </c>
      <c r="B39" s="38">
        <v>851.24</v>
      </c>
      <c r="C39" s="38">
        <v>889.99</v>
      </c>
      <c r="D39" s="38">
        <v>876.83</v>
      </c>
      <c r="E39" s="38">
        <v>873.25</v>
      </c>
      <c r="F39" s="38">
        <v>877.21</v>
      </c>
      <c r="G39" s="38">
        <v>906.12</v>
      </c>
      <c r="H39" s="38">
        <v>898.43</v>
      </c>
      <c r="I39" s="38">
        <v>897.54</v>
      </c>
      <c r="J39" s="38">
        <v>904.28</v>
      </c>
      <c r="K39" s="38">
        <v>899.61</v>
      </c>
      <c r="L39" s="38">
        <v>901.38</v>
      </c>
      <c r="M39" s="38">
        <v>883.94</v>
      </c>
      <c r="N39" s="38">
        <v>865.26</v>
      </c>
      <c r="O39" s="38">
        <v>873.95</v>
      </c>
      <c r="P39" s="38">
        <v>880.6</v>
      </c>
      <c r="Q39" s="38">
        <v>882.07</v>
      </c>
      <c r="R39" s="38">
        <v>879.05</v>
      </c>
      <c r="S39" s="38">
        <v>883.95</v>
      </c>
      <c r="T39" s="38">
        <v>898.51</v>
      </c>
      <c r="U39" s="38">
        <v>926.36</v>
      </c>
      <c r="V39" s="38">
        <v>902.35</v>
      </c>
      <c r="W39" s="38">
        <v>904.54</v>
      </c>
    </row>
    <row r="40" spans="1:23" x14ac:dyDescent="0.25">
      <c r="A40" s="39" t="s">
        <v>53</v>
      </c>
      <c r="B40" s="38">
        <v>745.92</v>
      </c>
      <c r="C40" s="38">
        <v>768.27</v>
      </c>
      <c r="D40" s="38">
        <v>765.89</v>
      </c>
      <c r="E40" s="38">
        <v>759.9</v>
      </c>
      <c r="F40" s="38">
        <v>750.13</v>
      </c>
      <c r="G40" s="38">
        <v>750.95</v>
      </c>
      <c r="H40" s="38">
        <v>743.04</v>
      </c>
      <c r="I40" s="38">
        <v>751.86</v>
      </c>
      <c r="J40" s="38">
        <v>761.46</v>
      </c>
      <c r="K40" s="38">
        <v>759.4</v>
      </c>
      <c r="L40" s="38">
        <v>773.31</v>
      </c>
      <c r="M40" s="38">
        <v>766.43</v>
      </c>
      <c r="N40" s="38">
        <v>758.59</v>
      </c>
      <c r="O40" s="38">
        <v>771.34</v>
      </c>
      <c r="P40" s="38">
        <v>777.24</v>
      </c>
      <c r="Q40" s="38">
        <v>767.38</v>
      </c>
      <c r="R40" s="38">
        <v>766.57</v>
      </c>
      <c r="S40" s="38">
        <v>767.29</v>
      </c>
      <c r="T40" s="38">
        <v>767.25</v>
      </c>
      <c r="U40" s="38">
        <v>788.88</v>
      </c>
      <c r="V40" s="38">
        <v>780.55</v>
      </c>
      <c r="W40" s="38">
        <v>779.98</v>
      </c>
    </row>
    <row r="41" spans="1:23" x14ac:dyDescent="0.25">
      <c r="A41" s="39" t="s">
        <v>54</v>
      </c>
      <c r="B41" s="38">
        <v>739.9</v>
      </c>
      <c r="C41" s="38">
        <v>761.45</v>
      </c>
      <c r="D41" s="38">
        <v>758.28</v>
      </c>
      <c r="E41" s="38">
        <v>755.04</v>
      </c>
      <c r="F41" s="38">
        <v>750.05</v>
      </c>
      <c r="G41" s="38">
        <v>765.04</v>
      </c>
      <c r="H41" s="38">
        <v>745.46</v>
      </c>
      <c r="I41" s="38">
        <v>758.95</v>
      </c>
      <c r="J41" s="38">
        <v>758.51</v>
      </c>
      <c r="K41" s="38">
        <v>755.51</v>
      </c>
      <c r="L41" s="38">
        <v>777.66</v>
      </c>
      <c r="M41" s="38">
        <v>759.21</v>
      </c>
      <c r="N41" s="38">
        <v>754.97</v>
      </c>
      <c r="O41" s="38">
        <v>767.2</v>
      </c>
      <c r="P41" s="38">
        <v>765.8</v>
      </c>
      <c r="Q41" s="38">
        <v>748.89</v>
      </c>
      <c r="R41" s="38">
        <v>744.53</v>
      </c>
      <c r="S41" s="38">
        <v>752.03</v>
      </c>
      <c r="T41" s="38">
        <v>744.76</v>
      </c>
      <c r="U41" s="38">
        <v>767.71</v>
      </c>
      <c r="V41" s="38">
        <v>748.43</v>
      </c>
      <c r="W41" s="38">
        <v>751.41</v>
      </c>
    </row>
    <row r="42" spans="1:23" x14ac:dyDescent="0.25">
      <c r="A42" s="39" t="s">
        <v>55</v>
      </c>
      <c r="B42" s="38">
        <v>759.66</v>
      </c>
      <c r="C42" s="38">
        <v>779.09</v>
      </c>
      <c r="D42" s="38">
        <v>784.1</v>
      </c>
      <c r="E42" s="38">
        <v>768.36</v>
      </c>
      <c r="F42" s="38">
        <v>767.42</v>
      </c>
      <c r="G42" s="38">
        <v>792.2</v>
      </c>
      <c r="H42" s="38">
        <v>767.35</v>
      </c>
      <c r="I42" s="38">
        <v>771</v>
      </c>
      <c r="J42" s="38">
        <v>775.63</v>
      </c>
      <c r="K42" s="38">
        <v>770.11</v>
      </c>
      <c r="L42" s="38">
        <v>794.64</v>
      </c>
      <c r="M42" s="38">
        <v>775.19</v>
      </c>
      <c r="N42" s="38">
        <v>777.89</v>
      </c>
      <c r="O42" s="38">
        <v>809.9</v>
      </c>
      <c r="P42" s="38">
        <v>804.27</v>
      </c>
      <c r="Q42" s="38">
        <v>783.55</v>
      </c>
      <c r="R42" s="38">
        <v>787.23</v>
      </c>
      <c r="S42" s="38">
        <v>791.52</v>
      </c>
      <c r="T42" s="38">
        <v>792.88</v>
      </c>
      <c r="U42" s="38">
        <v>820.05</v>
      </c>
      <c r="V42" s="38">
        <v>796.67</v>
      </c>
      <c r="W42" s="38">
        <v>797.3</v>
      </c>
    </row>
    <row r="43" spans="1:23" x14ac:dyDescent="0.25">
      <c r="A43" s="39" t="s">
        <v>56</v>
      </c>
      <c r="B43" s="38">
        <v>787.45</v>
      </c>
      <c r="C43" s="38">
        <v>797.71</v>
      </c>
      <c r="D43" s="38">
        <v>806.81</v>
      </c>
      <c r="E43" s="38">
        <v>800.38</v>
      </c>
      <c r="F43" s="38">
        <v>796.67</v>
      </c>
      <c r="G43" s="38">
        <v>806.48</v>
      </c>
      <c r="H43" s="38">
        <v>798.35</v>
      </c>
      <c r="I43" s="38">
        <v>795.99</v>
      </c>
      <c r="J43" s="38">
        <v>800.05</v>
      </c>
      <c r="K43" s="38">
        <v>796.67</v>
      </c>
      <c r="L43" s="38">
        <v>813.28</v>
      </c>
      <c r="M43" s="38">
        <v>801.74</v>
      </c>
      <c r="N43" s="38">
        <v>799.26</v>
      </c>
      <c r="O43" s="38">
        <v>811.16</v>
      </c>
      <c r="P43" s="38">
        <v>817.62</v>
      </c>
      <c r="Q43" s="38">
        <v>813.57</v>
      </c>
      <c r="R43" s="38">
        <v>816.68</v>
      </c>
      <c r="S43" s="38">
        <v>817.7</v>
      </c>
      <c r="T43" s="38">
        <v>819.06</v>
      </c>
      <c r="U43" s="38">
        <v>831.43</v>
      </c>
      <c r="V43" s="38">
        <v>823.03</v>
      </c>
      <c r="W43" s="38">
        <v>827.5</v>
      </c>
    </row>
    <row r="44" spans="1:23" x14ac:dyDescent="0.25">
      <c r="A44" s="39" t="s">
        <v>57</v>
      </c>
      <c r="B44" s="38">
        <v>843.33</v>
      </c>
      <c r="C44" s="38">
        <v>837.17</v>
      </c>
      <c r="D44" s="38">
        <v>837.38</v>
      </c>
      <c r="E44" s="38">
        <v>834.24</v>
      </c>
      <c r="F44" s="38">
        <v>824.67</v>
      </c>
      <c r="G44" s="38">
        <v>832.5</v>
      </c>
      <c r="H44" s="38">
        <v>818.51</v>
      </c>
      <c r="I44" s="38">
        <v>812.46</v>
      </c>
      <c r="J44" s="38">
        <v>816.42</v>
      </c>
      <c r="K44" s="38">
        <v>822.36</v>
      </c>
      <c r="L44" s="38">
        <v>832.13</v>
      </c>
      <c r="M44" s="38">
        <v>827.17</v>
      </c>
      <c r="N44" s="38">
        <v>827.87</v>
      </c>
      <c r="O44" s="38">
        <v>831.68</v>
      </c>
      <c r="P44" s="38">
        <v>838.62</v>
      </c>
      <c r="Q44" s="38">
        <v>827.44</v>
      </c>
      <c r="R44" s="38">
        <v>828.16</v>
      </c>
      <c r="S44" s="38">
        <v>810.77</v>
      </c>
      <c r="T44" s="38">
        <v>814.8</v>
      </c>
      <c r="U44" s="38">
        <v>814.05</v>
      </c>
      <c r="V44" s="38">
        <v>821.84</v>
      </c>
      <c r="W44" s="38">
        <v>821.51</v>
      </c>
    </row>
    <row r="45" spans="1:23" x14ac:dyDescent="0.25">
      <c r="A45" s="39" t="s">
        <v>58</v>
      </c>
      <c r="B45" s="38">
        <v>728.68</v>
      </c>
      <c r="C45" s="38">
        <v>725.78</v>
      </c>
      <c r="D45" s="38">
        <v>735.29</v>
      </c>
      <c r="E45" s="38">
        <v>717.6</v>
      </c>
      <c r="F45" s="38">
        <v>713.46</v>
      </c>
      <c r="G45" s="38">
        <v>725.22</v>
      </c>
      <c r="H45" s="38">
        <v>714.14</v>
      </c>
      <c r="I45" s="38">
        <v>718.3</v>
      </c>
      <c r="J45" s="38">
        <v>724.85</v>
      </c>
      <c r="K45" s="38">
        <v>722.7</v>
      </c>
      <c r="L45" s="38">
        <v>745.01</v>
      </c>
      <c r="M45" s="38">
        <v>740.09</v>
      </c>
      <c r="N45" s="38">
        <v>742.14</v>
      </c>
      <c r="O45" s="38">
        <v>739.06</v>
      </c>
      <c r="P45" s="38">
        <v>754.73</v>
      </c>
      <c r="Q45" s="38">
        <v>734.21</v>
      </c>
      <c r="R45" s="38">
        <v>729.74</v>
      </c>
      <c r="S45" s="38">
        <v>730.1</v>
      </c>
      <c r="T45" s="38">
        <v>737.38</v>
      </c>
      <c r="U45" s="38">
        <v>747.28</v>
      </c>
      <c r="V45" s="38">
        <v>737.11</v>
      </c>
      <c r="W45" s="38">
        <v>740.29</v>
      </c>
    </row>
    <row r="46" spans="1:23" x14ac:dyDescent="0.25">
      <c r="A46" s="39" t="s">
        <v>59</v>
      </c>
      <c r="B46" s="38">
        <v>674</v>
      </c>
      <c r="C46" s="38">
        <v>694.49</v>
      </c>
      <c r="D46" s="38">
        <v>693.45</v>
      </c>
      <c r="E46" s="38">
        <v>687.8</v>
      </c>
      <c r="F46" s="38">
        <v>695.52</v>
      </c>
      <c r="G46" s="38">
        <v>697.44</v>
      </c>
      <c r="H46" s="38">
        <v>684.22</v>
      </c>
      <c r="I46" s="38">
        <v>689.92</v>
      </c>
      <c r="J46" s="38">
        <v>691.52</v>
      </c>
      <c r="K46" s="38">
        <v>701.44</v>
      </c>
      <c r="L46" s="38">
        <v>706.92</v>
      </c>
      <c r="M46" s="38">
        <v>699.38</v>
      </c>
      <c r="N46" s="38">
        <v>701.49</v>
      </c>
      <c r="O46" s="38">
        <v>715.81</v>
      </c>
      <c r="P46" s="38">
        <v>709.92</v>
      </c>
      <c r="Q46" s="38">
        <v>706.76</v>
      </c>
      <c r="R46" s="38">
        <v>707.36</v>
      </c>
      <c r="S46" s="38">
        <v>708.62</v>
      </c>
      <c r="T46" s="38">
        <v>709.32</v>
      </c>
      <c r="U46" s="38">
        <v>721.41</v>
      </c>
      <c r="V46" s="38">
        <v>715.7</v>
      </c>
      <c r="W46" s="38">
        <v>735.13</v>
      </c>
    </row>
    <row r="47" spans="1:23" x14ac:dyDescent="0.25">
      <c r="A47" s="39" t="s">
        <v>60</v>
      </c>
      <c r="B47" s="38">
        <v>721.75</v>
      </c>
      <c r="C47" s="38">
        <v>733.6</v>
      </c>
      <c r="D47" s="38">
        <v>740.12</v>
      </c>
      <c r="E47" s="38">
        <v>730.05</v>
      </c>
      <c r="F47" s="38">
        <v>732.12</v>
      </c>
      <c r="G47" s="38">
        <v>741.85</v>
      </c>
      <c r="H47" s="38">
        <v>727.23</v>
      </c>
      <c r="I47" s="38">
        <v>733.49</v>
      </c>
      <c r="J47" s="38">
        <v>727.27</v>
      </c>
      <c r="K47" s="38">
        <v>721.38</v>
      </c>
      <c r="L47" s="38">
        <v>743.33</v>
      </c>
      <c r="M47" s="38">
        <v>723.93</v>
      </c>
      <c r="N47" s="38">
        <v>718.64</v>
      </c>
      <c r="O47" s="38">
        <v>727.31</v>
      </c>
      <c r="P47" s="38">
        <v>731.81</v>
      </c>
      <c r="Q47" s="38">
        <v>723.8</v>
      </c>
      <c r="R47" s="38">
        <v>723.41</v>
      </c>
      <c r="S47" s="38">
        <v>728.95</v>
      </c>
      <c r="T47" s="38">
        <v>734.27</v>
      </c>
      <c r="U47" s="38">
        <v>745.42</v>
      </c>
      <c r="V47" s="38">
        <v>733.6</v>
      </c>
      <c r="W47" s="38">
        <v>738.5</v>
      </c>
    </row>
    <row r="48" spans="1:23" x14ac:dyDescent="0.25">
      <c r="A48" s="39" t="s">
        <v>61</v>
      </c>
      <c r="B48" s="38">
        <v>844.56</v>
      </c>
      <c r="C48" s="38">
        <v>871.99</v>
      </c>
      <c r="D48" s="38">
        <v>872.9</v>
      </c>
      <c r="E48" s="38">
        <v>858.13</v>
      </c>
      <c r="F48" s="38">
        <v>859.39</v>
      </c>
      <c r="G48" s="38">
        <v>880.07</v>
      </c>
      <c r="H48" s="38">
        <v>862.32</v>
      </c>
      <c r="I48" s="38">
        <v>869.42</v>
      </c>
      <c r="J48" s="38">
        <v>868.87</v>
      </c>
      <c r="K48" s="38">
        <v>879.42</v>
      </c>
      <c r="L48" s="38">
        <v>899.99</v>
      </c>
      <c r="M48" s="38">
        <v>887.18</v>
      </c>
      <c r="N48" s="38">
        <v>883.01</v>
      </c>
      <c r="O48" s="38">
        <v>907.49</v>
      </c>
      <c r="P48" s="38">
        <v>896.44</v>
      </c>
      <c r="Q48" s="38">
        <v>878.04</v>
      </c>
      <c r="R48" s="38">
        <v>872.09</v>
      </c>
      <c r="S48" s="38">
        <v>877.49</v>
      </c>
      <c r="T48" s="38">
        <v>876.4</v>
      </c>
      <c r="U48" s="38">
        <v>899.99</v>
      </c>
      <c r="V48" s="38">
        <v>865.18</v>
      </c>
      <c r="W48" s="38">
        <v>878.17</v>
      </c>
    </row>
    <row r="49" spans="1:23" x14ac:dyDescent="0.25">
      <c r="A49" s="39" t="s">
        <v>62</v>
      </c>
      <c r="B49" s="38">
        <v>814.32</v>
      </c>
      <c r="C49" s="38">
        <v>835.67</v>
      </c>
      <c r="D49" s="38">
        <v>842.16</v>
      </c>
      <c r="E49" s="38">
        <v>823.37</v>
      </c>
      <c r="F49" s="38">
        <v>819.59</v>
      </c>
      <c r="G49" s="38">
        <v>840.06</v>
      </c>
      <c r="H49" s="38">
        <v>826.14</v>
      </c>
      <c r="I49" s="38">
        <v>828.49</v>
      </c>
      <c r="J49" s="38">
        <v>829.31</v>
      </c>
      <c r="K49" s="38">
        <v>832.73</v>
      </c>
      <c r="L49" s="38">
        <v>866.86</v>
      </c>
      <c r="M49" s="38">
        <v>821</v>
      </c>
      <c r="N49" s="38">
        <v>825.6</v>
      </c>
      <c r="O49" s="38">
        <v>850.02</v>
      </c>
      <c r="P49" s="38">
        <v>846.96</v>
      </c>
      <c r="Q49" s="38">
        <v>825.59</v>
      </c>
      <c r="R49" s="38">
        <v>829.33</v>
      </c>
      <c r="S49" s="38">
        <v>830.97</v>
      </c>
      <c r="T49" s="38">
        <v>836.59</v>
      </c>
      <c r="U49" s="38">
        <v>858.45</v>
      </c>
      <c r="V49" s="38">
        <v>837.98</v>
      </c>
      <c r="W49" s="38">
        <v>842.86</v>
      </c>
    </row>
    <row r="50" spans="1:23" x14ac:dyDescent="0.25">
      <c r="A50" s="39" t="s">
        <v>63</v>
      </c>
      <c r="B50" s="38">
        <v>761.64</v>
      </c>
      <c r="C50" s="38">
        <v>761.31</v>
      </c>
      <c r="D50" s="38">
        <v>760.32</v>
      </c>
      <c r="E50" s="38">
        <v>773.21</v>
      </c>
      <c r="F50" s="38">
        <v>770.72</v>
      </c>
      <c r="G50" s="38">
        <v>781.12</v>
      </c>
      <c r="H50" s="38">
        <v>772.33</v>
      </c>
      <c r="I50" s="38">
        <v>775.77</v>
      </c>
      <c r="J50" s="38">
        <v>789.57</v>
      </c>
      <c r="K50" s="38">
        <v>787.25</v>
      </c>
      <c r="L50" s="38">
        <v>789.6</v>
      </c>
      <c r="M50" s="38">
        <v>767.85</v>
      </c>
      <c r="N50" s="38">
        <v>773.1</v>
      </c>
      <c r="O50" s="38">
        <v>781.44</v>
      </c>
      <c r="P50" s="38">
        <v>788.04</v>
      </c>
      <c r="Q50" s="38">
        <v>799.03</v>
      </c>
      <c r="R50" s="38">
        <v>808.36</v>
      </c>
      <c r="S50" s="38">
        <v>802.66</v>
      </c>
      <c r="T50" s="38">
        <v>806.44</v>
      </c>
      <c r="U50" s="38">
        <v>808.46</v>
      </c>
      <c r="V50" s="38">
        <v>808.02</v>
      </c>
      <c r="W50" s="38">
        <v>812.51</v>
      </c>
    </row>
    <row r="51" spans="1:23" x14ac:dyDescent="0.25">
      <c r="A51" s="39" t="s">
        <v>64</v>
      </c>
      <c r="B51" s="38">
        <v>877.88</v>
      </c>
      <c r="C51" s="38">
        <v>857.33</v>
      </c>
      <c r="D51" s="38">
        <v>888.32</v>
      </c>
      <c r="E51" s="38">
        <v>876.26</v>
      </c>
      <c r="F51" s="38">
        <v>871.39</v>
      </c>
      <c r="G51" s="38">
        <v>889.5</v>
      </c>
      <c r="H51" s="38">
        <v>865.69</v>
      </c>
      <c r="I51" s="38">
        <v>873.75</v>
      </c>
      <c r="J51" s="38">
        <v>878.7</v>
      </c>
      <c r="K51" s="38">
        <v>883.67</v>
      </c>
      <c r="L51" s="38">
        <v>910.22</v>
      </c>
      <c r="M51" s="38">
        <v>888.9</v>
      </c>
      <c r="N51" s="38">
        <v>892.33</v>
      </c>
      <c r="O51" s="38">
        <v>922.78</v>
      </c>
      <c r="P51" s="38">
        <v>925.92</v>
      </c>
      <c r="Q51" s="38">
        <v>919.21</v>
      </c>
      <c r="R51" s="38">
        <v>915.68</v>
      </c>
      <c r="S51" s="38">
        <v>905.23</v>
      </c>
      <c r="T51" s="38">
        <v>905.58</v>
      </c>
      <c r="U51" s="38">
        <v>937.7</v>
      </c>
      <c r="V51" s="38">
        <v>919.1</v>
      </c>
      <c r="W51" s="38">
        <v>915.95</v>
      </c>
    </row>
    <row r="52" spans="1:23" x14ac:dyDescent="0.25">
      <c r="A52" s="39" t="s">
        <v>65</v>
      </c>
      <c r="B52" s="38">
        <v>939.88</v>
      </c>
      <c r="C52" s="38">
        <v>979.93</v>
      </c>
      <c r="D52" s="38">
        <v>984.84</v>
      </c>
      <c r="E52" s="38">
        <v>956.32</v>
      </c>
      <c r="F52" s="38">
        <v>953.61</v>
      </c>
      <c r="G52" s="38">
        <v>986.23</v>
      </c>
      <c r="H52" s="38">
        <v>958.46</v>
      </c>
      <c r="I52" s="38">
        <v>966.23</v>
      </c>
      <c r="J52" s="38">
        <v>978.67</v>
      </c>
      <c r="K52" s="38">
        <v>971.57</v>
      </c>
      <c r="L52" s="38">
        <v>1015.94</v>
      </c>
      <c r="M52" s="38">
        <v>984.8</v>
      </c>
      <c r="N52" s="38">
        <v>990.53</v>
      </c>
      <c r="O52" s="38">
        <v>1024.3399999999999</v>
      </c>
      <c r="P52" s="38">
        <v>1024</v>
      </c>
      <c r="Q52" s="38">
        <v>998.58</v>
      </c>
      <c r="R52" s="38">
        <v>998.92</v>
      </c>
      <c r="S52" s="38">
        <v>996.59</v>
      </c>
      <c r="T52" s="38">
        <v>997.79</v>
      </c>
      <c r="U52" s="38">
        <v>1038.17</v>
      </c>
      <c r="V52" s="38">
        <v>1020.43</v>
      </c>
      <c r="W52" s="38">
        <v>1028.05</v>
      </c>
    </row>
    <row r="53" spans="1:23" x14ac:dyDescent="0.25">
      <c r="A53" s="39" t="s">
        <v>66</v>
      </c>
      <c r="B53" s="38">
        <v>698.34</v>
      </c>
      <c r="C53" s="38">
        <v>706.52</v>
      </c>
      <c r="D53" s="38">
        <v>706.58</v>
      </c>
      <c r="E53" s="38">
        <v>712.07</v>
      </c>
      <c r="F53" s="38">
        <v>705.84</v>
      </c>
      <c r="G53" s="38">
        <v>720.12</v>
      </c>
      <c r="H53" s="38">
        <v>725.42</v>
      </c>
      <c r="I53" s="38">
        <v>721.89</v>
      </c>
      <c r="J53" s="38">
        <v>726.12</v>
      </c>
      <c r="K53" s="38">
        <v>721</v>
      </c>
      <c r="L53" s="38">
        <v>721.6</v>
      </c>
      <c r="M53" s="38">
        <v>716.1</v>
      </c>
      <c r="N53" s="38">
        <v>716.18</v>
      </c>
      <c r="O53" s="38">
        <v>712.73</v>
      </c>
      <c r="P53" s="38">
        <v>717.95</v>
      </c>
      <c r="Q53" s="38">
        <v>712.41</v>
      </c>
      <c r="R53" s="38">
        <v>718.59</v>
      </c>
      <c r="S53" s="38">
        <v>714.79</v>
      </c>
      <c r="T53" s="38">
        <v>721.03</v>
      </c>
      <c r="U53" s="38">
        <v>729.73</v>
      </c>
      <c r="V53" s="38">
        <v>721.06</v>
      </c>
      <c r="W53" s="38">
        <v>725.22</v>
      </c>
    </row>
    <row r="54" spans="1:23" x14ac:dyDescent="0.25">
      <c r="A54" s="39" t="s">
        <v>67</v>
      </c>
      <c r="B54" s="38">
        <v>774.84</v>
      </c>
      <c r="C54" s="38">
        <v>797.34</v>
      </c>
      <c r="D54" s="38">
        <v>794.96</v>
      </c>
      <c r="E54" s="38">
        <v>789.6</v>
      </c>
      <c r="F54" s="38">
        <v>782.85</v>
      </c>
      <c r="G54" s="38">
        <v>790.36</v>
      </c>
      <c r="H54" s="38">
        <v>779.36</v>
      </c>
      <c r="I54" s="38">
        <v>778.94</v>
      </c>
      <c r="J54" s="38">
        <v>788.05</v>
      </c>
      <c r="K54" s="38">
        <v>784.72</v>
      </c>
      <c r="L54" s="38">
        <v>792.48</v>
      </c>
      <c r="M54" s="38">
        <v>784.5</v>
      </c>
      <c r="N54" s="38">
        <v>787.24</v>
      </c>
      <c r="O54" s="38">
        <v>795.32</v>
      </c>
      <c r="P54" s="38">
        <v>795.65</v>
      </c>
      <c r="Q54" s="38">
        <v>785.9</v>
      </c>
      <c r="R54" s="38">
        <v>786.58</v>
      </c>
      <c r="S54" s="38">
        <v>780.78</v>
      </c>
      <c r="T54" s="38">
        <v>781.12</v>
      </c>
      <c r="U54" s="38">
        <v>792.83</v>
      </c>
      <c r="V54" s="38">
        <v>785.57</v>
      </c>
      <c r="W54" s="38">
        <v>793.9</v>
      </c>
    </row>
    <row r="55" spans="1:23" x14ac:dyDescent="0.25">
      <c r="A55" s="39" t="s">
        <v>68</v>
      </c>
      <c r="B55" s="38">
        <v>817.6</v>
      </c>
      <c r="C55" s="38">
        <v>845.06</v>
      </c>
      <c r="D55" s="38">
        <v>841.5</v>
      </c>
      <c r="E55" s="38">
        <v>829.07</v>
      </c>
      <c r="F55" s="38">
        <v>822.84</v>
      </c>
      <c r="G55" s="38">
        <v>825.46</v>
      </c>
      <c r="H55" s="38">
        <v>804.43</v>
      </c>
      <c r="I55" s="38">
        <v>832.72</v>
      </c>
      <c r="J55" s="38">
        <v>834.31</v>
      </c>
      <c r="K55" s="38">
        <v>834.5</v>
      </c>
      <c r="L55" s="38">
        <v>837.31</v>
      </c>
      <c r="M55" s="38">
        <v>817.83</v>
      </c>
      <c r="N55" s="38">
        <v>809.8</v>
      </c>
      <c r="O55" s="38">
        <v>832.35</v>
      </c>
      <c r="P55" s="38">
        <v>825.88</v>
      </c>
      <c r="Q55" s="38">
        <v>814.45</v>
      </c>
      <c r="R55" s="38">
        <v>814.37</v>
      </c>
      <c r="S55" s="38">
        <v>810.15</v>
      </c>
      <c r="T55" s="38">
        <v>811.46</v>
      </c>
      <c r="U55" s="38">
        <v>837.56</v>
      </c>
      <c r="V55" s="38">
        <v>805.49</v>
      </c>
      <c r="W55" s="38">
        <v>812.23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20, 2015 (11:02:18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D5" sqref="D5:D7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6" x14ac:dyDescent="0.25">
      <c r="A1" s="22" t="s">
        <v>181</v>
      </c>
      <c r="B1" s="21" t="s">
        <v>179</v>
      </c>
      <c r="C1" s="24">
        <f>+Wage_Comparison!E58</f>
        <v>869.4</v>
      </c>
      <c r="D1" s="23">
        <f>+Wage_Comparison!H58</f>
        <v>2.0109720293641775</v>
      </c>
    </row>
    <row r="2" spans="1:6" ht="18" x14ac:dyDescent="0.25">
      <c r="A2" s="51" t="s">
        <v>182</v>
      </c>
      <c r="B2" s="51"/>
      <c r="C2" s="51"/>
      <c r="D2" s="51"/>
    </row>
    <row r="3" spans="1:6" x14ac:dyDescent="0.25">
      <c r="A3" s="17" t="s">
        <v>180</v>
      </c>
      <c r="B3" s="15" t="s">
        <v>73</v>
      </c>
      <c r="C3" s="14" t="s">
        <v>74</v>
      </c>
      <c r="D3" s="14" t="s">
        <v>75</v>
      </c>
    </row>
    <row r="4" spans="1:6" x14ac:dyDescent="0.25">
      <c r="A4" t="str">
        <f>+Wage_Comparison!B12</f>
        <v>DE</v>
      </c>
      <c r="B4" s="20" t="s">
        <v>135</v>
      </c>
      <c r="C4" s="26">
        <f>+Wage_Comparison!E12</f>
        <v>762.56</v>
      </c>
      <c r="D4" s="25">
        <f>+Wage_Comparison!H12</f>
        <v>6.3838400348970481</v>
      </c>
    </row>
    <row r="5" spans="1:6" x14ac:dyDescent="0.25">
      <c r="A5" t="str">
        <f>+Wage_Comparison!B32</f>
        <v>NE</v>
      </c>
      <c r="B5" s="20" t="s">
        <v>155</v>
      </c>
      <c r="C5" s="26">
        <f>+Wage_Comparison!E32</f>
        <v>779.01</v>
      </c>
      <c r="D5" s="25">
        <f>+Wage_Comparison!H32</f>
        <v>6.0250952034602845</v>
      </c>
    </row>
    <row r="6" spans="1:6" x14ac:dyDescent="0.25">
      <c r="A6" t="str">
        <f>+Wage_Comparison!B33</f>
        <v>NV</v>
      </c>
      <c r="B6" s="20" t="s">
        <v>156</v>
      </c>
      <c r="C6" s="26">
        <f>+Wage_Comparison!E33</f>
        <v>743.7</v>
      </c>
      <c r="D6" s="25">
        <f>+Wage_Comparison!H33</f>
        <v>5.8004642924436522</v>
      </c>
    </row>
    <row r="7" spans="1:6" x14ac:dyDescent="0.25">
      <c r="A7" t="str">
        <f>+Wage_Comparison!B52</f>
        <v>WA</v>
      </c>
      <c r="B7" s="20" t="s">
        <v>175</v>
      </c>
      <c r="C7" s="26">
        <f>+Wage_Comparison!E52</f>
        <v>1028.05</v>
      </c>
      <c r="D7" s="25">
        <f>+Wage_Comparison!H52</f>
        <v>5.6330882589008313</v>
      </c>
    </row>
    <row r="8" spans="1:6" x14ac:dyDescent="0.25">
      <c r="A8" t="str">
        <f>+Wage_Comparison!B46</f>
        <v>SD</v>
      </c>
      <c r="B8" s="20" t="s">
        <v>169</v>
      </c>
      <c r="C8" s="26">
        <f>+Wage_Comparison!E46</f>
        <v>735.13</v>
      </c>
      <c r="D8" s="25">
        <f>+Wage_Comparison!H46</f>
        <v>4.6245140590792877</v>
      </c>
    </row>
    <row r="9" spans="1:6" x14ac:dyDescent="0.25">
      <c r="A9" t="str">
        <f>+Wage_Comparison!B22</f>
        <v>KY</v>
      </c>
      <c r="B9" s="20" t="s">
        <v>145</v>
      </c>
      <c r="C9" s="26">
        <f>+Wage_Comparison!E22</f>
        <v>750.83</v>
      </c>
      <c r="D9" s="25">
        <f>+Wage_Comparison!H22</f>
        <v>4.4161672817387032</v>
      </c>
    </row>
    <row r="10" spans="1:6" x14ac:dyDescent="0.25">
      <c r="A10" t="str">
        <f>+Wage_Comparison!B34</f>
        <v>NH</v>
      </c>
      <c r="B10" s="20" t="s">
        <v>157</v>
      </c>
      <c r="C10" s="26">
        <f>+Wage_Comparison!E34</f>
        <v>850.41</v>
      </c>
      <c r="D10" s="25">
        <f>+Wage_Comparison!H34</f>
        <v>4.2029025984201995</v>
      </c>
    </row>
    <row r="11" spans="1:6" x14ac:dyDescent="0.25">
      <c r="A11" t="str">
        <f>+Wage_Comparison!B20</f>
        <v>IA</v>
      </c>
      <c r="B11" s="20" t="s">
        <v>143</v>
      </c>
      <c r="C11" s="26">
        <f>+Wage_Comparison!E20</f>
        <v>809.33</v>
      </c>
      <c r="D11" s="25">
        <f>+Wage_Comparison!H20</f>
        <v>4.1900086022102379</v>
      </c>
    </row>
    <row r="12" spans="1:6" x14ac:dyDescent="0.25">
      <c r="A12" t="str">
        <f>+Wage_Comparison!B5</f>
        <v>AL</v>
      </c>
      <c r="B12" s="20" t="s">
        <v>128</v>
      </c>
      <c r="C12" s="26">
        <f>+Wage_Comparison!E5</f>
        <v>760</v>
      </c>
      <c r="D12" s="25">
        <f>+Wage_Comparison!H5</f>
        <v>3.8753890733120855</v>
      </c>
    </row>
    <row r="13" spans="1:6" x14ac:dyDescent="0.25">
      <c r="A13" t="str">
        <f>+Wage_Comparison!B26</f>
        <v>MA</v>
      </c>
      <c r="B13" s="20" t="s">
        <v>149</v>
      </c>
      <c r="C13" s="26">
        <f>+Wage_Comparison!E26</f>
        <v>1028.79</v>
      </c>
      <c r="D13" s="25">
        <f>+Wage_Comparison!H26</f>
        <v>3.74017792705017</v>
      </c>
    </row>
    <row r="14" spans="1:6" x14ac:dyDescent="0.25">
      <c r="A14" t="str">
        <f>+Wage_Comparison!B43</f>
        <v>PA</v>
      </c>
      <c r="B14" s="20" t="s">
        <v>166</v>
      </c>
      <c r="C14" s="26">
        <f>+Wage_Comparison!E43</f>
        <v>827.5</v>
      </c>
      <c r="D14" s="25">
        <f>+Wage_Comparison!H43</f>
        <v>3.6929845617981405</v>
      </c>
      <c r="F14" s="26">
        <f>C$1-C14</f>
        <v>41.899999999999977</v>
      </c>
    </row>
    <row r="15" spans="1:6" x14ac:dyDescent="0.25">
      <c r="A15" t="str">
        <f>+Wage_Comparison!B11</f>
        <v>CT</v>
      </c>
      <c r="B15" s="20" t="s">
        <v>134</v>
      </c>
      <c r="C15" s="26">
        <f>+Wage_Comparison!E11</f>
        <v>993.14</v>
      </c>
      <c r="D15" s="25">
        <f>+Wage_Comparison!H11</f>
        <v>3.5758594401086308</v>
      </c>
      <c r="F15" s="26">
        <f t="shared" ref="F15:F21" si="0">C$1-C15</f>
        <v>-123.74000000000001</v>
      </c>
    </row>
    <row r="16" spans="1:6" x14ac:dyDescent="0.25">
      <c r="A16" t="str">
        <f>+Wage_Comparison!B7</f>
        <v>AZ</v>
      </c>
      <c r="B16" s="20" t="s">
        <v>130</v>
      </c>
      <c r="C16" s="26">
        <f>+Wage_Comparison!E7</f>
        <v>803.93</v>
      </c>
      <c r="D16" s="25">
        <f>+Wage_Comparison!H7</f>
        <v>3.4988375535301763</v>
      </c>
      <c r="F16" s="26">
        <f t="shared" si="0"/>
        <v>65.470000000000027</v>
      </c>
    </row>
    <row r="17" spans="1:6" x14ac:dyDescent="0.25">
      <c r="A17" t="str">
        <f>+Wage_Comparison!B51</f>
        <v>VA</v>
      </c>
      <c r="B17" s="20" t="s">
        <v>174</v>
      </c>
      <c r="C17" s="26">
        <f>+Wage_Comparison!E51</f>
        <v>915.95</v>
      </c>
      <c r="D17" s="25">
        <f>+Wage_Comparison!H51</f>
        <v>3.4764430084489595</v>
      </c>
      <c r="F17" s="26">
        <f t="shared" si="0"/>
        <v>-46.550000000000068</v>
      </c>
    </row>
    <row r="18" spans="1:6" x14ac:dyDescent="0.25">
      <c r="A18" t="str">
        <f>+Wage_Comparison!B42</f>
        <v>OR</v>
      </c>
      <c r="B18" s="20" t="s">
        <v>165</v>
      </c>
      <c r="C18" s="26">
        <f>+Wage_Comparison!E42</f>
        <v>797.3</v>
      </c>
      <c r="D18" s="25">
        <f>+Wage_Comparison!H42</f>
        <v>3.3543683199632079</v>
      </c>
      <c r="F18" s="26">
        <f t="shared" si="0"/>
        <v>72.100000000000023</v>
      </c>
    </row>
    <row r="19" spans="1:6" x14ac:dyDescent="0.25">
      <c r="A19" t="str">
        <f>+Wage_Comparison!B35</f>
        <v>NJ</v>
      </c>
      <c r="B19" s="20" t="s">
        <v>158</v>
      </c>
      <c r="C19" s="26">
        <f>+Wage_Comparison!E35</f>
        <v>942.01</v>
      </c>
      <c r="D19" s="25">
        <f>+Wage_Comparison!H35</f>
        <v>3.1610601179177467</v>
      </c>
      <c r="F19" s="26">
        <f t="shared" si="0"/>
        <v>-72.610000000000014</v>
      </c>
    </row>
    <row r="20" spans="1:6" x14ac:dyDescent="0.25">
      <c r="A20" t="str">
        <f>+Wage_Comparison!B38</f>
        <v>NC</v>
      </c>
      <c r="B20" s="20" t="s">
        <v>161</v>
      </c>
      <c r="C20" s="26">
        <f>+Wage_Comparison!E38</f>
        <v>777.81</v>
      </c>
      <c r="D20" s="25">
        <f>+Wage_Comparison!H38</f>
        <v>3.1326224220425525</v>
      </c>
      <c r="F20" s="26">
        <f t="shared" si="0"/>
        <v>91.590000000000032</v>
      </c>
    </row>
    <row r="21" spans="1:6" x14ac:dyDescent="0.25">
      <c r="A21" t="str">
        <f>+Wage_Comparison!B24</f>
        <v>ME</v>
      </c>
      <c r="B21" s="20" t="s">
        <v>147</v>
      </c>
      <c r="C21" s="26">
        <f>+Wage_Comparison!E24</f>
        <v>752.06</v>
      </c>
      <c r="D21" s="25">
        <f>+Wage_Comparison!H24</f>
        <v>3.1233671692587173</v>
      </c>
      <c r="F21" s="26">
        <f t="shared" si="0"/>
        <v>117.34000000000003</v>
      </c>
    </row>
    <row r="22" spans="1:6" x14ac:dyDescent="0.25">
      <c r="A22" t="str">
        <f>+Wage_Comparison!B50</f>
        <v>VT</v>
      </c>
      <c r="B22" s="20" t="s">
        <v>173</v>
      </c>
      <c r="C22" s="26">
        <f>+Wage_Comparison!E50</f>
        <v>812.51</v>
      </c>
      <c r="D22" s="25">
        <f>+Wage_Comparison!H50</f>
        <v>3.0328898921944125</v>
      </c>
    </row>
    <row r="23" spans="1:6" x14ac:dyDescent="0.25">
      <c r="A23" t="str">
        <f>+Wage_Comparison!B27</f>
        <v>MI</v>
      </c>
      <c r="B23" s="20" t="s">
        <v>150</v>
      </c>
      <c r="C23" s="26">
        <f>+Wage_Comparison!E27</f>
        <v>835.21</v>
      </c>
      <c r="D23" s="25">
        <f>+Wage_Comparison!H27</f>
        <v>2.703460190926732</v>
      </c>
    </row>
    <row r="24" spans="1:6" x14ac:dyDescent="0.25">
      <c r="A24" t="str">
        <f>+Wage_Comparison!B14</f>
        <v>FL</v>
      </c>
      <c r="B24" s="20" t="s">
        <v>137</v>
      </c>
      <c r="C24" s="26">
        <f>+Wage_Comparison!E14</f>
        <v>779.62</v>
      </c>
      <c r="D24" s="25">
        <f>+Wage_Comparison!H14</f>
        <v>2.6486635728379282</v>
      </c>
    </row>
    <row r="25" spans="1:6" x14ac:dyDescent="0.25">
      <c r="A25" t="str">
        <f>+Wage_Comparison!B40</f>
        <v>OH</v>
      </c>
      <c r="B25" s="20" t="s">
        <v>163</v>
      </c>
      <c r="C25" s="26">
        <f>+Wage_Comparison!E40</f>
        <v>779.98</v>
      </c>
      <c r="D25" s="25">
        <f>+Wage_Comparison!H40</f>
        <v>2.5351355087312566</v>
      </c>
    </row>
    <row r="26" spans="1:6" x14ac:dyDescent="0.25">
      <c r="A26" t="str">
        <f>+Wage_Comparison!B28</f>
        <v>MN</v>
      </c>
      <c r="B26" s="20" t="s">
        <v>151</v>
      </c>
      <c r="C26" s="26">
        <f>+Wage_Comparison!E28</f>
        <v>898.62</v>
      </c>
      <c r="D26" s="25">
        <f>+Wage_Comparison!H28</f>
        <v>2.4437636772824511</v>
      </c>
    </row>
    <row r="27" spans="1:6" x14ac:dyDescent="0.25">
      <c r="A27" t="str">
        <f>+Wage_Comparison!B45</f>
        <v>SC</v>
      </c>
      <c r="B27" s="20" t="s">
        <v>168</v>
      </c>
      <c r="C27" s="26">
        <f>+Wage_Comparison!E45</f>
        <v>740.29</v>
      </c>
      <c r="D27" s="25">
        <f>+Wage_Comparison!H45</f>
        <v>2.2594997596382616</v>
      </c>
    </row>
    <row r="28" spans="1:6" x14ac:dyDescent="0.25">
      <c r="A28" t="str">
        <f>+Wage_Comparison!B47</f>
        <v>TN</v>
      </c>
      <c r="B28" s="20" t="s">
        <v>170</v>
      </c>
      <c r="C28" s="26">
        <f>+Wage_Comparison!E47</f>
        <v>738.5</v>
      </c>
      <c r="D28" s="25">
        <f>+Wage_Comparison!H47</f>
        <v>2.1989038850612541</v>
      </c>
    </row>
    <row r="29" spans="1:6" x14ac:dyDescent="0.25">
      <c r="A29" t="str">
        <f>+Wage_Comparison!B9</f>
        <v>CA</v>
      </c>
      <c r="B29" s="20" t="s">
        <v>132</v>
      </c>
      <c r="C29" s="26">
        <f>+Wage_Comparison!E9</f>
        <v>968.36</v>
      </c>
      <c r="D29" s="25">
        <f>+Wage_Comparison!H9</f>
        <v>2.0792631730655042</v>
      </c>
    </row>
    <row r="30" spans="1:6" x14ac:dyDescent="0.25">
      <c r="A30" t="str">
        <f>+Wage_Comparison!B37</f>
        <v>NY</v>
      </c>
      <c r="B30" s="20" t="s">
        <v>160</v>
      </c>
      <c r="C30" s="26">
        <f>+Wage_Comparison!E37</f>
        <v>969.89</v>
      </c>
      <c r="D30" s="25">
        <f>+Wage_Comparison!H37</f>
        <v>2.0777869710763452</v>
      </c>
    </row>
    <row r="31" spans="1:6" x14ac:dyDescent="0.25">
      <c r="A31" t="str">
        <f>+Wage_Comparison!B17</f>
        <v>ID</v>
      </c>
      <c r="B31" s="20" t="s">
        <v>140</v>
      </c>
      <c r="C31" s="26">
        <f>+Wage_Comparison!E17</f>
        <v>735.48</v>
      </c>
      <c r="D31" s="25">
        <f>+Wage_Comparison!H17</f>
        <v>1.7020244649269989</v>
      </c>
    </row>
    <row r="32" spans="1:6" x14ac:dyDescent="0.25">
      <c r="A32" t="str">
        <f>+Wage_Comparison!B15</f>
        <v>GA</v>
      </c>
      <c r="B32" s="20" t="s">
        <v>138</v>
      </c>
      <c r="C32" s="26">
        <f>+Wage_Comparison!E15</f>
        <v>837.55</v>
      </c>
      <c r="D32" s="25">
        <f>+Wage_Comparison!H15</f>
        <v>1.6996638775173656</v>
      </c>
    </row>
    <row r="33" spans="1:4" x14ac:dyDescent="0.25">
      <c r="A33" t="str">
        <f>+Wage_Comparison!B6</f>
        <v>AK</v>
      </c>
      <c r="B33" s="20" t="s">
        <v>129</v>
      </c>
      <c r="C33" s="26">
        <f>+Wage_Comparison!E6</f>
        <v>972.21</v>
      </c>
      <c r="D33" s="25">
        <f>+Wage_Comparison!H6</f>
        <v>1.671326437097731</v>
      </c>
    </row>
    <row r="34" spans="1:4" x14ac:dyDescent="0.25">
      <c r="A34" t="str">
        <f>+Wage_Comparison!B18</f>
        <v>IL</v>
      </c>
      <c r="B34" s="20" t="s">
        <v>141</v>
      </c>
      <c r="C34" s="26">
        <f>+Wage_Comparison!E18</f>
        <v>890.62</v>
      </c>
      <c r="D34" s="25">
        <f>+Wage_Comparison!H18</f>
        <v>1.6524800621482205</v>
      </c>
    </row>
    <row r="35" spans="1:4" x14ac:dyDescent="0.25">
      <c r="A35" t="str">
        <f>+Wage_Comparison!B25</f>
        <v>MD</v>
      </c>
      <c r="B35" s="20" t="s">
        <v>148</v>
      </c>
      <c r="C35" s="26">
        <f>+Wage_Comparison!E25</f>
        <v>937.71</v>
      </c>
      <c r="D35" s="25">
        <f>+Wage_Comparison!H25</f>
        <v>1.5593584025693996</v>
      </c>
    </row>
    <row r="36" spans="1:4" x14ac:dyDescent="0.25">
      <c r="A36" t="str">
        <f>+Wage_Comparison!B31</f>
        <v>MT</v>
      </c>
      <c r="B36" s="20" t="s">
        <v>154</v>
      </c>
      <c r="C36" s="26">
        <f>+Wage_Comparison!E31</f>
        <v>725.02</v>
      </c>
      <c r="D36" s="25">
        <f>+Wage_Comparison!H31</f>
        <v>1.4856359631877369</v>
      </c>
    </row>
    <row r="37" spans="1:4" x14ac:dyDescent="0.25">
      <c r="A37" t="str">
        <f>+Wage_Comparison!B10</f>
        <v>CO</v>
      </c>
      <c r="B37" s="20" t="s">
        <v>133</v>
      </c>
      <c r="C37" s="26">
        <f>+Wage_Comparison!E10</f>
        <v>921.74</v>
      </c>
      <c r="D37" s="25">
        <f>+Wage_Comparison!H10</f>
        <v>1.2589464957269536</v>
      </c>
    </row>
    <row r="38" spans="1:4" x14ac:dyDescent="0.25">
      <c r="A38" t="str">
        <f>+Wage_Comparison!B49</f>
        <v>UT</v>
      </c>
      <c r="B38" s="20" t="s">
        <v>172</v>
      </c>
      <c r="C38" s="26">
        <f>+Wage_Comparison!E49</f>
        <v>842.86</v>
      </c>
      <c r="D38" s="25">
        <f>+Wage_Comparison!H49</f>
        <v>1.0441252855003302</v>
      </c>
    </row>
    <row r="39" spans="1:4" x14ac:dyDescent="0.25">
      <c r="A39" t="str">
        <f>+Wage_Comparison!B19</f>
        <v>IN</v>
      </c>
      <c r="B39" s="20" t="s">
        <v>142</v>
      </c>
      <c r="C39" s="26">
        <f>+Wage_Comparison!E19</f>
        <v>798.16</v>
      </c>
      <c r="D39" s="25">
        <f>+Wage_Comparison!H19</f>
        <v>1.0015035399524974</v>
      </c>
    </row>
    <row r="40" spans="1:4" x14ac:dyDescent="0.25">
      <c r="A40" t="str">
        <f>+Wage_Comparison!B54</f>
        <v>WI</v>
      </c>
      <c r="B40" s="20" t="s">
        <v>177</v>
      </c>
      <c r="C40" s="26">
        <f>+Wage_Comparison!E54</f>
        <v>793.9</v>
      </c>
      <c r="D40" s="25">
        <f>+Wage_Comparison!H54</f>
        <v>0.99756798909318434</v>
      </c>
    </row>
    <row r="41" spans="1:4" x14ac:dyDescent="0.25">
      <c r="A41" t="str">
        <f>+Wage_Comparison!B21</f>
        <v>KS</v>
      </c>
      <c r="B41" s="20" t="s">
        <v>144</v>
      </c>
      <c r="C41" s="26">
        <f>+Wage_Comparison!E21</f>
        <v>772.24</v>
      </c>
      <c r="D41" s="25">
        <f>+Wage_Comparison!H21</f>
        <v>0.70079406355545437</v>
      </c>
    </row>
    <row r="42" spans="1:4" x14ac:dyDescent="0.25">
      <c r="A42" t="str">
        <f>+Wage_Comparison!B8</f>
        <v>AR</v>
      </c>
      <c r="B42" s="20" t="s">
        <v>131</v>
      </c>
      <c r="C42" s="26">
        <f>+Wage_Comparison!E8</f>
        <v>679.2</v>
      </c>
      <c r="D42" s="25">
        <f>+Wage_Comparison!H8</f>
        <v>0.43302394287165757</v>
      </c>
    </row>
    <row r="43" spans="1:4" x14ac:dyDescent="0.25">
      <c r="A43" t="str">
        <f>+Wage_Comparison!B53</f>
        <v>WV</v>
      </c>
      <c r="B43" s="20" t="s">
        <v>176</v>
      </c>
      <c r="C43" s="26">
        <f>+Wage_Comparison!E53</f>
        <v>725.22</v>
      </c>
      <c r="D43" s="25">
        <f>+Wage_Comparison!H53</f>
        <v>0.41401755310805921</v>
      </c>
    </row>
    <row r="44" spans="1:4" x14ac:dyDescent="0.25">
      <c r="A44" t="str">
        <f>+Wage_Comparison!B39</f>
        <v>ND</v>
      </c>
      <c r="B44" s="20" t="s">
        <v>162</v>
      </c>
      <c r="C44" s="26">
        <f>+Wage_Comparison!E39</f>
        <v>904.54</v>
      </c>
      <c r="D44" s="25">
        <f>+Wage_Comparison!H39</f>
        <v>0.37679809409481013</v>
      </c>
    </row>
    <row r="45" spans="1:4" x14ac:dyDescent="0.25">
      <c r="A45" t="str">
        <f>+Wage_Comparison!B44</f>
        <v>RI</v>
      </c>
      <c r="B45" s="20" t="s">
        <v>167</v>
      </c>
      <c r="C45" s="26">
        <f>+Wage_Comparison!E44</f>
        <v>821.51</v>
      </c>
      <c r="D45" s="25">
        <f>+Wage_Comparison!H44</f>
        <v>-0.27346902590494881</v>
      </c>
    </row>
    <row r="46" spans="1:4" x14ac:dyDescent="0.25">
      <c r="A46" t="str">
        <f>+Wage_Comparison!B48</f>
        <v>TX</v>
      </c>
      <c r="B46" s="20" t="s">
        <v>171</v>
      </c>
      <c r="C46" s="26">
        <f>+Wage_Comparison!E48</f>
        <v>878.17</v>
      </c>
      <c r="D46" s="25">
        <f>+Wage_Comparison!H48</f>
        <v>-0.31218107179246113</v>
      </c>
    </row>
    <row r="47" spans="1:4" x14ac:dyDescent="0.25">
      <c r="A47" t="str">
        <f>+Wage_Comparison!B30</f>
        <v>MO</v>
      </c>
      <c r="B47" s="20" t="s">
        <v>153</v>
      </c>
      <c r="C47" s="26">
        <f>+Wage_Comparison!E30</f>
        <v>738.86</v>
      </c>
      <c r="D47" s="25">
        <f>+Wage_Comparison!H30</f>
        <v>-0.44515591527256593</v>
      </c>
    </row>
    <row r="48" spans="1:4" x14ac:dyDescent="0.25">
      <c r="A48" t="str">
        <f>+Wage_Comparison!B23</f>
        <v>LA</v>
      </c>
      <c r="B48" s="20" t="s">
        <v>146</v>
      </c>
      <c r="C48" s="26">
        <f>+Wage_Comparison!E23</f>
        <v>798.34</v>
      </c>
      <c r="D48" s="25">
        <f>+Wage_Comparison!H23</f>
        <v>-0.65807158333572868</v>
      </c>
    </row>
    <row r="49" spans="1:4" x14ac:dyDescent="0.25">
      <c r="A49" t="str">
        <f>+Wage_Comparison!B41</f>
        <v>OK</v>
      </c>
      <c r="B49" s="20" t="s">
        <v>164</v>
      </c>
      <c r="C49" s="26">
        <f>+Wage_Comparison!E41</f>
        <v>751.41</v>
      </c>
      <c r="D49" s="25">
        <f>+Wage_Comparison!H41</f>
        <v>-0.71203965732984376</v>
      </c>
    </row>
    <row r="50" spans="1:4" x14ac:dyDescent="0.25">
      <c r="A50" t="str">
        <f>+Wage_Comparison!B29</f>
        <v>MS</v>
      </c>
      <c r="B50" s="20" t="s">
        <v>152</v>
      </c>
      <c r="C50" s="26">
        <f>+Wage_Comparison!E29</f>
        <v>682.55</v>
      </c>
      <c r="D50" s="25">
        <f>+Wage_Comparison!H29</f>
        <v>-0.95244836323532533</v>
      </c>
    </row>
    <row r="51" spans="1:4" x14ac:dyDescent="0.25">
      <c r="A51" t="str">
        <f>+Wage_Comparison!B16</f>
        <v>HI</v>
      </c>
      <c r="B51" s="20" t="s">
        <v>139</v>
      </c>
      <c r="C51" s="26">
        <f>+Wage_Comparison!E16</f>
        <v>799.5</v>
      </c>
      <c r="D51" s="25">
        <f>+Wage_Comparison!H16</f>
        <v>-1.4022928484078934</v>
      </c>
    </row>
    <row r="52" spans="1:4" x14ac:dyDescent="0.25">
      <c r="A52" t="str">
        <f>+Wage_Comparison!B36</f>
        <v>NM</v>
      </c>
      <c r="B52" s="20" t="s">
        <v>159</v>
      </c>
      <c r="C52" s="26">
        <f>+Wage_Comparison!E36</f>
        <v>696.66</v>
      </c>
      <c r="D52" s="25">
        <f>+Wage_Comparison!H36</f>
        <v>-1.8565824674210973</v>
      </c>
    </row>
    <row r="53" spans="1:4" x14ac:dyDescent="0.25">
      <c r="A53" t="str">
        <f>+Wage_Comparison!B55</f>
        <v>WY</v>
      </c>
      <c r="B53" s="20" t="s">
        <v>178</v>
      </c>
      <c r="C53" s="26">
        <f>+Wage_Comparison!E55</f>
        <v>812.23</v>
      </c>
      <c r="D53" s="25">
        <f>+Wage_Comparison!H55</f>
        <v>-2.8344035384745281</v>
      </c>
    </row>
    <row r="54" spans="1:4" x14ac:dyDescent="0.25">
      <c r="A54" t="str">
        <f>+Wage_Comparison!B13</f>
        <v>DC</v>
      </c>
      <c r="B54" s="20" t="s">
        <v>136</v>
      </c>
      <c r="C54" s="26">
        <f>+Wage_Comparison!E13</f>
        <v>1267.6199999999999</v>
      </c>
      <c r="D54" s="25">
        <f>+Wage_Comparison!H13</f>
        <v>-8.30587524882006</v>
      </c>
    </row>
    <row r="56" spans="1:4" x14ac:dyDescent="0.25">
      <c r="C56">
        <f>COUNTIF(C4:C54, "&lt;869")</f>
        <v>36</v>
      </c>
      <c r="D56">
        <f>COUNTIF(D4:D54, "&lt;0")</f>
        <v>10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Wage_Comparison</vt:lpstr>
      <vt:lpstr>BLS Data Series_Oct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2015-11-20T18:02:02Z</dcterms:modified>
</cp:coreProperties>
</file>