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23955" windowHeight="13110"/>
  </bookViews>
  <sheets>
    <sheet name="Fitter" sheetId="1" r:id="rId1"/>
    <sheet name="gradients" sheetId="2" r:id="rId2"/>
    <sheet name="Sheet3" sheetId="3" r:id="rId3"/>
  </sheets>
  <definedNames>
    <definedName name="_A">Fitter!$D$3</definedName>
    <definedName name="_B">Fitter!$D$4</definedName>
    <definedName name="_C">Fitter!$D$5</definedName>
    <definedName name="_D">Fitter!$D$6</definedName>
    <definedName name="solver_adj" localSheetId="0" hidden="1">Fitter!$D$3:$D$6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Fitter!$D$7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4525"/>
</workbook>
</file>

<file path=xl/calcChain.xml><?xml version="1.0" encoding="utf-8"?>
<calcChain xmlns="http://schemas.openxmlformats.org/spreadsheetml/2006/main">
  <c r="F4" i="2" l="1"/>
  <c r="F5" i="2"/>
  <c r="F6" i="2"/>
  <c r="F7" i="2"/>
  <c r="H7" i="2" s="1"/>
  <c r="F8" i="2"/>
  <c r="H8" i="2" s="1"/>
  <c r="F9" i="2"/>
  <c r="H9" i="2" s="1"/>
  <c r="F10" i="2"/>
  <c r="F11" i="2"/>
  <c r="F3" i="2"/>
  <c r="H4" i="2"/>
  <c r="H5" i="2"/>
  <c r="H6" i="2"/>
  <c r="H10" i="2"/>
  <c r="H11" i="2"/>
  <c r="H3" i="2"/>
  <c r="E4" i="2"/>
  <c r="E5" i="2"/>
  <c r="E6" i="2"/>
  <c r="E7" i="2"/>
  <c r="E8" i="2"/>
  <c r="E9" i="2"/>
  <c r="E10" i="2"/>
  <c r="E11" i="2"/>
  <c r="E3" i="2"/>
  <c r="G4" i="2"/>
  <c r="G5" i="2"/>
  <c r="G6" i="2"/>
  <c r="G7" i="2"/>
  <c r="G8" i="2"/>
  <c r="G9" i="2"/>
  <c r="G10" i="2"/>
  <c r="G11" i="2"/>
  <c r="G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D3" i="2"/>
  <c r="C3" i="2"/>
  <c r="C15" i="1" l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G7" i="1"/>
  <c r="C11" i="1"/>
  <c r="C12" i="1"/>
  <c r="C13" i="1"/>
  <c r="C14" i="1"/>
  <c r="D14" i="1" s="1"/>
  <c r="C10" i="1"/>
  <c r="D11" i="1" l="1"/>
  <c r="D12" i="1"/>
  <c r="D13" i="1"/>
  <c r="D10" i="1"/>
  <c r="D7" i="1" l="1"/>
</calcChain>
</file>

<file path=xl/sharedStrings.xml><?xml version="1.0" encoding="utf-8"?>
<sst xmlns="http://schemas.openxmlformats.org/spreadsheetml/2006/main" count="18" uniqueCount="16">
  <si>
    <t>X</t>
  </si>
  <si>
    <t>Y</t>
  </si>
  <si>
    <t>a</t>
  </si>
  <si>
    <t>b</t>
  </si>
  <si>
    <t>c</t>
  </si>
  <si>
    <t>d</t>
  </si>
  <si>
    <t>sum</t>
  </si>
  <si>
    <t>pred</t>
  </si>
  <si>
    <t>diff</t>
  </si>
  <si>
    <t>base freq:</t>
  </si>
  <si>
    <t>tDelta</t>
  </si>
  <si>
    <t>yDelta</t>
  </si>
  <si>
    <t>td2</t>
  </si>
  <si>
    <t>yd2</t>
  </si>
  <si>
    <t>grad 1</t>
  </si>
  <si>
    <t>grad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</si>
</sst>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1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</c:v>
          </c:tx>
          <c:spPr>
            <a:ln w="28575">
              <a:noFill/>
            </a:ln>
          </c:spPr>
          <c:xVal>
            <c:numRef>
              <c:f>(Fitter!$A$10:$A$21,Fitter!$L$29:$L$38)</c:f>
              <c:numCache>
                <c:formatCode>0.00</c:formatCode>
                <c:ptCount val="22"/>
                <c:pt idx="0">
                  <c:v>0</c:v>
                </c:pt>
                <c:pt idx="1">
                  <c:v>5.8139534883720902E-2</c:v>
                </c:pt>
                <c:pt idx="2">
                  <c:v>0.17441860465116199</c:v>
                </c:pt>
                <c:pt idx="3">
                  <c:v>0.290697674418604</c:v>
                </c:pt>
                <c:pt idx="4">
                  <c:v>0.40697674418604601</c:v>
                </c:pt>
                <c:pt idx="5">
                  <c:v>0.61627906976744096</c:v>
                </c:pt>
                <c:pt idx="6">
                  <c:v>0.74418604651162701</c:v>
                </c:pt>
                <c:pt idx="7">
                  <c:v>0.837209302325581</c:v>
                </c:pt>
                <c:pt idx="8">
                  <c:v>0.95348837209302295</c:v>
                </c:pt>
                <c:pt idx="9">
                  <c:v>1</c:v>
                </c:pt>
              </c:numCache>
            </c:numRef>
          </c:xVal>
          <c:yVal>
            <c:numRef>
              <c:f>(Fitter!$B$10:$B$21,Fitter!$M$29:$M$38)</c:f>
              <c:numCache>
                <c:formatCode>General</c:formatCode>
                <c:ptCount val="22"/>
                <c:pt idx="0">
                  <c:v>0</c:v>
                </c:pt>
                <c:pt idx="1">
                  <c:v>7.3726541555120201E-3</c:v>
                </c:pt>
                <c:pt idx="2">
                  <c:v>2.9490616621991001E-2</c:v>
                </c:pt>
                <c:pt idx="3">
                  <c:v>7.0375335120654706E-2</c:v>
                </c:pt>
                <c:pt idx="4">
                  <c:v>0.150134048257382</c:v>
                </c:pt>
                <c:pt idx="5">
                  <c:v>0.50268096514744598</c:v>
                </c:pt>
                <c:pt idx="6">
                  <c:v>0.77077747989275502</c:v>
                </c:pt>
                <c:pt idx="7">
                  <c:v>0.89477211796246003</c:v>
                </c:pt>
                <c:pt idx="8">
                  <c:v>0.97922252010723398</c:v>
                </c:pt>
                <c:pt idx="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Predicted</c:v>
          </c:tx>
          <c:spPr>
            <a:ln w="28575">
              <a:noFill/>
            </a:ln>
          </c:spPr>
          <c:xVal>
            <c:numRef>
              <c:f>(Fitter!$A$10:$A$24,Fitter!$L$29:$L$38)</c:f>
              <c:numCache>
                <c:formatCode>0.00</c:formatCode>
                <c:ptCount val="25"/>
                <c:pt idx="0">
                  <c:v>0</c:v>
                </c:pt>
                <c:pt idx="1">
                  <c:v>5.8139534883720902E-2</c:v>
                </c:pt>
                <c:pt idx="2">
                  <c:v>0.17441860465116199</c:v>
                </c:pt>
                <c:pt idx="3">
                  <c:v>0.290697674418604</c:v>
                </c:pt>
                <c:pt idx="4">
                  <c:v>0.40697674418604601</c:v>
                </c:pt>
                <c:pt idx="5">
                  <c:v>0.61627906976744096</c:v>
                </c:pt>
                <c:pt idx="6">
                  <c:v>0.74418604651162701</c:v>
                </c:pt>
                <c:pt idx="7">
                  <c:v>0.837209302325581</c:v>
                </c:pt>
                <c:pt idx="8">
                  <c:v>0.95348837209302295</c:v>
                </c:pt>
                <c:pt idx="9">
                  <c:v>1</c:v>
                </c:pt>
              </c:numCache>
            </c:numRef>
          </c:xVal>
          <c:yVal>
            <c:numRef>
              <c:f>Fitter!$C$10:$C$24</c:f>
              <c:numCache>
                <c:formatCode>General</c:formatCode>
                <c:ptCount val="15"/>
                <c:pt idx="0">
                  <c:v>1.8020753348302776E-2</c:v>
                </c:pt>
                <c:pt idx="1">
                  <c:v>1.8044024827801319E-2</c:v>
                </c:pt>
                <c:pt idx="2">
                  <c:v>2.1210230113475559E-2</c:v>
                </c:pt>
                <c:pt idx="3">
                  <c:v>4.8723267217313904E-2</c:v>
                </c:pt>
                <c:pt idx="4">
                  <c:v>0.14463030810024735</c:v>
                </c:pt>
                <c:pt idx="5">
                  <c:v>0.52419713714875626</c:v>
                </c:pt>
                <c:pt idx="6">
                  <c:v>0.75754087649985147</c:v>
                </c:pt>
                <c:pt idx="7">
                  <c:v>0.88026679770089244</c:v>
                </c:pt>
                <c:pt idx="8">
                  <c:v>0.98188491437839365</c:v>
                </c:pt>
                <c:pt idx="9">
                  <c:v>1.0102973676274047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Fitter!$L$29:$L$34</c:f>
              <c:numCache>
                <c:formatCode>General</c:formatCode>
                <c:ptCount val="6"/>
              </c:numCache>
            </c:numRef>
          </c:xVal>
          <c:yVal>
            <c:numRef>
              <c:f>Fitter!$M$29:$M$34</c:f>
              <c:numCache>
                <c:formatCode>General</c:formatCode>
                <c:ptCount val="6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48000"/>
        <c:axId val="304049536"/>
      </c:scatterChart>
      <c:valAx>
        <c:axId val="3040480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04049536"/>
        <c:crosses val="autoZero"/>
        <c:crossBetween val="midCat"/>
      </c:valAx>
      <c:valAx>
        <c:axId val="30404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4048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157162</xdr:colOff>
      <xdr:row>27</xdr:row>
      <xdr:rowOff>0</xdr:rowOff>
    </xdr:from>
    <xdr:to>
      <xdr:col>7</xdr:col>
      <xdr:colOff>461962</xdr:colOff>
      <xdr:row>41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152400</xdr:colOff>
      <xdr:row>1</xdr:row>
      <xdr:rowOff>0</xdr:rowOff>
    </xdr:from>
    <xdr:to>
      <xdr:col>15</xdr:col>
      <xdr:colOff>323295</xdr:colOff>
      <xdr:row>3</xdr:row>
      <xdr:rowOff>152333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29200" y="190500"/>
          <a:ext cx="4438095" cy="533333"/>
        </a:xfrm>
        <a:prstGeom prst="rect">
          <a:avLst/>
        </a:prstGeom>
      </xdr:spPr>
    </xdr:pic>
    <xdr:clientData/>
  </xdr:twoCellAnchor>
  <xdr:twoCellAnchor editAs="oneCell">
    <xdr:from>
      <xdr:col>8</xdr:col>
      <xdr:colOff>266700</xdr:colOff>
      <xdr:row>4</xdr:row>
      <xdr:rowOff>56665</xdr:rowOff>
    </xdr:from>
    <xdr:to>
      <xdr:col>15</xdr:col>
      <xdr:colOff>75545</xdr:colOff>
      <xdr:row>19</xdr:row>
      <xdr:rowOff>170973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43500" y="818665"/>
          <a:ext cx="4076045" cy="29718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8"/>
  <sheetViews>
    <sheetView tabSelected="1" workbookViewId="0">
      <selection activeCell="C25" sqref="C25"/>
    </sheetView>
  </sheetViews>
  <sheetFormatPr defaultRowHeight="15" x14ac:dyDescent="0.25"/>
  <cols>
    <col min="1" max="1" width="15.85546875" customWidth="1"/>
    <col min="6" max="6" width="10.5703125" customWidth="1"/>
  </cols>
  <sheetData>
    <row r="3" spans="1:8" x14ac:dyDescent="0.25">
      <c r="C3" t="s">
        <v>2</v>
      </c>
      <c r="D3">
        <v>1.8020753348302884E-2</v>
      </c>
    </row>
    <row r="4" spans="1:8" x14ac:dyDescent="0.25">
      <c r="C4" t="s">
        <v>3</v>
      </c>
      <c r="D4">
        <v>4.4812743699311435</v>
      </c>
    </row>
    <row r="5" spans="1:8" x14ac:dyDescent="0.25">
      <c r="C5" t="s">
        <v>4</v>
      </c>
      <c r="D5">
        <v>0.64629961950721071</v>
      </c>
    </row>
    <row r="6" spans="1:8" x14ac:dyDescent="0.25">
      <c r="C6" t="s">
        <v>5</v>
      </c>
      <c r="D6">
        <v>1.1506223679482981</v>
      </c>
    </row>
    <row r="7" spans="1:8" x14ac:dyDescent="0.25">
      <c r="C7" t="s">
        <v>6</v>
      </c>
      <c r="D7">
        <f>SUM(D10:D24)</f>
        <v>1.9679754703749689E-3</v>
      </c>
      <c r="F7" t="s">
        <v>9</v>
      </c>
      <c r="G7">
        <f>_D+(_A-_D)/(1+POWER(_C/_C,_B))</f>
        <v>0.58432156064830043</v>
      </c>
    </row>
    <row r="9" spans="1:8" x14ac:dyDescent="0.25">
      <c r="A9" t="s">
        <v>0</v>
      </c>
      <c r="B9" t="s">
        <v>1</v>
      </c>
      <c r="C9" t="s">
        <v>7</v>
      </c>
      <c r="D9" t="s">
        <v>8</v>
      </c>
    </row>
    <row r="10" spans="1:8" x14ac:dyDescent="0.25">
      <c r="A10" s="2">
        <v>0</v>
      </c>
      <c r="B10">
        <v>0</v>
      </c>
      <c r="C10">
        <f t="shared" ref="C10:C24" si="0">IF(ISBLANK(A10),0,_D+(_A-_D)/(1+POWER(A10/_C,_B)))</f>
        <v>1.8020753348302776E-2</v>
      </c>
      <c r="D10">
        <f>POWER(C10-B10,2)</f>
        <v>3.247475512403657E-4</v>
      </c>
      <c r="H10" s="1"/>
    </row>
    <row r="11" spans="1:8" x14ac:dyDescent="0.25">
      <c r="A11" s="2">
        <v>5.8139534883720902E-2</v>
      </c>
      <c r="B11">
        <v>7.3726541555120201E-3</v>
      </c>
      <c r="C11">
        <f t="shared" si="0"/>
        <v>1.8044024827801319E-2</v>
      </c>
      <c r="D11">
        <f t="shared" ref="D11:D13" si="1">POWER(C11-B11,2)</f>
        <v>1.1387815202539619E-4</v>
      </c>
      <c r="H11" s="1"/>
    </row>
    <row r="12" spans="1:8" x14ac:dyDescent="0.25">
      <c r="A12" s="2">
        <v>0.17441860465116199</v>
      </c>
      <c r="B12">
        <v>2.9490616621991001E-2</v>
      </c>
      <c r="C12">
        <f t="shared" si="0"/>
        <v>2.1210230113475559E-2</v>
      </c>
      <c r="D12">
        <f t="shared" si="1"/>
        <v>6.8564800730404552E-5</v>
      </c>
      <c r="H12" s="1"/>
    </row>
    <row r="13" spans="1:8" x14ac:dyDescent="0.25">
      <c r="A13" s="2">
        <v>0.290697674418604</v>
      </c>
      <c r="B13">
        <v>7.0375335120654706E-2</v>
      </c>
      <c r="C13">
        <f t="shared" si="0"/>
        <v>4.8723267217313904E-2</v>
      </c>
      <c r="D13">
        <f t="shared" si="1"/>
        <v>4.6881204449088096E-4</v>
      </c>
      <c r="H13" s="1"/>
    </row>
    <row r="14" spans="1:8" x14ac:dyDescent="0.25">
      <c r="A14" s="2">
        <v>0.40697674418604601</v>
      </c>
      <c r="B14">
        <v>0.150134048257382</v>
      </c>
      <c r="C14">
        <f t="shared" si="0"/>
        <v>0.14463030810024735</v>
      </c>
      <c r="D14">
        <f t="shared" ref="D14:D24" si="2">POWER(C14-B14,2)</f>
        <v>3.0291155717256494E-5</v>
      </c>
      <c r="H14" s="1"/>
    </row>
    <row r="15" spans="1:8" x14ac:dyDescent="0.25">
      <c r="A15" s="2">
        <v>0.61627906976744096</v>
      </c>
      <c r="B15">
        <v>0.50268096514744598</v>
      </c>
      <c r="C15">
        <f t="shared" si="0"/>
        <v>0.52419713714875626</v>
      </c>
      <c r="D15">
        <f t="shared" si="2"/>
        <v>4.6294565758996862E-4</v>
      </c>
      <c r="H15" s="1"/>
    </row>
    <row r="16" spans="1:8" x14ac:dyDescent="0.25">
      <c r="A16" s="2">
        <v>0.74418604651162701</v>
      </c>
      <c r="B16">
        <v>0.77077747989275502</v>
      </c>
      <c r="C16">
        <f t="shared" si="0"/>
        <v>0.75754087649985147</v>
      </c>
      <c r="D16">
        <f t="shared" si="2"/>
        <v>1.7520766938102596E-4</v>
      </c>
      <c r="H16" s="1"/>
    </row>
    <row r="17" spans="1:13" x14ac:dyDescent="0.25">
      <c r="A17" s="2">
        <v>0.837209302325581</v>
      </c>
      <c r="B17">
        <v>0.89477211796246003</v>
      </c>
      <c r="C17">
        <f t="shared" si="0"/>
        <v>0.88026679770089244</v>
      </c>
      <c r="D17">
        <f t="shared" si="2"/>
        <v>2.1040431589064323E-4</v>
      </c>
      <c r="H17" s="1"/>
    </row>
    <row r="18" spans="1:13" x14ac:dyDescent="0.25">
      <c r="A18" s="2">
        <v>0.95348837209302295</v>
      </c>
      <c r="B18">
        <v>0.97922252010723398</v>
      </c>
      <c r="C18">
        <f t="shared" si="0"/>
        <v>0.98188491437839365</v>
      </c>
      <c r="D18">
        <f t="shared" si="2"/>
        <v>7.0883432551037915E-6</v>
      </c>
      <c r="H18" s="1"/>
    </row>
    <row r="19" spans="1:13" x14ac:dyDescent="0.25">
      <c r="A19" s="2">
        <v>1</v>
      </c>
      <c r="B19">
        <v>1</v>
      </c>
      <c r="C19">
        <f t="shared" si="0"/>
        <v>1.0102973676274047</v>
      </c>
      <c r="D19">
        <f t="shared" si="2"/>
        <v>1.0603578005392314E-4</v>
      </c>
      <c r="H19" s="1"/>
    </row>
    <row r="20" spans="1:13" x14ac:dyDescent="0.25">
      <c r="A20" s="2"/>
      <c r="C20">
        <f t="shared" si="0"/>
        <v>0</v>
      </c>
      <c r="D20">
        <f t="shared" si="2"/>
        <v>0</v>
      </c>
    </row>
    <row r="21" spans="1:13" x14ac:dyDescent="0.25">
      <c r="A21" s="2"/>
      <c r="C21">
        <f t="shared" si="0"/>
        <v>0</v>
      </c>
      <c r="D21">
        <f t="shared" si="2"/>
        <v>0</v>
      </c>
    </row>
    <row r="22" spans="1:13" x14ac:dyDescent="0.25">
      <c r="C22">
        <f t="shared" si="0"/>
        <v>0</v>
      </c>
      <c r="D22">
        <f t="shared" si="2"/>
        <v>0</v>
      </c>
    </row>
    <row r="23" spans="1:13" x14ac:dyDescent="0.25">
      <c r="C23">
        <f t="shared" si="0"/>
        <v>0</v>
      </c>
      <c r="D23">
        <f t="shared" si="2"/>
        <v>0</v>
      </c>
    </row>
    <row r="24" spans="1:13" x14ac:dyDescent="0.25">
      <c r="C24">
        <f t="shared" si="0"/>
        <v>0</v>
      </c>
      <c r="D24">
        <f t="shared" si="2"/>
        <v>0</v>
      </c>
    </row>
    <row r="29" spans="1:13" x14ac:dyDescent="0.25">
      <c r="L29" s="3"/>
      <c r="M29" s="4"/>
    </row>
    <row r="30" spans="1:13" x14ac:dyDescent="0.25">
      <c r="L30" s="5"/>
      <c r="M30" s="6"/>
    </row>
    <row r="31" spans="1:13" x14ac:dyDescent="0.25">
      <c r="L31" s="5"/>
      <c r="M31" s="6"/>
    </row>
    <row r="32" spans="1:13" x14ac:dyDescent="0.25">
      <c r="L32" s="5"/>
      <c r="M32" s="6"/>
    </row>
    <row r="33" spans="12:13" x14ac:dyDescent="0.25">
      <c r="L33" s="5"/>
      <c r="M33" s="6"/>
    </row>
    <row r="34" spans="12:13" x14ac:dyDescent="0.25">
      <c r="L34" s="5"/>
      <c r="M34" s="6"/>
    </row>
    <row r="35" spans="12:13" x14ac:dyDescent="0.25">
      <c r="L35" s="5"/>
      <c r="M35" s="6"/>
    </row>
    <row r="36" spans="12:13" x14ac:dyDescent="0.25">
      <c r="L36" s="5"/>
      <c r="M36" s="6"/>
    </row>
    <row r="37" spans="12:13" x14ac:dyDescent="0.25">
      <c r="L37" s="5"/>
      <c r="M37" s="6"/>
    </row>
    <row r="38" spans="12:13" x14ac:dyDescent="0.25">
      <c r="L38" s="7"/>
      <c r="M38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19" sqref="D19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10</v>
      </c>
      <c r="D1" t="s">
        <v>11</v>
      </c>
      <c r="E1" t="s">
        <v>14</v>
      </c>
      <c r="F1" t="s">
        <v>12</v>
      </c>
      <c r="G1" t="s">
        <v>13</v>
      </c>
      <c r="H1" t="s">
        <v>15</v>
      </c>
    </row>
    <row r="2" spans="1:8" x14ac:dyDescent="0.25">
      <c r="A2" s="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s="2">
        <v>5.8139534883720902E-2</v>
      </c>
      <c r="B3">
        <v>7.3726541555120201E-3</v>
      </c>
      <c r="C3" s="2">
        <f>A3-A2</f>
        <v>5.8139534883720902E-2</v>
      </c>
      <c r="D3">
        <f>B3-B2</f>
        <v>7.3726541555120201E-3</v>
      </c>
      <c r="E3">
        <f>D3/C3</f>
        <v>0.1268096514748068</v>
      </c>
      <c r="F3" s="2">
        <f>C3</f>
        <v>5.8139534883720902E-2</v>
      </c>
      <c r="G3">
        <f>D3-D2</f>
        <v>7.3726541555120201E-3</v>
      </c>
      <c r="H3">
        <f>G3/F3</f>
        <v>0.1268096514748068</v>
      </c>
    </row>
    <row r="4" spans="1:8" x14ac:dyDescent="0.25">
      <c r="A4" s="2">
        <v>0.17441860465116199</v>
      </c>
      <c r="B4">
        <v>2.9490616621991001E-2</v>
      </c>
      <c r="C4" s="2">
        <f t="shared" ref="C4:C11" si="0">A4-A3</f>
        <v>0.1162790697674411</v>
      </c>
      <c r="D4">
        <f t="shared" ref="D4:D11" si="1">B4-B3</f>
        <v>2.2117962466478982E-2</v>
      </c>
      <c r="E4">
        <f t="shared" ref="E4:E11" si="2">D4/C4</f>
        <v>0.1902144772117205</v>
      </c>
      <c r="F4" s="2">
        <f t="shared" ref="F4:F11" si="3">C4</f>
        <v>0.1162790697674411</v>
      </c>
      <c r="G4">
        <f t="shared" ref="G4:G11" si="4">D4-D3</f>
        <v>1.4745308310966963E-2</v>
      </c>
      <c r="H4">
        <f t="shared" ref="H4:H11" si="5">G4/F4</f>
        <v>0.12680965147431672</v>
      </c>
    </row>
    <row r="5" spans="1:8" x14ac:dyDescent="0.25">
      <c r="A5" s="2">
        <v>0.290697674418604</v>
      </c>
      <c r="B5">
        <v>7.0375335120654706E-2</v>
      </c>
      <c r="C5" s="2">
        <f t="shared" si="0"/>
        <v>0.11627906976744201</v>
      </c>
      <c r="D5">
        <f t="shared" si="1"/>
        <v>4.0884718498663708E-2</v>
      </c>
      <c r="E5">
        <f t="shared" si="2"/>
        <v>0.35160857908850746</v>
      </c>
      <c r="F5" s="2">
        <f t="shared" si="3"/>
        <v>0.11627906976744201</v>
      </c>
      <c r="G5">
        <f t="shared" si="4"/>
        <v>1.8766756032184726E-2</v>
      </c>
      <c r="H5">
        <f t="shared" si="5"/>
        <v>0.16139410187678843</v>
      </c>
    </row>
    <row r="6" spans="1:8" x14ac:dyDescent="0.25">
      <c r="A6" s="2">
        <v>0.40697674418604601</v>
      </c>
      <c r="B6">
        <v>0.150134048257382</v>
      </c>
      <c r="C6" s="2">
        <f t="shared" si="0"/>
        <v>0.11627906976744201</v>
      </c>
      <c r="D6">
        <f t="shared" si="1"/>
        <v>7.9758713136727291E-2</v>
      </c>
      <c r="E6">
        <f t="shared" si="2"/>
        <v>0.68592493297585377</v>
      </c>
      <c r="F6" s="2">
        <f t="shared" si="3"/>
        <v>0.11627906976744201</v>
      </c>
      <c r="G6">
        <f t="shared" si="4"/>
        <v>3.8873994638063583E-2</v>
      </c>
      <c r="H6">
        <f t="shared" si="5"/>
        <v>0.33431635388734637</v>
      </c>
    </row>
    <row r="7" spans="1:8" x14ac:dyDescent="0.25">
      <c r="A7" s="2">
        <v>0.61627906976744096</v>
      </c>
      <c r="B7">
        <v>0.50268096514744598</v>
      </c>
      <c r="C7" s="2">
        <f t="shared" si="0"/>
        <v>0.20930232558139494</v>
      </c>
      <c r="D7">
        <f t="shared" si="1"/>
        <v>0.35254691689006401</v>
      </c>
      <c r="E7">
        <f t="shared" si="2"/>
        <v>1.6843908251414201</v>
      </c>
      <c r="F7" s="2">
        <f t="shared" si="3"/>
        <v>0.20930232558139494</v>
      </c>
      <c r="G7">
        <f t="shared" si="4"/>
        <v>0.27278820375333673</v>
      </c>
      <c r="H7">
        <f t="shared" si="5"/>
        <v>1.3033214179326114</v>
      </c>
    </row>
    <row r="8" spans="1:8" x14ac:dyDescent="0.25">
      <c r="A8" s="2">
        <v>0.74418604651162701</v>
      </c>
      <c r="B8">
        <v>0.77077747989275502</v>
      </c>
      <c r="C8" s="2">
        <f t="shared" si="0"/>
        <v>0.12790697674418605</v>
      </c>
      <c r="D8">
        <f t="shared" si="1"/>
        <v>0.26809651474530904</v>
      </c>
      <c r="E8">
        <f t="shared" si="2"/>
        <v>2.0960272970996887</v>
      </c>
      <c r="F8" s="2">
        <f t="shared" si="3"/>
        <v>0.12790697674418605</v>
      </c>
      <c r="G8">
        <f t="shared" si="4"/>
        <v>-8.4450402144754966E-2</v>
      </c>
      <c r="H8">
        <f t="shared" si="5"/>
        <v>-0.66024859858626606</v>
      </c>
    </row>
    <row r="9" spans="1:8" x14ac:dyDescent="0.25">
      <c r="A9" s="2">
        <v>0.837209302325581</v>
      </c>
      <c r="B9">
        <v>0.89477211796246003</v>
      </c>
      <c r="C9" s="2">
        <f t="shared" si="0"/>
        <v>9.3023255813953987E-2</v>
      </c>
      <c r="D9">
        <f t="shared" si="1"/>
        <v>0.12399463806970501</v>
      </c>
      <c r="E9">
        <f t="shared" si="2"/>
        <v>1.3329423592493217</v>
      </c>
      <c r="F9" s="2">
        <f t="shared" si="3"/>
        <v>9.3023255813953987E-2</v>
      </c>
      <c r="G9">
        <f t="shared" si="4"/>
        <v>-0.14410187667560403</v>
      </c>
      <c r="H9">
        <f t="shared" si="5"/>
        <v>-1.549095174262735</v>
      </c>
    </row>
    <row r="10" spans="1:8" x14ac:dyDescent="0.25">
      <c r="A10" s="2">
        <v>0.95348837209302295</v>
      </c>
      <c r="B10">
        <v>0.97922252010723398</v>
      </c>
      <c r="C10" s="2">
        <f t="shared" si="0"/>
        <v>0.11627906976744196</v>
      </c>
      <c r="D10">
        <f t="shared" si="1"/>
        <v>8.4450402144773951E-2</v>
      </c>
      <c r="E10">
        <f t="shared" si="2"/>
        <v>0.72627345844505542</v>
      </c>
      <c r="F10" s="2">
        <f t="shared" si="3"/>
        <v>0.11627906976744196</v>
      </c>
      <c r="G10">
        <f t="shared" si="4"/>
        <v>-3.9544235924931059E-2</v>
      </c>
      <c r="H10">
        <f t="shared" si="5"/>
        <v>-0.34008042895440682</v>
      </c>
    </row>
    <row r="11" spans="1:8" x14ac:dyDescent="0.25">
      <c r="A11" s="2">
        <v>1</v>
      </c>
      <c r="B11">
        <v>1</v>
      </c>
      <c r="C11" s="2">
        <f t="shared" si="0"/>
        <v>4.6511627906977049E-2</v>
      </c>
      <c r="D11">
        <f t="shared" si="1"/>
        <v>2.0777479892766015E-2</v>
      </c>
      <c r="E11">
        <f t="shared" si="2"/>
        <v>0.44671581769446639</v>
      </c>
      <c r="F11" s="2">
        <f t="shared" si="3"/>
        <v>4.6511627906977049E-2</v>
      </c>
      <c r="G11">
        <f t="shared" si="4"/>
        <v>-6.3672922252007935E-2</v>
      </c>
      <c r="H11">
        <f t="shared" si="5"/>
        <v>-1.3689678284181617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Fitter</vt:lpstr>
      <vt:lpstr>gradients</vt:lpstr>
      <vt:lpstr>Sheet3</vt:lpstr>
      <vt:lpstr>_A</vt:lpstr>
      <vt:lpstr>_B</vt:lpstr>
      <vt:lpstr>_C</vt:lpstr>
      <vt:lpstr>_D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</cp:lastModifiedBy>
  <dcterms:created xsi:type="dcterms:W3CDTF">2018-01-23T08:58:16Z</dcterms:created>
  <dcterms:modified xsi:type="dcterms:W3CDTF">2018-01-24T12:23:44Z</dcterms:modified>
</cp:coreProperties>
</file>