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is\Intro\Subjects\"/>
    </mc:Choice>
  </mc:AlternateContent>
  <xr:revisionPtr revIDLastSave="0" documentId="13_ncr:1_{351CE767-CA77-4842-8058-A8E7DA62BF95}" xr6:coauthVersionLast="36" xr6:coauthVersionMax="47" xr10:uidLastSave="{00000000-0000-0000-0000-000000000000}"/>
  <bookViews>
    <workbookView xWindow="0" yWindow="0" windowWidth="20490" windowHeight="7425" firstSheet="8" activeTab="11" xr2:uid="{27B6A6C4-FAA6-46C4-9CAA-9D14296C106A}"/>
  </bookViews>
  <sheets>
    <sheet name="JANUARY" sheetId="1" r:id="rId1"/>
    <sheet name="FEBRUARY" sheetId="2" r:id="rId2"/>
    <sheet name="MARCH" sheetId="3" r:id="rId3"/>
    <sheet name="APRIL" sheetId="4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13" l="1"/>
  <c r="P9" i="13"/>
  <c r="G9" i="13"/>
  <c r="G10" i="13"/>
  <c r="C18" i="13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B26" i="12"/>
  <c r="B23" i="12"/>
  <c r="B24" i="12"/>
  <c r="X23" i="12"/>
  <c r="Y23" i="12"/>
  <c r="Z23" i="12"/>
  <c r="AA23" i="12"/>
  <c r="AB23" i="12"/>
  <c r="AC23" i="12"/>
  <c r="AD23" i="12"/>
  <c r="AE23" i="12"/>
  <c r="AF23" i="12"/>
  <c r="AF26" i="12"/>
  <c r="X27" i="12"/>
  <c r="Y27" i="12"/>
  <c r="Z27" i="12"/>
  <c r="AA27" i="12"/>
  <c r="AB27" i="12"/>
  <c r="AC27" i="12"/>
  <c r="AD27" i="12"/>
  <c r="AE27" i="12"/>
  <c r="AF27" i="12"/>
  <c r="W27" i="12"/>
  <c r="X24" i="12"/>
  <c r="Y24" i="12"/>
  <c r="Z24" i="12"/>
  <c r="AA24" i="12"/>
  <c r="AB24" i="12"/>
  <c r="AC24" i="12"/>
  <c r="AD24" i="12"/>
  <c r="AE24" i="12"/>
  <c r="W25" i="12"/>
  <c r="W24" i="12"/>
  <c r="AH4" i="12"/>
  <c r="AH6" i="12"/>
  <c r="AH5" i="12"/>
  <c r="AH2" i="12"/>
  <c r="AG20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B18" i="13"/>
  <c r="AG17" i="13"/>
  <c r="AG16" i="13"/>
  <c r="AG15" i="13"/>
  <c r="AG14" i="13"/>
  <c r="AG13" i="13"/>
  <c r="AF7" i="13"/>
  <c r="AE7" i="13"/>
  <c r="AD7" i="13"/>
  <c r="AC7" i="13"/>
  <c r="AB7" i="13"/>
  <c r="AA7" i="13"/>
  <c r="Z7" i="13"/>
  <c r="Y7" i="13"/>
  <c r="X7" i="13"/>
  <c r="W7" i="13"/>
  <c r="V7" i="13"/>
  <c r="U7" i="13"/>
  <c r="U10" i="13" s="1"/>
  <c r="U11" i="13" s="1"/>
  <c r="U21" i="13" s="1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G6" i="13"/>
  <c r="AG5" i="13"/>
  <c r="AG4" i="13"/>
  <c r="AG3" i="13"/>
  <c r="AG2" i="13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X25" i="12"/>
  <c r="Y25" i="12"/>
  <c r="Z25" i="12"/>
  <c r="AA25" i="12"/>
  <c r="AB25" i="12"/>
  <c r="AC25" i="12"/>
  <c r="AD25" i="12"/>
  <c r="AE25" i="12"/>
  <c r="AF25" i="12"/>
  <c r="C25" i="12"/>
  <c r="D25" i="12"/>
  <c r="E25" i="12"/>
  <c r="F25" i="12"/>
  <c r="G25" i="12"/>
  <c r="H25" i="12"/>
  <c r="I25" i="12"/>
  <c r="B25" i="12"/>
  <c r="AF17" i="12"/>
  <c r="AF13" i="12"/>
  <c r="AF14" i="12"/>
  <c r="AG2" i="12"/>
  <c r="AF16" i="12"/>
  <c r="AF15" i="12"/>
  <c r="AF9" i="12"/>
  <c r="AF6" i="12"/>
  <c r="AG6" i="12" s="1"/>
  <c r="AF5" i="12"/>
  <c r="AG5" i="12" s="1"/>
  <c r="AF4" i="12"/>
  <c r="AG4" i="12" s="1"/>
  <c r="AF3" i="12"/>
  <c r="AF24" i="12" s="1"/>
  <c r="AF2" i="12"/>
  <c r="AA7" i="12"/>
  <c r="AB7" i="12"/>
  <c r="AC7" i="12"/>
  <c r="AD7" i="12"/>
  <c r="AE7" i="12"/>
  <c r="Z7" i="12"/>
  <c r="AH7" i="11"/>
  <c r="AG7" i="11"/>
  <c r="T9" i="12"/>
  <c r="D9" i="12"/>
  <c r="AF20" i="12"/>
  <c r="AE18" i="12"/>
  <c r="AE10" i="12" s="1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C10" i="12" s="1"/>
  <c r="C11" i="12" s="1"/>
  <c r="C21" i="12" s="1"/>
  <c r="B7" i="12"/>
  <c r="B10" i="12" s="1"/>
  <c r="AI6" i="11"/>
  <c r="AI5" i="11"/>
  <c r="AI2" i="11"/>
  <c r="AH5" i="11"/>
  <c r="AH6" i="11"/>
  <c r="AH2" i="11"/>
  <c r="AF9" i="11"/>
  <c r="T9" i="11"/>
  <c r="N9" i="11"/>
  <c r="G9" i="11"/>
  <c r="F9" i="11"/>
  <c r="C9" i="11"/>
  <c r="AF5" i="10"/>
  <c r="AF4" i="10"/>
  <c r="AF3" i="10"/>
  <c r="AF2" i="10"/>
  <c r="AF13" i="10"/>
  <c r="AG20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G17" i="11"/>
  <c r="AG16" i="11"/>
  <c r="AG15" i="11"/>
  <c r="AH4" i="11" s="1"/>
  <c r="AI4" i="11" s="1"/>
  <c r="AG14" i="11"/>
  <c r="AH3" i="11" s="1"/>
  <c r="AI3" i="11" s="1"/>
  <c r="AG13" i="11"/>
  <c r="AF7" i="11"/>
  <c r="AE7" i="11"/>
  <c r="AD7" i="11"/>
  <c r="AC7" i="11"/>
  <c r="AB7" i="11"/>
  <c r="AA7" i="11"/>
  <c r="Z7" i="11"/>
  <c r="Y7" i="11"/>
  <c r="Y10" i="11" s="1"/>
  <c r="Y11" i="11" s="1"/>
  <c r="Y21" i="11" s="1"/>
  <c r="X7" i="11"/>
  <c r="W7" i="11"/>
  <c r="V7" i="11"/>
  <c r="U7" i="11"/>
  <c r="U10" i="11" s="1"/>
  <c r="U11" i="11" s="1"/>
  <c r="U21" i="11" s="1"/>
  <c r="T7" i="11"/>
  <c r="S7" i="11"/>
  <c r="R7" i="11"/>
  <c r="Q7" i="11"/>
  <c r="P7" i="11"/>
  <c r="P10" i="11" s="1"/>
  <c r="P11" i="11" s="1"/>
  <c r="P21" i="11" s="1"/>
  <c r="O7" i="11"/>
  <c r="N7" i="11"/>
  <c r="N10" i="11" s="1"/>
  <c r="M7" i="11"/>
  <c r="M10" i="11" s="1"/>
  <c r="M11" i="11" s="1"/>
  <c r="M21" i="11" s="1"/>
  <c r="L7" i="11"/>
  <c r="L10" i="11" s="1"/>
  <c r="L11" i="11" s="1"/>
  <c r="L21" i="11" s="1"/>
  <c r="K7" i="11"/>
  <c r="K10" i="11" s="1"/>
  <c r="J7" i="11"/>
  <c r="I7" i="11"/>
  <c r="H7" i="11"/>
  <c r="G7" i="11"/>
  <c r="F7" i="11"/>
  <c r="E7" i="11"/>
  <c r="D7" i="11"/>
  <c r="C7" i="11"/>
  <c r="B7" i="11"/>
  <c r="AG6" i="11"/>
  <c r="AG5" i="11"/>
  <c r="AG4" i="11"/>
  <c r="AG3" i="11"/>
  <c r="AG2" i="11"/>
  <c r="T21" i="10"/>
  <c r="AF21" i="10" s="1"/>
  <c r="AH6" i="10"/>
  <c r="AH4" i="10"/>
  <c r="AG5" i="10"/>
  <c r="AH5" i="10" s="1"/>
  <c r="AG6" i="10"/>
  <c r="AC21" i="10"/>
  <c r="U9" i="10"/>
  <c r="T9" i="10"/>
  <c r="T10" i="10"/>
  <c r="P9" i="10"/>
  <c r="M9" i="10"/>
  <c r="L9" i="10"/>
  <c r="J9" i="10"/>
  <c r="I9" i="10"/>
  <c r="H9" i="10"/>
  <c r="H18" i="10"/>
  <c r="I18" i="10"/>
  <c r="J18" i="10"/>
  <c r="H7" i="10"/>
  <c r="Y21" i="9"/>
  <c r="Z21" i="9"/>
  <c r="K21" i="9"/>
  <c r="K9" i="9"/>
  <c r="AF20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G18" i="10"/>
  <c r="F18" i="10"/>
  <c r="E18" i="10"/>
  <c r="D18" i="10"/>
  <c r="C18" i="10"/>
  <c r="B18" i="10"/>
  <c r="AF17" i="10"/>
  <c r="AF16" i="10"/>
  <c r="AF15" i="10"/>
  <c r="AF14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K10" i="10" s="1"/>
  <c r="J7" i="10"/>
  <c r="I7" i="10"/>
  <c r="G7" i="10"/>
  <c r="F7" i="10"/>
  <c r="E7" i="10"/>
  <c r="D7" i="10"/>
  <c r="C7" i="10"/>
  <c r="B7" i="10"/>
  <c r="AF6" i="10"/>
  <c r="AG4" i="10"/>
  <c r="AG3" i="10"/>
  <c r="AH3" i="10" s="1"/>
  <c r="AA21" i="9"/>
  <c r="AG6" i="9"/>
  <c r="AG17" i="9"/>
  <c r="AG13" i="9"/>
  <c r="AG2" i="9"/>
  <c r="AG9" i="9"/>
  <c r="Y10" i="9"/>
  <c r="Y18" i="9"/>
  <c r="Y7" i="9"/>
  <c r="O18" i="9"/>
  <c r="G18" i="9"/>
  <c r="AG20" i="9"/>
  <c r="AF18" i="9"/>
  <c r="AE18" i="9"/>
  <c r="AD18" i="9"/>
  <c r="AC18" i="9"/>
  <c r="AB18" i="9"/>
  <c r="AA18" i="9"/>
  <c r="Z18" i="9"/>
  <c r="X18" i="9"/>
  <c r="W18" i="9"/>
  <c r="V18" i="9"/>
  <c r="U18" i="9"/>
  <c r="T18" i="9"/>
  <c r="S18" i="9"/>
  <c r="R18" i="9"/>
  <c r="Q18" i="9"/>
  <c r="P18" i="9"/>
  <c r="N18" i="9"/>
  <c r="M18" i="9"/>
  <c r="L18" i="9"/>
  <c r="K18" i="9"/>
  <c r="J18" i="9"/>
  <c r="I18" i="9"/>
  <c r="H18" i="9"/>
  <c r="F18" i="9"/>
  <c r="E18" i="9"/>
  <c r="D18" i="9"/>
  <c r="C18" i="9"/>
  <c r="B18" i="9"/>
  <c r="AG16" i="9"/>
  <c r="AG15" i="9"/>
  <c r="AG14" i="9"/>
  <c r="AF7" i="9"/>
  <c r="AE7" i="9"/>
  <c r="AD7" i="9"/>
  <c r="AC7" i="9"/>
  <c r="AB7" i="9"/>
  <c r="AA7" i="9"/>
  <c r="Z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K10" i="9" s="1"/>
  <c r="J7" i="9"/>
  <c r="I7" i="9"/>
  <c r="I10" i="9" s="1"/>
  <c r="I11" i="9" s="1"/>
  <c r="I21" i="9" s="1"/>
  <c r="H7" i="9"/>
  <c r="G7" i="9"/>
  <c r="F7" i="9"/>
  <c r="E7" i="9"/>
  <c r="D7" i="9"/>
  <c r="C7" i="9"/>
  <c r="B7" i="9"/>
  <c r="AG5" i="9"/>
  <c r="AG4" i="9"/>
  <c r="AG3" i="9"/>
  <c r="AI6" i="8"/>
  <c r="AI5" i="8"/>
  <c r="AI3" i="8"/>
  <c r="AI2" i="8"/>
  <c r="AI4" i="8"/>
  <c r="AG5" i="8"/>
  <c r="AG3" i="8"/>
  <c r="AG2" i="8"/>
  <c r="AG13" i="8"/>
  <c r="AH2" i="8" s="1"/>
  <c r="AH6" i="8"/>
  <c r="R7" i="8"/>
  <c r="AG7" i="7"/>
  <c r="AF2" i="7"/>
  <c r="AF13" i="7"/>
  <c r="AF14" i="7"/>
  <c r="AH4" i="7"/>
  <c r="AG4" i="7"/>
  <c r="J18" i="7"/>
  <c r="E7" i="8"/>
  <c r="F7" i="8"/>
  <c r="G7" i="8"/>
  <c r="H7" i="8"/>
  <c r="I7" i="8"/>
  <c r="J7" i="8"/>
  <c r="K7" i="8"/>
  <c r="L7" i="8"/>
  <c r="M7" i="8"/>
  <c r="N7" i="8"/>
  <c r="O7" i="8"/>
  <c r="P7" i="8"/>
  <c r="Q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9" i="8"/>
  <c r="AG14" i="8"/>
  <c r="AG15" i="8"/>
  <c r="AH4" i="8" s="1"/>
  <c r="AG16" i="8"/>
  <c r="AG17" i="8"/>
  <c r="E18" i="8"/>
  <c r="F18" i="8"/>
  <c r="G18" i="8"/>
  <c r="H18" i="8"/>
  <c r="I18" i="8"/>
  <c r="J18" i="8"/>
  <c r="K18" i="8"/>
  <c r="L18" i="8"/>
  <c r="M18" i="8"/>
  <c r="N18" i="8"/>
  <c r="O18" i="8"/>
  <c r="P18" i="8"/>
  <c r="P10" i="8" s="1"/>
  <c r="P11" i="8" s="1"/>
  <c r="P21" i="8" s="1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F10" i="8" s="1"/>
  <c r="AF11" i="8" s="1"/>
  <c r="AF21" i="8" s="1"/>
  <c r="AG20" i="8"/>
  <c r="D18" i="8"/>
  <c r="C18" i="8"/>
  <c r="B18" i="8"/>
  <c r="D7" i="8"/>
  <c r="C7" i="8"/>
  <c r="B7" i="8"/>
  <c r="AG6" i="8"/>
  <c r="AG4" i="8"/>
  <c r="AF3" i="7"/>
  <c r="AF4" i="7"/>
  <c r="AF5" i="7"/>
  <c r="AF6" i="7"/>
  <c r="AI7" i="6"/>
  <c r="AH7" i="6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I18" i="7"/>
  <c r="H18" i="7"/>
  <c r="G18" i="7"/>
  <c r="F18" i="7"/>
  <c r="E18" i="7"/>
  <c r="D18" i="7"/>
  <c r="C18" i="7"/>
  <c r="B18" i="7"/>
  <c r="AF17" i="7"/>
  <c r="AG6" i="7" s="1"/>
  <c r="AH6" i="7" s="1"/>
  <c r="AF16" i="7"/>
  <c r="AG5" i="7" s="1"/>
  <c r="AH5" i="7" s="1"/>
  <c r="AF15" i="7"/>
  <c r="AF9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10" i="7" s="1"/>
  <c r="AI3" i="6"/>
  <c r="AI4" i="6"/>
  <c r="AI5" i="6"/>
  <c r="AI6" i="6"/>
  <c r="AI2" i="6"/>
  <c r="G18" i="6"/>
  <c r="AH2" i="4"/>
  <c r="AH6" i="4"/>
  <c r="AF13" i="4"/>
  <c r="AF2" i="4"/>
  <c r="AH5" i="4"/>
  <c r="AH4" i="4"/>
  <c r="AH3" i="4"/>
  <c r="AD21" i="4"/>
  <c r="AE21" i="4"/>
  <c r="AF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C21" i="4"/>
  <c r="AF10" i="13" l="1"/>
  <c r="AF11" i="13" s="1"/>
  <c r="AF21" i="13" s="1"/>
  <c r="AE10" i="13"/>
  <c r="AE11" i="13" s="1"/>
  <c r="AE21" i="13" s="1"/>
  <c r="AC10" i="13"/>
  <c r="AC11" i="13" s="1"/>
  <c r="AC21" i="13" s="1"/>
  <c r="AB10" i="13"/>
  <c r="AB11" i="13" s="1"/>
  <c r="AB21" i="13" s="1"/>
  <c r="AA10" i="13"/>
  <c r="AA11" i="13" s="1"/>
  <c r="AA21" i="13" s="1"/>
  <c r="AH4" i="13"/>
  <c r="AH6" i="13"/>
  <c r="AH5" i="13"/>
  <c r="AH3" i="13"/>
  <c r="AH2" i="13"/>
  <c r="Y10" i="13"/>
  <c r="Y11" i="13" s="1"/>
  <c r="Y21" i="13" s="1"/>
  <c r="X10" i="13"/>
  <c r="X11" i="13" s="1"/>
  <c r="X21" i="13" s="1"/>
  <c r="W10" i="13"/>
  <c r="W11" i="13" s="1"/>
  <c r="W21" i="13" s="1"/>
  <c r="T10" i="13"/>
  <c r="T11" i="13" s="1"/>
  <c r="T21" i="13" s="1"/>
  <c r="S10" i="13"/>
  <c r="S11" i="13" s="1"/>
  <c r="S21" i="13" s="1"/>
  <c r="Q10" i="13"/>
  <c r="Q11" i="13" s="1"/>
  <c r="Q21" i="13" s="1"/>
  <c r="P10" i="13"/>
  <c r="P11" i="13" s="1"/>
  <c r="P21" i="13" s="1"/>
  <c r="O10" i="13"/>
  <c r="O11" i="13" s="1"/>
  <c r="O21" i="13" s="1"/>
  <c r="M10" i="13"/>
  <c r="M11" i="13" s="1"/>
  <c r="M21" i="13" s="1"/>
  <c r="L10" i="13"/>
  <c r="L11" i="13" s="1"/>
  <c r="L21" i="13" s="1"/>
  <c r="K10" i="13"/>
  <c r="K11" i="13" s="1"/>
  <c r="K21" i="13" s="1"/>
  <c r="I10" i="13"/>
  <c r="I11" i="13" s="1"/>
  <c r="I21" i="13" s="1"/>
  <c r="H10" i="13"/>
  <c r="H11" i="13" s="1"/>
  <c r="H21" i="13" s="1"/>
  <c r="G11" i="13"/>
  <c r="G21" i="13" s="1"/>
  <c r="E10" i="13"/>
  <c r="E11" i="13" s="1"/>
  <c r="E21" i="13" s="1"/>
  <c r="C10" i="13"/>
  <c r="C11" i="13" s="1"/>
  <c r="C21" i="13" s="1"/>
  <c r="D10" i="13"/>
  <c r="D11" i="13" s="1"/>
  <c r="D21" i="13" s="1"/>
  <c r="AG3" i="12"/>
  <c r="AH3" i="12" s="1"/>
  <c r="B10" i="13"/>
  <c r="F10" i="13"/>
  <c r="F11" i="13" s="1"/>
  <c r="F21" i="13" s="1"/>
  <c r="J10" i="13"/>
  <c r="J11" i="13" s="1"/>
  <c r="J21" i="13" s="1"/>
  <c r="N10" i="13"/>
  <c r="N11" i="13" s="1"/>
  <c r="N21" i="13" s="1"/>
  <c r="R10" i="13"/>
  <c r="R11" i="13" s="1"/>
  <c r="R21" i="13" s="1"/>
  <c r="V10" i="13"/>
  <c r="V11" i="13" s="1"/>
  <c r="V21" i="13" s="1"/>
  <c r="Z10" i="13"/>
  <c r="Z11" i="13" s="1"/>
  <c r="Z21" i="13" s="1"/>
  <c r="AD10" i="13"/>
  <c r="AD11" i="13" s="1"/>
  <c r="AD21" i="13" s="1"/>
  <c r="AG18" i="13"/>
  <c r="B11" i="13"/>
  <c r="B21" i="13" s="1"/>
  <c r="AG7" i="13"/>
  <c r="AG9" i="13"/>
  <c r="AF7" i="12"/>
  <c r="AE11" i="12"/>
  <c r="AE21" i="12" s="1"/>
  <c r="AD10" i="12"/>
  <c r="AD11" i="12" s="1"/>
  <c r="AD21" i="12" s="1"/>
  <c r="AF18" i="12"/>
  <c r="AA10" i="12"/>
  <c r="Y10" i="12"/>
  <c r="Y11" i="12" s="1"/>
  <c r="Y21" i="12" s="1"/>
  <c r="AC10" i="12"/>
  <c r="Z10" i="12"/>
  <c r="Z11" i="12" s="1"/>
  <c r="Z21" i="12" s="1"/>
  <c r="W10" i="12"/>
  <c r="W11" i="12" s="1"/>
  <c r="W21" i="12" s="1"/>
  <c r="V10" i="12"/>
  <c r="V11" i="12" s="1"/>
  <c r="V21" i="12" s="1"/>
  <c r="U10" i="12"/>
  <c r="S10" i="12"/>
  <c r="S11" i="12" s="1"/>
  <c r="S21" i="12" s="1"/>
  <c r="R10" i="12"/>
  <c r="R11" i="12" s="1"/>
  <c r="R21" i="12" s="1"/>
  <c r="Q10" i="12"/>
  <c r="Q11" i="12" s="1"/>
  <c r="Q21" i="12" s="1"/>
  <c r="O10" i="12"/>
  <c r="O11" i="12" s="1"/>
  <c r="O21" i="12" s="1"/>
  <c r="N10" i="12"/>
  <c r="N11" i="12" s="1"/>
  <c r="N21" i="12" s="1"/>
  <c r="K10" i="12"/>
  <c r="K11" i="12" s="1"/>
  <c r="K21" i="12" s="1"/>
  <c r="J10" i="12"/>
  <c r="J11" i="12" s="1"/>
  <c r="J21" i="12" s="1"/>
  <c r="G10" i="12"/>
  <c r="G11" i="12" s="1"/>
  <c r="G21" i="12" s="1"/>
  <c r="F10" i="12"/>
  <c r="F11" i="12" s="1"/>
  <c r="F21" i="12" s="1"/>
  <c r="M10" i="12"/>
  <c r="M11" i="12" s="1"/>
  <c r="M21" i="12" s="1"/>
  <c r="I10" i="12"/>
  <c r="I11" i="12" s="1"/>
  <c r="I21" i="12" s="1"/>
  <c r="E10" i="12"/>
  <c r="E11" i="12" s="1"/>
  <c r="E21" i="12" s="1"/>
  <c r="H10" i="12"/>
  <c r="H11" i="12" s="1"/>
  <c r="H21" i="12" s="1"/>
  <c r="L10" i="12"/>
  <c r="L11" i="12" s="1"/>
  <c r="L21" i="12" s="1"/>
  <c r="P10" i="12"/>
  <c r="P11" i="12" s="1"/>
  <c r="P21" i="12" s="1"/>
  <c r="T10" i="12"/>
  <c r="T11" i="12" s="1"/>
  <c r="T21" i="12" s="1"/>
  <c r="X10" i="12"/>
  <c r="X11" i="12" s="1"/>
  <c r="X21" i="12" s="1"/>
  <c r="AB10" i="12"/>
  <c r="B11" i="12"/>
  <c r="B21" i="12" s="1"/>
  <c r="U11" i="12"/>
  <c r="U21" i="12" s="1"/>
  <c r="D10" i="12"/>
  <c r="D11" i="12" s="1"/>
  <c r="D21" i="12" s="1"/>
  <c r="AF10" i="11"/>
  <c r="AF11" i="11" s="1"/>
  <c r="AF21" i="11" s="1"/>
  <c r="AE10" i="11"/>
  <c r="AE11" i="11" s="1"/>
  <c r="AE21" i="11" s="1"/>
  <c r="AC10" i="11"/>
  <c r="AC11" i="11" s="1"/>
  <c r="AC21" i="11" s="1"/>
  <c r="AB10" i="11"/>
  <c r="AB11" i="11" s="1"/>
  <c r="AB21" i="11" s="1"/>
  <c r="AA10" i="11"/>
  <c r="AA11" i="11" s="1"/>
  <c r="AA21" i="11" s="1"/>
  <c r="X10" i="11"/>
  <c r="X11" i="11" s="1"/>
  <c r="X21" i="11" s="1"/>
  <c r="W10" i="11"/>
  <c r="W11" i="11" s="1"/>
  <c r="W21" i="11" s="1"/>
  <c r="T10" i="11"/>
  <c r="T11" i="11" s="1"/>
  <c r="T21" i="11" s="1"/>
  <c r="S10" i="11"/>
  <c r="S11" i="11" s="1"/>
  <c r="S21" i="11" s="1"/>
  <c r="Q10" i="11"/>
  <c r="Q11" i="11" s="1"/>
  <c r="Q21" i="11" s="1"/>
  <c r="O10" i="11"/>
  <c r="O11" i="11" s="1"/>
  <c r="O21" i="11" s="1"/>
  <c r="I10" i="11"/>
  <c r="I11" i="11" s="1"/>
  <c r="I21" i="11" s="1"/>
  <c r="H10" i="11"/>
  <c r="H11" i="11" s="1"/>
  <c r="H21" i="11" s="1"/>
  <c r="AG9" i="11"/>
  <c r="G10" i="11"/>
  <c r="G11" i="11" s="1"/>
  <c r="G21" i="11" s="1"/>
  <c r="E10" i="11"/>
  <c r="E11" i="11" s="1"/>
  <c r="E21" i="11" s="1"/>
  <c r="D10" i="11"/>
  <c r="D11" i="11" s="1"/>
  <c r="D21" i="11" s="1"/>
  <c r="C10" i="11"/>
  <c r="C11" i="11" s="1"/>
  <c r="C21" i="11" s="1"/>
  <c r="AG18" i="11"/>
  <c r="AG2" i="10"/>
  <c r="AH2" i="10" s="1"/>
  <c r="F10" i="11"/>
  <c r="F11" i="11" s="1"/>
  <c r="F21" i="11" s="1"/>
  <c r="J10" i="11"/>
  <c r="J11" i="11" s="1"/>
  <c r="J21" i="11" s="1"/>
  <c r="N11" i="11"/>
  <c r="N21" i="11" s="1"/>
  <c r="R10" i="11"/>
  <c r="R11" i="11" s="1"/>
  <c r="R21" i="11" s="1"/>
  <c r="V10" i="11"/>
  <c r="V11" i="11" s="1"/>
  <c r="V21" i="11" s="1"/>
  <c r="Z10" i="11"/>
  <c r="Z11" i="11" s="1"/>
  <c r="Z21" i="11" s="1"/>
  <c r="AD10" i="11"/>
  <c r="AD11" i="11" s="1"/>
  <c r="AD21" i="11" s="1"/>
  <c r="B10" i="11"/>
  <c r="B11" i="11" s="1"/>
  <c r="B21" i="11" s="1"/>
  <c r="K11" i="11"/>
  <c r="K21" i="11" s="1"/>
  <c r="AE10" i="10"/>
  <c r="AE11" i="10" s="1"/>
  <c r="AE21" i="10" s="1"/>
  <c r="AF9" i="10"/>
  <c r="P10" i="10"/>
  <c r="P11" i="10" s="1"/>
  <c r="P21" i="10" s="1"/>
  <c r="X10" i="10"/>
  <c r="X11" i="10" s="1"/>
  <c r="X21" i="10" s="1"/>
  <c r="AA10" i="10"/>
  <c r="AA11" i="10" s="1"/>
  <c r="AA21" i="10" s="1"/>
  <c r="H10" i="10"/>
  <c r="H11" i="10" s="1"/>
  <c r="H21" i="10" s="1"/>
  <c r="C10" i="10"/>
  <c r="C11" i="10" s="1"/>
  <c r="C21" i="10" s="1"/>
  <c r="AH5" i="9"/>
  <c r="AI5" i="9" s="1"/>
  <c r="AH4" i="9"/>
  <c r="AI4" i="9" s="1"/>
  <c r="AH3" i="9"/>
  <c r="AI3" i="9" s="1"/>
  <c r="K11" i="9"/>
  <c r="G10" i="10"/>
  <c r="G11" i="10" s="1"/>
  <c r="G21" i="10" s="1"/>
  <c r="O10" i="10"/>
  <c r="O11" i="10" s="1"/>
  <c r="O21" i="10" s="1"/>
  <c r="S10" i="10"/>
  <c r="S11" i="10" s="1"/>
  <c r="S21" i="10" s="1"/>
  <c r="W10" i="10"/>
  <c r="W11" i="10" s="1"/>
  <c r="W21" i="10" s="1"/>
  <c r="D10" i="10"/>
  <c r="D11" i="10" s="1"/>
  <c r="D21" i="10" s="1"/>
  <c r="L10" i="10"/>
  <c r="L11" i="10" s="1"/>
  <c r="L21" i="10" s="1"/>
  <c r="T11" i="10"/>
  <c r="AB10" i="10"/>
  <c r="AB11" i="10" s="1"/>
  <c r="AB21" i="10" s="1"/>
  <c r="I10" i="10"/>
  <c r="I11" i="10" s="1"/>
  <c r="I21" i="10" s="1"/>
  <c r="Q10" i="10"/>
  <c r="Q11" i="10" s="1"/>
  <c r="Q21" i="10" s="1"/>
  <c r="Y10" i="10"/>
  <c r="Y11" i="10" s="1"/>
  <c r="Y21" i="10" s="1"/>
  <c r="AC10" i="10"/>
  <c r="AC11" i="10" s="1"/>
  <c r="K11" i="10"/>
  <c r="K21" i="10" s="1"/>
  <c r="B10" i="10"/>
  <c r="B11" i="10" s="1"/>
  <c r="B21" i="10" s="1"/>
  <c r="F10" i="10"/>
  <c r="F11" i="10" s="1"/>
  <c r="F21" i="10" s="1"/>
  <c r="J10" i="10"/>
  <c r="J11" i="10" s="1"/>
  <c r="J21" i="10" s="1"/>
  <c r="N10" i="10"/>
  <c r="N11" i="10" s="1"/>
  <c r="N21" i="10" s="1"/>
  <c r="R10" i="10"/>
  <c r="R11" i="10" s="1"/>
  <c r="R21" i="10" s="1"/>
  <c r="V10" i="10"/>
  <c r="V11" i="10" s="1"/>
  <c r="V21" i="10" s="1"/>
  <c r="Z10" i="10"/>
  <c r="Z11" i="10" s="1"/>
  <c r="Z21" i="10" s="1"/>
  <c r="AD10" i="10"/>
  <c r="AD11" i="10" s="1"/>
  <c r="AD21" i="10" s="1"/>
  <c r="AF7" i="10"/>
  <c r="M10" i="10"/>
  <c r="M11" i="10" s="1"/>
  <c r="M21" i="10" s="1"/>
  <c r="U10" i="10"/>
  <c r="U11" i="10" s="1"/>
  <c r="U21" i="10" s="1"/>
  <c r="AF18" i="10"/>
  <c r="E10" i="10"/>
  <c r="E11" i="10" s="1"/>
  <c r="E21" i="10" s="1"/>
  <c r="AH2" i="9"/>
  <c r="AI2" i="9" s="1"/>
  <c r="AE10" i="9"/>
  <c r="AE11" i="9" s="1"/>
  <c r="AE21" i="9" s="1"/>
  <c r="AH6" i="9"/>
  <c r="AI6" i="9" s="1"/>
  <c r="AC10" i="9"/>
  <c r="AC11" i="9" s="1"/>
  <c r="AC21" i="9" s="1"/>
  <c r="AA10" i="9"/>
  <c r="AA11" i="9" s="1"/>
  <c r="Y11" i="9"/>
  <c r="W10" i="9"/>
  <c r="W11" i="9" s="1"/>
  <c r="W21" i="9" s="1"/>
  <c r="U10" i="9"/>
  <c r="U11" i="9" s="1"/>
  <c r="U21" i="9" s="1"/>
  <c r="S10" i="9"/>
  <c r="S11" i="9" s="1"/>
  <c r="S21" i="9" s="1"/>
  <c r="Q10" i="9"/>
  <c r="Q11" i="9" s="1"/>
  <c r="Q21" i="9" s="1"/>
  <c r="O10" i="9"/>
  <c r="O11" i="9" s="1"/>
  <c r="O21" i="9" s="1"/>
  <c r="M10" i="9"/>
  <c r="M11" i="9" s="1"/>
  <c r="M21" i="9" s="1"/>
  <c r="G10" i="9"/>
  <c r="G11" i="9" s="1"/>
  <c r="G21" i="9" s="1"/>
  <c r="E10" i="9"/>
  <c r="E11" i="9" s="1"/>
  <c r="E21" i="9" s="1"/>
  <c r="C10" i="9"/>
  <c r="C11" i="9" s="1"/>
  <c r="C21" i="9" s="1"/>
  <c r="AG18" i="9"/>
  <c r="H10" i="9"/>
  <c r="H11" i="9" s="1"/>
  <c r="H21" i="9" s="1"/>
  <c r="L10" i="9"/>
  <c r="L11" i="9" s="1"/>
  <c r="L21" i="9" s="1"/>
  <c r="P10" i="9"/>
  <c r="P11" i="9" s="1"/>
  <c r="P21" i="9" s="1"/>
  <c r="T10" i="9"/>
  <c r="T11" i="9" s="1"/>
  <c r="T21" i="9" s="1"/>
  <c r="X10" i="9"/>
  <c r="X11" i="9" s="1"/>
  <c r="X21" i="9" s="1"/>
  <c r="AB10" i="9"/>
  <c r="AB11" i="9" s="1"/>
  <c r="AB21" i="9" s="1"/>
  <c r="AF10" i="9"/>
  <c r="AF11" i="9" s="1"/>
  <c r="AF21" i="9" s="1"/>
  <c r="B10" i="9"/>
  <c r="B11" i="9" s="1"/>
  <c r="B21" i="9" s="1"/>
  <c r="F10" i="9"/>
  <c r="F11" i="9" s="1"/>
  <c r="F21" i="9" s="1"/>
  <c r="J10" i="9"/>
  <c r="J11" i="9" s="1"/>
  <c r="J21" i="9" s="1"/>
  <c r="N10" i="9"/>
  <c r="N11" i="9" s="1"/>
  <c r="N21" i="9" s="1"/>
  <c r="R10" i="9"/>
  <c r="R11" i="9" s="1"/>
  <c r="R21" i="9" s="1"/>
  <c r="V10" i="9"/>
  <c r="V11" i="9" s="1"/>
  <c r="V21" i="9" s="1"/>
  <c r="Z10" i="9"/>
  <c r="Z11" i="9" s="1"/>
  <c r="AD10" i="9"/>
  <c r="AD11" i="9" s="1"/>
  <c r="AD21" i="9" s="1"/>
  <c r="AG7" i="9"/>
  <c r="D10" i="9"/>
  <c r="D11" i="9" s="1"/>
  <c r="D21" i="9" s="1"/>
  <c r="AH5" i="8"/>
  <c r="AH3" i="8"/>
  <c r="AE10" i="8"/>
  <c r="AE11" i="8" s="1"/>
  <c r="AE21" i="8" s="1"/>
  <c r="AD10" i="8"/>
  <c r="AD11" i="8" s="1"/>
  <c r="AD21" i="8" s="1"/>
  <c r="AC10" i="8"/>
  <c r="AC11" i="8" s="1"/>
  <c r="AC21" i="8" s="1"/>
  <c r="AB10" i="8"/>
  <c r="AB11" i="8" s="1"/>
  <c r="AB21" i="8" s="1"/>
  <c r="X10" i="8"/>
  <c r="X11" i="8" s="1"/>
  <c r="X21" i="8" s="1"/>
  <c r="W10" i="8"/>
  <c r="W11" i="8" s="1"/>
  <c r="W21" i="8" s="1"/>
  <c r="T10" i="8"/>
  <c r="T11" i="8" s="1"/>
  <c r="T21" i="8" s="1"/>
  <c r="L10" i="8"/>
  <c r="L11" i="8" s="1"/>
  <c r="L21" i="8" s="1"/>
  <c r="AA10" i="8"/>
  <c r="AA11" i="8" s="1"/>
  <c r="AA21" i="8" s="1"/>
  <c r="Z10" i="8"/>
  <c r="Z11" i="8" s="1"/>
  <c r="Z21" i="8" s="1"/>
  <c r="Y10" i="8"/>
  <c r="Y11" i="8" s="1"/>
  <c r="Y21" i="8" s="1"/>
  <c r="V10" i="8"/>
  <c r="V11" i="8" s="1"/>
  <c r="V21" i="8" s="1"/>
  <c r="U10" i="8"/>
  <c r="U11" i="8" s="1"/>
  <c r="U21" i="8" s="1"/>
  <c r="S10" i="8"/>
  <c r="S11" i="8" s="1"/>
  <c r="S21" i="8" s="1"/>
  <c r="R10" i="8"/>
  <c r="R11" i="8" s="1"/>
  <c r="R21" i="8" s="1"/>
  <c r="Q10" i="8"/>
  <c r="Q11" i="8" s="1"/>
  <c r="Q21" i="8" s="1"/>
  <c r="O10" i="8"/>
  <c r="O11" i="8" s="1"/>
  <c r="O21" i="8" s="1"/>
  <c r="N10" i="8"/>
  <c r="N11" i="8" s="1"/>
  <c r="N21" i="8" s="1"/>
  <c r="M10" i="8"/>
  <c r="M11" i="8" s="1"/>
  <c r="M21" i="8" s="1"/>
  <c r="D10" i="8"/>
  <c r="D11" i="8" s="1"/>
  <c r="D21" i="8" s="1"/>
  <c r="AG18" i="8"/>
  <c r="J10" i="8"/>
  <c r="J11" i="8" s="1"/>
  <c r="J21" i="8" s="1"/>
  <c r="I10" i="8"/>
  <c r="I11" i="8" s="1"/>
  <c r="I21" i="8" s="1"/>
  <c r="H10" i="8"/>
  <c r="H11" i="8" s="1"/>
  <c r="H21" i="8" s="1"/>
  <c r="G10" i="8"/>
  <c r="G11" i="8" s="1"/>
  <c r="G21" i="8" s="1"/>
  <c r="F10" i="8"/>
  <c r="F11" i="8" s="1"/>
  <c r="F21" i="8" s="1"/>
  <c r="E10" i="8"/>
  <c r="E11" i="8" s="1"/>
  <c r="E21" i="8" s="1"/>
  <c r="AG3" i="7"/>
  <c r="AH3" i="7" s="1"/>
  <c r="AG2" i="7"/>
  <c r="AH2" i="7" s="1"/>
  <c r="AD10" i="7"/>
  <c r="Z10" i="7"/>
  <c r="Z11" i="7" s="1"/>
  <c r="Z21" i="7" s="1"/>
  <c r="V10" i="7"/>
  <c r="V11" i="7" s="1"/>
  <c r="V21" i="7" s="1"/>
  <c r="S10" i="7"/>
  <c r="S11" i="7" s="1"/>
  <c r="S21" i="7" s="1"/>
  <c r="R10" i="7"/>
  <c r="R11" i="7" s="1"/>
  <c r="R21" i="7" s="1"/>
  <c r="N10" i="7"/>
  <c r="N11" i="7" s="1"/>
  <c r="N21" i="7" s="1"/>
  <c r="J10" i="7"/>
  <c r="J11" i="7" s="1"/>
  <c r="J21" i="7" s="1"/>
  <c r="F10" i="7"/>
  <c r="F11" i="7" s="1"/>
  <c r="F21" i="7" s="1"/>
  <c r="AA10" i="7"/>
  <c r="AA11" i="7" s="1"/>
  <c r="AA21" i="7" s="1"/>
  <c r="K10" i="7"/>
  <c r="K11" i="7" s="1"/>
  <c r="K21" i="7" s="1"/>
  <c r="B10" i="8"/>
  <c r="B11" i="8" s="1"/>
  <c r="B21" i="8" s="1"/>
  <c r="K10" i="8"/>
  <c r="K11" i="8" s="1"/>
  <c r="K21" i="8" s="1"/>
  <c r="C10" i="8"/>
  <c r="C11" i="8" s="1"/>
  <c r="C21" i="8" s="1"/>
  <c r="AG7" i="8"/>
  <c r="G10" i="7"/>
  <c r="G11" i="7" s="1"/>
  <c r="G21" i="7" s="1"/>
  <c r="O10" i="7"/>
  <c r="O11" i="7" s="1"/>
  <c r="O21" i="7" s="1"/>
  <c r="W10" i="7"/>
  <c r="W11" i="7" s="1"/>
  <c r="W21" i="7" s="1"/>
  <c r="AE10" i="7"/>
  <c r="AE11" i="7" s="1"/>
  <c r="AE21" i="7" s="1"/>
  <c r="E10" i="7"/>
  <c r="E11" i="7" s="1"/>
  <c r="E21" i="7" s="1"/>
  <c r="I10" i="7"/>
  <c r="I11" i="7" s="1"/>
  <c r="I21" i="7" s="1"/>
  <c r="M10" i="7"/>
  <c r="M11" i="7" s="1"/>
  <c r="M21" i="7" s="1"/>
  <c r="Q10" i="7"/>
  <c r="Q11" i="7" s="1"/>
  <c r="Q21" i="7" s="1"/>
  <c r="U10" i="7"/>
  <c r="U11" i="7" s="1"/>
  <c r="U21" i="7" s="1"/>
  <c r="Y10" i="7"/>
  <c r="Y11" i="7" s="1"/>
  <c r="Y21" i="7" s="1"/>
  <c r="AC10" i="7"/>
  <c r="AC11" i="7" s="1"/>
  <c r="AC21" i="7" s="1"/>
  <c r="C10" i="7"/>
  <c r="C11" i="7" s="1"/>
  <c r="C21" i="7" s="1"/>
  <c r="D10" i="7"/>
  <c r="D11" i="7" s="1"/>
  <c r="D21" i="7" s="1"/>
  <c r="H10" i="7"/>
  <c r="H11" i="7" s="1"/>
  <c r="H21" i="7" s="1"/>
  <c r="L10" i="7"/>
  <c r="L11" i="7" s="1"/>
  <c r="L21" i="7" s="1"/>
  <c r="P10" i="7"/>
  <c r="P11" i="7" s="1"/>
  <c r="P21" i="7" s="1"/>
  <c r="T10" i="7"/>
  <c r="T11" i="7" s="1"/>
  <c r="T21" i="7" s="1"/>
  <c r="X10" i="7"/>
  <c r="X11" i="7" s="1"/>
  <c r="X21" i="7" s="1"/>
  <c r="AB10" i="7"/>
  <c r="AB11" i="7" s="1"/>
  <c r="AB21" i="7" s="1"/>
  <c r="AF18" i="7"/>
  <c r="AD11" i="7"/>
  <c r="AD21" i="7" s="1"/>
  <c r="AF20" i="7" s="1"/>
  <c r="B11" i="7"/>
  <c r="B21" i="7" s="1"/>
  <c r="AF7" i="7"/>
  <c r="AG20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F18" i="6"/>
  <c r="F10" i="6" s="1"/>
  <c r="E18" i="6"/>
  <c r="D18" i="6"/>
  <c r="C18" i="6"/>
  <c r="B18" i="6"/>
  <c r="AG17" i="6"/>
  <c r="AH6" i="6" s="1"/>
  <c r="AG16" i="6"/>
  <c r="AH5" i="6" s="1"/>
  <c r="AG15" i="6"/>
  <c r="AH4" i="6" s="1"/>
  <c r="AG14" i="6"/>
  <c r="AH3" i="6" s="1"/>
  <c r="AG13" i="6"/>
  <c r="AG9" i="6"/>
  <c r="AF7" i="6"/>
  <c r="AE7" i="6"/>
  <c r="AD7" i="6"/>
  <c r="AC7" i="6"/>
  <c r="AB7" i="6"/>
  <c r="AA7" i="6"/>
  <c r="Z7" i="6"/>
  <c r="Z10" i="6" s="1"/>
  <c r="Z11" i="6" s="1"/>
  <c r="Z21" i="6" s="1"/>
  <c r="Y7" i="6"/>
  <c r="X7" i="6"/>
  <c r="W7" i="6"/>
  <c r="V7" i="6"/>
  <c r="U7" i="6"/>
  <c r="T7" i="6"/>
  <c r="T10" i="6" s="1"/>
  <c r="T11" i="6" s="1"/>
  <c r="T21" i="6" s="1"/>
  <c r="S7" i="6"/>
  <c r="R7" i="6"/>
  <c r="Q7" i="6"/>
  <c r="P7" i="6"/>
  <c r="P10" i="6" s="1"/>
  <c r="P11" i="6" s="1"/>
  <c r="P21" i="6" s="1"/>
  <c r="O7" i="6"/>
  <c r="N7" i="6"/>
  <c r="M7" i="6"/>
  <c r="L7" i="6"/>
  <c r="L10" i="6" s="1"/>
  <c r="L11" i="6" s="1"/>
  <c r="L21" i="6" s="1"/>
  <c r="K7" i="6"/>
  <c r="J7" i="6"/>
  <c r="I7" i="6"/>
  <c r="H7" i="6"/>
  <c r="H10" i="6" s="1"/>
  <c r="H11" i="6" s="1"/>
  <c r="H21" i="6" s="1"/>
  <c r="G7" i="6"/>
  <c r="F7" i="6"/>
  <c r="E7" i="6"/>
  <c r="D7" i="6"/>
  <c r="C7" i="6"/>
  <c r="B7" i="6"/>
  <c r="AG6" i="6"/>
  <c r="AG5" i="6"/>
  <c r="AG4" i="6"/>
  <c r="AG3" i="6"/>
  <c r="AG2" i="6"/>
  <c r="AG10" i="13" l="1"/>
  <c r="AG21" i="13"/>
  <c r="AC11" i="12"/>
  <c r="AC21" i="12" s="1"/>
  <c r="AF10" i="12"/>
  <c r="AB11" i="12"/>
  <c r="AB21" i="12" s="1"/>
  <c r="AA11" i="12"/>
  <c r="AA21" i="12" s="1"/>
  <c r="AG10" i="11"/>
  <c r="AG21" i="11"/>
  <c r="AF10" i="10"/>
  <c r="AG10" i="9"/>
  <c r="AG21" i="9"/>
  <c r="AG10" i="8"/>
  <c r="AG21" i="8"/>
  <c r="AF10" i="7"/>
  <c r="AF21" i="7"/>
  <c r="AH2" i="6"/>
  <c r="AF10" i="6"/>
  <c r="AF11" i="6" s="1"/>
  <c r="AF21" i="6" s="1"/>
  <c r="AB10" i="6"/>
  <c r="AB11" i="6" s="1"/>
  <c r="AB21" i="6" s="1"/>
  <c r="X10" i="6"/>
  <c r="X11" i="6" s="1"/>
  <c r="X21" i="6" s="1"/>
  <c r="AD10" i="6"/>
  <c r="AD11" i="6" s="1"/>
  <c r="AD21" i="6" s="1"/>
  <c r="V10" i="6"/>
  <c r="V11" i="6" s="1"/>
  <c r="V21" i="6" s="1"/>
  <c r="R10" i="6"/>
  <c r="R11" i="6" s="1"/>
  <c r="R21" i="6" s="1"/>
  <c r="N10" i="6"/>
  <c r="N11" i="6" s="1"/>
  <c r="N21" i="6" s="1"/>
  <c r="J10" i="6"/>
  <c r="J11" i="6" s="1"/>
  <c r="J21" i="6" s="1"/>
  <c r="F11" i="6"/>
  <c r="F21" i="6" s="1"/>
  <c r="D10" i="6"/>
  <c r="D11" i="6" s="1"/>
  <c r="D21" i="6" s="1"/>
  <c r="B10" i="6"/>
  <c r="B11" i="6" s="1"/>
  <c r="B21" i="6" s="1"/>
  <c r="E10" i="6"/>
  <c r="E11" i="6" s="1"/>
  <c r="E21" i="6" s="1"/>
  <c r="I10" i="6"/>
  <c r="I11" i="6" s="1"/>
  <c r="I21" i="6" s="1"/>
  <c r="M10" i="6"/>
  <c r="M11" i="6" s="1"/>
  <c r="M21" i="6" s="1"/>
  <c r="Q10" i="6"/>
  <c r="Q11" i="6" s="1"/>
  <c r="Q21" i="6" s="1"/>
  <c r="U10" i="6"/>
  <c r="U11" i="6" s="1"/>
  <c r="U21" i="6" s="1"/>
  <c r="Y10" i="6"/>
  <c r="Y11" i="6" s="1"/>
  <c r="Y21" i="6" s="1"/>
  <c r="AC10" i="6"/>
  <c r="AC11" i="6" s="1"/>
  <c r="AC21" i="6" s="1"/>
  <c r="G10" i="6"/>
  <c r="G11" i="6" s="1"/>
  <c r="G21" i="6" s="1"/>
  <c r="K10" i="6"/>
  <c r="K11" i="6" s="1"/>
  <c r="K21" i="6" s="1"/>
  <c r="O10" i="6"/>
  <c r="O11" i="6" s="1"/>
  <c r="O21" i="6" s="1"/>
  <c r="S10" i="6"/>
  <c r="S11" i="6" s="1"/>
  <c r="S21" i="6" s="1"/>
  <c r="W10" i="6"/>
  <c r="W11" i="6" s="1"/>
  <c r="W21" i="6" s="1"/>
  <c r="AA10" i="6"/>
  <c r="AA11" i="6" s="1"/>
  <c r="AA21" i="6" s="1"/>
  <c r="AE10" i="6"/>
  <c r="AE11" i="6" s="1"/>
  <c r="AE21" i="6" s="1"/>
  <c r="AG18" i="6"/>
  <c r="AG7" i="6"/>
  <c r="C10" i="6"/>
  <c r="C11" i="6" s="1"/>
  <c r="C21" i="6" s="1"/>
  <c r="AF21" i="12" l="1"/>
  <c r="AG21" i="6"/>
  <c r="AG10" i="6"/>
  <c r="K18" i="4" l="1"/>
  <c r="AF20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J18" i="4"/>
  <c r="I18" i="4"/>
  <c r="H18" i="4"/>
  <c r="G18" i="4"/>
  <c r="F18" i="4"/>
  <c r="E18" i="4"/>
  <c r="D18" i="4"/>
  <c r="C18" i="4"/>
  <c r="B18" i="4"/>
  <c r="AF17" i="4"/>
  <c r="AF16" i="4"/>
  <c r="AF15" i="4"/>
  <c r="AF14" i="4"/>
  <c r="AF9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F5" i="4"/>
  <c r="AF4" i="4"/>
  <c r="AF3" i="4"/>
  <c r="B23" i="3"/>
  <c r="AI2" i="3"/>
  <c r="AI3" i="3"/>
  <c r="AI4" i="3"/>
  <c r="AI5" i="3"/>
  <c r="AI6" i="3"/>
  <c r="C25" i="3"/>
  <c r="D25" i="3"/>
  <c r="E25" i="3"/>
  <c r="F25" i="3"/>
  <c r="B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O24" i="3"/>
  <c r="C24" i="3"/>
  <c r="D24" i="3"/>
  <c r="E24" i="3"/>
  <c r="F24" i="3"/>
  <c r="G24" i="3"/>
  <c r="H24" i="3"/>
  <c r="I24" i="3"/>
  <c r="J24" i="3"/>
  <c r="K24" i="3"/>
  <c r="L24" i="3"/>
  <c r="M24" i="3"/>
  <c r="N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B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G3" i="4" l="1"/>
  <c r="AG5" i="4"/>
  <c r="D10" i="4"/>
  <c r="D11" i="4" s="1"/>
  <c r="H10" i="4"/>
  <c r="H11" i="4" s="1"/>
  <c r="L10" i="4"/>
  <c r="L11" i="4" s="1"/>
  <c r="P10" i="4"/>
  <c r="P11" i="4" s="1"/>
  <c r="T10" i="4"/>
  <c r="T11" i="4" s="1"/>
  <c r="X10" i="4"/>
  <c r="X11" i="4" s="1"/>
  <c r="AB10" i="4"/>
  <c r="AB11" i="4" s="1"/>
  <c r="E10" i="4"/>
  <c r="E11" i="4" s="1"/>
  <c r="I10" i="4"/>
  <c r="I11" i="4" s="1"/>
  <c r="M10" i="4"/>
  <c r="M11" i="4" s="1"/>
  <c r="Q10" i="4"/>
  <c r="Q11" i="4" s="1"/>
  <c r="U10" i="4"/>
  <c r="U11" i="4" s="1"/>
  <c r="Y10" i="4"/>
  <c r="Y11" i="4" s="1"/>
  <c r="AC10" i="4"/>
  <c r="AC11" i="4" s="1"/>
  <c r="F10" i="4"/>
  <c r="F11" i="4" s="1"/>
  <c r="J10" i="4"/>
  <c r="J11" i="4" s="1"/>
  <c r="N10" i="4"/>
  <c r="N11" i="4" s="1"/>
  <c r="R10" i="4"/>
  <c r="R11" i="4" s="1"/>
  <c r="V10" i="4"/>
  <c r="V11" i="4" s="1"/>
  <c r="Z10" i="4"/>
  <c r="Z11" i="4" s="1"/>
  <c r="AD10" i="4"/>
  <c r="AD11" i="4" s="1"/>
  <c r="AG4" i="4"/>
  <c r="C10" i="4"/>
  <c r="C11" i="4" s="1"/>
  <c r="G10" i="4"/>
  <c r="G11" i="4" s="1"/>
  <c r="K10" i="4"/>
  <c r="K11" i="4" s="1"/>
  <c r="O10" i="4"/>
  <c r="O11" i="4" s="1"/>
  <c r="S10" i="4"/>
  <c r="S11" i="4" s="1"/>
  <c r="W10" i="4"/>
  <c r="W11" i="4" s="1"/>
  <c r="AA10" i="4"/>
  <c r="AA11" i="4" s="1"/>
  <c r="AE10" i="4"/>
  <c r="AE11" i="4" s="1"/>
  <c r="AF18" i="4"/>
  <c r="AF7" i="4"/>
  <c r="AG2" i="4"/>
  <c r="AG6" i="4"/>
  <c r="B10" i="4"/>
  <c r="AD18" i="3"/>
  <c r="B11" i="4" l="1"/>
  <c r="B21" i="4" s="1"/>
  <c r="AF10" i="4"/>
  <c r="AG14" i="3"/>
  <c r="AG3" i="3"/>
  <c r="AG2" i="3"/>
  <c r="AG13" i="3"/>
  <c r="T18" i="3"/>
  <c r="R18" i="3"/>
  <c r="K7" i="3"/>
  <c r="I18" i="3"/>
  <c r="H18" i="3"/>
  <c r="C7" i="3"/>
  <c r="D7" i="3"/>
  <c r="E7" i="3"/>
  <c r="AG2" i="2"/>
  <c r="AG4" i="2"/>
  <c r="AE14" i="2"/>
  <c r="AE15" i="2"/>
  <c r="AE16" i="2"/>
  <c r="AF5" i="2" s="1"/>
  <c r="AE17" i="2"/>
  <c r="AE3" i="2"/>
  <c r="AE4" i="2"/>
  <c r="AE5" i="2"/>
  <c r="AE6" i="2"/>
  <c r="AF6" i="2" s="1"/>
  <c r="AF4" i="2"/>
  <c r="AF3" i="2" l="1"/>
  <c r="AC18" i="2"/>
  <c r="AC7" i="2"/>
  <c r="AE2" i="2"/>
  <c r="AE13" i="2"/>
  <c r="AG5" i="2" l="1"/>
  <c r="AG6" i="2"/>
  <c r="AG3" i="2"/>
  <c r="AG20" i="3" l="1"/>
  <c r="AF18" i="3"/>
  <c r="AE18" i="3"/>
  <c r="AC18" i="3"/>
  <c r="AB18" i="3"/>
  <c r="AA18" i="3"/>
  <c r="Z18" i="3"/>
  <c r="Y18" i="3"/>
  <c r="X18" i="3"/>
  <c r="W18" i="3"/>
  <c r="V18" i="3"/>
  <c r="U18" i="3"/>
  <c r="S18" i="3"/>
  <c r="Q18" i="3"/>
  <c r="P18" i="3"/>
  <c r="O18" i="3"/>
  <c r="N18" i="3"/>
  <c r="M18" i="3"/>
  <c r="L18" i="3"/>
  <c r="K18" i="3"/>
  <c r="J18" i="3"/>
  <c r="G18" i="3"/>
  <c r="F18" i="3"/>
  <c r="E18" i="3"/>
  <c r="E10" i="3" s="1"/>
  <c r="E11" i="3" s="1"/>
  <c r="E21" i="3" s="1"/>
  <c r="D18" i="3"/>
  <c r="D10" i="3" s="1"/>
  <c r="D11" i="3" s="1"/>
  <c r="D21" i="3" s="1"/>
  <c r="C18" i="3"/>
  <c r="B18" i="3"/>
  <c r="AG17" i="3"/>
  <c r="AG16" i="3"/>
  <c r="AG15" i="3"/>
  <c r="AG9" i="3"/>
  <c r="AF7" i="3"/>
  <c r="AE7" i="3"/>
  <c r="AD7" i="3"/>
  <c r="AC7" i="3"/>
  <c r="AB7" i="3"/>
  <c r="AA7" i="3"/>
  <c r="Z7" i="3"/>
  <c r="Y7" i="3"/>
  <c r="X7" i="3"/>
  <c r="W7" i="3"/>
  <c r="V7" i="3"/>
  <c r="U7" i="3"/>
  <c r="U10" i="3" s="1"/>
  <c r="U11" i="3" s="1"/>
  <c r="U21" i="3" s="1"/>
  <c r="T7" i="3"/>
  <c r="S7" i="3"/>
  <c r="R7" i="3"/>
  <c r="Q7" i="3"/>
  <c r="Q10" i="3" s="1"/>
  <c r="Q11" i="3" s="1"/>
  <c r="Q21" i="3" s="1"/>
  <c r="P7" i="3"/>
  <c r="O7" i="3"/>
  <c r="N7" i="3"/>
  <c r="M7" i="3"/>
  <c r="M10" i="3" s="1"/>
  <c r="M11" i="3" s="1"/>
  <c r="M21" i="3" s="1"/>
  <c r="L7" i="3"/>
  <c r="J7" i="3"/>
  <c r="I7" i="3"/>
  <c r="I10" i="3" s="1"/>
  <c r="I11" i="3" s="1"/>
  <c r="I21" i="3" s="1"/>
  <c r="H7" i="3"/>
  <c r="G7" i="3"/>
  <c r="F7" i="3"/>
  <c r="B7" i="3"/>
  <c r="AG6" i="3"/>
  <c r="AG5" i="3"/>
  <c r="AG4" i="3"/>
  <c r="AF10" i="3" l="1"/>
  <c r="AF11" i="3" s="1"/>
  <c r="AF21" i="3" s="1"/>
  <c r="AC10" i="3"/>
  <c r="AC11" i="3" s="1"/>
  <c r="AC21" i="3" s="1"/>
  <c r="Y10" i="3"/>
  <c r="Y11" i="3" s="1"/>
  <c r="Y21" i="3" s="1"/>
  <c r="B10" i="3"/>
  <c r="B11" i="3" s="1"/>
  <c r="B21" i="3" s="1"/>
  <c r="X10" i="3"/>
  <c r="X11" i="3" s="1"/>
  <c r="X21" i="3" s="1"/>
  <c r="V10" i="3"/>
  <c r="V11" i="3" s="1"/>
  <c r="V21" i="3" s="1"/>
  <c r="T10" i="3"/>
  <c r="T11" i="3" s="1"/>
  <c r="T21" i="3" s="1"/>
  <c r="R10" i="3"/>
  <c r="R11" i="3" s="1"/>
  <c r="R21" i="3" s="1"/>
  <c r="AB10" i="3"/>
  <c r="AB11" i="3" s="1"/>
  <c r="AB21" i="3" s="1"/>
  <c r="P10" i="3"/>
  <c r="P11" i="3" s="1"/>
  <c r="P21" i="3" s="1"/>
  <c r="L10" i="3"/>
  <c r="L11" i="3" s="1"/>
  <c r="L21" i="3" s="1"/>
  <c r="H10" i="3"/>
  <c r="H11" i="3" s="1"/>
  <c r="H21" i="3" s="1"/>
  <c r="F10" i="3"/>
  <c r="F11" i="3" s="1"/>
  <c r="F21" i="3" s="1"/>
  <c r="AG18" i="3"/>
  <c r="AH2" i="3"/>
  <c r="AH6" i="3"/>
  <c r="AH5" i="3"/>
  <c r="AH4" i="3"/>
  <c r="G10" i="3"/>
  <c r="G11" i="3" s="1"/>
  <c r="G21" i="3" s="1"/>
  <c r="K10" i="3"/>
  <c r="K11" i="3" s="1"/>
  <c r="K21" i="3" s="1"/>
  <c r="O10" i="3"/>
  <c r="O11" i="3" s="1"/>
  <c r="O21" i="3" s="1"/>
  <c r="S10" i="3"/>
  <c r="S11" i="3" s="1"/>
  <c r="S21" i="3" s="1"/>
  <c r="W10" i="3"/>
  <c r="W11" i="3" s="1"/>
  <c r="W21" i="3" s="1"/>
  <c r="AA10" i="3"/>
  <c r="AA11" i="3" s="1"/>
  <c r="AA21" i="3" s="1"/>
  <c r="AE10" i="3"/>
  <c r="AE11" i="3" s="1"/>
  <c r="AE21" i="3" s="1"/>
  <c r="AH3" i="3"/>
  <c r="J10" i="3"/>
  <c r="J11" i="3" s="1"/>
  <c r="J21" i="3" s="1"/>
  <c r="N10" i="3"/>
  <c r="N11" i="3" s="1"/>
  <c r="N21" i="3" s="1"/>
  <c r="Z10" i="3"/>
  <c r="Z11" i="3" s="1"/>
  <c r="Z21" i="3" s="1"/>
  <c r="AD10" i="3"/>
  <c r="AD11" i="3" s="1"/>
  <c r="AD21" i="3" s="1"/>
  <c r="AG7" i="3"/>
  <c r="C10" i="3"/>
  <c r="C11" i="3" s="1"/>
  <c r="C21" i="3" s="1"/>
  <c r="U18" i="2"/>
  <c r="V18" i="2"/>
  <c r="W18" i="2"/>
  <c r="S7" i="2"/>
  <c r="T7" i="2"/>
  <c r="U7" i="2"/>
  <c r="V7" i="2"/>
  <c r="W7" i="2"/>
  <c r="X7" i="2"/>
  <c r="Y7" i="2"/>
  <c r="Z7" i="2"/>
  <c r="R7" i="2"/>
  <c r="R18" i="2"/>
  <c r="AE9" i="2"/>
  <c r="Q7" i="2"/>
  <c r="P7" i="2"/>
  <c r="AE20" i="2"/>
  <c r="AD18" i="2"/>
  <c r="AB18" i="2"/>
  <c r="AA18" i="2"/>
  <c r="Z18" i="2"/>
  <c r="Y18" i="2"/>
  <c r="X18" i="2"/>
  <c r="T18" i="2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D7" i="2"/>
  <c r="AB7" i="2"/>
  <c r="AA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21" i="3" l="1"/>
  <c r="AG10" i="3"/>
  <c r="AC10" i="2"/>
  <c r="AC11" i="2" s="1"/>
  <c r="AC21" i="2" s="1"/>
  <c r="AE7" i="2"/>
  <c r="F10" i="2"/>
  <c r="F11" i="2" s="1"/>
  <c r="F21" i="2" s="1"/>
  <c r="J10" i="2"/>
  <c r="J11" i="2" s="1"/>
  <c r="J21" i="2" s="1"/>
  <c r="N10" i="2"/>
  <c r="N11" i="2" s="1"/>
  <c r="N21" i="2" s="1"/>
  <c r="R10" i="2"/>
  <c r="R11" i="2" s="1"/>
  <c r="R21" i="2" s="1"/>
  <c r="V10" i="2"/>
  <c r="V11" i="2" s="1"/>
  <c r="V21" i="2" s="1"/>
  <c r="Z10" i="2"/>
  <c r="Z11" i="2" s="1"/>
  <c r="Z21" i="2" s="1"/>
  <c r="AD10" i="2"/>
  <c r="AD11" i="2" s="1"/>
  <c r="AD21" i="2" s="1"/>
  <c r="AF2" i="2"/>
  <c r="G10" i="2"/>
  <c r="G11" i="2" s="1"/>
  <c r="G21" i="2" s="1"/>
  <c r="K10" i="2"/>
  <c r="K11" i="2" s="1"/>
  <c r="K21" i="2" s="1"/>
  <c r="O10" i="2"/>
  <c r="O11" i="2" s="1"/>
  <c r="O21" i="2" s="1"/>
  <c r="S10" i="2"/>
  <c r="S11" i="2" s="1"/>
  <c r="S21" i="2" s="1"/>
  <c r="W10" i="2"/>
  <c r="W11" i="2" s="1"/>
  <c r="W21" i="2" s="1"/>
  <c r="AA10" i="2"/>
  <c r="AA11" i="2" s="1"/>
  <c r="AA21" i="2" s="1"/>
  <c r="Q10" i="2"/>
  <c r="Q11" i="2" s="1"/>
  <c r="Q21" i="2" s="1"/>
  <c r="AE18" i="2"/>
  <c r="E10" i="2"/>
  <c r="E11" i="2" s="1"/>
  <c r="E21" i="2" s="1"/>
  <c r="I10" i="2"/>
  <c r="I11" i="2" s="1"/>
  <c r="I21" i="2" s="1"/>
  <c r="M10" i="2"/>
  <c r="M11" i="2" s="1"/>
  <c r="M21" i="2" s="1"/>
  <c r="U10" i="2"/>
  <c r="U11" i="2" s="1"/>
  <c r="U21" i="2" s="1"/>
  <c r="Y10" i="2"/>
  <c r="Y11" i="2" s="1"/>
  <c r="Y21" i="2" s="1"/>
  <c r="D10" i="2"/>
  <c r="D11" i="2" s="1"/>
  <c r="D21" i="2" s="1"/>
  <c r="H10" i="2"/>
  <c r="H11" i="2" s="1"/>
  <c r="H21" i="2" s="1"/>
  <c r="L10" i="2"/>
  <c r="L11" i="2" s="1"/>
  <c r="L21" i="2" s="1"/>
  <c r="P10" i="2"/>
  <c r="P11" i="2" s="1"/>
  <c r="P21" i="2" s="1"/>
  <c r="T10" i="2"/>
  <c r="T11" i="2" s="1"/>
  <c r="T21" i="2" s="1"/>
  <c r="X10" i="2"/>
  <c r="X11" i="2" s="1"/>
  <c r="X21" i="2" s="1"/>
  <c r="AB10" i="2"/>
  <c r="AB11" i="2" s="1"/>
  <c r="AB21" i="2" s="1"/>
  <c r="B10" i="2"/>
  <c r="C10" i="2"/>
  <c r="C11" i="2" s="1"/>
  <c r="C21" i="2" s="1"/>
  <c r="AE21" i="2" l="1"/>
  <c r="B11" i="2"/>
  <c r="AE10" i="2"/>
  <c r="B21" i="2" l="1"/>
  <c r="AG4" i="1"/>
  <c r="AG15" i="1"/>
  <c r="AH4" i="1" s="1"/>
  <c r="AH2" i="1"/>
  <c r="AG21" i="1"/>
  <c r="AG7" i="1"/>
  <c r="AG10" i="1"/>
  <c r="AG6" i="1"/>
  <c r="AG5" i="1"/>
  <c r="AG3" i="1"/>
  <c r="AI2" i="1"/>
  <c r="AF21" i="1"/>
  <c r="U7" i="1" l="1"/>
  <c r="U18" i="1"/>
  <c r="AG20" i="1" l="1"/>
  <c r="P18" i="1"/>
  <c r="P7" i="1"/>
  <c r="AG13" i="1"/>
  <c r="AC18" i="1"/>
  <c r="Y7" i="1"/>
  <c r="M18" i="1"/>
  <c r="AE18" i="1"/>
  <c r="AD18" i="1"/>
  <c r="AB18" i="1"/>
  <c r="AA18" i="1"/>
  <c r="Z18" i="1"/>
  <c r="Y18" i="1"/>
  <c r="X18" i="1"/>
  <c r="W18" i="1"/>
  <c r="V18" i="1"/>
  <c r="T18" i="1"/>
  <c r="T10" i="1" s="1"/>
  <c r="S18" i="1"/>
  <c r="R18" i="1"/>
  <c r="Q18" i="1"/>
  <c r="O18" i="1"/>
  <c r="N18" i="1"/>
  <c r="L18" i="1"/>
  <c r="K18" i="1"/>
  <c r="J18" i="1"/>
  <c r="I18" i="1"/>
  <c r="H18" i="1"/>
  <c r="G18" i="1"/>
  <c r="F18" i="1"/>
  <c r="E18" i="1"/>
  <c r="D18" i="1"/>
  <c r="C18" i="1"/>
  <c r="B18" i="1"/>
  <c r="AG17" i="1"/>
  <c r="AG16" i="1"/>
  <c r="AG14" i="1"/>
  <c r="AG9" i="1"/>
  <c r="AF7" i="1"/>
  <c r="AE7" i="1"/>
  <c r="AD7" i="1"/>
  <c r="AC7" i="1"/>
  <c r="AB7" i="1"/>
  <c r="AA7" i="1"/>
  <c r="Z7" i="1"/>
  <c r="X7" i="1"/>
  <c r="W7" i="1"/>
  <c r="V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G2" i="1"/>
  <c r="I10" i="1" l="1"/>
  <c r="I11" i="1" s="1"/>
  <c r="I21" i="1" s="1"/>
  <c r="AF18" i="1"/>
  <c r="AG18" i="1" s="1"/>
  <c r="U10" i="1"/>
  <c r="U11" i="1" s="1"/>
  <c r="U21" i="1" s="1"/>
  <c r="M10" i="1"/>
  <c r="M11" i="1" s="1"/>
  <c r="M21" i="1" s="1"/>
  <c r="Q10" i="1"/>
  <c r="Q11" i="1" s="1"/>
  <c r="Q21" i="1" s="1"/>
  <c r="Y10" i="1"/>
  <c r="Y11" i="1" s="1"/>
  <c r="Y21" i="1" s="1"/>
  <c r="AC10" i="1"/>
  <c r="AC11" i="1" s="1"/>
  <c r="AC21" i="1" s="1"/>
  <c r="E10" i="1"/>
  <c r="E11" i="1" s="1"/>
  <c r="E21" i="1" s="1"/>
  <c r="AH3" i="1"/>
  <c r="AI3" i="1" s="1"/>
  <c r="B10" i="1"/>
  <c r="B11" i="1" s="1"/>
  <c r="B21" i="1" s="1"/>
  <c r="F10" i="1"/>
  <c r="F11" i="1" s="1"/>
  <c r="F21" i="1" s="1"/>
  <c r="J10" i="1"/>
  <c r="J11" i="1" s="1"/>
  <c r="J21" i="1" s="1"/>
  <c r="N10" i="1"/>
  <c r="N11" i="1" s="1"/>
  <c r="N21" i="1" s="1"/>
  <c r="R10" i="1"/>
  <c r="R11" i="1" s="1"/>
  <c r="R21" i="1" s="1"/>
  <c r="V10" i="1"/>
  <c r="V11" i="1" s="1"/>
  <c r="V21" i="1" s="1"/>
  <c r="Z10" i="1"/>
  <c r="Z11" i="1" s="1"/>
  <c r="Z21" i="1" s="1"/>
  <c r="AD10" i="1"/>
  <c r="AD11" i="1" s="1"/>
  <c r="AD21" i="1" s="1"/>
  <c r="C10" i="1"/>
  <c r="C11" i="1" s="1"/>
  <c r="C21" i="1" s="1"/>
  <c r="G10" i="1"/>
  <c r="G11" i="1" s="1"/>
  <c r="G21" i="1" s="1"/>
  <c r="K10" i="1"/>
  <c r="K11" i="1" s="1"/>
  <c r="K21" i="1" s="1"/>
  <c r="O10" i="1"/>
  <c r="O11" i="1" s="1"/>
  <c r="O21" i="1" s="1"/>
  <c r="S10" i="1"/>
  <c r="S11" i="1" s="1"/>
  <c r="S21" i="1" s="1"/>
  <c r="W10" i="1"/>
  <c r="W11" i="1" s="1"/>
  <c r="W21" i="1" s="1"/>
  <c r="AA10" i="1"/>
  <c r="AA11" i="1" s="1"/>
  <c r="AA21" i="1" s="1"/>
  <c r="AE10" i="1"/>
  <c r="AE11" i="1" s="1"/>
  <c r="AE21" i="1" s="1"/>
  <c r="AH5" i="1"/>
  <c r="AI5" i="1" s="1"/>
  <c r="D10" i="1"/>
  <c r="D11" i="1" s="1"/>
  <c r="D21" i="1" s="1"/>
  <c r="H10" i="1"/>
  <c r="H11" i="1" s="1"/>
  <c r="H21" i="1" s="1"/>
  <c r="L10" i="1"/>
  <c r="L11" i="1" s="1"/>
  <c r="L21" i="1" s="1"/>
  <c r="P10" i="1"/>
  <c r="P11" i="1" s="1"/>
  <c r="P21" i="1" s="1"/>
  <c r="T11" i="1"/>
  <c r="T21" i="1" s="1"/>
  <c r="X10" i="1"/>
  <c r="X11" i="1" s="1"/>
  <c r="X21" i="1" s="1"/>
  <c r="AB10" i="1"/>
  <c r="AB11" i="1" s="1"/>
  <c r="AB21" i="1" s="1"/>
  <c r="AI4" i="1"/>
  <c r="AH6" i="1"/>
  <c r="AI6" i="1" s="1"/>
  <c r="AF10" i="1" l="1"/>
  <c r="AF11" i="1" s="1"/>
</calcChain>
</file>

<file path=xl/sharedStrings.xml><?xml version="1.0" encoding="utf-8"?>
<sst xmlns="http://schemas.openxmlformats.org/spreadsheetml/2006/main" count="256" uniqueCount="13">
  <si>
    <t>TRANSPORTES</t>
  </si>
  <si>
    <t>TOTALS</t>
  </si>
  <si>
    <t>VARIANCE</t>
  </si>
  <si>
    <t>DEDUCTIONS</t>
  </si>
  <si>
    <t>FRANCIS</t>
  </si>
  <si>
    <t>NJAU</t>
  </si>
  <si>
    <t>SAMUEL</t>
  </si>
  <si>
    <t>MUNGAI</t>
  </si>
  <si>
    <t>ZAKARIA</t>
  </si>
  <si>
    <t>CUMMULATIVE</t>
  </si>
  <si>
    <t>VAR. TRANP</t>
  </si>
  <si>
    <t>SYSTEM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</si>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</sst>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6" fillId="0" borderId="0" xfId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1" applyFont="1"/>
    <xf numFmtId="0" fontId="11" fillId="2" borderId="0" xfId="0" applyFont="1" applyFill="1"/>
    <xf numFmtId="0" fontId="8" fillId="3" borderId="0" xfId="0" applyFont="1" applyFill="1"/>
    <xf numFmtId="0" fontId="11" fillId="4" borderId="0" xfId="0" applyFont="1" applyFill="1"/>
    <xf numFmtId="0" fontId="13" fillId="0" borderId="0" xfId="0" applyFont="1"/>
    <xf numFmtId="0" fontId="11" fillId="3" borderId="0" xfId="0" applyFont="1" applyFill="1"/>
    <xf numFmtId="1" fontId="8" fillId="0" borderId="0" xfId="0" applyNumberFormat="1" applyFont="1"/>
    <xf numFmtId="0" fontId="11" fillId="5" borderId="0" xfId="0" applyFont="1" applyFill="1"/>
  </cellXfs>
  <cellStyles count="2">
    <cellStyle name="Normal" xfId="0" builtinId="0"/>
    <cellStyle name="Normal 2" xfId="1" xr:uid="{9CD5E2F7-D4BE-4951-A728-52220DD65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29C6-35C3-436E-9907-F4556DFFDA20}">
  <sheetPr codeName="Sheet1"/>
  <dimension ref="A1:AI21"/>
  <sheetViews>
    <sheetView topLeftCell="W1" zoomScale="110" zoomScaleNormal="110" workbookViewId="0"/>
  </sheetViews>
  <sheetFormatPr defaultRowHeight="15" x14ac:dyDescent="0.25"/>
  <cols>
    <col min="1" max="1" width="14.85546875" bestFit="1" customWidth="1"/>
    <col min="33" max="33" width="8.85546875" bestFit="1" customWidth="1"/>
    <col min="34" max="34" width="10.140625" bestFit="1" customWidth="1"/>
    <col min="35" max="35" width="12.5703125" bestFit="1" customWidth="1"/>
  </cols>
  <sheetData>
    <row r="1" spans="1:35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4" t="s">
        <v>2</v>
      </c>
      <c r="AI1" s="2" t="s">
        <v>3</v>
      </c>
    </row>
    <row r="2" spans="1:35" x14ac:dyDescent="0.25">
      <c r="A2" s="2" t="s">
        <v>4</v>
      </c>
      <c r="B2">
        <v>543.1</v>
      </c>
      <c r="C2">
        <v>543.6</v>
      </c>
      <c r="D2">
        <v>542.9</v>
      </c>
      <c r="E2">
        <v>532.9</v>
      </c>
      <c r="F2">
        <v>542.9</v>
      </c>
      <c r="G2">
        <v>599.6</v>
      </c>
      <c r="H2">
        <v>593.79999999999995</v>
      </c>
      <c r="I2">
        <v>611.70000000000005</v>
      </c>
      <c r="J2">
        <v>615.9</v>
      </c>
      <c r="K2">
        <v>591.6</v>
      </c>
      <c r="L2">
        <v>609.1</v>
      </c>
      <c r="M2">
        <v>668.5</v>
      </c>
      <c r="N2">
        <v>561.70000000000005</v>
      </c>
      <c r="O2">
        <v>633</v>
      </c>
      <c r="P2">
        <v>624</v>
      </c>
      <c r="Q2">
        <v>592.4</v>
      </c>
      <c r="R2">
        <v>533.9</v>
      </c>
      <c r="S2">
        <v>559.29999999999995</v>
      </c>
      <c r="T2">
        <v>547.1</v>
      </c>
      <c r="U2">
        <v>549.70000000000005</v>
      </c>
      <c r="V2">
        <v>625.70000000000005</v>
      </c>
      <c r="W2">
        <v>607.79999999999995</v>
      </c>
      <c r="X2">
        <v>617.6</v>
      </c>
      <c r="Y2">
        <v>607.20000000000005</v>
      </c>
      <c r="Z2">
        <v>597.4</v>
      </c>
      <c r="AA2">
        <v>622.1</v>
      </c>
      <c r="AB2">
        <v>613.29999999999995</v>
      </c>
      <c r="AC2">
        <v>615.9</v>
      </c>
      <c r="AD2">
        <v>630.6</v>
      </c>
      <c r="AE2">
        <v>632.9</v>
      </c>
      <c r="AF2">
        <v>624.9</v>
      </c>
      <c r="AG2">
        <f t="shared" ref="AG2:AG7" si="0">SUM(B2:AF2)</f>
        <v>18392.100000000002</v>
      </c>
      <c r="AH2">
        <f>AG13-AG2</f>
        <v>-0.39999999999781721</v>
      </c>
      <c r="AI2">
        <f>AH2*38</f>
        <v>-15.199999999917054</v>
      </c>
    </row>
    <row r="3" spans="1:35" x14ac:dyDescent="0.25">
      <c r="A3" s="2" t="s">
        <v>5</v>
      </c>
      <c r="B3">
        <v>320.2</v>
      </c>
      <c r="C3">
        <v>329.9</v>
      </c>
      <c r="D3">
        <v>325.3</v>
      </c>
      <c r="E3">
        <v>326</v>
      </c>
      <c r="F3">
        <v>340.6</v>
      </c>
      <c r="G3">
        <v>329.3</v>
      </c>
      <c r="H3">
        <v>331</v>
      </c>
      <c r="I3">
        <v>332.2</v>
      </c>
      <c r="J3">
        <v>325.2</v>
      </c>
      <c r="K3">
        <v>336.4</v>
      </c>
      <c r="L3">
        <v>342.6</v>
      </c>
      <c r="M3">
        <v>335.3</v>
      </c>
      <c r="N3">
        <v>339.7</v>
      </c>
      <c r="O3">
        <v>297.3</v>
      </c>
      <c r="P3">
        <v>300.2</v>
      </c>
      <c r="Q3">
        <v>310.10000000000002</v>
      </c>
      <c r="R3">
        <v>309.60000000000002</v>
      </c>
      <c r="S3">
        <v>322.39999999999998</v>
      </c>
      <c r="T3">
        <v>322.7</v>
      </c>
      <c r="U3">
        <v>329.7</v>
      </c>
      <c r="V3">
        <v>327.2</v>
      </c>
      <c r="W3">
        <v>340.5</v>
      </c>
      <c r="X3">
        <v>325.2</v>
      </c>
      <c r="Y3">
        <v>342.4</v>
      </c>
      <c r="Z3">
        <v>342.6</v>
      </c>
      <c r="AA3">
        <v>347.7</v>
      </c>
      <c r="AB3">
        <v>324.7</v>
      </c>
      <c r="AC3">
        <v>337.1</v>
      </c>
      <c r="AD3">
        <v>334.9</v>
      </c>
      <c r="AE3">
        <v>340.9</v>
      </c>
      <c r="AF3">
        <v>325.5</v>
      </c>
      <c r="AG3">
        <f t="shared" si="0"/>
        <v>10194.4</v>
      </c>
      <c r="AH3">
        <f>AG14-AG3</f>
        <v>27.499999999996362</v>
      </c>
      <c r="AI3">
        <f>AH3*38</f>
        <v>1044.9999999998618</v>
      </c>
    </row>
    <row r="4" spans="1:35" x14ac:dyDescent="0.25">
      <c r="A4" s="2" t="s">
        <v>6</v>
      </c>
      <c r="B4">
        <v>350.7</v>
      </c>
      <c r="C4">
        <v>363.9</v>
      </c>
      <c r="D4">
        <v>367.4</v>
      </c>
      <c r="E4">
        <v>379.2</v>
      </c>
      <c r="F4">
        <v>381.1</v>
      </c>
      <c r="G4">
        <v>382.8</v>
      </c>
      <c r="H4">
        <v>375.8</v>
      </c>
      <c r="I4">
        <v>401.4</v>
      </c>
      <c r="J4">
        <v>378.7</v>
      </c>
      <c r="K4">
        <v>380.3</v>
      </c>
      <c r="L4">
        <v>383.2</v>
      </c>
      <c r="M4">
        <v>381.9</v>
      </c>
      <c r="N4">
        <v>397.5</v>
      </c>
      <c r="O4">
        <v>383.6</v>
      </c>
      <c r="P4">
        <v>389.5</v>
      </c>
      <c r="Q4">
        <v>396</v>
      </c>
      <c r="R4">
        <v>404.2</v>
      </c>
      <c r="S4">
        <v>416.4</v>
      </c>
      <c r="T4">
        <v>419.9</v>
      </c>
      <c r="U4">
        <v>402.9</v>
      </c>
      <c r="V4">
        <v>400.2</v>
      </c>
      <c r="W4">
        <v>425.4</v>
      </c>
      <c r="X4">
        <v>412.3</v>
      </c>
      <c r="Y4">
        <v>430</v>
      </c>
      <c r="Z4">
        <v>419.3</v>
      </c>
      <c r="AA4">
        <v>436.5</v>
      </c>
      <c r="AB4">
        <v>424.5</v>
      </c>
      <c r="AC4">
        <v>423</v>
      </c>
      <c r="AD4">
        <v>440.3</v>
      </c>
      <c r="AE4">
        <v>445.6</v>
      </c>
      <c r="AF4">
        <v>445</v>
      </c>
      <c r="AG4">
        <f t="shared" si="0"/>
        <v>12438.499999999998</v>
      </c>
      <c r="AH4">
        <f>AG15-AG4</f>
        <v>20.600000000005821</v>
      </c>
      <c r="AI4">
        <f>AH4*38</f>
        <v>782.80000000022119</v>
      </c>
    </row>
    <row r="5" spans="1:35" x14ac:dyDescent="0.25">
      <c r="A5" s="2" t="s">
        <v>7</v>
      </c>
      <c r="B5">
        <v>59.2</v>
      </c>
      <c r="C5">
        <v>70.8</v>
      </c>
      <c r="D5">
        <v>62.8</v>
      </c>
      <c r="E5">
        <v>62.2</v>
      </c>
      <c r="F5">
        <v>59.7</v>
      </c>
      <c r="G5">
        <v>61.1</v>
      </c>
      <c r="H5">
        <v>60.7</v>
      </c>
      <c r="I5">
        <v>60</v>
      </c>
      <c r="J5">
        <v>60.5</v>
      </c>
      <c r="K5">
        <v>61.1</v>
      </c>
      <c r="L5">
        <v>60.6</v>
      </c>
      <c r="M5">
        <v>62</v>
      </c>
      <c r="N5">
        <v>63.8</v>
      </c>
      <c r="O5">
        <v>58.6</v>
      </c>
      <c r="P5">
        <v>60.2</v>
      </c>
      <c r="Q5">
        <v>62.5</v>
      </c>
      <c r="R5">
        <v>63.8</v>
      </c>
      <c r="S5">
        <v>58</v>
      </c>
      <c r="T5">
        <v>61.8</v>
      </c>
      <c r="U5">
        <v>59.2</v>
      </c>
      <c r="V5">
        <v>55.9</v>
      </c>
      <c r="W5">
        <v>53.9</v>
      </c>
      <c r="X5">
        <v>57</v>
      </c>
      <c r="Y5">
        <v>57.6</v>
      </c>
      <c r="Z5">
        <v>58.2</v>
      </c>
      <c r="AA5">
        <v>57.7</v>
      </c>
      <c r="AB5">
        <v>59.7</v>
      </c>
      <c r="AC5">
        <v>61.9</v>
      </c>
      <c r="AD5">
        <v>63.6</v>
      </c>
      <c r="AE5">
        <v>62.9</v>
      </c>
      <c r="AF5">
        <v>63.3</v>
      </c>
      <c r="AG5">
        <f t="shared" si="0"/>
        <v>1880.3000000000004</v>
      </c>
      <c r="AH5">
        <f>AG16-AG5</f>
        <v>-1.9000000000000909</v>
      </c>
      <c r="AI5">
        <f>AH5*38</f>
        <v>-72.200000000003456</v>
      </c>
    </row>
    <row r="6" spans="1:35" x14ac:dyDescent="0.25">
      <c r="A6" s="2" t="s">
        <v>8</v>
      </c>
      <c r="B6">
        <v>43.7</v>
      </c>
      <c r="C6">
        <v>48</v>
      </c>
      <c r="D6">
        <v>49.5</v>
      </c>
      <c r="E6">
        <v>49.8</v>
      </c>
      <c r="F6">
        <v>46.5</v>
      </c>
      <c r="G6">
        <v>42.5</v>
      </c>
      <c r="H6">
        <v>51</v>
      </c>
      <c r="I6">
        <v>49.2</v>
      </c>
      <c r="J6">
        <v>48</v>
      </c>
      <c r="K6">
        <v>56.6</v>
      </c>
      <c r="L6">
        <v>50.8</v>
      </c>
      <c r="M6">
        <v>52.1</v>
      </c>
      <c r="N6">
        <v>52.4</v>
      </c>
      <c r="O6">
        <v>49.7</v>
      </c>
      <c r="P6">
        <v>46.9</v>
      </c>
      <c r="Q6">
        <v>46</v>
      </c>
      <c r="R6">
        <v>48.9</v>
      </c>
      <c r="S6">
        <v>52.3</v>
      </c>
      <c r="T6">
        <v>49.6</v>
      </c>
      <c r="U6">
        <v>38.4</v>
      </c>
      <c r="V6">
        <v>40.6</v>
      </c>
      <c r="W6">
        <v>46.3</v>
      </c>
      <c r="X6">
        <v>36.1</v>
      </c>
      <c r="Y6">
        <v>41.3</v>
      </c>
      <c r="Z6">
        <v>36.6</v>
      </c>
      <c r="AA6">
        <v>39.6</v>
      </c>
      <c r="AB6">
        <v>31.7</v>
      </c>
      <c r="AC6">
        <v>41.8</v>
      </c>
      <c r="AD6">
        <v>45.6</v>
      </c>
      <c r="AE6">
        <v>44.8</v>
      </c>
      <c r="AF6">
        <v>45.3</v>
      </c>
      <c r="AG6">
        <f t="shared" si="0"/>
        <v>1421.5999999999995</v>
      </c>
      <c r="AH6">
        <f>AG17-AG6</f>
        <v>-8.1999999999998181</v>
      </c>
      <c r="AI6">
        <f>AH6*38</f>
        <v>-311.59999999999309</v>
      </c>
    </row>
    <row r="7" spans="1:35" x14ac:dyDescent="0.25">
      <c r="A7" s="1" t="s">
        <v>1</v>
      </c>
      <c r="B7" s="2">
        <f t="shared" ref="B7:AE7" si="1">SUM(B2:B6)</f>
        <v>1316.9</v>
      </c>
      <c r="C7" s="2">
        <f t="shared" si="1"/>
        <v>1356.2</v>
      </c>
      <c r="D7" s="2">
        <f>SUM(D2:D6)</f>
        <v>1347.8999999999999</v>
      </c>
      <c r="E7" s="2">
        <f>SUM(E2:E6)</f>
        <v>1350.1</v>
      </c>
      <c r="F7" s="2">
        <f t="shared" si="1"/>
        <v>1370.8</v>
      </c>
      <c r="G7" s="2">
        <f t="shared" si="1"/>
        <v>1415.3</v>
      </c>
      <c r="H7" s="2">
        <f t="shared" si="1"/>
        <v>1412.3</v>
      </c>
      <c r="I7" s="2">
        <f t="shared" si="1"/>
        <v>1454.5000000000002</v>
      </c>
      <c r="J7" s="2">
        <f t="shared" si="1"/>
        <v>1428.3</v>
      </c>
      <c r="K7" s="2">
        <f t="shared" si="1"/>
        <v>1425.9999999999998</v>
      </c>
      <c r="L7" s="2">
        <f t="shared" si="1"/>
        <v>1446.3</v>
      </c>
      <c r="M7" s="2">
        <f t="shared" si="1"/>
        <v>1499.7999999999997</v>
      </c>
      <c r="N7" s="2">
        <f t="shared" si="1"/>
        <v>1415.1000000000001</v>
      </c>
      <c r="O7" s="2">
        <f t="shared" si="1"/>
        <v>1422.2</v>
      </c>
      <c r="P7" s="2">
        <f>SUM(P2:P6)</f>
        <v>1420.8000000000002</v>
      </c>
      <c r="Q7" s="2">
        <f t="shared" si="1"/>
        <v>1407</v>
      </c>
      <c r="R7" s="2">
        <f t="shared" si="1"/>
        <v>1360.4</v>
      </c>
      <c r="S7" s="2">
        <f t="shared" si="1"/>
        <v>1408.3999999999999</v>
      </c>
      <c r="T7" s="2">
        <f t="shared" si="1"/>
        <v>1401.0999999999997</v>
      </c>
      <c r="U7" s="2">
        <f>SUM(U2:U6)</f>
        <v>1379.9000000000003</v>
      </c>
      <c r="V7" s="2">
        <f t="shared" si="1"/>
        <v>1449.6000000000001</v>
      </c>
      <c r="W7" s="2">
        <f t="shared" si="1"/>
        <v>1473.8999999999999</v>
      </c>
      <c r="X7" s="2">
        <f t="shared" si="1"/>
        <v>1448.1999999999998</v>
      </c>
      <c r="Y7" s="2">
        <f t="shared" si="1"/>
        <v>1478.4999999999998</v>
      </c>
      <c r="Z7" s="2">
        <f t="shared" si="1"/>
        <v>1454.1</v>
      </c>
      <c r="AA7" s="2">
        <f t="shared" si="1"/>
        <v>1503.6</v>
      </c>
      <c r="AB7" s="2">
        <f t="shared" si="1"/>
        <v>1453.9</v>
      </c>
      <c r="AC7" s="2">
        <f t="shared" si="1"/>
        <v>1479.7</v>
      </c>
      <c r="AD7" s="2">
        <f t="shared" si="1"/>
        <v>1514.9999999999998</v>
      </c>
      <c r="AE7" s="2">
        <f t="shared" si="1"/>
        <v>1527.1000000000001</v>
      </c>
      <c r="AF7" s="2">
        <f>SUM(AF2:AF6)</f>
        <v>1504</v>
      </c>
      <c r="AG7">
        <f t="shared" si="0"/>
        <v>44326.899999999994</v>
      </c>
    </row>
    <row r="8" spans="1:35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5" x14ac:dyDescent="0.25">
      <c r="A9" s="2" t="s">
        <v>9</v>
      </c>
      <c r="B9" s="2">
        <v>2443</v>
      </c>
      <c r="C9" s="2">
        <v>2533.8000000000002</v>
      </c>
      <c r="D9" s="2">
        <v>2483.8000000000002</v>
      </c>
      <c r="E9" s="2">
        <v>2566.1999999999998</v>
      </c>
      <c r="F9" s="2">
        <v>2611.6999999999998</v>
      </c>
      <c r="G9" s="2">
        <v>2574.6</v>
      </c>
      <c r="H9" s="2">
        <v>2687.7</v>
      </c>
      <c r="I9" s="2">
        <v>2724.5</v>
      </c>
      <c r="J9" s="2">
        <v>2635.3</v>
      </c>
      <c r="K9" s="2">
        <v>2662.7</v>
      </c>
      <c r="L9" s="2">
        <v>2702</v>
      </c>
      <c r="M9" s="2">
        <v>2751.3</v>
      </c>
      <c r="N9" s="2">
        <v>2774.5</v>
      </c>
      <c r="O9" s="2">
        <v>2611.6</v>
      </c>
      <c r="P9" s="2">
        <v>2659.8</v>
      </c>
      <c r="Q9" s="2">
        <v>2691.1</v>
      </c>
      <c r="R9" s="2">
        <v>2677.2</v>
      </c>
      <c r="S9" s="2">
        <v>2741.5</v>
      </c>
      <c r="T9" s="2">
        <v>2718.5</v>
      </c>
      <c r="U9" s="2">
        <v>2701.2</v>
      </c>
      <c r="V9" s="2">
        <v>2761.4</v>
      </c>
      <c r="W9" s="2">
        <v>2778.3</v>
      </c>
      <c r="X9" s="2">
        <v>2745.3</v>
      </c>
      <c r="Y9" s="2">
        <v>2828.9</v>
      </c>
      <c r="Z9" s="2">
        <v>2781.7</v>
      </c>
      <c r="AA9" s="2">
        <v>2896.2</v>
      </c>
      <c r="AB9" s="2">
        <v>2819.5</v>
      </c>
      <c r="AC9" s="2">
        <v>2852.9</v>
      </c>
      <c r="AD9" s="2">
        <v>2914.9</v>
      </c>
      <c r="AE9" s="2">
        <v>2931</v>
      </c>
      <c r="AF9" s="2">
        <v>2933.9</v>
      </c>
      <c r="AG9" s="2">
        <f>SUM(B9:AF9)</f>
        <v>84195.999999999985</v>
      </c>
    </row>
    <row r="10" spans="1:35" x14ac:dyDescent="0.25">
      <c r="A10" s="4" t="s">
        <v>10</v>
      </c>
      <c r="B10" s="4">
        <f t="shared" ref="B10:AE10" si="2">B18-B7</f>
        <v>-1.7999999999999545</v>
      </c>
      <c r="C10" s="4">
        <f t="shared" si="2"/>
        <v>-11.599999999999909</v>
      </c>
      <c r="D10" s="4">
        <f t="shared" si="2"/>
        <v>-14.299999999999727</v>
      </c>
      <c r="E10" s="4">
        <f t="shared" si="2"/>
        <v>41.200000000000273</v>
      </c>
      <c r="F10" s="4">
        <f t="shared" si="2"/>
        <v>20.200000000000273</v>
      </c>
      <c r="G10" s="4">
        <f t="shared" si="2"/>
        <v>-42.900000000000091</v>
      </c>
      <c r="H10" s="4">
        <f t="shared" si="2"/>
        <v>-31.299999999999955</v>
      </c>
      <c r="I10" s="4">
        <f t="shared" si="2"/>
        <v>-42.400000000000091</v>
      </c>
      <c r="J10" s="4">
        <f t="shared" si="2"/>
        <v>-44.199999999999818</v>
      </c>
      <c r="K10" s="4">
        <f t="shared" si="2"/>
        <v>-23.799999999999727</v>
      </c>
      <c r="L10" s="4">
        <f t="shared" si="2"/>
        <v>-45.299999999999955</v>
      </c>
      <c r="M10" s="4">
        <f t="shared" si="2"/>
        <v>-107.79999999999973</v>
      </c>
      <c r="N10" s="4">
        <f>N18-N7</f>
        <v>-22.400000000000318</v>
      </c>
      <c r="O10" s="4">
        <f t="shared" si="2"/>
        <v>-74.400000000000091</v>
      </c>
      <c r="P10" s="4">
        <f>P18-P7</f>
        <v>219.59999999999991</v>
      </c>
      <c r="Q10" s="4">
        <f t="shared" si="2"/>
        <v>-55.300000000000182</v>
      </c>
      <c r="R10" s="4">
        <f t="shared" si="2"/>
        <v>17.699999999999818</v>
      </c>
      <c r="S10" s="4">
        <f t="shared" si="2"/>
        <v>-4.4999999999997726</v>
      </c>
      <c r="T10" s="4">
        <f t="shared" si="2"/>
        <v>4.8000000000001819</v>
      </c>
      <c r="U10" s="4">
        <f t="shared" si="2"/>
        <v>17.199999999999818</v>
      </c>
      <c r="V10" s="4">
        <f t="shared" si="2"/>
        <v>-65.900000000000091</v>
      </c>
      <c r="W10" s="4">
        <f t="shared" si="2"/>
        <v>-74.399999999999864</v>
      </c>
      <c r="X10" s="4">
        <f t="shared" si="2"/>
        <v>-36.699999999999591</v>
      </c>
      <c r="Y10" s="4">
        <f t="shared" si="2"/>
        <v>-57.399999999999864</v>
      </c>
      <c r="Z10" s="4">
        <f t="shared" si="2"/>
        <v>-59.699999999999818</v>
      </c>
      <c r="AA10" s="4">
        <f t="shared" si="2"/>
        <v>23.700000000000045</v>
      </c>
      <c r="AB10" s="4">
        <f t="shared" si="2"/>
        <v>-47.800000000000182</v>
      </c>
      <c r="AC10" s="4">
        <f t="shared" si="2"/>
        <v>-35.200000000000045</v>
      </c>
      <c r="AD10" s="4">
        <f t="shared" si="2"/>
        <v>136.40000000000009</v>
      </c>
      <c r="AE10" s="4">
        <f t="shared" si="2"/>
        <v>69.099999999999682</v>
      </c>
      <c r="AF10" s="4">
        <f>AF18-AF7</f>
        <v>386.79999999999995</v>
      </c>
      <c r="AG10">
        <f>SUM(B10:AF10)</f>
        <v>37.600000000001273</v>
      </c>
    </row>
    <row r="11" spans="1:35" x14ac:dyDescent="0.25">
      <c r="A11" s="3" t="s">
        <v>1</v>
      </c>
      <c r="B11" s="3">
        <f>B9+B10</f>
        <v>2441.1999999999998</v>
      </c>
      <c r="C11" s="3">
        <f t="shared" ref="C11:AE11" si="3">C9+C10</f>
        <v>2522.2000000000003</v>
      </c>
      <c r="D11" s="3">
        <f t="shared" si="3"/>
        <v>2469.5000000000005</v>
      </c>
      <c r="E11" s="3">
        <f t="shared" si="3"/>
        <v>2607.4</v>
      </c>
      <c r="F11" s="3">
        <f t="shared" si="3"/>
        <v>2631.9</v>
      </c>
      <c r="G11" s="3">
        <f t="shared" si="3"/>
        <v>2531.6999999999998</v>
      </c>
      <c r="H11" s="3">
        <f t="shared" si="3"/>
        <v>2656.3999999999996</v>
      </c>
      <c r="I11" s="3">
        <f t="shared" si="3"/>
        <v>2682.1</v>
      </c>
      <c r="J11" s="3">
        <f t="shared" si="3"/>
        <v>2591.1000000000004</v>
      </c>
      <c r="K11" s="3">
        <f t="shared" si="3"/>
        <v>2638.9</v>
      </c>
      <c r="L11" s="3">
        <f t="shared" si="3"/>
        <v>2656.7</v>
      </c>
      <c r="M11" s="3">
        <f t="shared" si="3"/>
        <v>2643.5000000000005</v>
      </c>
      <c r="N11" s="3">
        <f t="shared" si="3"/>
        <v>2752.0999999999995</v>
      </c>
      <c r="O11" s="3">
        <f t="shared" si="3"/>
        <v>2537.1999999999998</v>
      </c>
      <c r="P11" s="3">
        <f t="shared" si="3"/>
        <v>2879.4</v>
      </c>
      <c r="Q11" s="3">
        <f t="shared" si="3"/>
        <v>2635.7999999999997</v>
      </c>
      <c r="R11" s="3">
        <f t="shared" si="3"/>
        <v>2694.8999999999996</v>
      </c>
      <c r="S11" s="3">
        <f t="shared" si="3"/>
        <v>2737</v>
      </c>
      <c r="T11" s="3">
        <f t="shared" si="3"/>
        <v>2723.3</v>
      </c>
      <c r="U11" s="3">
        <f t="shared" si="3"/>
        <v>2718.3999999999996</v>
      </c>
      <c r="V11" s="3">
        <f t="shared" si="3"/>
        <v>2695.5</v>
      </c>
      <c r="W11" s="3">
        <f t="shared" si="3"/>
        <v>2703.9000000000005</v>
      </c>
      <c r="X11" s="3">
        <f t="shared" si="3"/>
        <v>2708.6000000000004</v>
      </c>
      <c r="Y11" s="3">
        <f t="shared" si="3"/>
        <v>2771.5</v>
      </c>
      <c r="Z11" s="3">
        <f t="shared" si="3"/>
        <v>2722</v>
      </c>
      <c r="AA11" s="3">
        <f t="shared" si="3"/>
        <v>2919.8999999999996</v>
      </c>
      <c r="AB11" s="3">
        <f t="shared" si="3"/>
        <v>2771.7</v>
      </c>
      <c r="AC11" s="3">
        <f t="shared" si="3"/>
        <v>2817.7</v>
      </c>
      <c r="AD11" s="3">
        <f t="shared" si="3"/>
        <v>3051.3</v>
      </c>
      <c r="AE11" s="3">
        <f t="shared" si="3"/>
        <v>3000.0999999999995</v>
      </c>
      <c r="AF11" s="3">
        <f>AF9+AF10</f>
        <v>3320.7</v>
      </c>
    </row>
    <row r="12" spans="1:3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5" x14ac:dyDescent="0.25">
      <c r="A13" s="2" t="s">
        <v>4</v>
      </c>
      <c r="B13">
        <v>537.4</v>
      </c>
      <c r="C13">
        <v>529.4</v>
      </c>
      <c r="D13">
        <v>528.5</v>
      </c>
      <c r="E13">
        <v>573</v>
      </c>
      <c r="F13">
        <v>563.79999999999995</v>
      </c>
      <c r="G13">
        <v>558.6</v>
      </c>
      <c r="H13">
        <v>561.1</v>
      </c>
      <c r="I13">
        <v>568.79999999999995</v>
      </c>
      <c r="J13">
        <v>571.5</v>
      </c>
      <c r="K13">
        <v>568.20000000000005</v>
      </c>
      <c r="L13">
        <v>563.20000000000005</v>
      </c>
      <c r="M13">
        <v>557.4</v>
      </c>
      <c r="N13">
        <v>538.79999999999995</v>
      </c>
      <c r="O13">
        <v>556.1</v>
      </c>
      <c r="P13">
        <v>842.7</v>
      </c>
      <c r="Q13">
        <v>535.79999999999995</v>
      </c>
      <c r="R13">
        <v>548.9</v>
      </c>
      <c r="S13">
        <v>550.70000000000005</v>
      </c>
      <c r="T13">
        <v>541.20000000000005</v>
      </c>
      <c r="U13">
        <v>561.6</v>
      </c>
      <c r="V13">
        <v>561.20000000000005</v>
      </c>
      <c r="W13">
        <v>534.5</v>
      </c>
      <c r="X13">
        <v>580.20000000000005</v>
      </c>
      <c r="Y13">
        <v>549.70000000000005</v>
      </c>
      <c r="Z13">
        <v>538.6</v>
      </c>
      <c r="AA13">
        <v>645.5</v>
      </c>
      <c r="AB13">
        <v>563.29999999999995</v>
      </c>
      <c r="AC13">
        <v>576.70000000000005</v>
      </c>
      <c r="AD13">
        <v>769.3</v>
      </c>
      <c r="AE13">
        <v>704.3</v>
      </c>
      <c r="AF13">
        <v>1011.7</v>
      </c>
      <c r="AG13">
        <f t="shared" ref="AG13:AG18" si="4">SUM(B13:AF13)</f>
        <v>18391.700000000004</v>
      </c>
    </row>
    <row r="14" spans="1:35" x14ac:dyDescent="0.25">
      <c r="A14" s="2" t="s">
        <v>5</v>
      </c>
      <c r="B14">
        <v>321.8</v>
      </c>
      <c r="C14">
        <v>331</v>
      </c>
      <c r="D14">
        <v>326.8</v>
      </c>
      <c r="E14">
        <v>325.5</v>
      </c>
      <c r="F14">
        <v>341.5</v>
      </c>
      <c r="G14">
        <v>328.4</v>
      </c>
      <c r="H14">
        <v>332</v>
      </c>
      <c r="I14">
        <v>331.6</v>
      </c>
      <c r="J14">
        <v>325.2</v>
      </c>
      <c r="K14">
        <v>335.1</v>
      </c>
      <c r="L14">
        <v>342.6</v>
      </c>
      <c r="M14">
        <v>337.1</v>
      </c>
      <c r="N14">
        <v>339.9</v>
      </c>
      <c r="O14">
        <v>300.2</v>
      </c>
      <c r="P14">
        <v>301.7</v>
      </c>
      <c r="Q14">
        <v>309.89999999999998</v>
      </c>
      <c r="R14">
        <v>310.2</v>
      </c>
      <c r="S14">
        <v>326.60000000000002</v>
      </c>
      <c r="T14">
        <v>333.5</v>
      </c>
      <c r="U14">
        <v>331.1</v>
      </c>
      <c r="V14">
        <v>326.10000000000002</v>
      </c>
      <c r="W14">
        <v>339.4</v>
      </c>
      <c r="X14">
        <v>325</v>
      </c>
      <c r="Y14">
        <v>343</v>
      </c>
      <c r="Z14">
        <v>342.8</v>
      </c>
      <c r="AA14">
        <v>348.1</v>
      </c>
      <c r="AB14">
        <v>326.3</v>
      </c>
      <c r="AC14">
        <v>339.3</v>
      </c>
      <c r="AD14">
        <v>333.5</v>
      </c>
      <c r="AE14">
        <v>340.3</v>
      </c>
      <c r="AF14">
        <v>326.39999999999998</v>
      </c>
      <c r="AG14">
        <f t="shared" si="4"/>
        <v>10221.899999999996</v>
      </c>
    </row>
    <row r="15" spans="1:35" x14ac:dyDescent="0.25">
      <c r="A15" s="2" t="s">
        <v>6</v>
      </c>
      <c r="B15">
        <v>353.1</v>
      </c>
      <c r="C15">
        <v>365.6</v>
      </c>
      <c r="D15">
        <v>366.1</v>
      </c>
      <c r="E15">
        <v>381.2</v>
      </c>
      <c r="F15">
        <v>381.6</v>
      </c>
      <c r="G15">
        <v>382</v>
      </c>
      <c r="H15">
        <v>376.6</v>
      </c>
      <c r="I15">
        <v>403</v>
      </c>
      <c r="J15">
        <v>379.2</v>
      </c>
      <c r="K15">
        <v>381.4</v>
      </c>
      <c r="L15">
        <v>383.9</v>
      </c>
      <c r="M15">
        <v>383.6</v>
      </c>
      <c r="N15">
        <v>398</v>
      </c>
      <c r="O15">
        <v>383.6</v>
      </c>
      <c r="P15">
        <v>389.2</v>
      </c>
      <c r="Q15">
        <v>398</v>
      </c>
      <c r="R15">
        <v>406.7</v>
      </c>
      <c r="S15">
        <v>416.6</v>
      </c>
      <c r="T15">
        <v>419.9</v>
      </c>
      <c r="U15">
        <v>407.3</v>
      </c>
      <c r="V15">
        <v>400.2</v>
      </c>
      <c r="W15">
        <v>425.4</v>
      </c>
      <c r="X15">
        <v>413.6</v>
      </c>
      <c r="Y15">
        <v>429.7</v>
      </c>
      <c r="Z15">
        <v>418.8</v>
      </c>
      <c r="AA15">
        <v>436.7</v>
      </c>
      <c r="AB15">
        <v>424.7</v>
      </c>
      <c r="AC15">
        <v>425.1</v>
      </c>
      <c r="AD15">
        <v>439.7</v>
      </c>
      <c r="AE15">
        <v>444.6</v>
      </c>
      <c r="AF15">
        <v>444</v>
      </c>
      <c r="AG15">
        <f t="shared" si="4"/>
        <v>12459.100000000004</v>
      </c>
    </row>
    <row r="16" spans="1:35" x14ac:dyDescent="0.25">
      <c r="A16" s="2" t="s">
        <v>7</v>
      </c>
      <c r="B16">
        <v>59.2</v>
      </c>
      <c r="C16">
        <v>70.900000000000006</v>
      </c>
      <c r="D16">
        <v>62.8</v>
      </c>
      <c r="E16">
        <v>62.2</v>
      </c>
      <c r="F16">
        <v>57.7</v>
      </c>
      <c r="G16">
        <v>61.1</v>
      </c>
      <c r="H16">
        <v>60.7</v>
      </c>
      <c r="I16">
        <v>60</v>
      </c>
      <c r="J16">
        <v>60.5</v>
      </c>
      <c r="K16">
        <v>61.1</v>
      </c>
      <c r="L16">
        <v>60.6</v>
      </c>
      <c r="M16">
        <v>62</v>
      </c>
      <c r="N16">
        <v>63.8</v>
      </c>
      <c r="O16">
        <v>58.6</v>
      </c>
      <c r="P16">
        <v>60.2</v>
      </c>
      <c r="Q16">
        <v>62.5</v>
      </c>
      <c r="R16">
        <v>63.8</v>
      </c>
      <c r="S16">
        <v>58</v>
      </c>
      <c r="T16">
        <v>61.8</v>
      </c>
      <c r="U16">
        <v>59.2</v>
      </c>
      <c r="V16">
        <v>55.9</v>
      </c>
      <c r="W16">
        <v>53.9</v>
      </c>
      <c r="X16">
        <v>57</v>
      </c>
      <c r="Y16">
        <v>57.6</v>
      </c>
      <c r="Z16">
        <v>58.2</v>
      </c>
      <c r="AA16">
        <v>57.7</v>
      </c>
      <c r="AB16">
        <v>59.7</v>
      </c>
      <c r="AC16">
        <v>61.9</v>
      </c>
      <c r="AD16">
        <v>63.6</v>
      </c>
      <c r="AE16">
        <v>62.9</v>
      </c>
      <c r="AF16">
        <v>63.3</v>
      </c>
      <c r="AG16">
        <f t="shared" si="4"/>
        <v>1878.4000000000003</v>
      </c>
    </row>
    <row r="17" spans="1:33" x14ac:dyDescent="0.25">
      <c r="A17" s="2" t="s">
        <v>8</v>
      </c>
      <c r="B17">
        <v>43.6</v>
      </c>
      <c r="C17">
        <v>47.7</v>
      </c>
      <c r="D17">
        <v>49.4</v>
      </c>
      <c r="E17">
        <v>49.4</v>
      </c>
      <c r="F17">
        <v>46.4</v>
      </c>
      <c r="G17">
        <v>42.3</v>
      </c>
      <c r="H17">
        <v>50.6</v>
      </c>
      <c r="I17">
        <v>48.7</v>
      </c>
      <c r="J17">
        <v>47.7</v>
      </c>
      <c r="K17">
        <v>56.4</v>
      </c>
      <c r="L17">
        <v>50.7</v>
      </c>
      <c r="M17">
        <v>51.9</v>
      </c>
      <c r="N17">
        <v>52.2</v>
      </c>
      <c r="O17">
        <v>49.3</v>
      </c>
      <c r="P17">
        <v>46.6</v>
      </c>
      <c r="Q17">
        <v>45.5</v>
      </c>
      <c r="R17">
        <v>48.5</v>
      </c>
      <c r="S17">
        <v>52</v>
      </c>
      <c r="T17">
        <v>49.5</v>
      </c>
      <c r="U17">
        <v>37.9</v>
      </c>
      <c r="V17">
        <v>40.299999999999997</v>
      </c>
      <c r="W17">
        <v>46.3</v>
      </c>
      <c r="X17">
        <v>35.700000000000003</v>
      </c>
      <c r="Y17">
        <v>41.1</v>
      </c>
      <c r="Z17">
        <v>36</v>
      </c>
      <c r="AA17">
        <v>39.299999999999997</v>
      </c>
      <c r="AB17">
        <v>32.1</v>
      </c>
      <c r="AC17">
        <v>41.5</v>
      </c>
      <c r="AD17">
        <v>45.3</v>
      </c>
      <c r="AE17">
        <v>44.1</v>
      </c>
      <c r="AF17">
        <v>45.4</v>
      </c>
      <c r="AG17">
        <f t="shared" si="4"/>
        <v>1413.3999999999996</v>
      </c>
    </row>
    <row r="18" spans="1:33" x14ac:dyDescent="0.25">
      <c r="A18" s="1" t="s">
        <v>1</v>
      </c>
      <c r="B18" s="2">
        <f t="shared" ref="B18:AE18" si="5">SUM(B13:B17)</f>
        <v>1315.1000000000001</v>
      </c>
      <c r="C18" s="2">
        <f t="shared" si="5"/>
        <v>1344.6000000000001</v>
      </c>
      <c r="D18" s="2">
        <f t="shared" si="5"/>
        <v>1333.6000000000001</v>
      </c>
      <c r="E18" s="2">
        <f t="shared" si="5"/>
        <v>1391.3000000000002</v>
      </c>
      <c r="F18" s="2">
        <f t="shared" si="5"/>
        <v>1391.0000000000002</v>
      </c>
      <c r="G18" s="2">
        <f t="shared" si="5"/>
        <v>1372.3999999999999</v>
      </c>
      <c r="H18" s="2">
        <f t="shared" si="5"/>
        <v>1381</v>
      </c>
      <c r="I18" s="2">
        <f>SUM(I13:I17)</f>
        <v>1412.1000000000001</v>
      </c>
      <c r="J18" s="2">
        <f t="shared" si="5"/>
        <v>1384.1000000000001</v>
      </c>
      <c r="K18" s="2">
        <f t="shared" si="5"/>
        <v>1402.2</v>
      </c>
      <c r="L18" s="2">
        <f t="shared" si="5"/>
        <v>1401</v>
      </c>
      <c r="M18" s="2">
        <f>SUM(M13:M17)</f>
        <v>1392</v>
      </c>
      <c r="N18" s="2">
        <f t="shared" si="5"/>
        <v>1392.6999999999998</v>
      </c>
      <c r="O18" s="2">
        <f t="shared" si="5"/>
        <v>1347.8</v>
      </c>
      <c r="P18" s="2">
        <f>SUM(P13:P17)</f>
        <v>1640.4</v>
      </c>
      <c r="Q18" s="2">
        <f t="shared" si="5"/>
        <v>1351.6999999999998</v>
      </c>
      <c r="R18" s="2">
        <f t="shared" si="5"/>
        <v>1378.1</v>
      </c>
      <c r="S18" s="2">
        <f t="shared" si="5"/>
        <v>1403.9</v>
      </c>
      <c r="T18" s="2">
        <f t="shared" si="5"/>
        <v>1405.8999999999999</v>
      </c>
      <c r="U18" s="2">
        <f>SUM(U13:U17)</f>
        <v>1397.1000000000001</v>
      </c>
      <c r="V18" s="2">
        <f t="shared" si="5"/>
        <v>1383.7</v>
      </c>
      <c r="W18" s="2">
        <f t="shared" si="5"/>
        <v>1399.5</v>
      </c>
      <c r="X18" s="2">
        <f t="shared" si="5"/>
        <v>1411.5000000000002</v>
      </c>
      <c r="Y18" s="2">
        <f t="shared" si="5"/>
        <v>1421.1</v>
      </c>
      <c r="Z18" s="2">
        <f t="shared" si="5"/>
        <v>1394.4</v>
      </c>
      <c r="AA18" s="2">
        <f t="shared" si="5"/>
        <v>1527.3</v>
      </c>
      <c r="AB18" s="2">
        <f t="shared" si="5"/>
        <v>1406.1</v>
      </c>
      <c r="AC18" s="2">
        <f>SUM(AC13:AC17)</f>
        <v>1444.5</v>
      </c>
      <c r="AD18" s="2">
        <f t="shared" si="5"/>
        <v>1651.3999999999999</v>
      </c>
      <c r="AE18" s="2">
        <f t="shared" si="5"/>
        <v>1596.1999999999998</v>
      </c>
      <c r="AF18" s="2">
        <f>SUM(AF13:AF17)</f>
        <v>1890.8</v>
      </c>
      <c r="AG18">
        <f t="shared" si="4"/>
        <v>44364.500000000007</v>
      </c>
    </row>
    <row r="20" spans="1:33" x14ac:dyDescent="0.25">
      <c r="A20" s="2" t="s">
        <v>11</v>
      </c>
      <c r="B20" s="2">
        <v>2441.1999999999998</v>
      </c>
      <c r="C20" s="2">
        <v>2522.1999999999998</v>
      </c>
      <c r="D20" s="2">
        <v>2469.5</v>
      </c>
      <c r="E20" s="2">
        <v>2607.4</v>
      </c>
      <c r="F20" s="2">
        <v>2631.9</v>
      </c>
      <c r="G20" s="2">
        <v>2532</v>
      </c>
      <c r="H20" s="2">
        <v>2656.4</v>
      </c>
      <c r="I20" s="2">
        <v>2682.1</v>
      </c>
      <c r="J20" s="2">
        <v>2591.1</v>
      </c>
      <c r="K20" s="2">
        <v>2638.9</v>
      </c>
      <c r="L20" s="2">
        <v>2656.7</v>
      </c>
      <c r="M20" s="2">
        <v>2643.5</v>
      </c>
      <c r="N20" s="2">
        <v>2752.1</v>
      </c>
      <c r="O20" s="2">
        <v>2537.1999999999998</v>
      </c>
      <c r="P20" s="2">
        <v>2879.4</v>
      </c>
      <c r="Q20" s="2">
        <v>2635.8</v>
      </c>
      <c r="R20" s="2">
        <v>2694.9</v>
      </c>
      <c r="S20" s="2">
        <v>2737</v>
      </c>
      <c r="T20" s="2">
        <v>2723.3</v>
      </c>
      <c r="U20" s="2">
        <v>2718.4</v>
      </c>
      <c r="V20" s="2">
        <v>2695.5</v>
      </c>
      <c r="W20" s="2">
        <v>2703.9</v>
      </c>
      <c r="X20" s="2">
        <v>2708.6</v>
      </c>
      <c r="Y20" s="2">
        <v>2771.2</v>
      </c>
      <c r="Z20" s="2">
        <v>2722</v>
      </c>
      <c r="AA20" s="2">
        <v>2919.9</v>
      </c>
      <c r="AB20" s="2">
        <v>2771.7</v>
      </c>
      <c r="AC20" s="2">
        <v>2817.7</v>
      </c>
      <c r="AD20" s="2">
        <v>3051.3</v>
      </c>
      <c r="AE20" s="2">
        <v>3000.1</v>
      </c>
      <c r="AF20" s="2">
        <v>3320.7</v>
      </c>
      <c r="AG20" s="2">
        <f>SUM(B20:AF20)</f>
        <v>84233.600000000006</v>
      </c>
    </row>
    <row r="21" spans="1:33" x14ac:dyDescent="0.25">
      <c r="A21" s="4" t="s">
        <v>2</v>
      </c>
      <c r="B21" s="2">
        <f t="shared" ref="B21:AE21" si="6">B20-B11</f>
        <v>0</v>
      </c>
      <c r="C21" s="2">
        <f t="shared" si="6"/>
        <v>0</v>
      </c>
      <c r="D21" s="2">
        <f>D20-D11</f>
        <v>0</v>
      </c>
      <c r="E21" s="2">
        <f t="shared" si="6"/>
        <v>0</v>
      </c>
      <c r="F21" s="2">
        <f t="shared" si="6"/>
        <v>0</v>
      </c>
      <c r="G21" s="2">
        <f t="shared" si="6"/>
        <v>0.3000000000001819</v>
      </c>
      <c r="H21" s="2">
        <f t="shared" si="6"/>
        <v>0</v>
      </c>
      <c r="I21" s="2">
        <f t="shared" si="6"/>
        <v>0</v>
      </c>
      <c r="J21" s="2">
        <f t="shared" si="6"/>
        <v>0</v>
      </c>
      <c r="K21" s="2">
        <f t="shared" si="6"/>
        <v>0</v>
      </c>
      <c r="L21" s="2">
        <f t="shared" si="6"/>
        <v>0</v>
      </c>
      <c r="M21" s="2">
        <f t="shared" si="6"/>
        <v>0</v>
      </c>
      <c r="N21" s="2">
        <f t="shared" si="6"/>
        <v>0</v>
      </c>
      <c r="O21" s="2">
        <f t="shared" si="6"/>
        <v>0</v>
      </c>
      <c r="P21" s="2">
        <f t="shared" si="6"/>
        <v>0</v>
      </c>
      <c r="Q21" s="2">
        <f t="shared" si="6"/>
        <v>0</v>
      </c>
      <c r="R21" s="2">
        <f t="shared" si="6"/>
        <v>0</v>
      </c>
      <c r="S21" s="2">
        <f t="shared" si="6"/>
        <v>0</v>
      </c>
      <c r="T21" s="2">
        <f t="shared" si="6"/>
        <v>0</v>
      </c>
      <c r="U21" s="2">
        <f t="shared" si="6"/>
        <v>0</v>
      </c>
      <c r="V21" s="2">
        <f t="shared" si="6"/>
        <v>0</v>
      </c>
      <c r="W21" s="2">
        <f t="shared" si="6"/>
        <v>0</v>
      </c>
      <c r="X21" s="2">
        <f t="shared" si="6"/>
        <v>0</v>
      </c>
      <c r="Y21" s="2">
        <f t="shared" si="6"/>
        <v>-0.3000000000001819</v>
      </c>
      <c r="Z21" s="2">
        <f t="shared" si="6"/>
        <v>0</v>
      </c>
      <c r="AA21" s="2">
        <f t="shared" si="6"/>
        <v>0</v>
      </c>
      <c r="AB21" s="2">
        <f t="shared" si="6"/>
        <v>0</v>
      </c>
      <c r="AC21" s="2">
        <f t="shared" si="6"/>
        <v>0</v>
      </c>
      <c r="AD21" s="2">
        <f t="shared" si="6"/>
        <v>0</v>
      </c>
      <c r="AE21" s="2">
        <f t="shared" si="6"/>
        <v>0</v>
      </c>
      <c r="AF21" s="2">
        <f>AF20-AF11</f>
        <v>0</v>
      </c>
      <c r="AG21" s="2">
        <f>SUM(B21:AF21)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93BA-0D3F-4433-AF69-BDB02B7FCF05}">
  <dimension ref="A1:AI21"/>
  <sheetViews>
    <sheetView topLeftCell="W1" workbookViewId="0">
      <selection activeCell="AI6" sqref="AI6"/>
    </sheetView>
  </sheetViews>
  <sheetFormatPr defaultRowHeight="15.75" x14ac:dyDescent="0.25"/>
  <cols>
    <col min="1" max="1" width="15.7109375" style="7" bestFit="1" customWidth="1"/>
    <col min="2" max="32" width="9.140625" style="10"/>
    <col min="33" max="33" width="9" style="10" bestFit="1" customWidth="1"/>
    <col min="34" max="34" width="10.85546875" style="10" bestFit="1" customWidth="1"/>
    <col min="35" max="35" width="13.7109375" style="10" bestFit="1" customWidth="1"/>
    <col min="36" max="16384" width="9.140625" style="10"/>
  </cols>
  <sheetData>
    <row r="1" spans="1:35" s="7" customFormat="1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6" t="s">
        <v>1</v>
      </c>
      <c r="AH1" s="15" t="s">
        <v>2</v>
      </c>
      <c r="AI1" s="7" t="s">
        <v>3</v>
      </c>
    </row>
    <row r="2" spans="1:35" x14ac:dyDescent="0.25">
      <c r="A2" s="7" t="s">
        <v>4</v>
      </c>
      <c r="B2" s="10">
        <v>575.20000000000005</v>
      </c>
      <c r="C2" s="10">
        <v>583.20000000000005</v>
      </c>
      <c r="D2" s="10">
        <v>598.5</v>
      </c>
      <c r="E2" s="10">
        <v>605.9</v>
      </c>
      <c r="F2" s="10">
        <v>589.9</v>
      </c>
      <c r="G2" s="10">
        <v>659.8</v>
      </c>
      <c r="H2" s="10">
        <v>592</v>
      </c>
      <c r="I2" s="10">
        <v>602.4</v>
      </c>
      <c r="J2" s="10">
        <v>649.4</v>
      </c>
      <c r="K2" s="10">
        <v>652.9</v>
      </c>
      <c r="L2" s="10">
        <v>674.9</v>
      </c>
      <c r="M2" s="10">
        <v>615</v>
      </c>
      <c r="N2" s="10">
        <v>686</v>
      </c>
      <c r="O2" s="10">
        <v>676.6</v>
      </c>
      <c r="P2" s="10">
        <v>707.4</v>
      </c>
      <c r="Q2" s="10">
        <v>762.8</v>
      </c>
      <c r="R2" s="10">
        <v>760.5</v>
      </c>
      <c r="S2" s="10">
        <v>721.7</v>
      </c>
      <c r="T2" s="10">
        <v>697.4</v>
      </c>
      <c r="U2" s="10">
        <v>701.5</v>
      </c>
      <c r="V2" s="10">
        <v>648.6</v>
      </c>
      <c r="W2" s="10">
        <v>640</v>
      </c>
      <c r="X2" s="10">
        <v>696.3</v>
      </c>
      <c r="Y2" s="10">
        <v>672.2</v>
      </c>
      <c r="Z2" s="10">
        <v>680.3</v>
      </c>
      <c r="AA2" s="10">
        <v>688.3</v>
      </c>
      <c r="AB2" s="10">
        <v>673.7</v>
      </c>
      <c r="AC2" s="10">
        <v>690.4</v>
      </c>
      <c r="AD2" s="10">
        <v>729.5</v>
      </c>
      <c r="AE2" s="10">
        <v>683.6</v>
      </c>
      <c r="AF2" s="10">
        <v>740.8</v>
      </c>
      <c r="AG2" s="10">
        <f>SUM(B2:AF2)</f>
        <v>20656.699999999997</v>
      </c>
      <c r="AH2" s="10">
        <f>AG13-AG2</f>
        <v>355.5</v>
      </c>
      <c r="AI2" s="10">
        <f>AH2*50</f>
        <v>17775</v>
      </c>
    </row>
    <row r="3" spans="1:35" x14ac:dyDescent="0.25">
      <c r="A3" s="7" t="s">
        <v>5</v>
      </c>
      <c r="B3" s="10">
        <v>342</v>
      </c>
      <c r="C3" s="10">
        <v>351.1</v>
      </c>
      <c r="D3" s="10">
        <v>351.7</v>
      </c>
      <c r="E3" s="10">
        <v>342.7</v>
      </c>
      <c r="F3" s="10">
        <v>354.7</v>
      </c>
      <c r="G3" s="10">
        <v>345.5</v>
      </c>
      <c r="H3" s="10">
        <v>345.6</v>
      </c>
      <c r="I3" s="10">
        <v>345.2</v>
      </c>
      <c r="J3" s="10">
        <v>355.9</v>
      </c>
      <c r="K3" s="10">
        <v>339</v>
      </c>
      <c r="L3" s="10">
        <v>346.1</v>
      </c>
      <c r="M3" s="10">
        <v>356.2</v>
      </c>
      <c r="N3" s="10">
        <v>366.2</v>
      </c>
      <c r="O3" s="10">
        <v>385.7</v>
      </c>
      <c r="P3" s="10">
        <v>390.5</v>
      </c>
      <c r="Q3" s="10">
        <v>392.5</v>
      </c>
      <c r="R3" s="10">
        <v>389.4</v>
      </c>
      <c r="S3" s="10">
        <v>378.4</v>
      </c>
      <c r="T3" s="10">
        <v>364</v>
      </c>
      <c r="U3" s="10">
        <v>342.2</v>
      </c>
      <c r="V3" s="10">
        <v>356.1</v>
      </c>
      <c r="W3" s="10">
        <v>351.8</v>
      </c>
      <c r="X3" s="10">
        <v>369.9</v>
      </c>
      <c r="Y3" s="10">
        <v>365.6</v>
      </c>
      <c r="Z3" s="10">
        <v>365.1</v>
      </c>
      <c r="AA3" s="10">
        <v>370.8</v>
      </c>
      <c r="AB3" s="10">
        <v>368.9</v>
      </c>
      <c r="AC3" s="10">
        <v>371.6</v>
      </c>
      <c r="AD3" s="10">
        <v>370.6</v>
      </c>
      <c r="AE3" s="10">
        <v>355.1</v>
      </c>
      <c r="AF3" s="10">
        <v>373.9</v>
      </c>
      <c r="AG3" s="10">
        <f>SUM(B3:AF3)</f>
        <v>11204</v>
      </c>
      <c r="AH3" s="10">
        <f t="shared" ref="AH3:AH6" si="0">AG14-AG3</f>
        <v>-68.600000000000364</v>
      </c>
      <c r="AI3" s="10">
        <f>AH3*42</f>
        <v>-2881.2000000000153</v>
      </c>
    </row>
    <row r="4" spans="1:35" x14ac:dyDescent="0.25">
      <c r="A4" s="7" t="s">
        <v>6</v>
      </c>
      <c r="B4" s="10">
        <v>485.4</v>
      </c>
      <c r="C4" s="10">
        <v>484.6</v>
      </c>
      <c r="D4" s="10">
        <v>507.1</v>
      </c>
      <c r="E4" s="10">
        <v>501.8</v>
      </c>
      <c r="F4" s="10">
        <v>471.2</v>
      </c>
      <c r="G4" s="10">
        <v>505.1</v>
      </c>
      <c r="H4" s="10">
        <v>516.1</v>
      </c>
      <c r="I4" s="10">
        <v>504.8</v>
      </c>
      <c r="J4" s="10">
        <v>520.5</v>
      </c>
      <c r="K4" s="10">
        <v>509.1</v>
      </c>
      <c r="L4" s="10">
        <v>512.1</v>
      </c>
      <c r="M4" s="10">
        <v>490</v>
      </c>
      <c r="N4" s="10">
        <v>519</v>
      </c>
      <c r="O4" s="10">
        <v>530.9</v>
      </c>
      <c r="P4" s="10">
        <v>540</v>
      </c>
      <c r="Q4" s="10">
        <v>546.9</v>
      </c>
      <c r="R4" s="10">
        <v>547.70000000000005</v>
      </c>
      <c r="S4" s="10">
        <v>539.4</v>
      </c>
      <c r="T4" s="10">
        <v>526.9</v>
      </c>
      <c r="U4" s="10">
        <v>538.5</v>
      </c>
      <c r="V4" s="10">
        <v>528.20000000000005</v>
      </c>
      <c r="W4" s="10">
        <v>531.70000000000005</v>
      </c>
      <c r="X4" s="10">
        <v>529.1</v>
      </c>
      <c r="Y4" s="10">
        <v>526.5</v>
      </c>
      <c r="Z4" s="10">
        <v>526.4</v>
      </c>
      <c r="AA4" s="10">
        <v>501.6</v>
      </c>
      <c r="AB4" s="10">
        <v>533.29999999999995</v>
      </c>
      <c r="AC4" s="10">
        <v>504.1</v>
      </c>
      <c r="AD4" s="10">
        <v>526.70000000000005</v>
      </c>
      <c r="AE4" s="10">
        <v>543.1</v>
      </c>
      <c r="AF4" s="10">
        <v>528.20000000000005</v>
      </c>
      <c r="AG4" s="10">
        <f t="shared" ref="AG4" si="1">SUM(B4:AF4)</f>
        <v>16076.000000000004</v>
      </c>
      <c r="AH4" s="10">
        <f t="shared" si="0"/>
        <v>76.799999999999272</v>
      </c>
      <c r="AI4" s="10">
        <f>AH4*50</f>
        <v>3839.9999999999636</v>
      </c>
    </row>
    <row r="5" spans="1:35" x14ac:dyDescent="0.25">
      <c r="A5" s="7" t="s">
        <v>7</v>
      </c>
      <c r="B5" s="10">
        <v>144.6</v>
      </c>
      <c r="C5" s="10">
        <v>146.9</v>
      </c>
      <c r="D5" s="10">
        <v>136.9</v>
      </c>
      <c r="E5" s="10">
        <v>139.5</v>
      </c>
      <c r="F5" s="10">
        <v>134.19999999999999</v>
      </c>
      <c r="G5" s="10">
        <v>135.1</v>
      </c>
      <c r="H5" s="10">
        <v>135.1</v>
      </c>
      <c r="I5" s="10">
        <v>136.1</v>
      </c>
      <c r="J5" s="10">
        <v>147.4</v>
      </c>
      <c r="K5" s="10">
        <v>147</v>
      </c>
      <c r="L5" s="10">
        <v>145.30000000000001</v>
      </c>
      <c r="M5" s="10">
        <v>152</v>
      </c>
      <c r="N5" s="10">
        <v>156.5</v>
      </c>
      <c r="O5" s="10">
        <v>143.9</v>
      </c>
      <c r="P5" s="10">
        <v>152.5</v>
      </c>
      <c r="Q5" s="10">
        <v>150.5</v>
      </c>
      <c r="R5" s="10">
        <v>143.69999999999999</v>
      </c>
      <c r="S5" s="10">
        <v>156</v>
      </c>
      <c r="T5" s="10">
        <v>156.6</v>
      </c>
      <c r="U5" s="10">
        <v>149</v>
      </c>
      <c r="V5" s="10">
        <v>151.30000000000001</v>
      </c>
      <c r="W5" s="10">
        <v>145</v>
      </c>
      <c r="X5" s="10">
        <v>147.5</v>
      </c>
      <c r="Y5" s="10">
        <v>151.80000000000001</v>
      </c>
      <c r="Z5" s="10">
        <v>144.80000000000001</v>
      </c>
      <c r="AA5" s="10">
        <v>151.80000000000001</v>
      </c>
      <c r="AB5" s="10">
        <v>161.69999999999999</v>
      </c>
      <c r="AC5" s="10">
        <v>140.69999999999999</v>
      </c>
      <c r="AD5" s="10">
        <v>146</v>
      </c>
      <c r="AE5" s="10">
        <v>165.6</v>
      </c>
      <c r="AF5" s="10">
        <v>155.30000000000001</v>
      </c>
      <c r="AG5" s="10">
        <f>SUM(B5:AF5)</f>
        <v>4570.3000000000011</v>
      </c>
      <c r="AH5" s="10">
        <f t="shared" si="0"/>
        <v>-15.300000000000182</v>
      </c>
      <c r="AI5" s="10">
        <f>AH5*42</f>
        <v>-642.60000000000764</v>
      </c>
    </row>
    <row r="6" spans="1:35" x14ac:dyDescent="0.25">
      <c r="A6" s="7" t="s">
        <v>8</v>
      </c>
      <c r="B6" s="10">
        <v>197.8</v>
      </c>
      <c r="C6" s="10">
        <v>203.3</v>
      </c>
      <c r="D6" s="10">
        <v>196.3</v>
      </c>
      <c r="E6" s="10">
        <v>193.8</v>
      </c>
      <c r="F6" s="10">
        <v>188.4</v>
      </c>
      <c r="G6" s="10">
        <v>191.7</v>
      </c>
      <c r="H6" s="10">
        <v>195.2</v>
      </c>
      <c r="I6" s="10">
        <v>198.6</v>
      </c>
      <c r="J6" s="10">
        <v>200.8</v>
      </c>
      <c r="K6" s="10">
        <v>198.1</v>
      </c>
      <c r="L6" s="10">
        <v>199.9</v>
      </c>
      <c r="M6" s="10">
        <v>199.4</v>
      </c>
      <c r="N6" s="10">
        <v>198.6</v>
      </c>
      <c r="O6" s="10">
        <v>205.1</v>
      </c>
      <c r="P6" s="10">
        <v>201.8</v>
      </c>
      <c r="Q6" s="10">
        <v>192.1</v>
      </c>
      <c r="R6" s="10">
        <v>190.2</v>
      </c>
      <c r="S6" s="10">
        <v>190.3</v>
      </c>
      <c r="T6" s="10">
        <v>196.9</v>
      </c>
      <c r="U6" s="10">
        <v>175.7</v>
      </c>
      <c r="V6" s="10">
        <v>178.5</v>
      </c>
      <c r="W6" s="10">
        <v>181</v>
      </c>
      <c r="X6" s="10">
        <v>174.9</v>
      </c>
      <c r="Y6" s="10">
        <v>170</v>
      </c>
      <c r="Z6" s="10">
        <v>170.7</v>
      </c>
      <c r="AA6" s="10">
        <v>177.6</v>
      </c>
      <c r="AB6" s="10">
        <v>162.30000000000001</v>
      </c>
      <c r="AC6" s="10">
        <v>176.3</v>
      </c>
      <c r="AD6" s="10">
        <v>167.6</v>
      </c>
      <c r="AE6" s="10">
        <v>176.1</v>
      </c>
      <c r="AF6" s="10">
        <v>164</v>
      </c>
      <c r="AG6" s="10">
        <f>SUM(B6:AF6)</f>
        <v>5813.0000000000009</v>
      </c>
      <c r="AH6" s="10">
        <f t="shared" si="0"/>
        <v>-31.500000000000909</v>
      </c>
      <c r="AI6" s="10">
        <f>AH6*42</f>
        <v>-1323.0000000000382</v>
      </c>
    </row>
    <row r="7" spans="1:35" x14ac:dyDescent="0.25">
      <c r="A7" s="6" t="s">
        <v>1</v>
      </c>
      <c r="B7" s="7">
        <f t="shared" ref="B7:AE7" si="2">SUM(B2:B6)</f>
        <v>1744.9999999999998</v>
      </c>
      <c r="C7" s="7">
        <f t="shared" si="2"/>
        <v>1769.1000000000001</v>
      </c>
      <c r="D7" s="7">
        <f t="shared" si="2"/>
        <v>1790.5000000000002</v>
      </c>
      <c r="E7" s="7">
        <f t="shared" si="2"/>
        <v>1783.6999999999998</v>
      </c>
      <c r="F7" s="7">
        <f t="shared" si="2"/>
        <v>1738.4</v>
      </c>
      <c r="G7" s="7">
        <f t="shared" si="2"/>
        <v>1837.2</v>
      </c>
      <c r="H7" s="7">
        <f t="shared" si="2"/>
        <v>1784</v>
      </c>
      <c r="I7" s="7">
        <f t="shared" si="2"/>
        <v>1787.0999999999997</v>
      </c>
      <c r="J7" s="7">
        <f t="shared" si="2"/>
        <v>1874</v>
      </c>
      <c r="K7" s="7">
        <f>SUM(K2:K6)</f>
        <v>1846.1</v>
      </c>
      <c r="L7" s="7">
        <f t="shared" si="2"/>
        <v>1878.3</v>
      </c>
      <c r="M7" s="7">
        <f t="shared" si="2"/>
        <v>1812.6000000000001</v>
      </c>
      <c r="N7" s="7">
        <f t="shared" si="2"/>
        <v>1926.3</v>
      </c>
      <c r="O7" s="7">
        <f t="shared" si="2"/>
        <v>1942.1999999999998</v>
      </c>
      <c r="P7" s="7">
        <f>SUM(P2:P6)</f>
        <v>1992.2</v>
      </c>
      <c r="Q7" s="7">
        <f t="shared" si="2"/>
        <v>2044.7999999999997</v>
      </c>
      <c r="R7" s="7">
        <f t="shared" si="2"/>
        <v>2031.5000000000002</v>
      </c>
      <c r="S7" s="7">
        <f t="shared" si="2"/>
        <v>1985.8</v>
      </c>
      <c r="T7" s="7">
        <f t="shared" si="2"/>
        <v>1941.8000000000002</v>
      </c>
      <c r="U7" s="7">
        <f>SUM(U2:U6)</f>
        <v>1906.9</v>
      </c>
      <c r="V7" s="7">
        <f t="shared" si="2"/>
        <v>1862.7</v>
      </c>
      <c r="W7" s="7">
        <f t="shared" si="2"/>
        <v>1849.5</v>
      </c>
      <c r="X7" s="7">
        <f t="shared" si="2"/>
        <v>1917.6999999999998</v>
      </c>
      <c r="Y7" s="7">
        <f t="shared" si="2"/>
        <v>1886.1000000000001</v>
      </c>
      <c r="Z7" s="7">
        <f t="shared" si="2"/>
        <v>1887.3000000000002</v>
      </c>
      <c r="AA7" s="7">
        <f t="shared" si="2"/>
        <v>1890.0999999999997</v>
      </c>
      <c r="AB7" s="7">
        <f t="shared" si="2"/>
        <v>1899.8999999999999</v>
      </c>
      <c r="AC7" s="7">
        <f t="shared" si="2"/>
        <v>1883.1</v>
      </c>
      <c r="AD7" s="7">
        <f t="shared" si="2"/>
        <v>1940.3999999999999</v>
      </c>
      <c r="AE7" s="7">
        <f t="shared" si="2"/>
        <v>1923.5</v>
      </c>
      <c r="AF7" s="7">
        <f>SUM(AF2:AF6)</f>
        <v>1962.1999999999998</v>
      </c>
      <c r="AG7" s="10">
        <f>SUM(B7:AF7)</f>
        <v>58320</v>
      </c>
      <c r="AH7" s="10">
        <f>SUM(AH2:AH6)</f>
        <v>316.89999999999782</v>
      </c>
    </row>
    <row r="8" spans="1:35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5" x14ac:dyDescent="0.25">
      <c r="A9" s="7" t="s">
        <v>9</v>
      </c>
      <c r="B9" s="7">
        <v>3230.8</v>
      </c>
      <c r="C9" s="7">
        <f>3287.1+55</f>
        <v>3342.1</v>
      </c>
      <c r="D9" s="7">
        <v>3286.5</v>
      </c>
      <c r="E9" s="7">
        <v>3312.5</v>
      </c>
      <c r="F9" s="7">
        <f>3277.8+33.4</f>
        <v>3311.2000000000003</v>
      </c>
      <c r="G9" s="7">
        <f>3367.1+157.6</f>
        <v>3524.7</v>
      </c>
      <c r="H9" s="7">
        <v>3307</v>
      </c>
      <c r="I9" s="7">
        <v>3351.6</v>
      </c>
      <c r="J9" s="7">
        <v>3439.7</v>
      </c>
      <c r="K9" s="7">
        <v>3354.2</v>
      </c>
      <c r="L9" s="7">
        <v>3434.9</v>
      </c>
      <c r="M9" s="7">
        <v>3363.7</v>
      </c>
      <c r="N9" s="7">
        <f>3523.9+153.8</f>
        <v>3677.7000000000003</v>
      </c>
      <c r="O9" s="7">
        <v>3484.1</v>
      </c>
      <c r="P9" s="7">
        <v>3603.7</v>
      </c>
      <c r="Q9" s="7">
        <v>3649.9</v>
      </c>
      <c r="R9" s="7">
        <v>3647.7</v>
      </c>
      <c r="S9" s="7">
        <v>3519.6</v>
      </c>
      <c r="T9" s="7">
        <f>3496+7.3</f>
        <v>3503.3</v>
      </c>
      <c r="U9" s="7">
        <v>3419.9</v>
      </c>
      <c r="V9" s="7">
        <v>3392.2</v>
      </c>
      <c r="W9" s="7">
        <v>3437.2</v>
      </c>
      <c r="X9" s="7">
        <v>3430.6</v>
      </c>
      <c r="Y9" s="7">
        <v>3478.3</v>
      </c>
      <c r="Z9" s="7">
        <v>3458.6</v>
      </c>
      <c r="AA9" s="7">
        <v>3389.4</v>
      </c>
      <c r="AB9" s="7">
        <v>3477.1</v>
      </c>
      <c r="AC9" s="7">
        <v>3399.8</v>
      </c>
      <c r="AD9" s="7">
        <v>3492.7</v>
      </c>
      <c r="AE9" s="7">
        <v>3496.3</v>
      </c>
      <c r="AF9" s="7">
        <f>3515.1+185.1</f>
        <v>3700.2</v>
      </c>
      <c r="AG9" s="7">
        <f>SUM(B9:AF9)</f>
        <v>106917.2</v>
      </c>
    </row>
    <row r="10" spans="1:35" x14ac:dyDescent="0.25">
      <c r="A10" s="15" t="s">
        <v>10</v>
      </c>
      <c r="B10" s="9">
        <f t="shared" ref="B10:AE10" si="3">B18-B7</f>
        <v>61.700000000000045</v>
      </c>
      <c r="C10" s="9">
        <f t="shared" si="3"/>
        <v>67.200000000000045</v>
      </c>
      <c r="D10" s="9">
        <f t="shared" si="3"/>
        <v>67.400000000000091</v>
      </c>
      <c r="E10" s="9">
        <f t="shared" si="3"/>
        <v>71.200000000000273</v>
      </c>
      <c r="F10" s="9">
        <f>F18-F7</f>
        <v>69.499999999999773</v>
      </c>
      <c r="G10" s="9">
        <f t="shared" si="3"/>
        <v>-34.300000000000182</v>
      </c>
      <c r="H10" s="9">
        <f t="shared" si="3"/>
        <v>41.400000000000091</v>
      </c>
      <c r="I10" s="9">
        <f t="shared" si="3"/>
        <v>80.400000000000318</v>
      </c>
      <c r="J10" s="9">
        <f t="shared" si="3"/>
        <v>36.900000000000091</v>
      </c>
      <c r="K10" s="9">
        <f t="shared" si="3"/>
        <v>79.400000000000091</v>
      </c>
      <c r="L10" s="9">
        <f t="shared" si="3"/>
        <v>39.299999999999955</v>
      </c>
      <c r="M10" s="9">
        <f t="shared" si="3"/>
        <v>96.700000000000045</v>
      </c>
      <c r="N10" s="9">
        <f>N18-N7</f>
        <v>54.499999999999773</v>
      </c>
      <c r="O10" s="9">
        <f t="shared" si="3"/>
        <v>46.200000000000273</v>
      </c>
      <c r="P10" s="9">
        <f>P18-P7</f>
        <v>-32.399999999999864</v>
      </c>
      <c r="Q10" s="9">
        <f t="shared" si="3"/>
        <v>-34.399999999999636</v>
      </c>
      <c r="R10" s="9">
        <f t="shared" si="3"/>
        <v>-23.299999999999955</v>
      </c>
      <c r="S10" s="9">
        <f t="shared" si="3"/>
        <v>-23.900000000000091</v>
      </c>
      <c r="T10" s="9">
        <f t="shared" si="3"/>
        <v>-34.200000000000273</v>
      </c>
      <c r="U10" s="9">
        <f t="shared" si="3"/>
        <v>21.599999999999909</v>
      </c>
      <c r="V10" s="9">
        <f t="shared" si="3"/>
        <v>-21.500000000000227</v>
      </c>
      <c r="W10" s="9">
        <f t="shared" si="3"/>
        <v>33.900000000000091</v>
      </c>
      <c r="X10" s="9">
        <f t="shared" si="3"/>
        <v>-25.200000000000045</v>
      </c>
      <c r="Y10" s="9">
        <f t="shared" si="3"/>
        <v>-4.1000000000001364</v>
      </c>
      <c r="Z10" s="9">
        <f t="shared" si="3"/>
        <v>-28.400000000000318</v>
      </c>
      <c r="AA10" s="9">
        <f t="shared" si="3"/>
        <v>-45.499999999999545</v>
      </c>
      <c r="AB10" s="9">
        <f t="shared" si="3"/>
        <v>3.8999999999998636</v>
      </c>
      <c r="AC10" s="9">
        <f t="shared" si="3"/>
        <v>-23.299999999999955</v>
      </c>
      <c r="AD10" s="9">
        <f t="shared" si="3"/>
        <v>-62.799999999999727</v>
      </c>
      <c r="AE10" s="9">
        <f t="shared" si="3"/>
        <v>-47.000000000000227</v>
      </c>
      <c r="AF10" s="9">
        <f>AF18-AF7</f>
        <v>-113.99999999999977</v>
      </c>
      <c r="AG10" s="10">
        <f>SUM(B10:AF10)</f>
        <v>316.90000000000077</v>
      </c>
    </row>
    <row r="11" spans="1:35" x14ac:dyDescent="0.25">
      <c r="A11" s="6" t="s">
        <v>1</v>
      </c>
      <c r="B11" s="8">
        <f>B9+B10</f>
        <v>3292.5</v>
      </c>
      <c r="C11" s="8">
        <f t="shared" ref="C11:AE11" si="4">C9+C10</f>
        <v>3409.3</v>
      </c>
      <c r="D11" s="8">
        <f t="shared" si="4"/>
        <v>3353.9</v>
      </c>
      <c r="E11" s="8">
        <f t="shared" si="4"/>
        <v>3383.7000000000003</v>
      </c>
      <c r="F11" s="8">
        <f t="shared" si="4"/>
        <v>3380.7</v>
      </c>
      <c r="G11" s="8">
        <f t="shared" si="4"/>
        <v>3490.3999999999996</v>
      </c>
      <c r="H11" s="8">
        <f t="shared" si="4"/>
        <v>3348.4</v>
      </c>
      <c r="I11" s="8">
        <f t="shared" si="4"/>
        <v>3432</v>
      </c>
      <c r="J11" s="8">
        <f t="shared" si="4"/>
        <v>3476.6</v>
      </c>
      <c r="K11" s="8">
        <f t="shared" si="4"/>
        <v>3433.6</v>
      </c>
      <c r="L11" s="8">
        <f t="shared" si="4"/>
        <v>3474.2</v>
      </c>
      <c r="M11" s="8">
        <f t="shared" si="4"/>
        <v>3460.3999999999996</v>
      </c>
      <c r="N11" s="8">
        <f t="shared" si="4"/>
        <v>3732.2</v>
      </c>
      <c r="O11" s="8">
        <f t="shared" si="4"/>
        <v>3530.3</v>
      </c>
      <c r="P11" s="8">
        <f t="shared" si="4"/>
        <v>3571.3</v>
      </c>
      <c r="Q11" s="8">
        <f t="shared" si="4"/>
        <v>3615.5000000000005</v>
      </c>
      <c r="R11" s="8">
        <f t="shared" si="4"/>
        <v>3624.3999999999996</v>
      </c>
      <c r="S11" s="8">
        <f t="shared" si="4"/>
        <v>3495.7</v>
      </c>
      <c r="T11" s="8">
        <f t="shared" si="4"/>
        <v>3469.1</v>
      </c>
      <c r="U11" s="8">
        <f t="shared" si="4"/>
        <v>3441.5</v>
      </c>
      <c r="V11" s="8">
        <f t="shared" si="4"/>
        <v>3370.7</v>
      </c>
      <c r="W11" s="8">
        <f t="shared" si="4"/>
        <v>3471.1</v>
      </c>
      <c r="X11" s="8">
        <f t="shared" si="4"/>
        <v>3405.3999999999996</v>
      </c>
      <c r="Y11" s="8">
        <f t="shared" si="4"/>
        <v>3474.2</v>
      </c>
      <c r="Z11" s="8">
        <f t="shared" si="4"/>
        <v>3430.2</v>
      </c>
      <c r="AA11" s="8">
        <f t="shared" si="4"/>
        <v>3343.9000000000005</v>
      </c>
      <c r="AB11" s="8">
        <f t="shared" si="4"/>
        <v>3481</v>
      </c>
      <c r="AC11" s="8">
        <f t="shared" si="4"/>
        <v>3376.5</v>
      </c>
      <c r="AD11" s="8">
        <f t="shared" si="4"/>
        <v>3429.9</v>
      </c>
      <c r="AE11" s="8">
        <f t="shared" si="4"/>
        <v>3449.3</v>
      </c>
      <c r="AF11" s="8">
        <f>AF9+AF10</f>
        <v>3586.2</v>
      </c>
    </row>
    <row r="13" spans="1:35" x14ac:dyDescent="0.25">
      <c r="A13" s="7" t="s">
        <v>4</v>
      </c>
      <c r="B13" s="10">
        <v>633.79999999999995</v>
      </c>
      <c r="C13" s="10">
        <v>652.6</v>
      </c>
      <c r="D13" s="10">
        <v>671.1</v>
      </c>
      <c r="E13" s="10">
        <v>674.4</v>
      </c>
      <c r="F13" s="10">
        <v>651.79999999999995</v>
      </c>
      <c r="G13" s="10">
        <v>623.29999999999995</v>
      </c>
      <c r="H13" s="10">
        <v>634</v>
      </c>
      <c r="I13" s="10">
        <v>674.7</v>
      </c>
      <c r="J13" s="10">
        <v>690.7</v>
      </c>
      <c r="K13" s="10">
        <v>731.8</v>
      </c>
      <c r="L13" s="10">
        <v>711.2</v>
      </c>
      <c r="M13" s="10">
        <v>711.6</v>
      </c>
      <c r="N13" s="16">
        <v>741.8</v>
      </c>
      <c r="O13" s="10">
        <v>720.1</v>
      </c>
      <c r="P13" s="10">
        <v>679.5</v>
      </c>
      <c r="Q13" s="10">
        <v>725.9</v>
      </c>
      <c r="R13" s="10">
        <v>737.1</v>
      </c>
      <c r="S13" s="10">
        <v>706.9</v>
      </c>
      <c r="T13" s="10">
        <v>673.7</v>
      </c>
      <c r="U13" s="10">
        <v>721.3</v>
      </c>
      <c r="V13" s="10">
        <v>639.29999999999995</v>
      </c>
      <c r="W13" s="10">
        <v>697.9</v>
      </c>
      <c r="X13" s="10">
        <v>662.9</v>
      </c>
      <c r="Y13" s="10">
        <v>671.4</v>
      </c>
      <c r="Z13" s="10">
        <v>650.9</v>
      </c>
      <c r="AA13" s="10">
        <v>643.6</v>
      </c>
      <c r="AB13" s="10">
        <v>677.1</v>
      </c>
      <c r="AC13" s="10">
        <v>669</v>
      </c>
      <c r="AD13" s="10">
        <v>665.8</v>
      </c>
      <c r="AE13" s="10">
        <v>636.79999999999995</v>
      </c>
      <c r="AF13" s="10">
        <v>630.20000000000005</v>
      </c>
      <c r="AG13" s="10">
        <f>SUM(B13:AF13)</f>
        <v>21012.199999999997</v>
      </c>
    </row>
    <row r="14" spans="1:35" x14ac:dyDescent="0.25">
      <c r="A14" s="7" t="s">
        <v>5</v>
      </c>
      <c r="B14" s="10">
        <v>340.7</v>
      </c>
      <c r="C14" s="10">
        <v>348.4</v>
      </c>
      <c r="D14" s="10">
        <v>345.8</v>
      </c>
      <c r="E14" s="10">
        <v>341.1</v>
      </c>
      <c r="F14" s="10">
        <v>352.4</v>
      </c>
      <c r="G14" s="10">
        <v>343.4</v>
      </c>
      <c r="H14" s="10">
        <v>343.5</v>
      </c>
      <c r="I14" s="10">
        <v>343.3</v>
      </c>
      <c r="J14" s="10">
        <v>352.5</v>
      </c>
      <c r="K14" s="10">
        <v>337</v>
      </c>
      <c r="L14" s="10">
        <v>345.3</v>
      </c>
      <c r="M14" s="10">
        <v>354.3</v>
      </c>
      <c r="N14" s="10">
        <v>364.3</v>
      </c>
      <c r="O14" s="10">
        <v>384.9</v>
      </c>
      <c r="P14" s="10">
        <v>389.2</v>
      </c>
      <c r="Q14" s="10">
        <v>390.5</v>
      </c>
      <c r="R14" s="10">
        <v>386.6</v>
      </c>
      <c r="S14" s="10">
        <v>374.2</v>
      </c>
      <c r="T14" s="10">
        <v>359.4</v>
      </c>
      <c r="U14" s="10">
        <v>342.5</v>
      </c>
      <c r="V14" s="10">
        <v>354.7</v>
      </c>
      <c r="W14" s="10">
        <v>350.3</v>
      </c>
      <c r="X14" s="10">
        <v>366.7</v>
      </c>
      <c r="Y14" s="10">
        <v>362.3</v>
      </c>
      <c r="Z14" s="10">
        <v>362.7</v>
      </c>
      <c r="AA14" s="10">
        <v>369.8</v>
      </c>
      <c r="AB14" s="10">
        <v>366.5</v>
      </c>
      <c r="AC14" s="10">
        <v>369.6</v>
      </c>
      <c r="AD14" s="10">
        <v>368</v>
      </c>
      <c r="AE14" s="10">
        <v>355.3</v>
      </c>
      <c r="AF14" s="10">
        <v>370.2</v>
      </c>
      <c r="AG14" s="10">
        <f t="shared" ref="AG14:AG18" si="5">SUM(B14:AF14)</f>
        <v>11135.4</v>
      </c>
    </row>
    <row r="15" spans="1:35" x14ac:dyDescent="0.25">
      <c r="A15" s="7" t="s">
        <v>6</v>
      </c>
      <c r="B15" s="10">
        <v>490.1</v>
      </c>
      <c r="C15" s="10">
        <v>485.9</v>
      </c>
      <c r="D15" s="10">
        <v>509.2</v>
      </c>
      <c r="E15" s="10">
        <v>507</v>
      </c>
      <c r="F15" s="10">
        <v>482.2</v>
      </c>
      <c r="G15" s="10">
        <v>508.9</v>
      </c>
      <c r="H15" s="10">
        <v>519.4</v>
      </c>
      <c r="I15" s="10">
        <v>514</v>
      </c>
      <c r="J15" s="10">
        <v>520.70000000000005</v>
      </c>
      <c r="K15" s="10">
        <v>512.6</v>
      </c>
      <c r="L15" s="10">
        <v>515.29999999999995</v>
      </c>
      <c r="M15" s="10">
        <v>490.7</v>
      </c>
      <c r="N15" s="10">
        <v>520.6</v>
      </c>
      <c r="O15" s="10">
        <v>534.9</v>
      </c>
      <c r="P15" s="10">
        <v>542.1</v>
      </c>
      <c r="Q15" s="10">
        <v>552.1</v>
      </c>
      <c r="R15" s="10">
        <v>553.1</v>
      </c>
      <c r="S15" s="10">
        <v>541.20000000000005</v>
      </c>
      <c r="T15" s="10">
        <v>528.20000000000005</v>
      </c>
      <c r="U15" s="10">
        <v>542</v>
      </c>
      <c r="V15" s="10">
        <v>519.6</v>
      </c>
      <c r="W15" s="10">
        <v>517.1</v>
      </c>
      <c r="X15" s="10">
        <v>535.6</v>
      </c>
      <c r="Y15" s="10">
        <v>527.9</v>
      </c>
      <c r="Z15" s="10">
        <v>529.9</v>
      </c>
      <c r="AA15" s="10">
        <v>503.9</v>
      </c>
      <c r="AB15" s="10">
        <v>534.6</v>
      </c>
      <c r="AC15" s="10">
        <v>505.3</v>
      </c>
      <c r="AD15" s="10">
        <v>531.6</v>
      </c>
      <c r="AE15" s="10">
        <v>547</v>
      </c>
      <c r="AF15" s="10">
        <v>530.1</v>
      </c>
      <c r="AG15" s="10">
        <f t="shared" si="5"/>
        <v>16152.800000000003</v>
      </c>
    </row>
    <row r="16" spans="1:35" x14ac:dyDescent="0.25">
      <c r="A16" s="7" t="s">
        <v>7</v>
      </c>
      <c r="B16" s="10">
        <v>144.6</v>
      </c>
      <c r="C16" s="10">
        <v>146.9</v>
      </c>
      <c r="D16" s="10">
        <v>136.9</v>
      </c>
      <c r="E16" s="10">
        <v>139.5</v>
      </c>
      <c r="F16" s="10">
        <v>134.19999999999999</v>
      </c>
      <c r="G16" s="10">
        <v>135.1</v>
      </c>
      <c r="H16" s="10">
        <v>135.1</v>
      </c>
      <c r="I16" s="10">
        <v>136.1</v>
      </c>
      <c r="J16" s="10">
        <v>146.4</v>
      </c>
      <c r="K16" s="10">
        <v>147</v>
      </c>
      <c r="L16" s="10">
        <v>146.30000000000001</v>
      </c>
      <c r="M16" s="10">
        <v>152</v>
      </c>
      <c r="N16" s="10">
        <v>154.5</v>
      </c>
      <c r="O16" s="10">
        <v>143.9</v>
      </c>
      <c r="P16" s="10">
        <v>148.5</v>
      </c>
      <c r="Q16" s="10">
        <v>150.5</v>
      </c>
      <c r="R16" s="10">
        <v>140.69999999999999</v>
      </c>
      <c r="S16" s="10">
        <v>154.5</v>
      </c>
      <c r="T16" s="10">
        <v>156.6</v>
      </c>
      <c r="U16" s="10">
        <v>149</v>
      </c>
      <c r="V16" s="10">
        <v>151.30000000000001</v>
      </c>
      <c r="W16" s="10">
        <v>145</v>
      </c>
      <c r="X16" s="10">
        <v>147.5</v>
      </c>
      <c r="Y16" s="10">
        <v>152.19999999999999</v>
      </c>
      <c r="Z16" s="10">
        <v>144.80000000000001</v>
      </c>
      <c r="AA16" s="10">
        <v>151.80000000000001</v>
      </c>
      <c r="AB16" s="10">
        <v>157.5</v>
      </c>
      <c r="AC16" s="10">
        <v>140.69999999999999</v>
      </c>
      <c r="AD16" s="10">
        <v>146</v>
      </c>
      <c r="AE16" s="10">
        <v>164.6</v>
      </c>
      <c r="AF16" s="10">
        <v>155.30000000000001</v>
      </c>
      <c r="AG16" s="10">
        <f t="shared" si="5"/>
        <v>4555.0000000000009</v>
      </c>
    </row>
    <row r="17" spans="1:33" x14ac:dyDescent="0.25">
      <c r="A17" s="7" t="s">
        <v>8</v>
      </c>
      <c r="B17" s="10">
        <v>197.5</v>
      </c>
      <c r="C17" s="10">
        <v>202.5</v>
      </c>
      <c r="D17" s="10">
        <v>194.9</v>
      </c>
      <c r="E17" s="10">
        <v>192.9</v>
      </c>
      <c r="F17" s="10">
        <v>187.3</v>
      </c>
      <c r="G17" s="10">
        <v>192.2</v>
      </c>
      <c r="H17" s="10">
        <v>193.4</v>
      </c>
      <c r="I17" s="10">
        <v>199.4</v>
      </c>
      <c r="J17" s="10">
        <v>200.6</v>
      </c>
      <c r="K17" s="10">
        <v>197.1</v>
      </c>
      <c r="L17" s="10">
        <v>199.5</v>
      </c>
      <c r="M17" s="10">
        <v>200.7</v>
      </c>
      <c r="N17" s="10">
        <v>199.6</v>
      </c>
      <c r="O17" s="10">
        <v>204.6</v>
      </c>
      <c r="P17" s="10">
        <v>200.5</v>
      </c>
      <c r="Q17" s="10">
        <v>191.4</v>
      </c>
      <c r="R17" s="10">
        <v>190.7</v>
      </c>
      <c r="S17" s="10">
        <v>185.1</v>
      </c>
      <c r="T17" s="10">
        <v>189.7</v>
      </c>
      <c r="U17" s="10">
        <v>173.7</v>
      </c>
      <c r="V17" s="10">
        <v>176.3</v>
      </c>
      <c r="W17" s="10">
        <v>173.1</v>
      </c>
      <c r="X17" s="10">
        <v>179.8</v>
      </c>
      <c r="Y17" s="10">
        <v>168.2</v>
      </c>
      <c r="Z17" s="10">
        <v>170.6</v>
      </c>
      <c r="AA17" s="10">
        <v>175.5</v>
      </c>
      <c r="AB17" s="10">
        <v>168.1</v>
      </c>
      <c r="AC17" s="10">
        <v>175.2</v>
      </c>
      <c r="AD17" s="10">
        <v>166.2</v>
      </c>
      <c r="AE17" s="10">
        <v>172.8</v>
      </c>
      <c r="AF17" s="10">
        <v>162.4</v>
      </c>
      <c r="AG17" s="10">
        <f>SUM(B17:AF17)</f>
        <v>5781.5</v>
      </c>
    </row>
    <row r="18" spans="1:33" x14ac:dyDescent="0.25">
      <c r="A18" s="6" t="s">
        <v>1</v>
      </c>
      <c r="B18" s="7">
        <f t="shared" ref="B18:AE18" si="6">SUM(B13:B17)</f>
        <v>1806.6999999999998</v>
      </c>
      <c r="C18" s="7">
        <f t="shared" si="6"/>
        <v>1836.3000000000002</v>
      </c>
      <c r="D18" s="7">
        <f t="shared" si="6"/>
        <v>1857.9000000000003</v>
      </c>
      <c r="E18" s="7">
        <f t="shared" si="6"/>
        <v>1854.9</v>
      </c>
      <c r="F18" s="7">
        <f t="shared" si="6"/>
        <v>1807.8999999999999</v>
      </c>
      <c r="G18" s="7">
        <f>SUM(G13:G17)</f>
        <v>1802.8999999999999</v>
      </c>
      <c r="H18" s="7">
        <f>SUM(H13:H17)</f>
        <v>1825.4</v>
      </c>
      <c r="I18" s="7">
        <f>SUM(I13:I17)</f>
        <v>1867.5</v>
      </c>
      <c r="J18" s="7">
        <f t="shared" si="6"/>
        <v>1910.9</v>
      </c>
      <c r="K18" s="7">
        <f t="shared" si="6"/>
        <v>1925.5</v>
      </c>
      <c r="L18" s="7">
        <f t="shared" si="6"/>
        <v>1917.6</v>
      </c>
      <c r="M18" s="7">
        <f>SUM(M13:M17)</f>
        <v>1909.3000000000002</v>
      </c>
      <c r="N18" s="7">
        <f t="shared" si="6"/>
        <v>1980.7999999999997</v>
      </c>
      <c r="O18" s="7">
        <f>SUM(O13:O17)</f>
        <v>1988.4</v>
      </c>
      <c r="P18" s="7">
        <f>SUM(P13:P17)</f>
        <v>1959.8000000000002</v>
      </c>
      <c r="Q18" s="7">
        <f t="shared" si="6"/>
        <v>2010.4</v>
      </c>
      <c r="R18" s="7">
        <f>SUM(R13:R17)</f>
        <v>2008.2000000000003</v>
      </c>
      <c r="S18" s="7">
        <f t="shared" si="6"/>
        <v>1961.8999999999999</v>
      </c>
      <c r="T18" s="7">
        <f>SUM(T13:T17)</f>
        <v>1907.6</v>
      </c>
      <c r="U18" s="7">
        <f>SUM(U13:U17)</f>
        <v>1928.5</v>
      </c>
      <c r="V18" s="7">
        <f t="shared" si="6"/>
        <v>1841.1999999999998</v>
      </c>
      <c r="W18" s="7">
        <f t="shared" si="6"/>
        <v>1883.4</v>
      </c>
      <c r="X18" s="7">
        <f t="shared" si="6"/>
        <v>1892.4999999999998</v>
      </c>
      <c r="Y18" s="7">
        <f t="shared" si="6"/>
        <v>1882</v>
      </c>
      <c r="Z18" s="7">
        <f>SUM(Z13:Z17)</f>
        <v>1858.8999999999999</v>
      </c>
      <c r="AA18" s="7">
        <f t="shared" si="6"/>
        <v>1844.6000000000001</v>
      </c>
      <c r="AB18" s="7">
        <f t="shared" si="6"/>
        <v>1903.7999999999997</v>
      </c>
      <c r="AC18" s="7">
        <f>SUM(AC13:AC17)</f>
        <v>1859.8</v>
      </c>
      <c r="AD18" s="7">
        <f>SUM(AD13:AD17)</f>
        <v>1877.6000000000001</v>
      </c>
      <c r="AE18" s="7">
        <f t="shared" si="6"/>
        <v>1876.4999999999998</v>
      </c>
      <c r="AF18" s="7">
        <f>SUM(AF13:AF17)</f>
        <v>1848.2</v>
      </c>
      <c r="AG18" s="10">
        <f t="shared" si="5"/>
        <v>58636.9</v>
      </c>
    </row>
    <row r="20" spans="1:33" x14ac:dyDescent="0.25">
      <c r="A20" s="7" t="s">
        <v>11</v>
      </c>
      <c r="B20" s="7">
        <v>3292.5</v>
      </c>
      <c r="C20" s="7">
        <v>3409.3</v>
      </c>
      <c r="D20" s="7">
        <v>3353.9</v>
      </c>
      <c r="E20" s="11">
        <v>3383.7</v>
      </c>
      <c r="F20" s="7">
        <v>3380.7</v>
      </c>
      <c r="G20" s="7">
        <v>3490.4</v>
      </c>
      <c r="H20" s="7">
        <v>3348.4</v>
      </c>
      <c r="I20" s="7">
        <v>3432</v>
      </c>
      <c r="J20" s="7">
        <v>3476.6</v>
      </c>
      <c r="K20" s="7">
        <v>3433.6</v>
      </c>
      <c r="L20" s="7">
        <v>3474.2</v>
      </c>
      <c r="M20" s="7">
        <v>3460.4</v>
      </c>
      <c r="N20" s="7">
        <v>3732.2</v>
      </c>
      <c r="O20" s="7">
        <v>3530.3</v>
      </c>
      <c r="P20" s="7">
        <v>3571.3</v>
      </c>
      <c r="Q20" s="7">
        <v>3615.5</v>
      </c>
      <c r="R20" s="7">
        <v>3624.4</v>
      </c>
      <c r="S20" s="7">
        <v>3495.9</v>
      </c>
      <c r="T20" s="7">
        <v>3469.1</v>
      </c>
      <c r="U20" s="7">
        <v>3441.5</v>
      </c>
      <c r="V20" s="7">
        <v>3370.7</v>
      </c>
      <c r="W20" s="7">
        <v>3471.1</v>
      </c>
      <c r="X20" s="7">
        <v>3405.4</v>
      </c>
      <c r="Y20" s="7">
        <v>3474.2</v>
      </c>
      <c r="Z20" s="7">
        <v>3430.2</v>
      </c>
      <c r="AA20" s="7">
        <v>3343.9</v>
      </c>
      <c r="AB20" s="7">
        <v>3481</v>
      </c>
      <c r="AC20" s="7">
        <v>3376.5</v>
      </c>
      <c r="AD20" s="7">
        <v>3429.9</v>
      </c>
      <c r="AE20" s="7">
        <v>3449.3</v>
      </c>
      <c r="AF20" s="7">
        <v>3586.2</v>
      </c>
      <c r="AG20" s="7">
        <f>SUM(B20:AF20)</f>
        <v>107234.29999999999</v>
      </c>
    </row>
    <row r="21" spans="1:33" x14ac:dyDescent="0.25">
      <c r="A21" s="15" t="s">
        <v>2</v>
      </c>
      <c r="B21" s="7">
        <f t="shared" ref="B21:AE21" si="7">B20-B11</f>
        <v>0</v>
      </c>
      <c r="C21" s="7">
        <f t="shared" si="7"/>
        <v>0</v>
      </c>
      <c r="D21" s="7">
        <f>D20-D11</f>
        <v>0</v>
      </c>
      <c r="E21" s="7">
        <f t="shared" si="7"/>
        <v>0</v>
      </c>
      <c r="F21" s="7">
        <f t="shared" si="7"/>
        <v>0</v>
      </c>
      <c r="G21" s="7">
        <f t="shared" si="7"/>
        <v>0</v>
      </c>
      <c r="H21" s="7">
        <f t="shared" si="7"/>
        <v>0</v>
      </c>
      <c r="I21" s="7">
        <f t="shared" si="7"/>
        <v>0</v>
      </c>
      <c r="J21" s="7">
        <f t="shared" si="7"/>
        <v>0</v>
      </c>
      <c r="K21" s="7">
        <f>K20-K11</f>
        <v>0</v>
      </c>
      <c r="L21" s="7">
        <f t="shared" si="7"/>
        <v>0</v>
      </c>
      <c r="M21" s="7">
        <f t="shared" si="7"/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7">
        <f t="shared" si="7"/>
        <v>0.20000000000027285</v>
      </c>
      <c r="T21" s="7">
        <f t="shared" si="7"/>
        <v>0</v>
      </c>
      <c r="U21" s="7">
        <f t="shared" si="7"/>
        <v>0</v>
      </c>
      <c r="V21" s="7">
        <f t="shared" si="7"/>
        <v>0</v>
      </c>
      <c r="W21" s="7">
        <f t="shared" si="7"/>
        <v>0</v>
      </c>
      <c r="X21" s="7">
        <f t="shared" si="7"/>
        <v>0</v>
      </c>
      <c r="Y21" s="7">
        <f>Y20-Y11</f>
        <v>0</v>
      </c>
      <c r="Z21" s="7">
        <f>Z20-Z11</f>
        <v>0</v>
      </c>
      <c r="AA21" s="7">
        <f>AA20-AA11</f>
        <v>0</v>
      </c>
      <c r="AB21" s="7">
        <f t="shared" si="7"/>
        <v>0</v>
      </c>
      <c r="AC21" s="7">
        <f t="shared" si="7"/>
        <v>0</v>
      </c>
      <c r="AD21" s="7">
        <f t="shared" si="7"/>
        <v>0</v>
      </c>
      <c r="AE21" s="7">
        <f t="shared" si="7"/>
        <v>0</v>
      </c>
      <c r="AF21" s="7">
        <f>AF20-AF11</f>
        <v>0</v>
      </c>
      <c r="AG21" s="7">
        <f>SUM(B21:AF21)</f>
        <v>0.20000000000027285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FAA1-4E9C-4FFF-B118-D98018B50065}">
  <dimension ref="A1:AH27"/>
  <sheetViews>
    <sheetView topLeftCell="U1" workbookViewId="0">
      <selection activeCell="AH6" sqref="AH6"/>
    </sheetView>
  </sheetViews>
  <sheetFormatPr defaultColWidth="9" defaultRowHeight="15" x14ac:dyDescent="0.25"/>
  <cols>
    <col min="1" max="1" width="15.7109375" bestFit="1" customWidth="1"/>
    <col min="32" max="32" width="9.7109375" bestFit="1" customWidth="1"/>
    <col min="33" max="33" width="10.85546875" bestFit="1" customWidth="1"/>
    <col min="34" max="34" width="13.7109375" bestFit="1" customWidth="1"/>
  </cols>
  <sheetData>
    <row r="1" spans="1:34" ht="15.75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6" t="s">
        <v>1</v>
      </c>
      <c r="AG1" s="15" t="s">
        <v>2</v>
      </c>
      <c r="AH1" s="7" t="s">
        <v>3</v>
      </c>
    </row>
    <row r="2" spans="1:34" ht="15.75" x14ac:dyDescent="0.25">
      <c r="A2" s="7" t="s">
        <v>4</v>
      </c>
      <c r="B2" s="10">
        <v>654.5</v>
      </c>
      <c r="C2" s="10">
        <v>625</v>
      </c>
      <c r="D2" s="10">
        <v>585.29999999999995</v>
      </c>
      <c r="E2" s="10">
        <v>599.5</v>
      </c>
      <c r="F2" s="10">
        <v>589.79999999999995</v>
      </c>
      <c r="G2" s="10">
        <v>646</v>
      </c>
      <c r="H2" s="10">
        <v>637.20000000000005</v>
      </c>
      <c r="I2" s="10">
        <v>614.4</v>
      </c>
      <c r="J2" s="10">
        <v>605.70000000000005</v>
      </c>
      <c r="K2" s="10">
        <v>601.1</v>
      </c>
      <c r="L2" s="10">
        <v>652.4</v>
      </c>
      <c r="M2" s="10">
        <v>669.4</v>
      </c>
      <c r="N2" s="10">
        <v>753.7</v>
      </c>
      <c r="O2" s="10">
        <v>752.2</v>
      </c>
      <c r="P2" s="10">
        <v>737.6</v>
      </c>
      <c r="Q2" s="10">
        <v>732.6</v>
      </c>
      <c r="R2" s="10">
        <v>753</v>
      </c>
      <c r="S2" s="10">
        <v>685.3</v>
      </c>
      <c r="T2" s="10">
        <v>706.6</v>
      </c>
      <c r="U2" s="10">
        <v>765.4</v>
      </c>
      <c r="V2" s="10">
        <v>752.6</v>
      </c>
      <c r="W2" s="10">
        <v>725.9</v>
      </c>
      <c r="X2" s="10">
        <v>709</v>
      </c>
      <c r="Y2" s="10">
        <v>657</v>
      </c>
      <c r="Z2" s="10">
        <v>730.8</v>
      </c>
      <c r="AA2" s="10">
        <v>708.6</v>
      </c>
      <c r="AB2" s="10">
        <v>670.9</v>
      </c>
      <c r="AC2" s="10">
        <v>756</v>
      </c>
      <c r="AD2" s="10">
        <v>716.3</v>
      </c>
      <c r="AE2" s="10">
        <v>701.9</v>
      </c>
      <c r="AF2" s="10">
        <f t="shared" ref="AF2:AF7" si="0">SUM(B2:AE2)</f>
        <v>20495.7</v>
      </c>
      <c r="AG2" s="10">
        <f>AF13-AF2</f>
        <v>-171.79999999999927</v>
      </c>
      <c r="AH2" s="10">
        <f>AG2*42</f>
        <v>-7215.5999999999694</v>
      </c>
    </row>
    <row r="3" spans="1:34" ht="15.75" x14ac:dyDescent="0.25">
      <c r="A3" s="7" t="s">
        <v>5</v>
      </c>
      <c r="B3" s="10">
        <v>403.1</v>
      </c>
      <c r="C3" s="10">
        <v>394.7</v>
      </c>
      <c r="D3" s="10">
        <v>412</v>
      </c>
      <c r="E3" s="10">
        <v>436.4</v>
      </c>
      <c r="F3" s="10">
        <v>433.7</v>
      </c>
      <c r="G3" s="10">
        <v>452.7</v>
      </c>
      <c r="H3" s="10">
        <v>430.9</v>
      </c>
      <c r="I3" s="10">
        <v>426.6</v>
      </c>
      <c r="J3" s="10">
        <v>434.3</v>
      </c>
      <c r="K3" s="10">
        <v>431.7</v>
      </c>
      <c r="L3" s="10">
        <v>434.7</v>
      </c>
      <c r="M3" s="10">
        <v>431.5</v>
      </c>
      <c r="N3" s="10">
        <v>416.1</v>
      </c>
      <c r="O3" s="10">
        <v>445.7</v>
      </c>
      <c r="P3" s="10">
        <v>448.1</v>
      </c>
      <c r="Q3" s="10">
        <v>471.6</v>
      </c>
      <c r="R3" s="10">
        <v>432.1</v>
      </c>
      <c r="S3" s="10">
        <v>429.7</v>
      </c>
      <c r="T3" s="10">
        <v>411.3</v>
      </c>
      <c r="U3" s="10">
        <v>437.5</v>
      </c>
      <c r="V3" s="10">
        <v>436.9</v>
      </c>
      <c r="W3" s="10">
        <v>448</v>
      </c>
      <c r="X3" s="10">
        <v>444.5</v>
      </c>
      <c r="Y3" s="10">
        <v>442.5</v>
      </c>
      <c r="Z3" s="10">
        <v>458.4</v>
      </c>
      <c r="AA3" s="10">
        <v>452.6</v>
      </c>
      <c r="AB3" s="10">
        <v>462.7</v>
      </c>
      <c r="AC3" s="10">
        <v>442.6</v>
      </c>
      <c r="AD3" s="10">
        <v>440.2</v>
      </c>
      <c r="AE3" s="10">
        <v>437.6</v>
      </c>
      <c r="AF3" s="10">
        <f t="shared" si="0"/>
        <v>13080.400000000003</v>
      </c>
      <c r="AG3" s="10">
        <f t="shared" ref="AG3:AG6" si="1">AF14-AF3</f>
        <v>-110.50000000000364</v>
      </c>
      <c r="AH3" s="10">
        <f>AG3*42</f>
        <v>-4641.0000000001528</v>
      </c>
    </row>
    <row r="4" spans="1:34" ht="15.75" x14ac:dyDescent="0.25">
      <c r="A4" s="7" t="s">
        <v>6</v>
      </c>
      <c r="B4" s="10">
        <v>566.4</v>
      </c>
      <c r="C4" s="10">
        <v>544.6</v>
      </c>
      <c r="D4" s="10">
        <v>573.6</v>
      </c>
      <c r="E4" s="10">
        <v>562.70000000000005</v>
      </c>
      <c r="F4" s="10">
        <v>588.79999999999995</v>
      </c>
      <c r="G4" s="10">
        <v>600.20000000000005</v>
      </c>
      <c r="H4" s="10">
        <v>584.4</v>
      </c>
      <c r="I4" s="10">
        <v>574.20000000000005</v>
      </c>
      <c r="J4" s="10">
        <v>521</v>
      </c>
      <c r="K4" s="10">
        <v>568.70000000000005</v>
      </c>
      <c r="L4" s="10">
        <v>567.4</v>
      </c>
      <c r="M4" s="10">
        <v>546.1</v>
      </c>
      <c r="N4" s="10">
        <v>519.70000000000005</v>
      </c>
      <c r="O4" s="10">
        <v>507.3</v>
      </c>
      <c r="P4" s="10">
        <v>561.1</v>
      </c>
      <c r="Q4" s="10">
        <v>507.8</v>
      </c>
      <c r="R4" s="10">
        <v>528.20000000000005</v>
      </c>
      <c r="S4" s="10">
        <v>536.70000000000005</v>
      </c>
      <c r="T4" s="10">
        <v>554.5</v>
      </c>
      <c r="U4" s="10">
        <v>580.5</v>
      </c>
      <c r="V4" s="10">
        <v>564.5</v>
      </c>
      <c r="W4" s="18">
        <v>562.20000000000005</v>
      </c>
      <c r="X4" s="10">
        <v>557.20000000000005</v>
      </c>
      <c r="Y4" s="10">
        <v>565.20000000000005</v>
      </c>
      <c r="Z4" s="18">
        <v>577.29999999999995</v>
      </c>
      <c r="AA4" s="10">
        <v>571.5</v>
      </c>
      <c r="AB4" s="10">
        <v>559.20000000000005</v>
      </c>
      <c r="AC4" s="10">
        <v>583.70000000000005</v>
      </c>
      <c r="AD4" s="10">
        <v>573.9</v>
      </c>
      <c r="AE4" s="10">
        <v>554.9</v>
      </c>
      <c r="AF4" s="10">
        <f t="shared" si="0"/>
        <v>16763.500000000004</v>
      </c>
      <c r="AG4" s="10">
        <f>AF15-AF4</f>
        <v>110.69999999999345</v>
      </c>
      <c r="AH4" s="10">
        <f>AG4*50</f>
        <v>5534.9999999996726</v>
      </c>
    </row>
    <row r="5" spans="1:34" ht="15.75" x14ac:dyDescent="0.25">
      <c r="A5" s="7" t="s">
        <v>7</v>
      </c>
      <c r="B5" s="10">
        <v>145.30000000000001</v>
      </c>
      <c r="C5" s="10">
        <v>160.69999999999999</v>
      </c>
      <c r="D5" s="10">
        <v>166.6</v>
      </c>
      <c r="E5" s="10">
        <v>158.6</v>
      </c>
      <c r="F5" s="10">
        <v>175</v>
      </c>
      <c r="G5" s="10">
        <v>168.2</v>
      </c>
      <c r="H5" s="10">
        <v>175.1</v>
      </c>
      <c r="I5" s="10">
        <v>167.1</v>
      </c>
      <c r="J5" s="10">
        <v>175.7</v>
      </c>
      <c r="K5" s="10">
        <v>177.4</v>
      </c>
      <c r="L5" s="10">
        <v>168.1</v>
      </c>
      <c r="M5" s="10">
        <v>170.1</v>
      </c>
      <c r="N5" s="10">
        <v>174.4</v>
      </c>
      <c r="O5" s="10">
        <v>174.7</v>
      </c>
      <c r="P5" s="10">
        <v>178.2</v>
      </c>
      <c r="Q5" s="10">
        <v>182.8</v>
      </c>
      <c r="R5" s="10">
        <v>176.1</v>
      </c>
      <c r="S5" s="10">
        <v>177</v>
      </c>
      <c r="T5" s="10">
        <v>174.4</v>
      </c>
      <c r="U5" s="10">
        <v>179.3</v>
      </c>
      <c r="V5" s="10">
        <v>181</v>
      </c>
      <c r="W5" s="10">
        <v>175</v>
      </c>
      <c r="X5" s="10">
        <v>179.5</v>
      </c>
      <c r="Y5" s="10">
        <v>183.9</v>
      </c>
      <c r="Z5" s="10">
        <v>185.5</v>
      </c>
      <c r="AA5" s="10">
        <v>165</v>
      </c>
      <c r="AB5" s="10">
        <v>176.6</v>
      </c>
      <c r="AC5" s="10">
        <v>171.5</v>
      </c>
      <c r="AD5" s="10">
        <v>152.6</v>
      </c>
      <c r="AE5" s="10">
        <v>187</v>
      </c>
      <c r="AF5" s="10">
        <f t="shared" si="0"/>
        <v>5182.4000000000005</v>
      </c>
      <c r="AG5" s="10">
        <f t="shared" si="1"/>
        <v>-28.700000000000728</v>
      </c>
      <c r="AH5" s="10">
        <f>AG5*42</f>
        <v>-1205.4000000000306</v>
      </c>
    </row>
    <row r="6" spans="1:34" ht="15.75" x14ac:dyDescent="0.25">
      <c r="A6" s="7" t="s">
        <v>8</v>
      </c>
      <c r="B6" s="10">
        <v>180</v>
      </c>
      <c r="C6" s="10">
        <v>177.7</v>
      </c>
      <c r="D6" s="10">
        <v>172</v>
      </c>
      <c r="E6" s="10">
        <v>177.2</v>
      </c>
      <c r="F6" s="10">
        <v>181.3</v>
      </c>
      <c r="G6" s="10">
        <v>184.2</v>
      </c>
      <c r="H6" s="10">
        <v>186.1</v>
      </c>
      <c r="I6" s="10">
        <v>175.2</v>
      </c>
      <c r="J6" s="10">
        <v>180.3</v>
      </c>
      <c r="K6" s="10">
        <v>182.2</v>
      </c>
      <c r="L6" s="10">
        <v>189.8</v>
      </c>
      <c r="M6" s="10">
        <v>201.9</v>
      </c>
      <c r="N6" s="10">
        <v>201.8</v>
      </c>
      <c r="O6" s="10">
        <v>203.1</v>
      </c>
      <c r="P6" s="10">
        <v>200.8</v>
      </c>
      <c r="Q6" s="10">
        <v>189.1</v>
      </c>
      <c r="R6" s="10">
        <v>177.4</v>
      </c>
      <c r="S6" s="10">
        <v>195.1</v>
      </c>
      <c r="T6" s="10">
        <v>201.7</v>
      </c>
      <c r="U6" s="10">
        <v>205.9</v>
      </c>
      <c r="V6" s="10">
        <v>202.6</v>
      </c>
      <c r="W6" s="10">
        <v>193.6</v>
      </c>
      <c r="X6" s="10">
        <v>183.3</v>
      </c>
      <c r="Y6" s="10">
        <v>187.7</v>
      </c>
      <c r="Z6" s="10">
        <v>201.8</v>
      </c>
      <c r="AA6" s="10">
        <v>197.1</v>
      </c>
      <c r="AB6" s="10">
        <v>194.8</v>
      </c>
      <c r="AC6" s="10">
        <v>185.8</v>
      </c>
      <c r="AD6" s="10">
        <v>195.9</v>
      </c>
      <c r="AE6" s="10">
        <v>190.2</v>
      </c>
      <c r="AF6" s="10">
        <f t="shared" si="0"/>
        <v>5695.6</v>
      </c>
      <c r="AG6" s="10">
        <f t="shared" si="1"/>
        <v>-22.5</v>
      </c>
      <c r="AH6" s="10">
        <f>AG6*42</f>
        <v>-945</v>
      </c>
    </row>
    <row r="7" spans="1:34" ht="15.75" x14ac:dyDescent="0.25">
      <c r="A7" s="6" t="s">
        <v>1</v>
      </c>
      <c r="B7" s="7">
        <f t="shared" ref="B7:AE7" si="2">SUM(B2:B6)</f>
        <v>1949.3</v>
      </c>
      <c r="C7" s="7">
        <f t="shared" si="2"/>
        <v>1902.7000000000003</v>
      </c>
      <c r="D7" s="7">
        <f t="shared" si="2"/>
        <v>1909.5</v>
      </c>
      <c r="E7" s="7">
        <f t="shared" si="2"/>
        <v>1934.4</v>
      </c>
      <c r="F7" s="7">
        <f t="shared" si="2"/>
        <v>1968.6</v>
      </c>
      <c r="G7" s="7">
        <f t="shared" si="2"/>
        <v>2051.3000000000002</v>
      </c>
      <c r="H7" s="7">
        <f t="shared" si="2"/>
        <v>2013.6999999999998</v>
      </c>
      <c r="I7" s="7">
        <f t="shared" si="2"/>
        <v>1957.5</v>
      </c>
      <c r="J7" s="7">
        <f t="shared" si="2"/>
        <v>1917</v>
      </c>
      <c r="K7" s="7">
        <f>SUM(K2:K6)</f>
        <v>1961.1000000000001</v>
      </c>
      <c r="L7" s="7">
        <f t="shared" si="2"/>
        <v>2012.3999999999999</v>
      </c>
      <c r="M7" s="7">
        <f t="shared" si="2"/>
        <v>2019</v>
      </c>
      <c r="N7" s="7">
        <f t="shared" si="2"/>
        <v>2065.7000000000003</v>
      </c>
      <c r="O7" s="7">
        <f t="shared" si="2"/>
        <v>2083</v>
      </c>
      <c r="P7" s="7">
        <f>SUM(P2:P6)</f>
        <v>2125.8000000000002</v>
      </c>
      <c r="Q7" s="7">
        <f t="shared" si="2"/>
        <v>2083.9</v>
      </c>
      <c r="R7" s="7">
        <f t="shared" si="2"/>
        <v>2066.7999999999997</v>
      </c>
      <c r="S7" s="7">
        <f t="shared" si="2"/>
        <v>2023.8</v>
      </c>
      <c r="T7" s="7">
        <f t="shared" si="2"/>
        <v>2048.5</v>
      </c>
      <c r="U7" s="7">
        <f>SUM(U2:U6)</f>
        <v>2168.6</v>
      </c>
      <c r="V7" s="7">
        <f t="shared" si="2"/>
        <v>2137.6</v>
      </c>
      <c r="W7" s="7">
        <f t="shared" si="2"/>
        <v>2104.7000000000003</v>
      </c>
      <c r="X7" s="7">
        <f t="shared" si="2"/>
        <v>2073.5</v>
      </c>
      <c r="Y7" s="7">
        <f t="shared" si="2"/>
        <v>2036.3000000000002</v>
      </c>
      <c r="Z7" s="7">
        <f t="shared" si="2"/>
        <v>2153.7999999999997</v>
      </c>
      <c r="AA7" s="7">
        <f t="shared" si="2"/>
        <v>2094.8000000000002</v>
      </c>
      <c r="AB7" s="7">
        <f t="shared" si="2"/>
        <v>2064.1999999999998</v>
      </c>
      <c r="AC7" s="7">
        <f t="shared" si="2"/>
        <v>2139.6</v>
      </c>
      <c r="AD7" s="7">
        <f t="shared" si="2"/>
        <v>2078.9</v>
      </c>
      <c r="AE7" s="7">
        <f t="shared" si="2"/>
        <v>2071.6</v>
      </c>
      <c r="AF7" s="10">
        <f t="shared" si="0"/>
        <v>61217.600000000006</v>
      </c>
      <c r="AG7" s="10"/>
      <c r="AH7" s="10"/>
    </row>
    <row r="8" spans="1:34" ht="15.75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0"/>
      <c r="AG8" s="10"/>
      <c r="AH8" s="10"/>
    </row>
    <row r="9" spans="1:34" ht="15.75" x14ac:dyDescent="0.25">
      <c r="A9" s="7" t="s">
        <v>9</v>
      </c>
      <c r="B9" s="7">
        <v>3507.9</v>
      </c>
      <c r="C9" s="7">
        <v>3484.5</v>
      </c>
      <c r="D9" s="7">
        <f>3485.4+7.7</f>
        <v>3493.1</v>
      </c>
      <c r="E9" s="7">
        <v>3552</v>
      </c>
      <c r="F9" s="7">
        <v>3603.9</v>
      </c>
      <c r="G9" s="7">
        <v>3739.5</v>
      </c>
      <c r="H9" s="7">
        <v>3656.6</v>
      </c>
      <c r="I9" s="7">
        <v>3598.4</v>
      </c>
      <c r="J9" s="7">
        <v>3524.2</v>
      </c>
      <c r="K9" s="7">
        <v>3565.9</v>
      </c>
      <c r="L9" s="7">
        <v>3633.9</v>
      </c>
      <c r="M9" s="7">
        <v>3601.2</v>
      </c>
      <c r="N9" s="7">
        <v>3680.5</v>
      </c>
      <c r="O9" s="7">
        <v>3716.6</v>
      </c>
      <c r="P9" s="7">
        <v>3801.2</v>
      </c>
      <c r="Q9" s="7">
        <v>3743.3</v>
      </c>
      <c r="R9" s="7">
        <v>3759.7</v>
      </c>
      <c r="S9" s="7">
        <v>3628.3</v>
      </c>
      <c r="T9" s="7">
        <f>3708.3+238.9</f>
        <v>3947.2000000000003</v>
      </c>
      <c r="U9" s="7">
        <v>3860</v>
      </c>
      <c r="V9" s="7">
        <v>3831</v>
      </c>
      <c r="W9" s="7">
        <v>3885.7</v>
      </c>
      <c r="X9" s="7">
        <v>3630.9</v>
      </c>
      <c r="Y9" s="7">
        <v>3691.5</v>
      </c>
      <c r="Z9" s="7">
        <v>3882.3</v>
      </c>
      <c r="AA9" s="7">
        <v>3693</v>
      </c>
      <c r="AB9" s="7">
        <v>3683.4</v>
      </c>
      <c r="AC9" s="7">
        <v>3724.5</v>
      </c>
      <c r="AD9" s="7">
        <v>3697.1</v>
      </c>
      <c r="AE9" s="7">
        <v>3654.4</v>
      </c>
      <c r="AF9" s="7">
        <f>SUM(B9:AE9)</f>
        <v>110471.69999999998</v>
      </c>
      <c r="AG9" s="10"/>
      <c r="AH9" s="10"/>
    </row>
    <row r="10" spans="1:34" ht="15.75" x14ac:dyDescent="0.25">
      <c r="A10" s="15" t="s">
        <v>10</v>
      </c>
      <c r="B10" s="9">
        <f t="shared" ref="B10:AE10" si="3">B18-B7</f>
        <v>28.800000000000182</v>
      </c>
      <c r="C10" s="9">
        <f t="shared" si="3"/>
        <v>41.599999999999682</v>
      </c>
      <c r="D10" s="9">
        <f t="shared" si="3"/>
        <v>91.699999999999818</v>
      </c>
      <c r="E10" s="9">
        <f t="shared" si="3"/>
        <v>74.199999999999818</v>
      </c>
      <c r="F10" s="9">
        <f>F18-F7</f>
        <v>68</v>
      </c>
      <c r="G10" s="9">
        <f t="shared" si="3"/>
        <v>34.300000000000182</v>
      </c>
      <c r="H10" s="9">
        <f t="shared" si="3"/>
        <v>42</v>
      </c>
      <c r="I10" s="9">
        <f t="shared" si="3"/>
        <v>52.200000000000045</v>
      </c>
      <c r="J10" s="9">
        <f t="shared" si="3"/>
        <v>36.5</v>
      </c>
      <c r="K10" s="9">
        <f t="shared" si="3"/>
        <v>27</v>
      </c>
      <c r="L10" s="9">
        <f t="shared" si="3"/>
        <v>-8.9999999999997726</v>
      </c>
      <c r="M10" s="9">
        <f t="shared" si="3"/>
        <v>-8.4000000000000909</v>
      </c>
      <c r="N10" s="9">
        <f>N18-N7</f>
        <v>-53.800000000000182</v>
      </c>
      <c r="O10" s="9">
        <f t="shared" si="3"/>
        <v>-56.599999999999909</v>
      </c>
      <c r="P10" s="9">
        <f>P18-P7</f>
        <v>-24.800000000000182</v>
      </c>
      <c r="Q10" s="9">
        <f t="shared" si="3"/>
        <v>-38.400000000000318</v>
      </c>
      <c r="R10" s="9">
        <f t="shared" si="3"/>
        <v>-39.299999999999955</v>
      </c>
      <c r="S10" s="9">
        <f t="shared" si="3"/>
        <v>-1.0999999999999091</v>
      </c>
      <c r="T10" s="9">
        <f>T18-T7</f>
        <v>3.1999999999998181</v>
      </c>
      <c r="U10" s="9">
        <f t="shared" si="3"/>
        <v>-50.800000000000182</v>
      </c>
      <c r="V10" s="9">
        <f t="shared" si="3"/>
        <v>-50.299999999999727</v>
      </c>
      <c r="W10" s="9">
        <f t="shared" si="3"/>
        <v>-78.400000000000318</v>
      </c>
      <c r="X10" s="9">
        <f t="shared" si="3"/>
        <v>-38.299999999999955</v>
      </c>
      <c r="Y10" s="9">
        <f t="shared" si="3"/>
        <v>30.399999999999636</v>
      </c>
      <c r="Z10" s="9">
        <f t="shared" si="3"/>
        <v>-80.099999999999909</v>
      </c>
      <c r="AA10" s="9">
        <f t="shared" si="3"/>
        <v>-42.100000000000364</v>
      </c>
      <c r="AB10" s="9">
        <f t="shared" si="3"/>
        <v>-3.2999999999997272</v>
      </c>
      <c r="AC10" s="9">
        <f t="shared" si="3"/>
        <v>-79.900000000000091</v>
      </c>
      <c r="AD10" s="9">
        <f t="shared" si="3"/>
        <v>-51.000000000000227</v>
      </c>
      <c r="AE10" s="9">
        <f t="shared" si="3"/>
        <v>-47.099999999999909</v>
      </c>
      <c r="AF10" s="10">
        <f>SUM(B10:AE10)</f>
        <v>-222.80000000000155</v>
      </c>
      <c r="AG10" s="10"/>
      <c r="AH10" s="10"/>
    </row>
    <row r="11" spans="1:34" ht="15.75" x14ac:dyDescent="0.25">
      <c r="A11" s="6" t="s">
        <v>1</v>
      </c>
      <c r="B11" s="8">
        <f>B9+B10</f>
        <v>3536.7000000000003</v>
      </c>
      <c r="C11" s="8">
        <f t="shared" ref="C11:AE11" si="4">C9+C10</f>
        <v>3526.0999999999995</v>
      </c>
      <c r="D11" s="8">
        <f t="shared" si="4"/>
        <v>3584.7999999999997</v>
      </c>
      <c r="E11" s="8">
        <f t="shared" si="4"/>
        <v>3626.2</v>
      </c>
      <c r="F11" s="8">
        <f t="shared" si="4"/>
        <v>3671.9</v>
      </c>
      <c r="G11" s="8">
        <f t="shared" si="4"/>
        <v>3773.8</v>
      </c>
      <c r="H11" s="8">
        <f t="shared" si="4"/>
        <v>3698.6</v>
      </c>
      <c r="I11" s="8">
        <f t="shared" si="4"/>
        <v>3650.6000000000004</v>
      </c>
      <c r="J11" s="8">
        <f t="shared" si="4"/>
        <v>3560.7</v>
      </c>
      <c r="K11" s="8">
        <f t="shared" si="4"/>
        <v>3592.9</v>
      </c>
      <c r="L11" s="8">
        <f t="shared" si="4"/>
        <v>3624.9000000000005</v>
      </c>
      <c r="M11" s="8">
        <f t="shared" si="4"/>
        <v>3592.7999999999997</v>
      </c>
      <c r="N11" s="8">
        <f t="shared" si="4"/>
        <v>3626.7</v>
      </c>
      <c r="O11" s="8">
        <f t="shared" si="4"/>
        <v>3660</v>
      </c>
      <c r="P11" s="8">
        <f t="shared" si="4"/>
        <v>3776.3999999999996</v>
      </c>
      <c r="Q11" s="8">
        <f t="shared" si="4"/>
        <v>3704.8999999999996</v>
      </c>
      <c r="R11" s="8">
        <f t="shared" si="4"/>
        <v>3720.3999999999996</v>
      </c>
      <c r="S11" s="8">
        <f t="shared" si="4"/>
        <v>3627.2000000000003</v>
      </c>
      <c r="T11" s="8">
        <f t="shared" si="4"/>
        <v>3950.4</v>
      </c>
      <c r="U11" s="8">
        <f t="shared" si="4"/>
        <v>3809.2</v>
      </c>
      <c r="V11" s="8">
        <f t="shared" si="4"/>
        <v>3780.7000000000003</v>
      </c>
      <c r="W11" s="8">
        <f t="shared" si="4"/>
        <v>3807.2999999999993</v>
      </c>
      <c r="X11" s="8">
        <f t="shared" si="4"/>
        <v>3592.6000000000004</v>
      </c>
      <c r="Y11" s="8">
        <f t="shared" si="4"/>
        <v>3721.8999999999996</v>
      </c>
      <c r="Z11" s="8">
        <f t="shared" si="4"/>
        <v>3802.2000000000003</v>
      </c>
      <c r="AA11" s="8">
        <f t="shared" si="4"/>
        <v>3650.8999999999996</v>
      </c>
      <c r="AB11" s="8">
        <f t="shared" si="4"/>
        <v>3680.1000000000004</v>
      </c>
      <c r="AC11" s="8">
        <f t="shared" si="4"/>
        <v>3644.6</v>
      </c>
      <c r="AD11" s="8">
        <f t="shared" si="4"/>
        <v>3646.0999999999995</v>
      </c>
      <c r="AE11" s="8">
        <f t="shared" si="4"/>
        <v>3607.3</v>
      </c>
      <c r="AF11" s="10"/>
      <c r="AG11" s="10"/>
      <c r="AH11" s="10"/>
    </row>
    <row r="12" spans="1:34" ht="15.75" x14ac:dyDescent="0.25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5.75" x14ac:dyDescent="0.25">
      <c r="A13" s="7" t="s">
        <v>4</v>
      </c>
      <c r="B13" s="10">
        <v>683.9</v>
      </c>
      <c r="C13" s="10">
        <v>663.6</v>
      </c>
      <c r="D13" s="10">
        <v>674.7</v>
      </c>
      <c r="E13" s="10">
        <v>682.8</v>
      </c>
      <c r="F13" s="10">
        <v>667.7</v>
      </c>
      <c r="G13" s="10">
        <v>675.8</v>
      </c>
      <c r="H13" s="10">
        <v>679.6</v>
      </c>
      <c r="I13" s="10">
        <v>663.4</v>
      </c>
      <c r="J13" s="10">
        <v>642.1</v>
      </c>
      <c r="K13" s="10">
        <v>628.9</v>
      </c>
      <c r="L13" s="10">
        <v>645.29999999999995</v>
      </c>
      <c r="M13" s="10">
        <v>660.6</v>
      </c>
      <c r="N13" s="10">
        <v>689.4</v>
      </c>
      <c r="O13" s="10">
        <v>698</v>
      </c>
      <c r="P13" s="10">
        <v>712.3</v>
      </c>
      <c r="Q13" s="10">
        <v>701.8</v>
      </c>
      <c r="R13" s="10">
        <v>713.8</v>
      </c>
      <c r="S13" s="10">
        <v>691.1</v>
      </c>
      <c r="T13" s="10">
        <v>713.5</v>
      </c>
      <c r="U13" s="10">
        <v>723.3</v>
      </c>
      <c r="V13" s="10">
        <v>698.4</v>
      </c>
      <c r="W13" s="10">
        <v>662.2</v>
      </c>
      <c r="X13" s="10">
        <v>664.3</v>
      </c>
      <c r="Y13" s="10">
        <v>691.2</v>
      </c>
      <c r="Z13" s="10">
        <v>648.29999999999995</v>
      </c>
      <c r="AA13" s="10">
        <v>672.8</v>
      </c>
      <c r="AB13" s="10">
        <v>673.3</v>
      </c>
      <c r="AC13" s="10">
        <v>674.9</v>
      </c>
      <c r="AD13" s="10">
        <v>672</v>
      </c>
      <c r="AE13" s="10">
        <v>654.9</v>
      </c>
      <c r="AF13" s="10">
        <f t="shared" ref="AF13:AF18" si="5">SUM(B13:AE13)</f>
        <v>20323.900000000001</v>
      </c>
      <c r="AG13" s="10"/>
      <c r="AH13" s="10"/>
    </row>
    <row r="14" spans="1:34" ht="15.75" x14ac:dyDescent="0.25">
      <c r="A14" s="7" t="s">
        <v>5</v>
      </c>
      <c r="B14" s="10">
        <v>401</v>
      </c>
      <c r="C14" s="10">
        <v>391.9</v>
      </c>
      <c r="D14" s="10">
        <v>411</v>
      </c>
      <c r="E14" s="10">
        <v>428.1</v>
      </c>
      <c r="F14" s="10">
        <v>428.4</v>
      </c>
      <c r="G14" s="10">
        <v>449.7</v>
      </c>
      <c r="H14" s="10">
        <v>429.1</v>
      </c>
      <c r="I14" s="10">
        <v>423.5</v>
      </c>
      <c r="J14" s="10">
        <v>429.9</v>
      </c>
      <c r="K14" s="10">
        <v>427.8</v>
      </c>
      <c r="L14" s="10">
        <v>431.1</v>
      </c>
      <c r="M14" s="10">
        <v>428.6</v>
      </c>
      <c r="N14" s="10">
        <v>423.1</v>
      </c>
      <c r="O14" s="10">
        <v>442.1</v>
      </c>
      <c r="P14" s="10">
        <v>445.4</v>
      </c>
      <c r="Q14" s="10">
        <v>462</v>
      </c>
      <c r="R14" s="10">
        <v>428.4</v>
      </c>
      <c r="S14" s="10">
        <v>426.2</v>
      </c>
      <c r="T14" s="10">
        <v>407.8</v>
      </c>
      <c r="U14" s="10">
        <v>435.4</v>
      </c>
      <c r="V14" s="10">
        <v>433</v>
      </c>
      <c r="W14" s="10">
        <v>445.7</v>
      </c>
      <c r="X14" s="10">
        <v>440.7</v>
      </c>
      <c r="Y14" s="10">
        <v>434.4</v>
      </c>
      <c r="Z14" s="10">
        <v>454.8</v>
      </c>
      <c r="AA14" s="10">
        <v>446</v>
      </c>
      <c r="AB14" s="10">
        <v>457.1</v>
      </c>
      <c r="AC14" s="10">
        <v>437.9</v>
      </c>
      <c r="AD14" s="10">
        <v>435.9</v>
      </c>
      <c r="AE14" s="10">
        <v>433.9</v>
      </c>
      <c r="AF14" s="10">
        <f t="shared" si="5"/>
        <v>12969.9</v>
      </c>
      <c r="AG14" s="10"/>
      <c r="AH14" s="10"/>
    </row>
    <row r="15" spans="1:34" ht="15.75" x14ac:dyDescent="0.25">
      <c r="A15" s="7" t="s">
        <v>6</v>
      </c>
      <c r="B15" s="10">
        <v>569.9</v>
      </c>
      <c r="C15" s="10">
        <v>550.79999999999995</v>
      </c>
      <c r="D15" s="10">
        <v>576.79999999999995</v>
      </c>
      <c r="E15" s="10">
        <v>562.29999999999995</v>
      </c>
      <c r="F15" s="10">
        <v>585.29999999999995</v>
      </c>
      <c r="G15" s="10">
        <v>607.4</v>
      </c>
      <c r="H15" s="10">
        <v>589.9</v>
      </c>
      <c r="I15" s="10">
        <v>580.9</v>
      </c>
      <c r="J15" s="10">
        <v>526.5</v>
      </c>
      <c r="K15" s="10">
        <v>573</v>
      </c>
      <c r="L15" s="10">
        <v>572.70000000000005</v>
      </c>
      <c r="M15" s="10">
        <v>551.70000000000005</v>
      </c>
      <c r="N15" s="10">
        <v>525</v>
      </c>
      <c r="O15" s="10">
        <v>511.2</v>
      </c>
      <c r="P15" s="10">
        <v>565.79999999999995</v>
      </c>
      <c r="Q15" s="10">
        <v>512.4</v>
      </c>
      <c r="R15" s="10">
        <v>533.29999999999995</v>
      </c>
      <c r="S15" s="10">
        <v>538.70000000000005</v>
      </c>
      <c r="T15" s="10">
        <v>556.9</v>
      </c>
      <c r="U15" s="16">
        <v>574.4</v>
      </c>
      <c r="V15" s="10">
        <v>575.1</v>
      </c>
      <c r="W15" s="10">
        <v>556.1</v>
      </c>
      <c r="X15" s="10">
        <v>566.79999999999995</v>
      </c>
      <c r="Y15" s="10">
        <v>569.20000000000005</v>
      </c>
      <c r="Z15" s="10">
        <v>585.6</v>
      </c>
      <c r="AA15" s="10">
        <v>574.79999999999995</v>
      </c>
      <c r="AB15" s="10">
        <v>560.4</v>
      </c>
      <c r="AC15" s="10">
        <v>590.20000000000005</v>
      </c>
      <c r="AD15" s="10">
        <v>573.29999999999995</v>
      </c>
      <c r="AE15" s="10">
        <v>557.79999999999995</v>
      </c>
      <c r="AF15" s="10">
        <f t="shared" si="5"/>
        <v>16874.199999999997</v>
      </c>
      <c r="AG15" s="10"/>
      <c r="AH15" s="10"/>
    </row>
    <row r="16" spans="1:34" ht="15.75" x14ac:dyDescent="0.25">
      <c r="A16" s="7" t="s">
        <v>7</v>
      </c>
      <c r="B16" s="10">
        <v>145.30000000000001</v>
      </c>
      <c r="C16" s="10">
        <v>160.69999999999999</v>
      </c>
      <c r="D16" s="10">
        <v>166.6</v>
      </c>
      <c r="E16" s="10">
        <v>158.6</v>
      </c>
      <c r="F16" s="10">
        <v>174</v>
      </c>
      <c r="G16" s="10">
        <v>168.2</v>
      </c>
      <c r="H16" s="16">
        <v>173.1</v>
      </c>
      <c r="I16" s="10">
        <v>166.1</v>
      </c>
      <c r="J16" s="10">
        <v>174.7</v>
      </c>
      <c r="K16" s="10">
        <v>175.4</v>
      </c>
      <c r="L16" s="10">
        <v>165.6</v>
      </c>
      <c r="M16" s="10">
        <v>170.1</v>
      </c>
      <c r="N16" s="10">
        <v>174.4</v>
      </c>
      <c r="O16" s="10">
        <v>173.7</v>
      </c>
      <c r="P16" s="10">
        <v>177.2</v>
      </c>
      <c r="Q16" s="10">
        <v>179.8</v>
      </c>
      <c r="R16" s="10">
        <v>174.6</v>
      </c>
      <c r="S16" s="10">
        <v>174</v>
      </c>
      <c r="T16" s="10">
        <v>173.4</v>
      </c>
      <c r="U16" s="10">
        <v>179.3</v>
      </c>
      <c r="V16" s="10">
        <v>180</v>
      </c>
      <c r="W16" s="10">
        <v>170.5</v>
      </c>
      <c r="X16" s="10">
        <v>179.5</v>
      </c>
      <c r="Y16" s="10">
        <v>182.9</v>
      </c>
      <c r="Z16" s="10">
        <v>184.5</v>
      </c>
      <c r="AA16" s="10">
        <v>165</v>
      </c>
      <c r="AB16" s="10">
        <v>175.9</v>
      </c>
      <c r="AC16" s="10">
        <v>171</v>
      </c>
      <c r="AD16" s="10">
        <v>152.6</v>
      </c>
      <c r="AE16" s="10">
        <v>187</v>
      </c>
      <c r="AF16" s="10">
        <f t="shared" si="5"/>
        <v>5153.7</v>
      </c>
      <c r="AG16" s="10"/>
      <c r="AH16" s="10"/>
    </row>
    <row r="17" spans="1:34" ht="15.75" x14ac:dyDescent="0.25">
      <c r="A17" s="7" t="s">
        <v>8</v>
      </c>
      <c r="B17" s="10">
        <v>178</v>
      </c>
      <c r="C17" s="10">
        <v>177.3</v>
      </c>
      <c r="D17" s="10">
        <v>172.1</v>
      </c>
      <c r="E17" s="10">
        <v>176.8</v>
      </c>
      <c r="F17" s="10">
        <v>181.2</v>
      </c>
      <c r="G17" s="10">
        <v>184.5</v>
      </c>
      <c r="H17" s="10">
        <v>184</v>
      </c>
      <c r="I17" s="10">
        <v>175.8</v>
      </c>
      <c r="J17" s="10">
        <v>180.3</v>
      </c>
      <c r="K17" s="10">
        <v>183</v>
      </c>
      <c r="L17" s="10">
        <v>188.7</v>
      </c>
      <c r="M17" s="10">
        <v>199.6</v>
      </c>
      <c r="N17" s="10">
        <v>200</v>
      </c>
      <c r="O17" s="10">
        <v>201.4</v>
      </c>
      <c r="P17" s="10">
        <v>200.3</v>
      </c>
      <c r="Q17" s="10">
        <v>189.5</v>
      </c>
      <c r="R17" s="10">
        <v>177.4</v>
      </c>
      <c r="S17" s="10">
        <v>192.7</v>
      </c>
      <c r="T17" s="10">
        <v>200.1</v>
      </c>
      <c r="U17" s="10">
        <v>205.4</v>
      </c>
      <c r="V17" s="10">
        <v>200.8</v>
      </c>
      <c r="W17" s="10">
        <v>191.8</v>
      </c>
      <c r="X17" s="10">
        <v>183.9</v>
      </c>
      <c r="Y17" s="10">
        <v>189</v>
      </c>
      <c r="Z17" s="10">
        <v>200.5</v>
      </c>
      <c r="AA17" s="10">
        <v>194.1</v>
      </c>
      <c r="AB17" s="10">
        <v>194.2</v>
      </c>
      <c r="AC17" s="10">
        <v>185.7</v>
      </c>
      <c r="AD17" s="10">
        <v>194.1</v>
      </c>
      <c r="AE17" s="10">
        <v>190.9</v>
      </c>
      <c r="AF17" s="10">
        <f t="shared" si="5"/>
        <v>5673.1</v>
      </c>
      <c r="AG17" s="10"/>
      <c r="AH17" s="10"/>
    </row>
    <row r="18" spans="1:34" ht="15.75" x14ac:dyDescent="0.25">
      <c r="A18" s="6" t="s">
        <v>1</v>
      </c>
      <c r="B18" s="7">
        <f t="shared" ref="B18:AE18" si="6">SUM(B13:B17)</f>
        <v>1978.1000000000001</v>
      </c>
      <c r="C18" s="7">
        <f t="shared" si="6"/>
        <v>1944.3</v>
      </c>
      <c r="D18" s="7">
        <f t="shared" si="6"/>
        <v>2001.1999999999998</v>
      </c>
      <c r="E18" s="7">
        <f t="shared" si="6"/>
        <v>2008.6</v>
      </c>
      <c r="F18" s="7">
        <f t="shared" si="6"/>
        <v>2036.6</v>
      </c>
      <c r="G18" s="7">
        <f>SUM(G13:G17)</f>
        <v>2085.6000000000004</v>
      </c>
      <c r="H18" s="7">
        <f>SUM(H13:H17)</f>
        <v>2055.6999999999998</v>
      </c>
      <c r="I18" s="7">
        <f>SUM(I13:I17)</f>
        <v>2009.7</v>
      </c>
      <c r="J18" s="7">
        <f t="shared" si="6"/>
        <v>1953.5</v>
      </c>
      <c r="K18" s="7">
        <f t="shared" si="6"/>
        <v>1988.1000000000001</v>
      </c>
      <c r="L18" s="7">
        <f t="shared" si="6"/>
        <v>2003.4</v>
      </c>
      <c r="M18" s="7">
        <f>SUM(M13:M17)</f>
        <v>2010.6</v>
      </c>
      <c r="N18" s="7">
        <f t="shared" si="6"/>
        <v>2011.9</v>
      </c>
      <c r="O18" s="7">
        <f>SUM(O13:O17)</f>
        <v>2026.4</v>
      </c>
      <c r="P18" s="7">
        <f>SUM(P13:P17)</f>
        <v>2101</v>
      </c>
      <c r="Q18" s="7">
        <f t="shared" si="6"/>
        <v>2045.4999999999998</v>
      </c>
      <c r="R18" s="7">
        <f>SUM(R13:R17)</f>
        <v>2027.4999999999998</v>
      </c>
      <c r="S18" s="7">
        <f t="shared" si="6"/>
        <v>2022.7</v>
      </c>
      <c r="T18" s="7">
        <f>SUM(T13:T17)</f>
        <v>2051.6999999999998</v>
      </c>
      <c r="U18" s="7">
        <f>SUM(U13:U17)</f>
        <v>2117.7999999999997</v>
      </c>
      <c r="V18" s="7">
        <f t="shared" si="6"/>
        <v>2087.3000000000002</v>
      </c>
      <c r="W18" s="7">
        <f t="shared" si="6"/>
        <v>2026.3</v>
      </c>
      <c r="X18" s="7">
        <f t="shared" si="6"/>
        <v>2035.2</v>
      </c>
      <c r="Y18" s="7">
        <f t="shared" si="6"/>
        <v>2066.6999999999998</v>
      </c>
      <c r="Z18" s="7">
        <f>SUM(Z13:Z17)</f>
        <v>2073.6999999999998</v>
      </c>
      <c r="AA18" s="7">
        <f t="shared" si="6"/>
        <v>2052.6999999999998</v>
      </c>
      <c r="AB18" s="7">
        <f t="shared" si="6"/>
        <v>2060.9</v>
      </c>
      <c r="AC18" s="7">
        <f>SUM(AC13:AC17)</f>
        <v>2059.6999999999998</v>
      </c>
      <c r="AD18" s="7">
        <f>SUM(AD13:AD17)</f>
        <v>2027.8999999999999</v>
      </c>
      <c r="AE18" s="7">
        <f t="shared" si="6"/>
        <v>2024.5</v>
      </c>
      <c r="AF18" s="10">
        <f t="shared" si="5"/>
        <v>60994.799999999996</v>
      </c>
      <c r="AG18" s="10"/>
      <c r="AH18" s="10"/>
    </row>
    <row r="19" spans="1:34" ht="15.75" x14ac:dyDescent="0.2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5.75" x14ac:dyDescent="0.25">
      <c r="A20" s="7" t="s">
        <v>11</v>
      </c>
      <c r="B20" s="7">
        <v>3536.7</v>
      </c>
      <c r="C20" s="7">
        <v>3526.1</v>
      </c>
      <c r="D20" s="7">
        <v>3584.8</v>
      </c>
      <c r="E20" s="11">
        <v>3626.2</v>
      </c>
      <c r="F20" s="7">
        <v>3671.9</v>
      </c>
      <c r="G20" s="7">
        <v>3773.8</v>
      </c>
      <c r="H20" s="7">
        <v>3698.6</v>
      </c>
      <c r="I20" s="7">
        <v>3650.6</v>
      </c>
      <c r="J20" s="7">
        <v>3560.7</v>
      </c>
      <c r="K20" s="7">
        <v>3592.9</v>
      </c>
      <c r="L20" s="7">
        <v>3624.9</v>
      </c>
      <c r="M20" s="7">
        <v>3592.8</v>
      </c>
      <c r="N20" s="7">
        <v>3626.7</v>
      </c>
      <c r="O20" s="7">
        <v>3660</v>
      </c>
      <c r="P20" s="7">
        <v>3776.4</v>
      </c>
      <c r="Q20" s="7">
        <v>3701.1</v>
      </c>
      <c r="R20" s="7">
        <v>3720.5</v>
      </c>
      <c r="S20" s="7">
        <v>3627.2</v>
      </c>
      <c r="T20" s="7">
        <v>3950.4</v>
      </c>
      <c r="U20" s="7">
        <v>3809.2</v>
      </c>
      <c r="V20" s="7">
        <v>3780.7</v>
      </c>
      <c r="W20" s="7">
        <v>3702.3</v>
      </c>
      <c r="X20" s="7">
        <v>3592.6</v>
      </c>
      <c r="Y20" s="7">
        <v>3721.9</v>
      </c>
      <c r="Z20" s="7">
        <v>3741.7</v>
      </c>
      <c r="AA20" s="7">
        <v>3650.9</v>
      </c>
      <c r="AB20" s="7">
        <v>3680.1</v>
      </c>
      <c r="AC20" s="7">
        <v>3644.6</v>
      </c>
      <c r="AD20" s="7">
        <v>3646.1</v>
      </c>
      <c r="AE20" s="7">
        <v>3607.3</v>
      </c>
      <c r="AF20" s="7">
        <f>SUM(B20:AE20)</f>
        <v>110079.7</v>
      </c>
      <c r="AG20" s="10"/>
      <c r="AH20" s="10"/>
    </row>
    <row r="21" spans="1:34" ht="15.75" x14ac:dyDescent="0.25">
      <c r="A21" s="15" t="s">
        <v>2</v>
      </c>
      <c r="B21" s="7">
        <f t="shared" ref="B21:AE21" si="7">B20-B11</f>
        <v>0</v>
      </c>
      <c r="C21" s="7">
        <f t="shared" si="7"/>
        <v>0</v>
      </c>
      <c r="D21" s="7">
        <f>D20-D11</f>
        <v>0</v>
      </c>
      <c r="E21" s="7">
        <f t="shared" si="7"/>
        <v>0</v>
      </c>
      <c r="F21" s="7">
        <f t="shared" si="7"/>
        <v>0</v>
      </c>
      <c r="G21" s="7">
        <f t="shared" si="7"/>
        <v>0</v>
      </c>
      <c r="H21" s="7">
        <f t="shared" si="7"/>
        <v>0</v>
      </c>
      <c r="I21" s="7">
        <f t="shared" si="7"/>
        <v>0</v>
      </c>
      <c r="J21" s="7">
        <f t="shared" si="7"/>
        <v>0</v>
      </c>
      <c r="K21" s="7">
        <f t="shared" si="7"/>
        <v>0</v>
      </c>
      <c r="L21" s="7">
        <f t="shared" si="7"/>
        <v>0</v>
      </c>
      <c r="M21" s="7">
        <f t="shared" si="7"/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-3.7999999999997272</v>
      </c>
      <c r="R21" s="7">
        <f t="shared" si="7"/>
        <v>0.1000000000003638</v>
      </c>
      <c r="S21" s="7">
        <f t="shared" si="7"/>
        <v>0</v>
      </c>
      <c r="T21" s="7">
        <f t="shared" si="7"/>
        <v>0</v>
      </c>
      <c r="U21" s="7">
        <f t="shared" si="7"/>
        <v>0</v>
      </c>
      <c r="V21" s="7">
        <f t="shared" si="7"/>
        <v>0</v>
      </c>
      <c r="W21" s="7">
        <f t="shared" si="7"/>
        <v>-104.99999999999909</v>
      </c>
      <c r="X21" s="7">
        <f t="shared" si="7"/>
        <v>0</v>
      </c>
      <c r="Y21" s="7">
        <f t="shared" si="7"/>
        <v>0</v>
      </c>
      <c r="Z21" s="7">
        <f t="shared" si="7"/>
        <v>-60.500000000000455</v>
      </c>
      <c r="AA21" s="7">
        <f>AA20-AA11</f>
        <v>0</v>
      </c>
      <c r="AB21" s="7">
        <f t="shared" si="7"/>
        <v>0</v>
      </c>
      <c r="AC21" s="7">
        <f>AC20-AC11</f>
        <v>0</v>
      </c>
      <c r="AD21" s="7">
        <f t="shared" si="7"/>
        <v>0</v>
      </c>
      <c r="AE21" s="7">
        <f t="shared" si="7"/>
        <v>0</v>
      </c>
      <c r="AF21" s="7">
        <f>SUM(B21:AE21)</f>
        <v>-169.19999999999891</v>
      </c>
      <c r="AG21" s="10"/>
      <c r="AH21" s="10"/>
    </row>
    <row r="23" spans="1:34" x14ac:dyDescent="0.25">
      <c r="B23">
        <f t="shared" ref="B23:Q24" si="8">B2-B13</f>
        <v>-29.399999999999977</v>
      </c>
      <c r="C23">
        <f t="shared" si="8"/>
        <v>-38.600000000000023</v>
      </c>
      <c r="D23">
        <f t="shared" si="8"/>
        <v>-89.400000000000091</v>
      </c>
      <c r="E23">
        <f t="shared" si="8"/>
        <v>-83.299999999999955</v>
      </c>
      <c r="F23">
        <f t="shared" si="8"/>
        <v>-77.900000000000091</v>
      </c>
      <c r="G23">
        <f t="shared" si="8"/>
        <v>-29.799999999999955</v>
      </c>
      <c r="H23">
        <f t="shared" si="8"/>
        <v>-42.399999999999977</v>
      </c>
      <c r="I23">
        <f t="shared" si="8"/>
        <v>-49</v>
      </c>
      <c r="J23">
        <f t="shared" si="8"/>
        <v>-36.399999999999977</v>
      </c>
      <c r="K23">
        <f t="shared" si="8"/>
        <v>-27.799999999999955</v>
      </c>
      <c r="L23">
        <f t="shared" si="8"/>
        <v>7.1000000000000227</v>
      </c>
      <c r="M23">
        <f t="shared" si="8"/>
        <v>8.7999999999999545</v>
      </c>
      <c r="N23">
        <f t="shared" si="8"/>
        <v>64.300000000000068</v>
      </c>
      <c r="O23">
        <f t="shared" si="8"/>
        <v>54.200000000000045</v>
      </c>
      <c r="P23">
        <f t="shared" si="8"/>
        <v>25.300000000000068</v>
      </c>
      <c r="Q23">
        <f t="shared" si="8"/>
        <v>30.800000000000068</v>
      </c>
      <c r="R23">
        <f t="shared" ref="R23:W24" si="9">R2-R13</f>
        <v>39.200000000000045</v>
      </c>
      <c r="S23">
        <f t="shared" si="9"/>
        <v>-5.8000000000000682</v>
      </c>
      <c r="T23">
        <f t="shared" si="9"/>
        <v>-6.8999999999999773</v>
      </c>
      <c r="U23">
        <f t="shared" si="9"/>
        <v>42.100000000000023</v>
      </c>
      <c r="V23">
        <f t="shared" si="9"/>
        <v>54.200000000000045</v>
      </c>
      <c r="W23">
        <f t="shared" si="9"/>
        <v>63.699999999999932</v>
      </c>
      <c r="X23">
        <f t="shared" ref="X23:AF23" si="10">X2-X13</f>
        <v>44.700000000000045</v>
      </c>
      <c r="Y23">
        <f t="shared" si="10"/>
        <v>-34.200000000000045</v>
      </c>
      <c r="Z23">
        <f t="shared" si="10"/>
        <v>82.5</v>
      </c>
      <c r="AA23">
        <f t="shared" si="10"/>
        <v>35.800000000000068</v>
      </c>
      <c r="AB23">
        <f t="shared" si="10"/>
        <v>-2.3999999999999773</v>
      </c>
      <c r="AC23">
        <f t="shared" si="10"/>
        <v>81.100000000000023</v>
      </c>
      <c r="AD23">
        <f t="shared" si="10"/>
        <v>44.299999999999955</v>
      </c>
      <c r="AE23">
        <f t="shared" si="10"/>
        <v>47</v>
      </c>
      <c r="AF23">
        <f t="shared" si="10"/>
        <v>171.79999999999927</v>
      </c>
    </row>
    <row r="24" spans="1:34" x14ac:dyDescent="0.25">
      <c r="B24">
        <f t="shared" si="8"/>
        <v>2.1000000000000227</v>
      </c>
      <c r="C24">
        <f t="shared" si="8"/>
        <v>2.8000000000000114</v>
      </c>
      <c r="D24">
        <f t="shared" si="8"/>
        <v>1</v>
      </c>
      <c r="E24">
        <f t="shared" si="8"/>
        <v>8.2999999999999545</v>
      </c>
      <c r="F24">
        <f t="shared" si="8"/>
        <v>5.3000000000000114</v>
      </c>
      <c r="G24">
        <f t="shared" si="8"/>
        <v>3</v>
      </c>
      <c r="H24">
        <f t="shared" si="8"/>
        <v>1.7999999999999545</v>
      </c>
      <c r="I24">
        <f t="shared" si="8"/>
        <v>3.1000000000000227</v>
      </c>
      <c r="J24">
        <f t="shared" si="8"/>
        <v>4.4000000000000341</v>
      </c>
      <c r="K24">
        <f t="shared" si="8"/>
        <v>3.8999999999999773</v>
      </c>
      <c r="L24">
        <f t="shared" si="8"/>
        <v>3.5999999999999659</v>
      </c>
      <c r="M24">
        <f t="shared" si="8"/>
        <v>2.8999999999999773</v>
      </c>
      <c r="N24">
        <f t="shared" si="8"/>
        <v>-7</v>
      </c>
      <c r="O24">
        <f t="shared" si="8"/>
        <v>3.5999999999999659</v>
      </c>
      <c r="P24">
        <f t="shared" si="8"/>
        <v>2.7000000000000455</v>
      </c>
      <c r="Q24">
        <f t="shared" si="8"/>
        <v>9.6000000000000227</v>
      </c>
      <c r="R24">
        <f t="shared" si="9"/>
        <v>3.7000000000000455</v>
      </c>
      <c r="S24">
        <f t="shared" si="9"/>
        <v>3.5</v>
      </c>
      <c r="T24">
        <f t="shared" si="9"/>
        <v>3.5</v>
      </c>
      <c r="U24">
        <f t="shared" si="9"/>
        <v>2.1000000000000227</v>
      </c>
      <c r="V24">
        <f t="shared" si="9"/>
        <v>3.8999999999999773</v>
      </c>
      <c r="W24">
        <f>W3-W14</f>
        <v>2.3000000000000114</v>
      </c>
      <c r="X24">
        <f t="shared" ref="X24:AF24" si="11">X3-X14</f>
        <v>3.8000000000000114</v>
      </c>
      <c r="Y24">
        <f t="shared" si="11"/>
        <v>8.1000000000000227</v>
      </c>
      <c r="Z24">
        <f t="shared" si="11"/>
        <v>3.5999999999999659</v>
      </c>
      <c r="AA24">
        <f t="shared" si="11"/>
        <v>6.6000000000000227</v>
      </c>
      <c r="AB24">
        <f t="shared" si="11"/>
        <v>5.5999999999999659</v>
      </c>
      <c r="AC24">
        <f t="shared" si="11"/>
        <v>4.7000000000000455</v>
      </c>
      <c r="AD24">
        <f t="shared" si="11"/>
        <v>4.3000000000000114</v>
      </c>
      <c r="AE24">
        <f t="shared" si="11"/>
        <v>3.7000000000000455</v>
      </c>
      <c r="AF24">
        <f t="shared" si="11"/>
        <v>110.50000000000364</v>
      </c>
    </row>
    <row r="25" spans="1:34" x14ac:dyDescent="0.25">
      <c r="B25">
        <f t="shared" ref="B25:V25" si="12">B4-B15</f>
        <v>-3.5</v>
      </c>
      <c r="C25">
        <f t="shared" si="12"/>
        <v>-6.1999999999999318</v>
      </c>
      <c r="D25">
        <f t="shared" si="12"/>
        <v>-3.1999999999999318</v>
      </c>
      <c r="E25">
        <f t="shared" si="12"/>
        <v>0.40000000000009095</v>
      </c>
      <c r="F25">
        <f t="shared" si="12"/>
        <v>3.5</v>
      </c>
      <c r="G25">
        <f t="shared" si="12"/>
        <v>-7.1999999999999318</v>
      </c>
      <c r="H25">
        <f t="shared" si="12"/>
        <v>-5.5</v>
      </c>
      <c r="I25">
        <f t="shared" si="12"/>
        <v>-6.6999999999999318</v>
      </c>
      <c r="J25">
        <f t="shared" si="12"/>
        <v>-5.5</v>
      </c>
      <c r="K25">
        <f t="shared" si="12"/>
        <v>-4.2999999999999545</v>
      </c>
      <c r="L25">
        <f t="shared" si="12"/>
        <v>-5.3000000000000682</v>
      </c>
      <c r="M25">
        <f t="shared" si="12"/>
        <v>-5.6000000000000227</v>
      </c>
      <c r="N25">
        <f t="shared" si="12"/>
        <v>-5.2999999999999545</v>
      </c>
      <c r="O25">
        <f t="shared" si="12"/>
        <v>-3.8999999999999773</v>
      </c>
      <c r="P25">
        <f t="shared" si="12"/>
        <v>-4.6999999999999318</v>
      </c>
      <c r="Q25">
        <f t="shared" si="12"/>
        <v>-4.5999999999999659</v>
      </c>
      <c r="R25">
        <f t="shared" si="12"/>
        <v>-5.0999999999999091</v>
      </c>
      <c r="S25">
        <f t="shared" si="12"/>
        <v>-2</v>
      </c>
      <c r="T25">
        <f t="shared" si="12"/>
        <v>-2.3999999999999773</v>
      </c>
      <c r="U25">
        <f t="shared" si="12"/>
        <v>6.1000000000000227</v>
      </c>
      <c r="V25">
        <f t="shared" si="12"/>
        <v>-10.600000000000023</v>
      </c>
      <c r="W25">
        <f>W4-W15</f>
        <v>6.1000000000000227</v>
      </c>
      <c r="X25">
        <f t="shared" ref="X25:AF25" si="13">X4-X15</f>
        <v>-9.5999999999999091</v>
      </c>
      <c r="Y25">
        <f t="shared" si="13"/>
        <v>-4</v>
      </c>
      <c r="Z25">
        <f t="shared" si="13"/>
        <v>-8.3000000000000682</v>
      </c>
      <c r="AA25">
        <f t="shared" si="13"/>
        <v>-3.2999999999999545</v>
      </c>
      <c r="AB25">
        <f t="shared" si="13"/>
        <v>-1.1999999999999318</v>
      </c>
      <c r="AC25">
        <f t="shared" si="13"/>
        <v>-6.5</v>
      </c>
      <c r="AD25">
        <f t="shared" si="13"/>
        <v>0.60000000000002274</v>
      </c>
      <c r="AE25">
        <f t="shared" si="13"/>
        <v>-2.8999999999999773</v>
      </c>
      <c r="AF25">
        <f t="shared" si="13"/>
        <v>-110.69999999999345</v>
      </c>
    </row>
    <row r="26" spans="1:34" x14ac:dyDescent="0.25">
      <c r="B26">
        <f t="shared" ref="B26:Q27" si="14">B5-B16</f>
        <v>0</v>
      </c>
      <c r="C26">
        <f t="shared" si="14"/>
        <v>0</v>
      </c>
      <c r="D26">
        <f t="shared" si="14"/>
        <v>0</v>
      </c>
      <c r="E26">
        <f t="shared" si="14"/>
        <v>0</v>
      </c>
      <c r="F26">
        <f t="shared" si="14"/>
        <v>1</v>
      </c>
      <c r="G26">
        <f t="shared" si="14"/>
        <v>0</v>
      </c>
      <c r="H26">
        <f t="shared" si="14"/>
        <v>2</v>
      </c>
      <c r="I26">
        <f t="shared" si="14"/>
        <v>1</v>
      </c>
      <c r="J26">
        <f t="shared" si="14"/>
        <v>1</v>
      </c>
      <c r="K26">
        <f t="shared" si="14"/>
        <v>2</v>
      </c>
      <c r="L26">
        <f t="shared" si="14"/>
        <v>2.5</v>
      </c>
      <c r="M26">
        <f t="shared" si="14"/>
        <v>0</v>
      </c>
      <c r="N26">
        <f t="shared" si="14"/>
        <v>0</v>
      </c>
      <c r="O26">
        <f t="shared" si="14"/>
        <v>1</v>
      </c>
      <c r="P26">
        <f t="shared" si="14"/>
        <v>1</v>
      </c>
      <c r="Q26">
        <f t="shared" si="14"/>
        <v>3</v>
      </c>
      <c r="R26">
        <f t="shared" ref="R26:AE27" si="15">R5-R16</f>
        <v>1.5</v>
      </c>
      <c r="S26">
        <f t="shared" si="15"/>
        <v>3</v>
      </c>
      <c r="T26">
        <f t="shared" si="15"/>
        <v>1</v>
      </c>
      <c r="U26">
        <f t="shared" si="15"/>
        <v>0</v>
      </c>
      <c r="V26">
        <f t="shared" si="15"/>
        <v>1</v>
      </c>
      <c r="W26">
        <f t="shared" si="15"/>
        <v>4.5</v>
      </c>
      <c r="X26">
        <f t="shared" si="15"/>
        <v>0</v>
      </c>
      <c r="Y26">
        <f t="shared" si="15"/>
        <v>1</v>
      </c>
      <c r="Z26">
        <f t="shared" si="15"/>
        <v>1</v>
      </c>
      <c r="AA26">
        <f t="shared" si="15"/>
        <v>0</v>
      </c>
      <c r="AB26">
        <f t="shared" si="15"/>
        <v>0.69999999999998863</v>
      </c>
      <c r="AC26">
        <f t="shared" si="15"/>
        <v>0.5</v>
      </c>
      <c r="AD26">
        <f t="shared" si="15"/>
        <v>0</v>
      </c>
      <c r="AE26">
        <f t="shared" si="15"/>
        <v>0</v>
      </c>
      <c r="AF26">
        <f t="shared" ref="W26:AF27" si="16">AF5-AF16</f>
        <v>28.700000000000728</v>
      </c>
    </row>
    <row r="27" spans="1:34" x14ac:dyDescent="0.25">
      <c r="B27">
        <f t="shared" si="14"/>
        <v>2</v>
      </c>
      <c r="C27">
        <f t="shared" si="14"/>
        <v>0.39999999999997726</v>
      </c>
      <c r="D27">
        <f t="shared" si="14"/>
        <v>-9.9999999999994316E-2</v>
      </c>
      <c r="E27">
        <f t="shared" si="14"/>
        <v>0.39999999999997726</v>
      </c>
      <c r="F27">
        <f t="shared" si="14"/>
        <v>0.10000000000002274</v>
      </c>
      <c r="G27">
        <f t="shared" si="14"/>
        <v>-0.30000000000001137</v>
      </c>
      <c r="H27">
        <f t="shared" si="14"/>
        <v>2.0999999999999943</v>
      </c>
      <c r="I27">
        <f t="shared" si="14"/>
        <v>-0.60000000000002274</v>
      </c>
      <c r="J27">
        <f t="shared" si="14"/>
        <v>0</v>
      </c>
      <c r="K27">
        <f t="shared" si="14"/>
        <v>-0.80000000000001137</v>
      </c>
      <c r="L27">
        <f t="shared" si="14"/>
        <v>1.1000000000000227</v>
      </c>
      <c r="M27">
        <f t="shared" si="14"/>
        <v>2.3000000000000114</v>
      </c>
      <c r="N27">
        <f t="shared" si="14"/>
        <v>1.8000000000000114</v>
      </c>
      <c r="O27">
        <f t="shared" si="14"/>
        <v>1.6999999999999886</v>
      </c>
      <c r="P27">
        <f t="shared" si="14"/>
        <v>0.5</v>
      </c>
      <c r="Q27">
        <f t="shared" si="14"/>
        <v>-0.40000000000000568</v>
      </c>
      <c r="R27">
        <f t="shared" si="15"/>
        <v>0</v>
      </c>
      <c r="S27">
        <f t="shared" si="15"/>
        <v>2.4000000000000057</v>
      </c>
      <c r="T27">
        <f t="shared" si="15"/>
        <v>1.5999999999999943</v>
      </c>
      <c r="U27">
        <f t="shared" si="15"/>
        <v>0.5</v>
      </c>
      <c r="V27">
        <f t="shared" si="15"/>
        <v>1.7999999999999829</v>
      </c>
      <c r="W27">
        <f t="shared" si="16"/>
        <v>1.7999999999999829</v>
      </c>
      <c r="X27">
        <f t="shared" si="16"/>
        <v>-0.59999999999999432</v>
      </c>
      <c r="Y27">
        <f t="shared" si="16"/>
        <v>-1.3000000000000114</v>
      </c>
      <c r="Z27">
        <f t="shared" si="16"/>
        <v>1.3000000000000114</v>
      </c>
      <c r="AA27">
        <f t="shared" si="16"/>
        <v>3</v>
      </c>
      <c r="AB27">
        <f t="shared" si="16"/>
        <v>0.60000000000002274</v>
      </c>
      <c r="AC27">
        <f t="shared" si="16"/>
        <v>0.10000000000002274</v>
      </c>
      <c r="AD27">
        <f t="shared" si="16"/>
        <v>1.8000000000000114</v>
      </c>
      <c r="AE27">
        <f t="shared" si="16"/>
        <v>-0.70000000000001705</v>
      </c>
      <c r="AF27">
        <f t="shared" si="16"/>
        <v>22.5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4F6F-E462-4732-8A63-8AC0B353C92D}">
  <dimension ref="A1:AI21"/>
  <sheetViews>
    <sheetView tabSelected="1" topLeftCell="V1" workbookViewId="0">
      <selection activeCell="AF18" sqref="AF18"/>
    </sheetView>
  </sheetViews>
  <sheetFormatPr defaultRowHeight="15.75" x14ac:dyDescent="0.25"/>
  <cols>
    <col min="1" max="1" width="15.7109375" style="7" bestFit="1" customWidth="1"/>
    <col min="2" max="32" width="9.140625" style="10"/>
    <col min="33" max="33" width="9" style="10" bestFit="1" customWidth="1"/>
    <col min="34" max="34" width="10.85546875" style="10" bestFit="1" customWidth="1"/>
    <col min="35" max="35" width="13.7109375" style="10" bestFit="1" customWidth="1"/>
    <col min="36" max="16384" width="9.140625" style="10"/>
  </cols>
  <sheetData>
    <row r="1" spans="1:35" s="7" customFormat="1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6" t="s">
        <v>1</v>
      </c>
      <c r="AH1" s="15" t="s">
        <v>2</v>
      </c>
      <c r="AI1" s="7" t="s">
        <v>3</v>
      </c>
    </row>
    <row r="2" spans="1:35" x14ac:dyDescent="0.25">
      <c r="A2" s="7" t="s">
        <v>4</v>
      </c>
      <c r="B2" s="10">
        <v>673</v>
      </c>
      <c r="C2" s="10">
        <v>666.6</v>
      </c>
      <c r="D2" s="10">
        <v>640.70000000000005</v>
      </c>
      <c r="E2" s="10">
        <v>706.2</v>
      </c>
      <c r="F2" s="10">
        <v>708.4</v>
      </c>
      <c r="G2" s="10">
        <v>679.5</v>
      </c>
      <c r="H2" s="10">
        <v>671</v>
      </c>
      <c r="I2" s="10">
        <v>719.6</v>
      </c>
      <c r="J2" s="10">
        <v>719.3</v>
      </c>
      <c r="K2" s="10">
        <v>626.20000000000005</v>
      </c>
      <c r="L2" s="10">
        <v>653.9</v>
      </c>
      <c r="M2" s="10">
        <v>615.9</v>
      </c>
      <c r="N2" s="10">
        <v>728.9</v>
      </c>
      <c r="O2" s="10">
        <v>610.4</v>
      </c>
      <c r="P2" s="10">
        <v>690.5</v>
      </c>
      <c r="Q2" s="10">
        <v>703.4</v>
      </c>
      <c r="R2" s="10">
        <v>702.1</v>
      </c>
      <c r="S2" s="10">
        <v>700.8</v>
      </c>
      <c r="T2" s="10">
        <v>729.4</v>
      </c>
      <c r="U2" s="10">
        <v>724.8</v>
      </c>
      <c r="V2" s="10">
        <v>690.8</v>
      </c>
      <c r="W2" s="10">
        <v>743.8</v>
      </c>
      <c r="X2" s="10">
        <v>701</v>
      </c>
      <c r="Y2" s="10">
        <v>725.3</v>
      </c>
      <c r="Z2" s="10">
        <v>632.9</v>
      </c>
      <c r="AA2" s="10">
        <v>731.7</v>
      </c>
      <c r="AB2" s="10">
        <v>687</v>
      </c>
      <c r="AC2" s="10">
        <v>676.3</v>
      </c>
      <c r="AD2" s="10">
        <v>721.2</v>
      </c>
      <c r="AE2" s="10">
        <v>695.1</v>
      </c>
      <c r="AF2" s="10">
        <v>756.8</v>
      </c>
      <c r="AG2" s="10">
        <f>SUM(B2:AF2)</f>
        <v>21432.499999999996</v>
      </c>
      <c r="AH2" s="10">
        <f>AG13-AG2</f>
        <v>-103.79999999999927</v>
      </c>
    </row>
    <row r="3" spans="1:35" x14ac:dyDescent="0.25">
      <c r="A3" s="7" t="s">
        <v>5</v>
      </c>
      <c r="B3" s="10">
        <v>476.8</v>
      </c>
      <c r="C3" s="10">
        <v>464.2</v>
      </c>
      <c r="D3" s="10">
        <v>474.5</v>
      </c>
      <c r="E3" s="10">
        <v>465.2</v>
      </c>
      <c r="F3" s="10">
        <v>471.6</v>
      </c>
      <c r="G3" s="10">
        <v>485.6</v>
      </c>
      <c r="H3" s="10">
        <v>492</v>
      </c>
      <c r="I3" s="10">
        <v>490.4</v>
      </c>
      <c r="J3" s="10">
        <v>495.6</v>
      </c>
      <c r="K3" s="10">
        <v>489.6</v>
      </c>
      <c r="L3" s="10">
        <v>508.5</v>
      </c>
      <c r="M3" s="10">
        <v>479.8</v>
      </c>
      <c r="N3" s="10">
        <v>486.9</v>
      </c>
      <c r="O3" s="10">
        <v>492.7</v>
      </c>
      <c r="P3" s="10">
        <v>485</v>
      </c>
      <c r="Q3" s="10">
        <v>485.2</v>
      </c>
      <c r="R3" s="10">
        <v>465.7</v>
      </c>
      <c r="S3" s="10">
        <v>481.7</v>
      </c>
      <c r="T3" s="10">
        <v>484.1</v>
      </c>
      <c r="U3" s="10">
        <v>483.3</v>
      </c>
      <c r="V3" s="10">
        <v>472.4</v>
      </c>
      <c r="W3" s="10">
        <v>470.2</v>
      </c>
      <c r="X3" s="10">
        <v>480.9</v>
      </c>
      <c r="Y3" s="10">
        <v>451.6</v>
      </c>
      <c r="Z3" s="10">
        <v>408.9</v>
      </c>
      <c r="AA3" s="10">
        <v>432.3</v>
      </c>
      <c r="AB3" s="10">
        <v>441.1</v>
      </c>
      <c r="AC3" s="10">
        <v>443.5</v>
      </c>
      <c r="AD3" s="10">
        <v>443.4</v>
      </c>
      <c r="AE3" s="10">
        <v>449.4</v>
      </c>
      <c r="AF3" s="10">
        <v>459.7</v>
      </c>
      <c r="AG3" s="10">
        <f>SUM(B3:AF3)</f>
        <v>14611.800000000001</v>
      </c>
      <c r="AH3" s="10">
        <f t="shared" ref="AH3:AH6" si="0">AG14-AG3</f>
        <v>-96.300000000001091</v>
      </c>
    </row>
    <row r="4" spans="1:35" x14ac:dyDescent="0.25">
      <c r="A4" s="7" t="s">
        <v>6</v>
      </c>
      <c r="B4" s="10">
        <v>580.5</v>
      </c>
      <c r="C4" s="10">
        <v>555.4</v>
      </c>
      <c r="D4" s="10">
        <v>582.20000000000005</v>
      </c>
      <c r="E4" s="10">
        <v>568.4</v>
      </c>
      <c r="F4" s="10">
        <v>582</v>
      </c>
      <c r="G4" s="10">
        <v>605.5</v>
      </c>
      <c r="H4" s="10">
        <v>564.79999999999995</v>
      </c>
      <c r="I4" s="10">
        <v>600.5</v>
      </c>
      <c r="J4" s="10">
        <v>579.9</v>
      </c>
      <c r="K4" s="10">
        <v>568.1</v>
      </c>
      <c r="L4" s="10">
        <v>579.4</v>
      </c>
      <c r="M4" s="10">
        <v>550.79999999999995</v>
      </c>
      <c r="N4" s="10">
        <v>580.70000000000005</v>
      </c>
      <c r="O4" s="10">
        <v>553.9</v>
      </c>
      <c r="P4" s="10">
        <v>584.29999999999995</v>
      </c>
      <c r="Q4" s="10">
        <v>593.70000000000005</v>
      </c>
      <c r="R4" s="10">
        <v>583.1</v>
      </c>
      <c r="S4" s="10">
        <v>608.5</v>
      </c>
      <c r="T4" s="10">
        <v>597.70000000000005</v>
      </c>
      <c r="U4" s="10">
        <v>598.29999999999995</v>
      </c>
      <c r="V4" s="10">
        <v>556.4</v>
      </c>
      <c r="W4" s="10">
        <v>594.70000000000005</v>
      </c>
      <c r="X4" s="10">
        <v>579.79999999999995</v>
      </c>
      <c r="Y4" s="10">
        <v>569.6</v>
      </c>
      <c r="Z4" s="10">
        <v>533.9</v>
      </c>
      <c r="AA4" s="10">
        <v>588.9</v>
      </c>
      <c r="AB4" s="10">
        <v>572.20000000000005</v>
      </c>
      <c r="AC4" s="10">
        <v>565.5</v>
      </c>
      <c r="AD4" s="10">
        <v>575.5</v>
      </c>
      <c r="AE4" s="10">
        <v>602.79999999999995</v>
      </c>
      <c r="AF4" s="10">
        <v>582.9</v>
      </c>
      <c r="AG4" s="10">
        <f t="shared" ref="AG4" si="1">SUM(B4:AF4)</f>
        <v>17939.900000000001</v>
      </c>
      <c r="AH4" s="10">
        <f t="shared" si="0"/>
        <v>74.499999999996362</v>
      </c>
    </row>
    <row r="5" spans="1:35" x14ac:dyDescent="0.25">
      <c r="A5" s="7" t="s">
        <v>7</v>
      </c>
      <c r="B5" s="10">
        <v>173.8</v>
      </c>
      <c r="C5" s="10">
        <v>168</v>
      </c>
      <c r="D5" s="10">
        <v>172.8</v>
      </c>
      <c r="E5" s="10">
        <v>173</v>
      </c>
      <c r="F5" s="10">
        <v>179.4</v>
      </c>
      <c r="G5" s="10">
        <v>177.6</v>
      </c>
      <c r="H5" s="10">
        <v>184.8</v>
      </c>
      <c r="I5" s="10">
        <v>178.5</v>
      </c>
      <c r="J5" s="10">
        <v>176.6</v>
      </c>
      <c r="K5" s="10">
        <v>170.7</v>
      </c>
      <c r="L5" s="10">
        <v>184.4</v>
      </c>
      <c r="M5" s="10">
        <v>181.8</v>
      </c>
      <c r="N5" s="10">
        <v>169.3</v>
      </c>
      <c r="O5" s="10">
        <v>186.7</v>
      </c>
      <c r="P5" s="10">
        <v>180.5</v>
      </c>
      <c r="Q5" s="10">
        <v>186</v>
      </c>
      <c r="R5" s="10">
        <v>179.8</v>
      </c>
      <c r="S5" s="10">
        <v>182.1</v>
      </c>
      <c r="T5" s="10">
        <v>186.2</v>
      </c>
      <c r="U5" s="10">
        <v>189.4</v>
      </c>
      <c r="V5" s="10">
        <v>183.3</v>
      </c>
      <c r="W5" s="10">
        <v>183.6</v>
      </c>
      <c r="X5" s="10">
        <v>179.4</v>
      </c>
      <c r="Y5" s="10">
        <v>189.6</v>
      </c>
      <c r="Z5" s="10">
        <v>166.2</v>
      </c>
      <c r="AA5" s="10">
        <v>185.3</v>
      </c>
      <c r="AB5" s="10">
        <v>183.6</v>
      </c>
      <c r="AC5" s="10">
        <v>169.3</v>
      </c>
      <c r="AD5" s="10">
        <v>178.5</v>
      </c>
      <c r="AE5" s="10">
        <v>180.1</v>
      </c>
      <c r="AF5" s="10">
        <v>169.2</v>
      </c>
      <c r="AG5" s="10">
        <f>SUM(B5:AF5)</f>
        <v>5549.5000000000009</v>
      </c>
      <c r="AH5" s="10">
        <f t="shared" si="0"/>
        <v>-2.7999999999992724</v>
      </c>
    </row>
    <row r="6" spans="1:35" x14ac:dyDescent="0.25">
      <c r="A6" s="7" t="s">
        <v>8</v>
      </c>
      <c r="B6" s="10">
        <v>174.8</v>
      </c>
      <c r="C6" s="10">
        <v>190.5</v>
      </c>
      <c r="D6" s="10">
        <v>190.1</v>
      </c>
      <c r="E6" s="10">
        <v>198.1</v>
      </c>
      <c r="F6" s="10">
        <v>188.5</v>
      </c>
      <c r="G6" s="10">
        <v>186.2</v>
      </c>
      <c r="H6" s="10">
        <v>195</v>
      </c>
      <c r="I6" s="10">
        <v>186.9</v>
      </c>
      <c r="J6" s="10">
        <v>202.6</v>
      </c>
      <c r="K6" s="10">
        <v>203</v>
      </c>
      <c r="L6" s="10">
        <v>204.7</v>
      </c>
      <c r="M6" s="10">
        <v>218.9</v>
      </c>
      <c r="N6" s="10">
        <v>206.2</v>
      </c>
      <c r="O6" s="10">
        <v>205.6</v>
      </c>
      <c r="P6" s="10">
        <v>201.1</v>
      </c>
      <c r="Q6" s="10">
        <v>208.5</v>
      </c>
      <c r="R6" s="10">
        <v>209.8</v>
      </c>
      <c r="S6" s="10">
        <v>222.3</v>
      </c>
      <c r="T6" s="10">
        <v>212.3</v>
      </c>
      <c r="U6" s="10">
        <v>217.6</v>
      </c>
      <c r="V6" s="10">
        <v>208.5</v>
      </c>
      <c r="W6" s="10">
        <v>215.2</v>
      </c>
      <c r="X6" s="10">
        <v>200.4</v>
      </c>
      <c r="Y6" s="10">
        <v>195.6</v>
      </c>
      <c r="Z6" s="10">
        <v>180.2</v>
      </c>
      <c r="AA6" s="10">
        <v>194.2</v>
      </c>
      <c r="AB6" s="10">
        <v>187.9</v>
      </c>
      <c r="AC6" s="10">
        <v>177.9</v>
      </c>
      <c r="AD6" s="10">
        <v>177.9</v>
      </c>
      <c r="AE6" s="10">
        <v>198.5</v>
      </c>
      <c r="AF6" s="10">
        <v>199.3</v>
      </c>
      <c r="AG6" s="10">
        <f>SUM(B6:AF6)</f>
        <v>6158.2999999999993</v>
      </c>
      <c r="AH6" s="10">
        <f t="shared" si="0"/>
        <v>-35.199999999998909</v>
      </c>
    </row>
    <row r="7" spans="1:35" x14ac:dyDescent="0.25">
      <c r="A7" s="6" t="s">
        <v>1</v>
      </c>
      <c r="B7" s="7">
        <f t="shared" ref="B7:AE7" si="2">SUM(B2:B6)</f>
        <v>2078.9</v>
      </c>
      <c r="C7" s="7">
        <f t="shared" si="2"/>
        <v>2044.6999999999998</v>
      </c>
      <c r="D7" s="7">
        <f t="shared" si="2"/>
        <v>2060.3000000000002</v>
      </c>
      <c r="E7" s="7">
        <f t="shared" si="2"/>
        <v>2110.9</v>
      </c>
      <c r="F7" s="7">
        <f t="shared" si="2"/>
        <v>2129.9</v>
      </c>
      <c r="G7" s="7">
        <f t="shared" si="2"/>
        <v>2134.3999999999996</v>
      </c>
      <c r="H7" s="7">
        <f t="shared" si="2"/>
        <v>2107.6</v>
      </c>
      <c r="I7" s="7">
        <f t="shared" si="2"/>
        <v>2175.9</v>
      </c>
      <c r="J7" s="7">
        <f t="shared" si="2"/>
        <v>2174</v>
      </c>
      <c r="K7" s="7">
        <f>SUM(K2:K6)</f>
        <v>2057.6000000000004</v>
      </c>
      <c r="L7" s="7">
        <f t="shared" si="2"/>
        <v>2130.9</v>
      </c>
      <c r="M7" s="7">
        <f t="shared" si="2"/>
        <v>2047.2</v>
      </c>
      <c r="N7" s="7">
        <f t="shared" si="2"/>
        <v>2172</v>
      </c>
      <c r="O7" s="7">
        <f t="shared" si="2"/>
        <v>2049.3000000000002</v>
      </c>
      <c r="P7" s="7">
        <f>SUM(P2:P6)</f>
        <v>2141.4</v>
      </c>
      <c r="Q7" s="7">
        <f t="shared" si="2"/>
        <v>2176.8000000000002</v>
      </c>
      <c r="R7" s="7">
        <f t="shared" si="2"/>
        <v>2140.5</v>
      </c>
      <c r="S7" s="7">
        <f t="shared" si="2"/>
        <v>2195.4</v>
      </c>
      <c r="T7" s="7">
        <f t="shared" si="2"/>
        <v>2209.7000000000003</v>
      </c>
      <c r="U7" s="7">
        <f>SUM(U2:U6)</f>
        <v>2213.4</v>
      </c>
      <c r="V7" s="7">
        <f t="shared" si="2"/>
        <v>2111.3999999999996</v>
      </c>
      <c r="W7" s="7">
        <f t="shared" si="2"/>
        <v>2207.5</v>
      </c>
      <c r="X7" s="7">
        <f t="shared" si="2"/>
        <v>2141.5</v>
      </c>
      <c r="Y7" s="7">
        <f t="shared" si="2"/>
        <v>2131.6999999999998</v>
      </c>
      <c r="Z7" s="7">
        <f t="shared" si="2"/>
        <v>1922.1</v>
      </c>
      <c r="AA7" s="7">
        <f t="shared" si="2"/>
        <v>2132.4</v>
      </c>
      <c r="AB7" s="7">
        <f t="shared" si="2"/>
        <v>2071.7999999999997</v>
      </c>
      <c r="AC7" s="7">
        <f t="shared" si="2"/>
        <v>2032.5</v>
      </c>
      <c r="AD7" s="7">
        <f t="shared" si="2"/>
        <v>2096.5</v>
      </c>
      <c r="AE7" s="7">
        <f t="shared" si="2"/>
        <v>2125.8999999999996</v>
      </c>
      <c r="AF7" s="7">
        <f>SUM(AF2:AF6)</f>
        <v>2167.9</v>
      </c>
      <c r="AG7" s="10">
        <f>SUM(B7:AF7)</f>
        <v>65692.000000000015</v>
      </c>
    </row>
    <row r="8" spans="1:35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5" x14ac:dyDescent="0.25">
      <c r="A9" s="7" t="s">
        <v>9</v>
      </c>
      <c r="B9" s="7">
        <v>3677.8</v>
      </c>
      <c r="C9" s="7">
        <v>3639.3</v>
      </c>
      <c r="D9" s="7">
        <v>3672.8</v>
      </c>
      <c r="E9" s="7">
        <v>3700.4</v>
      </c>
      <c r="F9" s="7">
        <v>3732.6</v>
      </c>
      <c r="G9" s="7">
        <f>3831.8+67.6</f>
        <v>3899.4</v>
      </c>
      <c r="H9" s="7">
        <v>3765</v>
      </c>
      <c r="I9" s="7">
        <v>3816.1</v>
      </c>
      <c r="J9" s="7">
        <v>3835.6</v>
      </c>
      <c r="K9" s="7">
        <v>3745.8</v>
      </c>
      <c r="L9" s="7">
        <v>3796.7</v>
      </c>
      <c r="M9" s="7">
        <v>3708.6</v>
      </c>
      <c r="N9" s="7">
        <v>3878.3</v>
      </c>
      <c r="O9" s="7">
        <v>3808.1</v>
      </c>
      <c r="P9" s="7">
        <f>3904+60.5</f>
        <v>3964.5</v>
      </c>
      <c r="Q9" s="7">
        <v>3922.1</v>
      </c>
      <c r="R9" s="7">
        <v>3868.9</v>
      </c>
      <c r="S9" s="7">
        <v>3962.5</v>
      </c>
      <c r="T9" s="7">
        <v>3958.4</v>
      </c>
      <c r="U9" s="7">
        <v>3995.4</v>
      </c>
      <c r="V9" s="7">
        <v>3878.6</v>
      </c>
      <c r="W9" s="7">
        <v>3977.7</v>
      </c>
      <c r="X9" s="7">
        <v>3944.7</v>
      </c>
      <c r="Y9" s="7">
        <v>3861.4</v>
      </c>
      <c r="Z9" s="7">
        <v>3418.6</v>
      </c>
      <c r="AA9" s="7">
        <v>3829.5</v>
      </c>
      <c r="AB9" s="7">
        <v>3709.2</v>
      </c>
      <c r="AC9" s="7">
        <v>3731.1</v>
      </c>
      <c r="AD9" s="7">
        <v>3769.9</v>
      </c>
      <c r="AE9" s="7">
        <v>3930.7</v>
      </c>
      <c r="AF9" s="7">
        <v>3852.1</v>
      </c>
      <c r="AG9" s="7">
        <f>SUM(B9:AF9)</f>
        <v>118251.79999999999</v>
      </c>
    </row>
    <row r="10" spans="1:35" x14ac:dyDescent="0.25">
      <c r="A10" s="15" t="s">
        <v>10</v>
      </c>
      <c r="B10" s="9">
        <f t="shared" ref="B10:AE10" si="3">B18-B7</f>
        <v>25.799999999999727</v>
      </c>
      <c r="C10" s="9">
        <f t="shared" si="3"/>
        <v>3.6000000000003638</v>
      </c>
      <c r="D10" s="9">
        <f t="shared" si="3"/>
        <v>42.799999999999727</v>
      </c>
      <c r="E10" s="9">
        <f t="shared" si="3"/>
        <v>-14</v>
      </c>
      <c r="F10" s="9">
        <f>F18-F7</f>
        <v>-15.5</v>
      </c>
      <c r="G10" s="9">
        <f t="shared" si="3"/>
        <v>6.3000000000001819</v>
      </c>
      <c r="H10" s="9">
        <f t="shared" si="3"/>
        <v>-11.300000000000182</v>
      </c>
      <c r="I10" s="9">
        <f t="shared" si="3"/>
        <v>-0.8000000000001819</v>
      </c>
      <c r="J10" s="9">
        <f t="shared" si="3"/>
        <v>-3.7000000000002728</v>
      </c>
      <c r="K10" s="9">
        <f t="shared" si="3"/>
        <v>92.299999999999727</v>
      </c>
      <c r="L10" s="9">
        <f t="shared" si="3"/>
        <v>107.30000000000018</v>
      </c>
      <c r="M10" s="9">
        <f t="shared" si="3"/>
        <v>115.10000000000014</v>
      </c>
      <c r="N10" s="9">
        <f>N18-N7</f>
        <v>-24.400000000000091</v>
      </c>
      <c r="O10" s="9">
        <f t="shared" si="3"/>
        <v>99.399999999999636</v>
      </c>
      <c r="P10" s="9">
        <f>P18-P7</f>
        <v>-104.59999999999991</v>
      </c>
      <c r="Q10" s="9">
        <f t="shared" si="3"/>
        <v>7.2999999999997272</v>
      </c>
      <c r="R10" s="9">
        <f t="shared" si="3"/>
        <v>10.800000000000182</v>
      </c>
      <c r="S10" s="9">
        <f t="shared" si="3"/>
        <v>12.899999999999636</v>
      </c>
      <c r="T10" s="9">
        <f t="shared" si="3"/>
        <v>-16.000000000000455</v>
      </c>
      <c r="U10" s="9">
        <f t="shared" si="3"/>
        <v>16</v>
      </c>
      <c r="V10" s="9">
        <f t="shared" si="3"/>
        <v>-24.099999999999909</v>
      </c>
      <c r="W10" s="9">
        <f t="shared" si="3"/>
        <v>-37.700000000000273</v>
      </c>
      <c r="X10" s="9">
        <f t="shared" si="3"/>
        <v>-27.5</v>
      </c>
      <c r="Y10" s="9">
        <f t="shared" si="3"/>
        <v>-37.699999999999818</v>
      </c>
      <c r="Z10" s="9">
        <f t="shared" si="3"/>
        <v>-23.599999999999909</v>
      </c>
      <c r="AA10" s="9">
        <f t="shared" si="3"/>
        <v>-55.599999999999909</v>
      </c>
      <c r="AB10" s="9">
        <f t="shared" si="3"/>
        <v>-29.899999999999636</v>
      </c>
      <c r="AC10" s="9">
        <f t="shared" si="3"/>
        <v>-87.100000000000136</v>
      </c>
      <c r="AD10" s="9">
        <f t="shared" si="3"/>
        <v>-91.5</v>
      </c>
      <c r="AE10" s="9">
        <f t="shared" si="3"/>
        <v>-16.399999999999636</v>
      </c>
      <c r="AF10" s="9">
        <f>AF18-AF7</f>
        <v>-81.799999999999727</v>
      </c>
      <c r="AG10" s="10">
        <f>SUM(B10:AF10)</f>
        <v>-163.60000000000082</v>
      </c>
    </row>
    <row r="11" spans="1:35" x14ac:dyDescent="0.25">
      <c r="A11" s="6" t="s">
        <v>1</v>
      </c>
      <c r="B11" s="8">
        <f>B9+B10</f>
        <v>3703.6</v>
      </c>
      <c r="C11" s="8">
        <f t="shared" ref="C11:AE11" si="4">C9+C10</f>
        <v>3642.9000000000005</v>
      </c>
      <c r="D11" s="8">
        <f t="shared" si="4"/>
        <v>3715.6</v>
      </c>
      <c r="E11" s="8">
        <f t="shared" si="4"/>
        <v>3686.4</v>
      </c>
      <c r="F11" s="8">
        <f t="shared" si="4"/>
        <v>3717.1</v>
      </c>
      <c r="G11" s="8">
        <f t="shared" si="4"/>
        <v>3905.7000000000003</v>
      </c>
      <c r="H11" s="8">
        <f t="shared" si="4"/>
        <v>3753.7</v>
      </c>
      <c r="I11" s="8">
        <f t="shared" si="4"/>
        <v>3815.2999999999997</v>
      </c>
      <c r="J11" s="8">
        <f t="shared" si="4"/>
        <v>3831.8999999999996</v>
      </c>
      <c r="K11" s="8">
        <f t="shared" si="4"/>
        <v>3838.1</v>
      </c>
      <c r="L11" s="8">
        <f t="shared" si="4"/>
        <v>3904</v>
      </c>
      <c r="M11" s="8">
        <f t="shared" si="4"/>
        <v>3823.7</v>
      </c>
      <c r="N11" s="8">
        <f t="shared" si="4"/>
        <v>3853.9</v>
      </c>
      <c r="O11" s="8">
        <f t="shared" si="4"/>
        <v>3907.4999999999995</v>
      </c>
      <c r="P11" s="8">
        <f t="shared" si="4"/>
        <v>3859.9</v>
      </c>
      <c r="Q11" s="8">
        <f t="shared" si="4"/>
        <v>3929.3999999999996</v>
      </c>
      <c r="R11" s="8">
        <f t="shared" si="4"/>
        <v>3879.7000000000003</v>
      </c>
      <c r="S11" s="8">
        <f t="shared" si="4"/>
        <v>3975.3999999999996</v>
      </c>
      <c r="T11" s="8">
        <f t="shared" si="4"/>
        <v>3942.3999999999996</v>
      </c>
      <c r="U11" s="8">
        <f t="shared" si="4"/>
        <v>4011.4</v>
      </c>
      <c r="V11" s="8">
        <f t="shared" si="4"/>
        <v>3854.5</v>
      </c>
      <c r="W11" s="8">
        <f t="shared" si="4"/>
        <v>3939.9999999999995</v>
      </c>
      <c r="X11" s="8">
        <f t="shared" si="4"/>
        <v>3917.2</v>
      </c>
      <c r="Y11" s="8">
        <f t="shared" si="4"/>
        <v>3823.7000000000003</v>
      </c>
      <c r="Z11" s="8">
        <f t="shared" si="4"/>
        <v>3395</v>
      </c>
      <c r="AA11" s="8">
        <f t="shared" si="4"/>
        <v>3773.9</v>
      </c>
      <c r="AB11" s="8">
        <f t="shared" si="4"/>
        <v>3679.3</v>
      </c>
      <c r="AC11" s="8">
        <f t="shared" si="4"/>
        <v>3644</v>
      </c>
      <c r="AD11" s="8">
        <f t="shared" si="4"/>
        <v>3678.4</v>
      </c>
      <c r="AE11" s="8">
        <f t="shared" si="4"/>
        <v>3914.3</v>
      </c>
      <c r="AF11" s="8">
        <f>AF9+AF10</f>
        <v>3770.3</v>
      </c>
    </row>
    <row r="13" spans="1:35" x14ac:dyDescent="0.25">
      <c r="A13" s="7" t="s">
        <v>4</v>
      </c>
      <c r="B13" s="10">
        <v>704.3</v>
      </c>
      <c r="C13" s="10">
        <v>678.6</v>
      </c>
      <c r="D13" s="10">
        <v>677.9</v>
      </c>
      <c r="E13" s="10">
        <v>702.4</v>
      </c>
      <c r="F13" s="10">
        <v>695.5</v>
      </c>
      <c r="G13" s="16">
        <v>694</v>
      </c>
      <c r="H13" s="10">
        <v>664.5</v>
      </c>
      <c r="I13" s="10">
        <v>721.3</v>
      </c>
      <c r="J13" s="10">
        <v>719</v>
      </c>
      <c r="K13" s="10">
        <v>720.6</v>
      </c>
      <c r="L13" s="10">
        <v>752.1</v>
      </c>
      <c r="M13" s="10">
        <v>741.5</v>
      </c>
      <c r="N13" s="10">
        <v>705.8</v>
      </c>
      <c r="O13" s="10">
        <v>708</v>
      </c>
      <c r="P13" s="10">
        <v>587.79999999999995</v>
      </c>
      <c r="Q13" s="10">
        <v>718.8</v>
      </c>
      <c r="R13" s="10">
        <v>719.8</v>
      </c>
      <c r="S13" s="10">
        <v>712.7</v>
      </c>
      <c r="T13" s="10">
        <v>706.7</v>
      </c>
      <c r="U13" s="10">
        <v>738.5</v>
      </c>
      <c r="V13" s="10">
        <v>662.3</v>
      </c>
      <c r="W13" s="10">
        <v>702.6</v>
      </c>
      <c r="X13" s="10">
        <v>667.4</v>
      </c>
      <c r="Y13" s="10">
        <v>691</v>
      </c>
      <c r="Z13" s="10">
        <v>605</v>
      </c>
      <c r="AA13" s="10">
        <v>687.5</v>
      </c>
      <c r="AB13" s="10">
        <v>659.7</v>
      </c>
      <c r="AC13" s="10">
        <v>591.70000000000005</v>
      </c>
      <c r="AD13" s="10">
        <v>607.29999999999995</v>
      </c>
      <c r="AE13" s="10">
        <v>695.8</v>
      </c>
      <c r="AF13" s="10">
        <v>688.6</v>
      </c>
      <c r="AG13" s="10">
        <f>SUM(B13:AF13)</f>
        <v>21328.699999999997</v>
      </c>
    </row>
    <row r="14" spans="1:35" x14ac:dyDescent="0.25">
      <c r="A14" s="7" t="s">
        <v>5</v>
      </c>
      <c r="B14" s="10">
        <v>473.2</v>
      </c>
      <c r="C14" s="10">
        <v>460.9</v>
      </c>
      <c r="D14" s="10">
        <v>470.6</v>
      </c>
      <c r="E14" s="10">
        <v>463.4</v>
      </c>
      <c r="F14" s="10">
        <v>466.6</v>
      </c>
      <c r="G14" s="10">
        <v>480.6</v>
      </c>
      <c r="H14" s="10">
        <v>484.6</v>
      </c>
      <c r="I14" s="10">
        <v>487.3</v>
      </c>
      <c r="J14" s="10">
        <v>493.1</v>
      </c>
      <c r="K14" s="10">
        <v>486.3</v>
      </c>
      <c r="L14" s="10">
        <v>517.70000000000005</v>
      </c>
      <c r="M14" s="10">
        <v>475</v>
      </c>
      <c r="N14" s="10">
        <v>483.4</v>
      </c>
      <c r="O14" s="10">
        <v>489.8</v>
      </c>
      <c r="P14" s="10">
        <v>481.7</v>
      </c>
      <c r="Q14" s="10">
        <v>479.8</v>
      </c>
      <c r="R14" s="10">
        <v>460.7</v>
      </c>
      <c r="S14" s="10">
        <v>475.8</v>
      </c>
      <c r="T14" s="10">
        <v>479.9</v>
      </c>
      <c r="U14" s="10">
        <v>480.4</v>
      </c>
      <c r="V14" s="10">
        <v>468.4</v>
      </c>
      <c r="W14" s="10">
        <v>467</v>
      </c>
      <c r="X14" s="10">
        <v>477.8</v>
      </c>
      <c r="Y14" s="10">
        <v>449.8</v>
      </c>
      <c r="Z14" s="10">
        <v>404.7</v>
      </c>
      <c r="AA14" s="10">
        <v>430.6</v>
      </c>
      <c r="AB14" s="10">
        <v>439.1</v>
      </c>
      <c r="AC14" s="10">
        <v>439.8</v>
      </c>
      <c r="AD14" s="10">
        <v>448.7</v>
      </c>
      <c r="AE14" s="10">
        <v>445.2</v>
      </c>
      <c r="AF14" s="10">
        <v>453.6</v>
      </c>
      <c r="AG14" s="10">
        <f t="shared" ref="AG14:AG18" si="5">SUM(B14:AF14)</f>
        <v>14515.5</v>
      </c>
    </row>
    <row r="15" spans="1:35" x14ac:dyDescent="0.25">
      <c r="A15" s="7" t="s">
        <v>6</v>
      </c>
      <c r="B15" s="10">
        <v>578.79999999999995</v>
      </c>
      <c r="C15" s="10">
        <v>552.20000000000005</v>
      </c>
      <c r="D15" s="10">
        <v>582.1</v>
      </c>
      <c r="E15" s="10">
        <v>566.6</v>
      </c>
      <c r="F15" s="10">
        <v>585.1</v>
      </c>
      <c r="G15" s="10">
        <v>604.1</v>
      </c>
      <c r="H15" s="10">
        <v>568.6</v>
      </c>
      <c r="I15" s="10">
        <v>601.29999999999995</v>
      </c>
      <c r="J15" s="10">
        <v>581.79999999999995</v>
      </c>
      <c r="K15" s="10">
        <v>572.5</v>
      </c>
      <c r="L15" s="10">
        <v>582</v>
      </c>
      <c r="M15" s="10">
        <v>552.4</v>
      </c>
      <c r="N15" s="10">
        <v>584.79999999999995</v>
      </c>
      <c r="O15" s="10">
        <v>558.4</v>
      </c>
      <c r="P15" s="10">
        <v>585.4</v>
      </c>
      <c r="Q15" s="10">
        <v>593.5</v>
      </c>
      <c r="R15" s="10">
        <v>581.4</v>
      </c>
      <c r="S15" s="10">
        <v>619.29999999999995</v>
      </c>
      <c r="T15" s="10">
        <v>608.5</v>
      </c>
      <c r="U15" s="10">
        <v>603.1</v>
      </c>
      <c r="V15" s="10">
        <v>566.1</v>
      </c>
      <c r="W15" s="10">
        <v>602.79999999999995</v>
      </c>
      <c r="X15" s="10">
        <v>583.5</v>
      </c>
      <c r="Y15" s="10">
        <v>572</v>
      </c>
      <c r="Z15" s="10">
        <v>540.79999999999995</v>
      </c>
      <c r="AA15" s="10">
        <v>583.9</v>
      </c>
      <c r="AB15" s="10">
        <v>570.6</v>
      </c>
      <c r="AC15" s="10">
        <v>566.20000000000005</v>
      </c>
      <c r="AD15" s="10">
        <v>590.70000000000005</v>
      </c>
      <c r="AE15" s="10">
        <v>594.20000000000005</v>
      </c>
      <c r="AF15" s="10">
        <v>581.70000000000005</v>
      </c>
      <c r="AG15" s="10">
        <f t="shared" si="5"/>
        <v>18014.399999999998</v>
      </c>
    </row>
    <row r="16" spans="1:35" x14ac:dyDescent="0.25">
      <c r="A16" s="7" t="s">
        <v>7</v>
      </c>
      <c r="B16" s="10">
        <v>173.8</v>
      </c>
      <c r="C16" s="10">
        <v>168</v>
      </c>
      <c r="D16" s="10">
        <v>172.8</v>
      </c>
      <c r="E16" s="10">
        <v>173</v>
      </c>
      <c r="F16" s="10">
        <v>179.4</v>
      </c>
      <c r="G16" s="10">
        <v>176.6</v>
      </c>
      <c r="H16" s="10">
        <v>183.8</v>
      </c>
      <c r="I16" s="10">
        <v>178</v>
      </c>
      <c r="J16" s="10">
        <v>175.6</v>
      </c>
      <c r="K16" s="10">
        <v>169.2</v>
      </c>
      <c r="L16" s="10">
        <v>183.4</v>
      </c>
      <c r="M16" s="10">
        <v>181.8</v>
      </c>
      <c r="N16" s="10">
        <v>169.3</v>
      </c>
      <c r="O16" s="10">
        <v>185.7</v>
      </c>
      <c r="P16" s="10">
        <v>179.9</v>
      </c>
      <c r="Q16" s="10">
        <v>186</v>
      </c>
      <c r="R16" s="10">
        <v>180.8</v>
      </c>
      <c r="S16" s="10">
        <v>182.1</v>
      </c>
      <c r="T16" s="10">
        <v>186.2</v>
      </c>
      <c r="U16" s="10">
        <v>189.4</v>
      </c>
      <c r="V16" s="10">
        <v>183.3</v>
      </c>
      <c r="W16" s="10">
        <v>184.1</v>
      </c>
      <c r="X16" s="10">
        <v>179.4</v>
      </c>
      <c r="Y16" s="10">
        <v>189.6</v>
      </c>
      <c r="Z16" s="10">
        <v>166.2</v>
      </c>
      <c r="AA16" s="10">
        <v>185.3</v>
      </c>
      <c r="AB16" s="10">
        <v>183.6</v>
      </c>
      <c r="AC16" s="10">
        <v>171.1</v>
      </c>
      <c r="AD16" s="10">
        <v>180</v>
      </c>
      <c r="AE16" s="10">
        <v>180.1</v>
      </c>
      <c r="AF16" s="10">
        <v>169.2</v>
      </c>
      <c r="AG16" s="10">
        <f t="shared" si="5"/>
        <v>5546.7000000000016</v>
      </c>
    </row>
    <row r="17" spans="1:33" x14ac:dyDescent="0.25">
      <c r="A17" s="7" t="s">
        <v>8</v>
      </c>
      <c r="B17" s="10">
        <v>174.6</v>
      </c>
      <c r="C17" s="10">
        <v>188.6</v>
      </c>
      <c r="D17" s="10">
        <v>199.7</v>
      </c>
      <c r="E17" s="10">
        <v>191.5</v>
      </c>
      <c r="F17" s="10">
        <v>187.8</v>
      </c>
      <c r="G17" s="10">
        <v>185.4</v>
      </c>
      <c r="H17" s="10">
        <v>194.8</v>
      </c>
      <c r="I17" s="10">
        <v>187.2</v>
      </c>
      <c r="J17" s="10">
        <v>200.8</v>
      </c>
      <c r="K17" s="10">
        <v>201.3</v>
      </c>
      <c r="L17" s="10">
        <v>203</v>
      </c>
      <c r="M17" s="10">
        <v>211.6</v>
      </c>
      <c r="N17" s="10">
        <v>204.3</v>
      </c>
      <c r="O17" s="10">
        <v>206.8</v>
      </c>
      <c r="P17" s="10">
        <v>202</v>
      </c>
      <c r="Q17" s="10">
        <v>206</v>
      </c>
      <c r="R17" s="10">
        <v>208.6</v>
      </c>
      <c r="S17" s="10">
        <v>218.4</v>
      </c>
      <c r="T17" s="10">
        <v>212.4</v>
      </c>
      <c r="U17" s="10">
        <v>218</v>
      </c>
      <c r="V17" s="10">
        <v>207.2</v>
      </c>
      <c r="W17" s="10">
        <v>213.3</v>
      </c>
      <c r="X17" s="10">
        <v>205.9</v>
      </c>
      <c r="Y17" s="10">
        <v>191.6</v>
      </c>
      <c r="Z17" s="10">
        <v>181.8</v>
      </c>
      <c r="AA17" s="10">
        <v>189.5</v>
      </c>
      <c r="AB17" s="10">
        <v>188.9</v>
      </c>
      <c r="AC17" s="10">
        <v>176.6</v>
      </c>
      <c r="AD17" s="10">
        <v>178.3</v>
      </c>
      <c r="AE17" s="10">
        <v>194.2</v>
      </c>
      <c r="AF17" s="10">
        <v>193</v>
      </c>
      <c r="AG17" s="10">
        <f>SUM(B17:AF17)</f>
        <v>6123.1</v>
      </c>
    </row>
    <row r="18" spans="1:33" x14ac:dyDescent="0.25">
      <c r="A18" s="6" t="s">
        <v>1</v>
      </c>
      <c r="B18" s="7">
        <f t="shared" ref="B18:AE18" si="6">SUM(B13:B17)</f>
        <v>2104.6999999999998</v>
      </c>
      <c r="C18" s="7">
        <f t="shared" si="6"/>
        <v>2048.3000000000002</v>
      </c>
      <c r="D18" s="7">
        <f t="shared" si="6"/>
        <v>2103.1</v>
      </c>
      <c r="E18" s="7">
        <f t="shared" si="6"/>
        <v>2096.9</v>
      </c>
      <c r="F18" s="7">
        <f t="shared" si="6"/>
        <v>2114.4</v>
      </c>
      <c r="G18" s="7">
        <f>SUM(G13:G17)</f>
        <v>2140.6999999999998</v>
      </c>
      <c r="H18" s="7">
        <f>SUM(H13:H17)</f>
        <v>2096.2999999999997</v>
      </c>
      <c r="I18" s="7">
        <f>SUM(I13:I17)</f>
        <v>2175.1</v>
      </c>
      <c r="J18" s="7">
        <f t="shared" si="6"/>
        <v>2170.2999999999997</v>
      </c>
      <c r="K18" s="7">
        <f t="shared" si="6"/>
        <v>2149.9</v>
      </c>
      <c r="L18" s="7">
        <f t="shared" si="6"/>
        <v>2238.2000000000003</v>
      </c>
      <c r="M18" s="7">
        <f>SUM(M13:M17)</f>
        <v>2162.3000000000002</v>
      </c>
      <c r="N18" s="7">
        <f t="shared" si="6"/>
        <v>2147.6</v>
      </c>
      <c r="O18" s="7">
        <f>SUM(O13:O17)</f>
        <v>2148.6999999999998</v>
      </c>
      <c r="P18" s="7">
        <f>SUM(P13:P17)</f>
        <v>2036.8000000000002</v>
      </c>
      <c r="Q18" s="7">
        <f t="shared" si="6"/>
        <v>2184.1</v>
      </c>
      <c r="R18" s="7">
        <f>SUM(R13:R17)</f>
        <v>2151.3000000000002</v>
      </c>
      <c r="S18" s="7">
        <f t="shared" si="6"/>
        <v>2208.2999999999997</v>
      </c>
      <c r="T18" s="7">
        <f>SUM(T13:T17)</f>
        <v>2193.6999999999998</v>
      </c>
      <c r="U18" s="7">
        <f>SUM(U13:U17)</f>
        <v>2229.4</v>
      </c>
      <c r="V18" s="7">
        <f t="shared" si="6"/>
        <v>2087.2999999999997</v>
      </c>
      <c r="W18" s="7">
        <f t="shared" si="6"/>
        <v>2169.7999999999997</v>
      </c>
      <c r="X18" s="7">
        <f t="shared" si="6"/>
        <v>2114</v>
      </c>
      <c r="Y18" s="7">
        <f t="shared" si="6"/>
        <v>2094</v>
      </c>
      <c r="Z18" s="7">
        <f>SUM(Z13:Z17)</f>
        <v>1898.5</v>
      </c>
      <c r="AA18" s="7">
        <f t="shared" si="6"/>
        <v>2076.8000000000002</v>
      </c>
      <c r="AB18" s="7">
        <f t="shared" si="6"/>
        <v>2041.9</v>
      </c>
      <c r="AC18" s="7">
        <f>SUM(AC13:AC17)</f>
        <v>1945.3999999999999</v>
      </c>
      <c r="AD18" s="7">
        <f>SUM(AD13:AD17)</f>
        <v>2005</v>
      </c>
      <c r="AE18" s="7">
        <f t="shared" si="6"/>
        <v>2109.5</v>
      </c>
      <c r="AF18" s="7">
        <f>SUM(AF13:AF17)</f>
        <v>2086.1000000000004</v>
      </c>
      <c r="AG18" s="10">
        <f t="shared" si="5"/>
        <v>65528.400000000009</v>
      </c>
    </row>
    <row r="20" spans="1:33" x14ac:dyDescent="0.25">
      <c r="A20" s="7" t="s">
        <v>11</v>
      </c>
      <c r="B20" s="7">
        <v>3703.6</v>
      </c>
      <c r="C20" s="7">
        <v>3642.9</v>
      </c>
      <c r="D20" s="7">
        <v>3715.6</v>
      </c>
      <c r="E20" s="11">
        <v>3686.4</v>
      </c>
      <c r="F20" s="7">
        <v>3717.1</v>
      </c>
      <c r="G20" s="7">
        <v>3905.7</v>
      </c>
      <c r="H20" s="7">
        <v>3753.7</v>
      </c>
      <c r="I20" s="7">
        <v>3815.3</v>
      </c>
      <c r="J20" s="7">
        <v>3831.9</v>
      </c>
      <c r="K20" s="7">
        <v>3838.1</v>
      </c>
      <c r="L20" s="7">
        <v>3904</v>
      </c>
      <c r="M20" s="7">
        <v>3823.7</v>
      </c>
      <c r="N20" s="7">
        <v>3853.9</v>
      </c>
      <c r="O20" s="7">
        <v>3907.5</v>
      </c>
      <c r="P20" s="7">
        <v>3859.9</v>
      </c>
      <c r="Q20" s="7">
        <v>3929.4</v>
      </c>
      <c r="R20" s="7">
        <v>3879.7</v>
      </c>
      <c r="S20" s="7">
        <v>3975.4</v>
      </c>
      <c r="T20" s="7">
        <v>3942.4</v>
      </c>
      <c r="U20" s="7">
        <v>4011.4</v>
      </c>
      <c r="V20" s="7">
        <v>3854.5</v>
      </c>
      <c r="W20" s="7">
        <v>3940</v>
      </c>
      <c r="X20" s="7">
        <f>3841.5+75.7</f>
        <v>3917.2</v>
      </c>
      <c r="Y20" s="7">
        <v>3823.7</v>
      </c>
      <c r="Z20" s="7">
        <v>3395</v>
      </c>
      <c r="AA20" s="7">
        <v>3773.9</v>
      </c>
      <c r="AB20" s="7">
        <v>3679.3</v>
      </c>
      <c r="AC20" s="7">
        <v>3644</v>
      </c>
      <c r="AD20" s="7">
        <v>3678.4</v>
      </c>
      <c r="AE20" s="7">
        <v>3914.3</v>
      </c>
      <c r="AF20" s="7">
        <v>3770.3</v>
      </c>
      <c r="AG20" s="7">
        <f>SUM(B20:AF20)</f>
        <v>118088.19999999997</v>
      </c>
    </row>
    <row r="21" spans="1:33" x14ac:dyDescent="0.25">
      <c r="A21" s="15" t="s">
        <v>2</v>
      </c>
      <c r="B21" s="7">
        <f t="shared" ref="B21:AE21" si="7">B20-B11</f>
        <v>0</v>
      </c>
      <c r="C21" s="7">
        <f t="shared" si="7"/>
        <v>0</v>
      </c>
      <c r="D21" s="7">
        <f>D20-D11</f>
        <v>0</v>
      </c>
      <c r="E21" s="7">
        <f t="shared" si="7"/>
        <v>0</v>
      </c>
      <c r="F21" s="7">
        <f t="shared" si="7"/>
        <v>0</v>
      </c>
      <c r="G21" s="7">
        <f t="shared" si="7"/>
        <v>0</v>
      </c>
      <c r="H21" s="7">
        <f t="shared" si="7"/>
        <v>0</v>
      </c>
      <c r="I21" s="7">
        <f t="shared" si="7"/>
        <v>0</v>
      </c>
      <c r="J21" s="7">
        <f t="shared" si="7"/>
        <v>0</v>
      </c>
      <c r="K21" s="7">
        <f>K20-K11</f>
        <v>0</v>
      </c>
      <c r="L21" s="7">
        <f t="shared" si="7"/>
        <v>0</v>
      </c>
      <c r="M21" s="7">
        <f t="shared" si="7"/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7">
        <f t="shared" si="7"/>
        <v>0</v>
      </c>
      <c r="T21" s="7">
        <f t="shared" si="7"/>
        <v>0</v>
      </c>
      <c r="U21" s="7">
        <f t="shared" si="7"/>
        <v>0</v>
      </c>
      <c r="V21" s="7">
        <f t="shared" si="7"/>
        <v>0</v>
      </c>
      <c r="W21" s="7">
        <f t="shared" si="7"/>
        <v>0</v>
      </c>
      <c r="X21" s="7">
        <f t="shared" si="7"/>
        <v>0</v>
      </c>
      <c r="Y21" s="7">
        <f>Y20-Y11</f>
        <v>0</v>
      </c>
      <c r="Z21" s="7">
        <f>Z20-Z11</f>
        <v>0</v>
      </c>
      <c r="AA21" s="7">
        <f>AA20-AA11</f>
        <v>0</v>
      </c>
      <c r="AB21" s="7">
        <f t="shared" si="7"/>
        <v>0</v>
      </c>
      <c r="AC21" s="7">
        <f t="shared" si="7"/>
        <v>0</v>
      </c>
      <c r="AD21" s="7">
        <f t="shared" si="7"/>
        <v>0</v>
      </c>
      <c r="AE21" s="7">
        <f t="shared" si="7"/>
        <v>0</v>
      </c>
      <c r="AF21" s="7">
        <f>AF20-AF11</f>
        <v>0</v>
      </c>
      <c r="AG21" s="7">
        <f>SUM(B21:AF21)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3F74-1208-4296-BCC7-B740F3A1B878}">
  <dimension ref="A1:AG21"/>
  <sheetViews>
    <sheetView topLeftCell="Y1" zoomScale="110" zoomScaleNormal="110" workbookViewId="0">
      <selection activeCell="AG3" sqref="AG3"/>
    </sheetView>
  </sheetViews>
  <sheetFormatPr defaultRowHeight="15" x14ac:dyDescent="0.25"/>
  <cols>
    <col min="1" max="1" width="14.85546875" bestFit="1" customWidth="1"/>
    <col min="31" max="31" width="8" bestFit="1" customWidth="1"/>
    <col min="32" max="32" width="10.140625" bestFit="1" customWidth="1"/>
    <col min="33" max="33" width="12.5703125" bestFit="1" customWidth="1"/>
  </cols>
  <sheetData>
    <row r="1" spans="1:3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3" t="s">
        <v>1</v>
      </c>
      <c r="AF1" s="4" t="s">
        <v>2</v>
      </c>
      <c r="AG1" s="2" t="s">
        <v>3</v>
      </c>
    </row>
    <row r="2" spans="1:33" x14ac:dyDescent="0.25">
      <c r="A2" s="2" t="s">
        <v>4</v>
      </c>
      <c r="B2">
        <v>672.2</v>
      </c>
      <c r="C2">
        <v>656.2</v>
      </c>
      <c r="D2">
        <v>594.20000000000005</v>
      </c>
      <c r="E2">
        <v>617.9</v>
      </c>
      <c r="F2">
        <v>601.20000000000005</v>
      </c>
      <c r="G2">
        <v>636.5</v>
      </c>
      <c r="H2">
        <v>653.5</v>
      </c>
      <c r="I2">
        <v>615.6</v>
      </c>
      <c r="J2">
        <v>657</v>
      </c>
      <c r="K2">
        <v>679.1</v>
      </c>
      <c r="L2">
        <v>708.5</v>
      </c>
      <c r="M2">
        <v>731.2</v>
      </c>
      <c r="N2">
        <v>687.8</v>
      </c>
      <c r="O2">
        <v>698.9</v>
      </c>
      <c r="P2">
        <v>687.4</v>
      </c>
      <c r="Q2">
        <v>746.9</v>
      </c>
      <c r="R2">
        <v>715.5</v>
      </c>
      <c r="S2">
        <v>754.6</v>
      </c>
      <c r="T2">
        <v>762.5</v>
      </c>
      <c r="U2">
        <v>771.7</v>
      </c>
      <c r="V2">
        <v>759.8</v>
      </c>
      <c r="W2">
        <v>718.4</v>
      </c>
      <c r="X2">
        <v>636.4</v>
      </c>
      <c r="Y2">
        <v>793.4</v>
      </c>
      <c r="Z2">
        <v>744.4</v>
      </c>
      <c r="AA2">
        <v>748.5</v>
      </c>
      <c r="AB2">
        <v>718.5</v>
      </c>
      <c r="AC2">
        <v>713.3</v>
      </c>
      <c r="AD2">
        <v>668.5</v>
      </c>
      <c r="AE2">
        <f t="shared" ref="AE2:AE7" si="0">SUM(B2:AD2)</f>
        <v>20149.599999999999</v>
      </c>
      <c r="AF2">
        <f>AE13-AE2</f>
        <v>0</v>
      </c>
      <c r="AG2">
        <f>AF2*38+(-36.2*19)</f>
        <v>-687.80000000000007</v>
      </c>
    </row>
    <row r="3" spans="1:33" x14ac:dyDescent="0.25">
      <c r="A3" s="2" t="s">
        <v>5</v>
      </c>
      <c r="B3">
        <v>339.6</v>
      </c>
      <c r="C3">
        <v>319.2</v>
      </c>
      <c r="D3">
        <v>334.8</v>
      </c>
      <c r="E3">
        <v>333.5</v>
      </c>
      <c r="F3">
        <v>346.2</v>
      </c>
      <c r="G3">
        <v>331.6</v>
      </c>
      <c r="H3">
        <v>328.7</v>
      </c>
      <c r="I3">
        <v>339.9</v>
      </c>
      <c r="J3">
        <v>329</v>
      </c>
      <c r="K3">
        <v>317.39999999999998</v>
      </c>
      <c r="L3">
        <v>307.5</v>
      </c>
      <c r="M3">
        <v>299.2</v>
      </c>
      <c r="N3">
        <v>304.89999999999998</v>
      </c>
      <c r="O3">
        <v>309.2</v>
      </c>
      <c r="P3">
        <v>320.8</v>
      </c>
      <c r="Q3">
        <v>302.39999999999998</v>
      </c>
      <c r="R3">
        <v>304.60000000000002</v>
      </c>
      <c r="S3">
        <v>302.2</v>
      </c>
      <c r="T3">
        <v>298.5</v>
      </c>
      <c r="U3">
        <v>291</v>
      </c>
      <c r="V3">
        <v>297</v>
      </c>
      <c r="W3">
        <v>292.60000000000002</v>
      </c>
      <c r="X3">
        <v>306.8</v>
      </c>
      <c r="Y3">
        <v>297.8</v>
      </c>
      <c r="Z3">
        <v>291.7</v>
      </c>
      <c r="AA3">
        <v>311.2</v>
      </c>
      <c r="AB3">
        <v>299.60000000000002</v>
      </c>
      <c r="AC3">
        <v>293</v>
      </c>
      <c r="AD3">
        <v>293</v>
      </c>
      <c r="AE3">
        <f t="shared" si="0"/>
        <v>9042.9</v>
      </c>
      <c r="AF3">
        <f>AE14-AE3</f>
        <v>24.399999999999636</v>
      </c>
      <c r="AG3">
        <f>AF3*38</f>
        <v>927.19999999998618</v>
      </c>
    </row>
    <row r="4" spans="1:33" x14ac:dyDescent="0.25">
      <c r="A4" s="2" t="s">
        <v>6</v>
      </c>
      <c r="B4">
        <v>439.8</v>
      </c>
      <c r="C4">
        <v>432.4</v>
      </c>
      <c r="D4">
        <v>399.5</v>
      </c>
      <c r="E4">
        <v>413</v>
      </c>
      <c r="F4">
        <v>425.8</v>
      </c>
      <c r="G4">
        <v>425.2</v>
      </c>
      <c r="H4">
        <v>435.7</v>
      </c>
      <c r="I4">
        <v>430.2</v>
      </c>
      <c r="J4">
        <v>428.6</v>
      </c>
      <c r="K4">
        <v>411.4</v>
      </c>
      <c r="L4">
        <v>415.7</v>
      </c>
      <c r="M4">
        <v>414.1</v>
      </c>
      <c r="N4">
        <v>421.1</v>
      </c>
      <c r="O4">
        <v>440.8</v>
      </c>
      <c r="P4">
        <v>443.8</v>
      </c>
      <c r="Q4">
        <v>439.1</v>
      </c>
      <c r="R4">
        <v>429</v>
      </c>
      <c r="S4">
        <v>404.1</v>
      </c>
      <c r="T4">
        <v>440.5</v>
      </c>
      <c r="U4">
        <v>437.3</v>
      </c>
      <c r="V4">
        <v>431.6</v>
      </c>
      <c r="W4">
        <v>442.3</v>
      </c>
      <c r="X4">
        <v>443.7</v>
      </c>
      <c r="Y4">
        <v>440.8</v>
      </c>
      <c r="Z4">
        <v>463.9</v>
      </c>
      <c r="AA4">
        <v>449.4</v>
      </c>
      <c r="AB4">
        <v>453.5</v>
      </c>
      <c r="AC4">
        <v>443.9</v>
      </c>
      <c r="AD4">
        <v>430.6</v>
      </c>
      <c r="AE4">
        <f t="shared" si="0"/>
        <v>12526.8</v>
      </c>
      <c r="AF4">
        <f>AE15-AE4</f>
        <v>-2.500000000001819</v>
      </c>
      <c r="AG4">
        <f>AF4*38</f>
        <v>-95.000000000069122</v>
      </c>
    </row>
    <row r="5" spans="1:33" x14ac:dyDescent="0.25">
      <c r="A5" s="2" t="s">
        <v>7</v>
      </c>
      <c r="B5">
        <v>107.5</v>
      </c>
      <c r="C5">
        <v>104.6</v>
      </c>
      <c r="D5">
        <v>91.3</v>
      </c>
      <c r="E5">
        <v>113.5</v>
      </c>
      <c r="F5">
        <v>116.9</v>
      </c>
      <c r="G5">
        <v>121</v>
      </c>
      <c r="H5">
        <v>121.7</v>
      </c>
      <c r="I5">
        <v>124.6</v>
      </c>
      <c r="J5">
        <v>119.4</v>
      </c>
      <c r="K5">
        <v>118.4</v>
      </c>
      <c r="L5">
        <v>125.7</v>
      </c>
      <c r="M5">
        <v>129.9</v>
      </c>
      <c r="N5">
        <v>133.19999999999999</v>
      </c>
      <c r="O5">
        <v>137.5</v>
      </c>
      <c r="P5">
        <v>133.30000000000001</v>
      </c>
      <c r="Q5">
        <v>153.19999999999999</v>
      </c>
      <c r="R5">
        <v>146.80000000000001</v>
      </c>
      <c r="S5">
        <v>141.30000000000001</v>
      </c>
      <c r="T5">
        <v>139</v>
      </c>
      <c r="U5">
        <v>141.4</v>
      </c>
      <c r="V5">
        <v>141.6</v>
      </c>
      <c r="W5">
        <v>141.30000000000001</v>
      </c>
      <c r="X5">
        <v>138.69999999999999</v>
      </c>
      <c r="Y5">
        <v>121.6</v>
      </c>
      <c r="Z5">
        <v>150.5</v>
      </c>
      <c r="AA5">
        <v>138.1</v>
      </c>
      <c r="AB5">
        <v>141.5</v>
      </c>
      <c r="AC5">
        <v>143.1</v>
      </c>
      <c r="AD5">
        <v>145.6</v>
      </c>
      <c r="AE5">
        <f t="shared" si="0"/>
        <v>3782.2000000000003</v>
      </c>
      <c r="AF5">
        <f>AE16-AE5</f>
        <v>0.40000000000009095</v>
      </c>
      <c r="AG5">
        <f>AF5*38</f>
        <v>15.200000000003456</v>
      </c>
    </row>
    <row r="6" spans="1:33" x14ac:dyDescent="0.25">
      <c r="A6" s="2" t="s">
        <v>8</v>
      </c>
      <c r="B6">
        <v>40.200000000000003</v>
      </c>
      <c r="C6">
        <v>35.200000000000003</v>
      </c>
      <c r="D6">
        <v>37.6</v>
      </c>
      <c r="E6">
        <v>38</v>
      </c>
      <c r="F6">
        <v>36.5</v>
      </c>
      <c r="G6">
        <v>38.200000000000003</v>
      </c>
      <c r="H6">
        <v>37.6</v>
      </c>
      <c r="I6">
        <v>39.5</v>
      </c>
      <c r="J6">
        <v>39.299999999999997</v>
      </c>
      <c r="K6">
        <v>38.4</v>
      </c>
      <c r="L6">
        <v>37.5</v>
      </c>
      <c r="M6">
        <v>38.6</v>
      </c>
      <c r="N6">
        <v>37.299999999999997</v>
      </c>
      <c r="O6">
        <v>39.799999999999997</v>
      </c>
      <c r="P6">
        <v>38.9</v>
      </c>
      <c r="Q6">
        <v>126</v>
      </c>
      <c r="R6">
        <v>128.4</v>
      </c>
      <c r="S6">
        <v>130.5</v>
      </c>
      <c r="T6">
        <v>136.69999999999999</v>
      </c>
      <c r="U6">
        <v>133.1</v>
      </c>
      <c r="V6">
        <v>124.9</v>
      </c>
      <c r="W6">
        <v>134.1</v>
      </c>
      <c r="X6">
        <v>127.3</v>
      </c>
      <c r="Y6">
        <v>127.8</v>
      </c>
      <c r="Z6">
        <v>127.4</v>
      </c>
      <c r="AA6">
        <v>128.5</v>
      </c>
      <c r="AB6">
        <v>124</v>
      </c>
      <c r="AC6">
        <v>130.5</v>
      </c>
      <c r="AD6">
        <v>129.19999999999999</v>
      </c>
      <c r="AE6">
        <f t="shared" si="0"/>
        <v>2381</v>
      </c>
      <c r="AF6">
        <f>AE17-AE6</f>
        <v>-20.599999999999909</v>
      </c>
      <c r="AG6">
        <f>AF6*38</f>
        <v>-782.79999999999654</v>
      </c>
    </row>
    <row r="7" spans="1:33" x14ac:dyDescent="0.25">
      <c r="A7" s="1" t="s">
        <v>1</v>
      </c>
      <c r="B7" s="2">
        <f t="shared" ref="B7:R7" si="1">SUM(B2:B6)</f>
        <v>1599.3000000000002</v>
      </c>
      <c r="C7" s="2">
        <f t="shared" si="1"/>
        <v>1547.6000000000001</v>
      </c>
      <c r="D7" s="2">
        <f t="shared" si="1"/>
        <v>1457.3999999999999</v>
      </c>
      <c r="E7" s="2">
        <f t="shared" si="1"/>
        <v>1515.9</v>
      </c>
      <c r="F7" s="2">
        <f t="shared" si="1"/>
        <v>1526.6000000000001</v>
      </c>
      <c r="G7" s="2">
        <f t="shared" si="1"/>
        <v>1552.5</v>
      </c>
      <c r="H7" s="2">
        <f t="shared" si="1"/>
        <v>1577.2</v>
      </c>
      <c r="I7" s="2">
        <f t="shared" si="1"/>
        <v>1549.8</v>
      </c>
      <c r="J7" s="2">
        <f t="shared" si="1"/>
        <v>1573.3</v>
      </c>
      <c r="K7" s="2">
        <f t="shared" si="1"/>
        <v>1564.7000000000003</v>
      </c>
      <c r="L7" s="2">
        <f t="shared" si="1"/>
        <v>1594.9</v>
      </c>
      <c r="M7" s="2">
        <f t="shared" si="1"/>
        <v>1613</v>
      </c>
      <c r="N7" s="2">
        <f t="shared" si="1"/>
        <v>1584.3</v>
      </c>
      <c r="O7" s="2">
        <f t="shared" si="1"/>
        <v>1626.1999999999998</v>
      </c>
      <c r="P7" s="2">
        <f t="shared" si="1"/>
        <v>1624.2</v>
      </c>
      <c r="Q7" s="2">
        <f t="shared" si="1"/>
        <v>1767.6000000000001</v>
      </c>
      <c r="R7" s="2">
        <f t="shared" si="1"/>
        <v>1724.3</v>
      </c>
      <c r="S7" s="2">
        <f t="shared" ref="S7:AD7" si="2">SUM(S2:S6)</f>
        <v>1732.7</v>
      </c>
      <c r="T7" s="2">
        <f t="shared" si="2"/>
        <v>1777.2</v>
      </c>
      <c r="U7" s="2">
        <f t="shared" si="2"/>
        <v>1774.5</v>
      </c>
      <c r="V7" s="2">
        <f t="shared" si="2"/>
        <v>1754.9</v>
      </c>
      <c r="W7" s="2">
        <f t="shared" si="2"/>
        <v>1728.6999999999998</v>
      </c>
      <c r="X7" s="2">
        <f t="shared" si="2"/>
        <v>1652.9</v>
      </c>
      <c r="Y7" s="2">
        <f t="shared" si="2"/>
        <v>1781.3999999999999</v>
      </c>
      <c r="Z7" s="2">
        <f t="shared" si="2"/>
        <v>1777.9</v>
      </c>
      <c r="AA7" s="2">
        <f t="shared" si="2"/>
        <v>1775.6999999999998</v>
      </c>
      <c r="AB7" s="2">
        <f t="shared" si="2"/>
        <v>1737.1</v>
      </c>
      <c r="AC7" s="2">
        <f t="shared" si="2"/>
        <v>1723.7999999999997</v>
      </c>
      <c r="AD7" s="2">
        <f t="shared" si="2"/>
        <v>1666.8999999999999</v>
      </c>
      <c r="AE7">
        <f t="shared" si="0"/>
        <v>47882.5</v>
      </c>
    </row>
    <row r="8" spans="1:33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3" x14ac:dyDescent="0.25">
      <c r="A9" s="2" t="s">
        <v>9</v>
      </c>
      <c r="B9" s="2">
        <v>3066.4</v>
      </c>
      <c r="C9" s="2">
        <v>3020</v>
      </c>
      <c r="D9" s="2">
        <v>2854.4</v>
      </c>
      <c r="E9" s="2">
        <v>2961.8</v>
      </c>
      <c r="F9" s="2">
        <v>2981.9</v>
      </c>
      <c r="G9" s="2">
        <v>3049.2</v>
      </c>
      <c r="H9" s="2">
        <v>3047.8</v>
      </c>
      <c r="I9" s="2">
        <v>2981</v>
      </c>
      <c r="J9" s="2">
        <v>3041</v>
      </c>
      <c r="K9" s="2">
        <v>3011.5</v>
      </c>
      <c r="L9" s="2">
        <v>3057.7</v>
      </c>
      <c r="M9" s="2">
        <v>3053.2</v>
      </c>
      <c r="N9" s="2">
        <v>3040.8</v>
      </c>
      <c r="O9" s="2">
        <v>3084.1</v>
      </c>
      <c r="P9" s="2">
        <v>3085</v>
      </c>
      <c r="Q9" s="2">
        <v>3355.8</v>
      </c>
      <c r="R9" s="2">
        <v>3339</v>
      </c>
      <c r="S9" s="2">
        <v>3327.9</v>
      </c>
      <c r="T9" s="2">
        <v>3369.2</v>
      </c>
      <c r="U9" s="2">
        <v>3397.8</v>
      </c>
      <c r="V9" s="2">
        <v>3343.1</v>
      </c>
      <c r="W9" s="2">
        <v>3297.5</v>
      </c>
      <c r="X9" s="2">
        <v>3270.4</v>
      </c>
      <c r="Y9" s="2">
        <v>3388.3</v>
      </c>
      <c r="Z9" s="2">
        <v>3363.5</v>
      </c>
      <c r="AA9" s="2">
        <v>3320.8</v>
      </c>
      <c r="AB9" s="2">
        <v>3307.9</v>
      </c>
      <c r="AC9" s="2">
        <v>3285.7</v>
      </c>
      <c r="AD9" s="2">
        <v>3215.6</v>
      </c>
      <c r="AE9" s="2">
        <f>SUM(B9:AD9)</f>
        <v>91918.3</v>
      </c>
    </row>
    <row r="10" spans="1:33" x14ac:dyDescent="0.25">
      <c r="A10" s="4" t="s">
        <v>10</v>
      </c>
      <c r="B10" s="4">
        <f t="shared" ref="B10:AD10" si="3">B18-B7</f>
        <v>-105.70000000000027</v>
      </c>
      <c r="C10" s="4">
        <f t="shared" si="3"/>
        <v>-50.500000000000227</v>
      </c>
      <c r="D10" s="4">
        <f t="shared" si="3"/>
        <v>20.800000000000182</v>
      </c>
      <c r="E10" s="4">
        <f t="shared" si="3"/>
        <v>-5.7999999999999545</v>
      </c>
      <c r="F10" s="4">
        <f t="shared" si="3"/>
        <v>21.700000000000045</v>
      </c>
      <c r="G10" s="4">
        <f t="shared" si="3"/>
        <v>-16.100000000000136</v>
      </c>
      <c r="H10" s="4">
        <f t="shared" si="3"/>
        <v>-21.899999999999864</v>
      </c>
      <c r="I10" s="4">
        <f t="shared" si="3"/>
        <v>-0.50000000000022737</v>
      </c>
      <c r="J10" s="4">
        <f t="shared" si="3"/>
        <v>14.100000000000136</v>
      </c>
      <c r="K10" s="4">
        <f t="shared" si="3"/>
        <v>-74.000000000000455</v>
      </c>
      <c r="L10" s="4">
        <f t="shared" si="3"/>
        <v>-46.300000000000182</v>
      </c>
      <c r="M10" s="4">
        <f t="shared" si="3"/>
        <v>56.900000000000091</v>
      </c>
      <c r="N10" s="4">
        <f>N18-N7</f>
        <v>-29.5</v>
      </c>
      <c r="O10" s="4">
        <f t="shared" si="3"/>
        <v>8.6000000000003638</v>
      </c>
      <c r="P10" s="4">
        <f t="shared" si="3"/>
        <v>10.599999999999909</v>
      </c>
      <c r="Q10" s="4">
        <f t="shared" si="3"/>
        <v>-40.600000000000364</v>
      </c>
      <c r="R10" s="4">
        <f t="shared" si="3"/>
        <v>-57.100000000000136</v>
      </c>
      <c r="S10" s="4">
        <f t="shared" si="3"/>
        <v>-29.000000000000227</v>
      </c>
      <c r="T10" s="4">
        <f t="shared" si="3"/>
        <v>-47.299999999999955</v>
      </c>
      <c r="U10" s="4">
        <f t="shared" si="3"/>
        <v>-44</v>
      </c>
      <c r="V10" s="4">
        <f t="shared" si="3"/>
        <v>-44.000000000000227</v>
      </c>
      <c r="W10" s="4">
        <f t="shared" si="3"/>
        <v>-15.799999999999955</v>
      </c>
      <c r="X10" s="4">
        <f t="shared" si="3"/>
        <v>72.699999999999818</v>
      </c>
      <c r="Y10" s="4">
        <f t="shared" si="3"/>
        <v>-109.79999999999995</v>
      </c>
      <c r="Z10" s="4">
        <f t="shared" si="3"/>
        <v>26.799999999999955</v>
      </c>
      <c r="AA10" s="4">
        <f t="shared" si="3"/>
        <v>-50.799999999999955</v>
      </c>
      <c r="AB10" s="4">
        <f t="shared" si="3"/>
        <v>74.600000000000136</v>
      </c>
      <c r="AC10" s="4">
        <f t="shared" si="3"/>
        <v>209.00000000000023</v>
      </c>
      <c r="AD10" s="4">
        <f t="shared" si="3"/>
        <v>274.59999999999991</v>
      </c>
      <c r="AE10">
        <f>SUM(B10:AD10)</f>
        <v>1.6999999999986812</v>
      </c>
    </row>
    <row r="11" spans="1:33" x14ac:dyDescent="0.25">
      <c r="A11" s="3" t="s">
        <v>1</v>
      </c>
      <c r="B11" s="3">
        <f>B9+B10</f>
        <v>2960.7</v>
      </c>
      <c r="C11" s="3">
        <f t="shared" ref="C11:AD11" si="4">C9+C10</f>
        <v>2969.5</v>
      </c>
      <c r="D11" s="3">
        <f t="shared" si="4"/>
        <v>2875.2000000000003</v>
      </c>
      <c r="E11" s="3">
        <f t="shared" si="4"/>
        <v>2956</v>
      </c>
      <c r="F11" s="3">
        <f t="shared" si="4"/>
        <v>3003.6000000000004</v>
      </c>
      <c r="G11" s="3">
        <f t="shared" si="4"/>
        <v>3033.0999999999995</v>
      </c>
      <c r="H11" s="3">
        <f t="shared" si="4"/>
        <v>3025.9000000000005</v>
      </c>
      <c r="I11" s="3">
        <f t="shared" si="4"/>
        <v>2980.5</v>
      </c>
      <c r="J11" s="3">
        <f t="shared" si="4"/>
        <v>3055.1000000000004</v>
      </c>
      <c r="K11" s="3">
        <f t="shared" si="4"/>
        <v>2937.4999999999995</v>
      </c>
      <c r="L11" s="3">
        <f t="shared" si="4"/>
        <v>3011.3999999999996</v>
      </c>
      <c r="M11" s="3">
        <f t="shared" si="4"/>
        <v>3110.1</v>
      </c>
      <c r="N11" s="3">
        <f t="shared" si="4"/>
        <v>3011.3</v>
      </c>
      <c r="O11" s="3">
        <f t="shared" si="4"/>
        <v>3092.7000000000003</v>
      </c>
      <c r="P11" s="3">
        <f t="shared" si="4"/>
        <v>3095.6</v>
      </c>
      <c r="Q11" s="3">
        <f t="shared" si="4"/>
        <v>3315.2</v>
      </c>
      <c r="R11" s="3">
        <f t="shared" si="4"/>
        <v>3281.8999999999996</v>
      </c>
      <c r="S11" s="3">
        <f t="shared" si="4"/>
        <v>3298.8999999999996</v>
      </c>
      <c r="T11" s="3">
        <f t="shared" si="4"/>
        <v>3321.8999999999996</v>
      </c>
      <c r="U11" s="3">
        <f t="shared" si="4"/>
        <v>3353.8</v>
      </c>
      <c r="V11" s="3">
        <f t="shared" si="4"/>
        <v>3299.0999999999995</v>
      </c>
      <c r="W11" s="3">
        <f t="shared" si="4"/>
        <v>3281.7</v>
      </c>
      <c r="X11" s="3">
        <f t="shared" si="4"/>
        <v>3343.1</v>
      </c>
      <c r="Y11" s="3">
        <f t="shared" si="4"/>
        <v>3278.5</v>
      </c>
      <c r="Z11" s="3">
        <f t="shared" si="4"/>
        <v>3390.3</v>
      </c>
      <c r="AA11" s="3">
        <f t="shared" si="4"/>
        <v>3270</v>
      </c>
      <c r="AB11" s="3">
        <f t="shared" si="4"/>
        <v>3382.5</v>
      </c>
      <c r="AC11" s="3">
        <f t="shared" si="4"/>
        <v>3494.7</v>
      </c>
      <c r="AD11" s="3">
        <f t="shared" si="4"/>
        <v>3490.2</v>
      </c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3" x14ac:dyDescent="0.25">
      <c r="A13" s="2" t="s">
        <v>4</v>
      </c>
      <c r="B13">
        <v>568.29999999999995</v>
      </c>
      <c r="C13">
        <v>603.1</v>
      </c>
      <c r="D13">
        <v>613</v>
      </c>
      <c r="E13">
        <v>613.5</v>
      </c>
      <c r="F13">
        <v>622.70000000000005</v>
      </c>
      <c r="G13">
        <v>618.20000000000005</v>
      </c>
      <c r="H13">
        <v>630.9</v>
      </c>
      <c r="I13">
        <v>611</v>
      </c>
      <c r="J13">
        <v>669.2</v>
      </c>
      <c r="K13">
        <v>604.29999999999995</v>
      </c>
      <c r="L13">
        <v>663.5</v>
      </c>
      <c r="M13">
        <v>784.2</v>
      </c>
      <c r="N13">
        <v>677.3</v>
      </c>
      <c r="O13">
        <v>705.7</v>
      </c>
      <c r="P13">
        <v>698.6</v>
      </c>
      <c r="Q13">
        <v>704.3</v>
      </c>
      <c r="R13">
        <v>665.8</v>
      </c>
      <c r="S13">
        <v>720</v>
      </c>
      <c r="T13">
        <v>712.9</v>
      </c>
      <c r="U13">
        <v>723.8</v>
      </c>
      <c r="V13">
        <v>721</v>
      </c>
      <c r="W13">
        <v>702.2</v>
      </c>
      <c r="X13">
        <v>704.5</v>
      </c>
      <c r="Y13">
        <v>682.9</v>
      </c>
      <c r="Z13">
        <v>769.9</v>
      </c>
      <c r="AA13">
        <v>697.6</v>
      </c>
      <c r="AB13">
        <v>791.8</v>
      </c>
      <c r="AC13">
        <v>940.1</v>
      </c>
      <c r="AD13">
        <v>929.3</v>
      </c>
      <c r="AE13">
        <f t="shared" ref="AE13:AE18" si="5">SUM(B13:AD13)</f>
        <v>20149.599999999995</v>
      </c>
    </row>
    <row r="14" spans="1:33" x14ac:dyDescent="0.25">
      <c r="A14" s="2" t="s">
        <v>5</v>
      </c>
      <c r="B14">
        <v>337.5</v>
      </c>
      <c r="C14">
        <v>321.10000000000002</v>
      </c>
      <c r="D14">
        <v>336.3</v>
      </c>
      <c r="E14">
        <v>333.6</v>
      </c>
      <c r="F14">
        <v>346.3</v>
      </c>
      <c r="G14">
        <v>331.3</v>
      </c>
      <c r="H14">
        <v>330.3</v>
      </c>
      <c r="I14">
        <v>343.1</v>
      </c>
      <c r="J14">
        <v>329.9</v>
      </c>
      <c r="K14">
        <v>319.60000000000002</v>
      </c>
      <c r="L14">
        <v>306.89999999999998</v>
      </c>
      <c r="M14">
        <v>301.7</v>
      </c>
      <c r="N14">
        <v>304.3</v>
      </c>
      <c r="O14">
        <v>311.2</v>
      </c>
      <c r="P14">
        <v>320.8</v>
      </c>
      <c r="Q14">
        <v>303.3</v>
      </c>
      <c r="R14">
        <v>303.8</v>
      </c>
      <c r="S14">
        <v>301.5</v>
      </c>
      <c r="T14">
        <v>301.5</v>
      </c>
      <c r="U14">
        <v>293.89999999999998</v>
      </c>
      <c r="V14">
        <v>295.89999999999998</v>
      </c>
      <c r="W14">
        <v>292.8</v>
      </c>
      <c r="X14">
        <v>309</v>
      </c>
      <c r="Y14">
        <v>298.2</v>
      </c>
      <c r="Z14">
        <v>292.89999999999998</v>
      </c>
      <c r="AA14">
        <v>312</v>
      </c>
      <c r="AB14">
        <v>300.7</v>
      </c>
      <c r="AC14">
        <v>293.39999999999998</v>
      </c>
      <c r="AD14">
        <v>294.5</v>
      </c>
      <c r="AE14">
        <f t="shared" si="5"/>
        <v>9067.2999999999993</v>
      </c>
    </row>
    <row r="15" spans="1:33" x14ac:dyDescent="0.25">
      <c r="A15" s="2" t="s">
        <v>6</v>
      </c>
      <c r="B15">
        <v>440.2</v>
      </c>
      <c r="C15">
        <v>432.8</v>
      </c>
      <c r="D15">
        <v>400.1</v>
      </c>
      <c r="E15">
        <v>413.1</v>
      </c>
      <c r="F15">
        <v>425.9</v>
      </c>
      <c r="G15">
        <v>427.6</v>
      </c>
      <c r="H15">
        <v>435</v>
      </c>
      <c r="I15">
        <v>431</v>
      </c>
      <c r="J15">
        <v>428.9</v>
      </c>
      <c r="K15">
        <v>411.9</v>
      </c>
      <c r="L15">
        <v>415.4</v>
      </c>
      <c r="M15">
        <v>415.1</v>
      </c>
      <c r="N15">
        <v>402.9</v>
      </c>
      <c r="O15">
        <v>441</v>
      </c>
      <c r="P15">
        <v>444.3</v>
      </c>
      <c r="Q15">
        <v>439.6</v>
      </c>
      <c r="R15">
        <v>429</v>
      </c>
      <c r="S15">
        <v>404.6</v>
      </c>
      <c r="T15">
        <v>441.6</v>
      </c>
      <c r="U15">
        <v>440</v>
      </c>
      <c r="V15">
        <v>431.6</v>
      </c>
      <c r="W15">
        <v>443.5</v>
      </c>
      <c r="X15">
        <v>445.3</v>
      </c>
      <c r="Y15">
        <v>442</v>
      </c>
      <c r="Z15">
        <v>466.8</v>
      </c>
      <c r="AA15">
        <v>449.4</v>
      </c>
      <c r="AB15">
        <v>454.3</v>
      </c>
      <c r="AC15">
        <v>427.4</v>
      </c>
      <c r="AD15">
        <v>444</v>
      </c>
      <c r="AE15">
        <f t="shared" si="5"/>
        <v>12524.299999999997</v>
      </c>
    </row>
    <row r="16" spans="1:33" x14ac:dyDescent="0.25">
      <c r="A16" s="2" t="s">
        <v>7</v>
      </c>
      <c r="B16">
        <v>107.5</v>
      </c>
      <c r="C16">
        <v>104.8</v>
      </c>
      <c r="D16">
        <v>91.3</v>
      </c>
      <c r="E16">
        <v>112.5</v>
      </c>
      <c r="F16">
        <v>116.9</v>
      </c>
      <c r="G16">
        <v>121</v>
      </c>
      <c r="H16">
        <v>121.7</v>
      </c>
      <c r="I16">
        <v>124.6</v>
      </c>
      <c r="J16">
        <v>120.4</v>
      </c>
      <c r="K16">
        <v>116.8</v>
      </c>
      <c r="L16">
        <v>125.7</v>
      </c>
      <c r="M16">
        <v>130.9</v>
      </c>
      <c r="N16">
        <v>133.19999999999999</v>
      </c>
      <c r="O16">
        <v>137.5</v>
      </c>
      <c r="P16">
        <v>133.30000000000001</v>
      </c>
      <c r="Q16">
        <v>153.19999999999999</v>
      </c>
      <c r="R16">
        <v>141.30000000000001</v>
      </c>
      <c r="S16">
        <v>147.30000000000001</v>
      </c>
      <c r="T16">
        <v>138.9</v>
      </c>
      <c r="U16">
        <v>141.4</v>
      </c>
      <c r="V16">
        <v>141.6</v>
      </c>
      <c r="W16">
        <v>141.30000000000001</v>
      </c>
      <c r="X16">
        <v>138.69999999999999</v>
      </c>
      <c r="Y16">
        <v>121.6</v>
      </c>
      <c r="Z16">
        <v>148.9</v>
      </c>
      <c r="AA16">
        <v>140.1</v>
      </c>
      <c r="AB16">
        <v>141.5</v>
      </c>
      <c r="AC16">
        <v>143.1</v>
      </c>
      <c r="AD16">
        <v>145.6</v>
      </c>
      <c r="AE16">
        <f t="shared" si="5"/>
        <v>3782.6000000000004</v>
      </c>
    </row>
    <row r="17" spans="1:31" x14ac:dyDescent="0.25">
      <c r="A17" s="2" t="s">
        <v>8</v>
      </c>
      <c r="B17">
        <v>40.1</v>
      </c>
      <c r="C17">
        <v>35.299999999999997</v>
      </c>
      <c r="D17">
        <v>37.5</v>
      </c>
      <c r="E17">
        <v>37.4</v>
      </c>
      <c r="F17">
        <v>36.5</v>
      </c>
      <c r="G17">
        <v>38.299999999999997</v>
      </c>
      <c r="H17">
        <v>37.4</v>
      </c>
      <c r="I17">
        <v>39.6</v>
      </c>
      <c r="J17">
        <v>39</v>
      </c>
      <c r="K17">
        <v>38.1</v>
      </c>
      <c r="L17">
        <v>37.1</v>
      </c>
      <c r="M17">
        <v>38</v>
      </c>
      <c r="N17">
        <v>37.1</v>
      </c>
      <c r="O17">
        <v>39.4</v>
      </c>
      <c r="P17">
        <v>37.799999999999997</v>
      </c>
      <c r="Q17">
        <v>126.6</v>
      </c>
      <c r="R17">
        <v>127.3</v>
      </c>
      <c r="S17">
        <v>130.30000000000001</v>
      </c>
      <c r="T17">
        <v>135</v>
      </c>
      <c r="U17">
        <v>131.4</v>
      </c>
      <c r="V17">
        <v>120.8</v>
      </c>
      <c r="W17">
        <v>133.1</v>
      </c>
      <c r="X17">
        <v>128.1</v>
      </c>
      <c r="Y17">
        <v>126.9</v>
      </c>
      <c r="Z17">
        <v>126.2</v>
      </c>
      <c r="AA17">
        <v>125.8</v>
      </c>
      <c r="AB17">
        <v>123.4</v>
      </c>
      <c r="AC17">
        <v>128.80000000000001</v>
      </c>
      <c r="AD17">
        <v>128.1</v>
      </c>
      <c r="AE17">
        <f t="shared" si="5"/>
        <v>2360.4</v>
      </c>
    </row>
    <row r="18" spans="1:31" x14ac:dyDescent="0.25">
      <c r="A18" s="1" t="s">
        <v>1</v>
      </c>
      <c r="B18" s="2">
        <f t="shared" ref="B18:T18" si="6">SUM(B13:B17)</f>
        <v>1493.6</v>
      </c>
      <c r="C18" s="2">
        <f t="shared" si="6"/>
        <v>1497.1</v>
      </c>
      <c r="D18" s="2">
        <f t="shared" si="6"/>
        <v>1478.2</v>
      </c>
      <c r="E18" s="2">
        <f t="shared" si="6"/>
        <v>1510.1000000000001</v>
      </c>
      <c r="F18" s="2">
        <f t="shared" si="6"/>
        <v>1548.3000000000002</v>
      </c>
      <c r="G18" s="2">
        <f t="shared" si="6"/>
        <v>1536.3999999999999</v>
      </c>
      <c r="H18" s="2">
        <f t="shared" si="6"/>
        <v>1555.3000000000002</v>
      </c>
      <c r="I18" s="2">
        <f t="shared" si="6"/>
        <v>1549.2999999999997</v>
      </c>
      <c r="J18" s="2">
        <f t="shared" si="6"/>
        <v>1587.4</v>
      </c>
      <c r="K18" s="2">
        <f t="shared" si="6"/>
        <v>1490.6999999999998</v>
      </c>
      <c r="L18" s="2">
        <f t="shared" si="6"/>
        <v>1548.6</v>
      </c>
      <c r="M18" s="2">
        <f t="shared" si="6"/>
        <v>1669.9</v>
      </c>
      <c r="N18" s="2">
        <f t="shared" si="6"/>
        <v>1554.8</v>
      </c>
      <c r="O18" s="2">
        <f t="shared" si="6"/>
        <v>1634.8000000000002</v>
      </c>
      <c r="P18" s="2">
        <f t="shared" si="6"/>
        <v>1634.8</v>
      </c>
      <c r="Q18" s="2">
        <f t="shared" si="6"/>
        <v>1726.9999999999998</v>
      </c>
      <c r="R18" s="2">
        <f t="shared" si="6"/>
        <v>1667.1999999999998</v>
      </c>
      <c r="S18" s="2">
        <f t="shared" si="6"/>
        <v>1703.6999999999998</v>
      </c>
      <c r="T18" s="2">
        <f t="shared" si="6"/>
        <v>1729.9</v>
      </c>
      <c r="U18" s="2">
        <f>SUM(U13:U17)</f>
        <v>1730.5</v>
      </c>
      <c r="V18" s="2">
        <f>SUM(V13:V17)</f>
        <v>1710.8999999999999</v>
      </c>
      <c r="W18" s="2">
        <f>SUM(W13:W17)</f>
        <v>1712.8999999999999</v>
      </c>
      <c r="X18" s="2">
        <f t="shared" ref="X18:AD18" si="7">SUM(X13:X17)</f>
        <v>1725.6</v>
      </c>
      <c r="Y18" s="2">
        <f t="shared" si="7"/>
        <v>1671.6</v>
      </c>
      <c r="Z18" s="2">
        <f t="shared" si="7"/>
        <v>1804.7</v>
      </c>
      <c r="AA18" s="2">
        <f t="shared" si="7"/>
        <v>1724.8999999999999</v>
      </c>
      <c r="AB18" s="2">
        <f t="shared" si="7"/>
        <v>1811.7</v>
      </c>
      <c r="AC18" s="2">
        <f>SUM(AC13:AC17)</f>
        <v>1932.8</v>
      </c>
      <c r="AD18" s="2">
        <f t="shared" si="7"/>
        <v>1941.4999999999998</v>
      </c>
      <c r="AE18">
        <f t="shared" si="5"/>
        <v>47884.2</v>
      </c>
    </row>
    <row r="20" spans="1:31" x14ac:dyDescent="0.25">
      <c r="A20" s="2" t="s">
        <v>11</v>
      </c>
      <c r="B20" s="2">
        <v>2960.7</v>
      </c>
      <c r="C20" s="2">
        <v>2969.6</v>
      </c>
      <c r="D20" s="2">
        <v>2875.9</v>
      </c>
      <c r="E20" s="2">
        <v>2956</v>
      </c>
      <c r="F20" s="2">
        <v>3003.6</v>
      </c>
      <c r="G20" s="2">
        <v>3033.1</v>
      </c>
      <c r="H20" s="2">
        <v>3025.9</v>
      </c>
      <c r="I20" s="2">
        <v>2980.5</v>
      </c>
      <c r="J20" s="2">
        <v>3055.1</v>
      </c>
      <c r="K20" s="2">
        <v>2937.5</v>
      </c>
      <c r="L20" s="2">
        <v>3011.4</v>
      </c>
      <c r="M20" s="2">
        <v>3110.1</v>
      </c>
      <c r="N20" s="2">
        <v>3011.3</v>
      </c>
      <c r="O20" s="2">
        <v>3092.7</v>
      </c>
      <c r="P20" s="2">
        <v>3095.6</v>
      </c>
      <c r="Q20" s="2">
        <v>3315.2</v>
      </c>
      <c r="R20" s="2">
        <v>3281.9</v>
      </c>
      <c r="S20" s="2">
        <v>3298.9</v>
      </c>
      <c r="T20" s="2">
        <v>3321.9</v>
      </c>
      <c r="U20" s="2">
        <v>3353.8</v>
      </c>
      <c r="V20" s="2">
        <v>3299.1</v>
      </c>
      <c r="W20" s="2">
        <v>3281.7</v>
      </c>
      <c r="X20" s="2">
        <v>3343.1</v>
      </c>
      <c r="Y20" s="2">
        <v>3278.5</v>
      </c>
      <c r="Z20" s="2">
        <v>3390.3</v>
      </c>
      <c r="AA20" s="2">
        <v>3270</v>
      </c>
      <c r="AB20" s="2">
        <v>3382.5</v>
      </c>
      <c r="AC20" s="2">
        <v>3494.7</v>
      </c>
      <c r="AD20" s="2">
        <v>3490.2</v>
      </c>
      <c r="AE20" s="2">
        <f>SUM(B20:AD20)</f>
        <v>91920.8</v>
      </c>
    </row>
    <row r="21" spans="1:31" x14ac:dyDescent="0.25">
      <c r="A21" s="4" t="s">
        <v>2</v>
      </c>
      <c r="B21" s="2">
        <f>B20-B11</f>
        <v>0</v>
      </c>
      <c r="C21" s="2">
        <f t="shared" ref="C21:AD21" si="8">C20-C11</f>
        <v>9.9999999999909051E-2</v>
      </c>
      <c r="D21" s="2">
        <f t="shared" si="8"/>
        <v>0.6999999999998181</v>
      </c>
      <c r="E21" s="2">
        <f t="shared" si="8"/>
        <v>0</v>
      </c>
      <c r="F21" s="2">
        <f t="shared" si="8"/>
        <v>0</v>
      </c>
      <c r="G21" s="2">
        <f t="shared" si="8"/>
        <v>0</v>
      </c>
      <c r="H21" s="2">
        <f t="shared" si="8"/>
        <v>0</v>
      </c>
      <c r="I21" s="2">
        <f t="shared" si="8"/>
        <v>0</v>
      </c>
      <c r="J21" s="2">
        <f t="shared" si="8"/>
        <v>0</v>
      </c>
      <c r="K21" s="2">
        <f t="shared" si="8"/>
        <v>0</v>
      </c>
      <c r="L21" s="2">
        <f t="shared" si="8"/>
        <v>0</v>
      </c>
      <c r="M21" s="2">
        <f t="shared" si="8"/>
        <v>0</v>
      </c>
      <c r="N21" s="2">
        <f t="shared" si="8"/>
        <v>0</v>
      </c>
      <c r="O21" s="2">
        <f t="shared" si="8"/>
        <v>0</v>
      </c>
      <c r="P21" s="2">
        <f t="shared" si="8"/>
        <v>0</v>
      </c>
      <c r="Q21" s="2">
        <f t="shared" si="8"/>
        <v>0</v>
      </c>
      <c r="R21" s="2">
        <f t="shared" si="8"/>
        <v>0</v>
      </c>
      <c r="S21" s="2">
        <f t="shared" si="8"/>
        <v>0</v>
      </c>
      <c r="T21" s="2">
        <f t="shared" si="8"/>
        <v>0</v>
      </c>
      <c r="U21" s="2">
        <f t="shared" si="8"/>
        <v>0</v>
      </c>
      <c r="V21" s="2">
        <f t="shared" si="8"/>
        <v>0</v>
      </c>
      <c r="W21" s="2">
        <f t="shared" si="8"/>
        <v>0</v>
      </c>
      <c r="X21" s="2">
        <f t="shared" si="8"/>
        <v>0</v>
      </c>
      <c r="Y21" s="2">
        <f t="shared" si="8"/>
        <v>0</v>
      </c>
      <c r="Z21" s="2">
        <f t="shared" si="8"/>
        <v>0</v>
      </c>
      <c r="AA21" s="2">
        <f t="shared" si="8"/>
        <v>0</v>
      </c>
      <c r="AB21" s="2">
        <f t="shared" si="8"/>
        <v>0</v>
      </c>
      <c r="AC21" s="2">
        <f t="shared" si="8"/>
        <v>0</v>
      </c>
      <c r="AD21" s="2">
        <f t="shared" si="8"/>
        <v>0</v>
      </c>
      <c r="AE21" s="2">
        <f>SUM(B21:AD21)</f>
        <v>0.79999999999972715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95F0-6FD4-45D6-92DC-0C2E3E4A451C}">
  <dimension ref="A1:AJ25"/>
  <sheetViews>
    <sheetView zoomScale="122" zoomScaleNormal="122" workbookViewId="0">
      <selection sqref="A1:XFD1048576"/>
    </sheetView>
  </sheetViews>
  <sheetFormatPr defaultRowHeight="15" x14ac:dyDescent="0.25"/>
  <cols>
    <col min="1" max="1" width="14.85546875" bestFit="1" customWidth="1"/>
    <col min="33" max="33" width="8.85546875" bestFit="1" customWidth="1"/>
    <col min="34" max="34" width="10.140625" bestFit="1" customWidth="1"/>
    <col min="35" max="35" width="12.5703125" bestFit="1" customWidth="1"/>
  </cols>
  <sheetData>
    <row r="1" spans="1:35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4" t="s">
        <v>2</v>
      </c>
      <c r="AI1" s="2" t="s">
        <v>3</v>
      </c>
    </row>
    <row r="2" spans="1:35" x14ac:dyDescent="0.25">
      <c r="A2" s="2" t="s">
        <v>4</v>
      </c>
      <c r="B2">
        <v>633</v>
      </c>
      <c r="C2">
        <v>623.9</v>
      </c>
      <c r="D2">
        <v>656</v>
      </c>
      <c r="E2">
        <v>646.6</v>
      </c>
      <c r="F2">
        <v>668.9</v>
      </c>
      <c r="G2">
        <v>675.5</v>
      </c>
      <c r="H2">
        <v>676.6</v>
      </c>
      <c r="I2">
        <v>687.5</v>
      </c>
      <c r="J2">
        <v>679.2</v>
      </c>
      <c r="K2">
        <v>711.1</v>
      </c>
      <c r="L2">
        <v>680.8</v>
      </c>
      <c r="M2">
        <v>661.3</v>
      </c>
      <c r="N2">
        <v>654.29999999999995</v>
      </c>
      <c r="O2">
        <v>646.5</v>
      </c>
      <c r="P2">
        <v>663.5</v>
      </c>
      <c r="Q2">
        <v>599.6</v>
      </c>
      <c r="R2">
        <v>648</v>
      </c>
      <c r="S2">
        <v>667.1</v>
      </c>
      <c r="T2">
        <v>698.2</v>
      </c>
      <c r="U2">
        <v>575.70000000000005</v>
      </c>
      <c r="V2">
        <v>610</v>
      </c>
      <c r="W2">
        <v>618.4</v>
      </c>
      <c r="X2">
        <v>538.79999999999995</v>
      </c>
      <c r="Y2">
        <v>597.70000000000005</v>
      </c>
      <c r="Z2">
        <v>580.4</v>
      </c>
      <c r="AA2">
        <v>594.6</v>
      </c>
      <c r="AB2">
        <v>585.70000000000005</v>
      </c>
      <c r="AC2">
        <v>653.29999999999995</v>
      </c>
      <c r="AD2">
        <v>662.5</v>
      </c>
      <c r="AE2">
        <v>642.6</v>
      </c>
      <c r="AF2">
        <v>653.70000000000005</v>
      </c>
      <c r="AG2">
        <f t="shared" ref="AG2:AG7" si="0">SUM(B2:AF2)</f>
        <v>19891</v>
      </c>
      <c r="AH2">
        <f>AG13-AG2</f>
        <v>0</v>
      </c>
      <c r="AI2">
        <f>AH2*38</f>
        <v>0</v>
      </c>
    </row>
    <row r="3" spans="1:35" x14ac:dyDescent="0.25">
      <c r="A3" s="2" t="s">
        <v>5</v>
      </c>
      <c r="B3">
        <v>285.39999999999998</v>
      </c>
      <c r="C3">
        <v>309</v>
      </c>
      <c r="D3">
        <v>298.39999999999998</v>
      </c>
      <c r="E3">
        <v>300.2</v>
      </c>
      <c r="F3">
        <v>305.7</v>
      </c>
      <c r="G3">
        <v>303.2</v>
      </c>
      <c r="H3">
        <v>311.60000000000002</v>
      </c>
      <c r="I3">
        <v>307.10000000000002</v>
      </c>
      <c r="J3">
        <v>314.60000000000002</v>
      </c>
      <c r="K3">
        <v>306.60000000000002</v>
      </c>
      <c r="L3">
        <v>330.9</v>
      </c>
      <c r="M3">
        <v>323.3</v>
      </c>
      <c r="N3">
        <v>336.8</v>
      </c>
      <c r="O3">
        <v>330</v>
      </c>
      <c r="P3">
        <v>327.5</v>
      </c>
      <c r="Q3">
        <v>339</v>
      </c>
      <c r="R3">
        <v>335.1</v>
      </c>
      <c r="S3">
        <v>336</v>
      </c>
      <c r="T3">
        <v>323.39999999999998</v>
      </c>
      <c r="U3">
        <v>331.9</v>
      </c>
      <c r="V3">
        <v>334</v>
      </c>
      <c r="W3">
        <v>316.39999999999998</v>
      </c>
      <c r="X3">
        <v>320</v>
      </c>
      <c r="Y3">
        <v>316.5</v>
      </c>
      <c r="Z3">
        <v>324.3</v>
      </c>
      <c r="AA3">
        <v>311.8</v>
      </c>
      <c r="AB3">
        <v>307.3</v>
      </c>
      <c r="AC3">
        <v>308.60000000000002</v>
      </c>
      <c r="AD3">
        <v>306.8</v>
      </c>
      <c r="AE3">
        <v>312.3</v>
      </c>
      <c r="AF3">
        <v>293.7</v>
      </c>
      <c r="AG3">
        <f t="shared" si="0"/>
        <v>9807.3999999999978</v>
      </c>
      <c r="AH3">
        <f>AG14-AG3</f>
        <v>72.30000000000291</v>
      </c>
      <c r="AI3">
        <f>(1140)+((72.3-30)*70)</f>
        <v>4101</v>
      </c>
    </row>
    <row r="4" spans="1:35" x14ac:dyDescent="0.25">
      <c r="A4" s="2" t="s">
        <v>6</v>
      </c>
      <c r="B4">
        <v>410.5</v>
      </c>
      <c r="C4">
        <v>410.2</v>
      </c>
      <c r="D4">
        <v>420.9</v>
      </c>
      <c r="E4">
        <v>436.8</v>
      </c>
      <c r="F4">
        <v>447.3</v>
      </c>
      <c r="G4">
        <v>439.3</v>
      </c>
      <c r="H4">
        <v>452.2</v>
      </c>
      <c r="I4">
        <v>445.5</v>
      </c>
      <c r="J4">
        <v>429.7</v>
      </c>
      <c r="K4">
        <v>438.6</v>
      </c>
      <c r="L4">
        <v>439.5</v>
      </c>
      <c r="M4">
        <v>450.4</v>
      </c>
      <c r="N4">
        <v>469.3</v>
      </c>
      <c r="O4">
        <v>444.2</v>
      </c>
      <c r="P4">
        <v>478.2</v>
      </c>
      <c r="Q4">
        <v>451.2</v>
      </c>
      <c r="R4">
        <v>467.7</v>
      </c>
      <c r="S4">
        <v>453</v>
      </c>
      <c r="T4">
        <v>460</v>
      </c>
      <c r="U4">
        <v>453</v>
      </c>
      <c r="V4">
        <v>449.6</v>
      </c>
      <c r="W4">
        <v>452.8</v>
      </c>
      <c r="X4">
        <v>434.7</v>
      </c>
      <c r="Y4">
        <v>435.4</v>
      </c>
      <c r="Z4">
        <v>441</v>
      </c>
      <c r="AA4">
        <v>454.7</v>
      </c>
      <c r="AB4">
        <v>444.8</v>
      </c>
      <c r="AC4">
        <v>450.1</v>
      </c>
      <c r="AD4">
        <v>449.4</v>
      </c>
      <c r="AE4">
        <v>420.3</v>
      </c>
      <c r="AF4">
        <v>430.9</v>
      </c>
      <c r="AG4">
        <f t="shared" si="0"/>
        <v>13761.199999999999</v>
      </c>
      <c r="AH4">
        <f>AG15-AG4</f>
        <v>68.099999999998545</v>
      </c>
      <c r="AI4">
        <f>(22.5*19)+(1140)+(15.6*70)</f>
        <v>2659.5</v>
      </c>
    </row>
    <row r="5" spans="1:35" x14ac:dyDescent="0.25">
      <c r="A5" s="2" t="s">
        <v>7</v>
      </c>
      <c r="B5">
        <v>141.69999999999999</v>
      </c>
      <c r="C5">
        <v>127</v>
      </c>
      <c r="D5">
        <v>135.9</v>
      </c>
      <c r="E5">
        <v>138.30000000000001</v>
      </c>
      <c r="F5">
        <v>138.80000000000001</v>
      </c>
      <c r="G5">
        <v>138.6</v>
      </c>
      <c r="H5">
        <v>125.2</v>
      </c>
      <c r="I5">
        <v>137.30000000000001</v>
      </c>
      <c r="J5">
        <v>127.4</v>
      </c>
      <c r="K5">
        <v>138</v>
      </c>
      <c r="L5">
        <v>135.9</v>
      </c>
      <c r="M5">
        <v>128.1</v>
      </c>
      <c r="N5">
        <v>119.9</v>
      </c>
      <c r="O5">
        <v>119.9</v>
      </c>
      <c r="P5">
        <v>120.3</v>
      </c>
      <c r="Q5">
        <v>110.8</v>
      </c>
      <c r="R5">
        <v>130.5</v>
      </c>
      <c r="S5">
        <v>125.3</v>
      </c>
      <c r="T5">
        <v>115.2</v>
      </c>
      <c r="U5">
        <v>128</v>
      </c>
      <c r="V5">
        <v>125.5</v>
      </c>
      <c r="W5">
        <v>127.6</v>
      </c>
      <c r="X5">
        <v>113.9</v>
      </c>
      <c r="Y5">
        <v>129</v>
      </c>
      <c r="Z5">
        <v>126.3</v>
      </c>
      <c r="AA5">
        <v>117.8</v>
      </c>
      <c r="AB5">
        <v>124.4</v>
      </c>
      <c r="AC5">
        <v>122.7</v>
      </c>
      <c r="AD5">
        <v>118.8</v>
      </c>
      <c r="AE5">
        <v>112</v>
      </c>
      <c r="AF5">
        <v>126.3</v>
      </c>
      <c r="AG5">
        <f t="shared" si="0"/>
        <v>3926.400000000001</v>
      </c>
      <c r="AH5">
        <f>AG16-AG5</f>
        <v>0</v>
      </c>
      <c r="AI5">
        <f>AH5*38</f>
        <v>0</v>
      </c>
    </row>
    <row r="6" spans="1:35" x14ac:dyDescent="0.25">
      <c r="A6" s="2" t="s">
        <v>8</v>
      </c>
      <c r="B6">
        <v>117.4</v>
      </c>
      <c r="C6">
        <v>116.6</v>
      </c>
      <c r="D6">
        <v>112.3</v>
      </c>
      <c r="E6">
        <v>112.2</v>
      </c>
      <c r="F6">
        <v>123.2</v>
      </c>
      <c r="G6">
        <v>125.2</v>
      </c>
      <c r="H6">
        <v>123.1</v>
      </c>
      <c r="I6">
        <v>118.1</v>
      </c>
      <c r="J6">
        <v>121</v>
      </c>
      <c r="K6">
        <v>119.7</v>
      </c>
      <c r="L6">
        <v>125.5</v>
      </c>
      <c r="M6">
        <v>135.69999999999999</v>
      </c>
      <c r="N6">
        <v>131.5</v>
      </c>
      <c r="O6">
        <v>133.30000000000001</v>
      </c>
      <c r="P6">
        <v>142.1</v>
      </c>
      <c r="Q6">
        <v>140</v>
      </c>
      <c r="R6">
        <v>127.5</v>
      </c>
      <c r="S6">
        <v>146.1</v>
      </c>
      <c r="T6">
        <v>148.6</v>
      </c>
      <c r="U6">
        <v>139.30000000000001</v>
      </c>
      <c r="V6">
        <v>136.80000000000001</v>
      </c>
      <c r="W6">
        <v>136.6</v>
      </c>
      <c r="X6">
        <v>137.6</v>
      </c>
      <c r="Y6">
        <v>132.1</v>
      </c>
      <c r="Z6">
        <v>48.6</v>
      </c>
      <c r="AA6">
        <v>123.2</v>
      </c>
      <c r="AB6">
        <v>120.8</v>
      </c>
      <c r="AC6">
        <v>123.3</v>
      </c>
      <c r="AD6">
        <v>128.30000000000001</v>
      </c>
      <c r="AE6">
        <v>122.1</v>
      </c>
      <c r="AF6">
        <v>112.4</v>
      </c>
      <c r="AG6">
        <f t="shared" si="0"/>
        <v>3880.2000000000003</v>
      </c>
      <c r="AH6">
        <f>AG17-AG6</f>
        <v>-5.4000000000000909</v>
      </c>
      <c r="AI6">
        <f>AH6*38</f>
        <v>-205.20000000000346</v>
      </c>
    </row>
    <row r="7" spans="1:35" x14ac:dyDescent="0.25">
      <c r="A7" s="1" t="s">
        <v>1</v>
      </c>
      <c r="B7" s="2">
        <f t="shared" ref="B7:AE7" si="1">SUM(B2:B6)</f>
        <v>1588.0000000000002</v>
      </c>
      <c r="C7" s="2">
        <f t="shared" si="1"/>
        <v>1586.6999999999998</v>
      </c>
      <c r="D7" s="2">
        <f t="shared" si="1"/>
        <v>1623.5</v>
      </c>
      <c r="E7" s="2">
        <f t="shared" si="1"/>
        <v>1634.1</v>
      </c>
      <c r="F7" s="2">
        <f t="shared" si="1"/>
        <v>1683.8999999999999</v>
      </c>
      <c r="G7" s="2">
        <f t="shared" si="1"/>
        <v>1681.8</v>
      </c>
      <c r="H7" s="2">
        <f t="shared" si="1"/>
        <v>1688.7</v>
      </c>
      <c r="I7" s="2">
        <f t="shared" si="1"/>
        <v>1695.4999999999998</v>
      </c>
      <c r="J7" s="2">
        <f t="shared" si="1"/>
        <v>1671.9</v>
      </c>
      <c r="K7" s="2">
        <f>SUM(K2:K6)</f>
        <v>1714.0000000000002</v>
      </c>
      <c r="L7" s="2">
        <f t="shared" si="1"/>
        <v>1712.6</v>
      </c>
      <c r="M7" s="2">
        <f t="shared" si="1"/>
        <v>1698.8</v>
      </c>
      <c r="N7" s="2">
        <f t="shared" si="1"/>
        <v>1711.8</v>
      </c>
      <c r="O7" s="2">
        <f t="shared" si="1"/>
        <v>1673.9</v>
      </c>
      <c r="P7" s="2">
        <f>SUM(P2:P6)</f>
        <v>1731.6</v>
      </c>
      <c r="Q7" s="2">
        <f t="shared" si="1"/>
        <v>1640.6</v>
      </c>
      <c r="R7" s="2">
        <f t="shared" si="1"/>
        <v>1708.8</v>
      </c>
      <c r="S7" s="2">
        <f t="shared" si="1"/>
        <v>1727.4999999999998</v>
      </c>
      <c r="T7" s="2">
        <f t="shared" si="1"/>
        <v>1745.3999999999999</v>
      </c>
      <c r="U7" s="2">
        <f>SUM(U2:U6)</f>
        <v>1627.8999999999999</v>
      </c>
      <c r="V7" s="2">
        <f t="shared" si="1"/>
        <v>1655.8999999999999</v>
      </c>
      <c r="W7" s="2">
        <f t="shared" si="1"/>
        <v>1651.7999999999997</v>
      </c>
      <c r="X7" s="2">
        <f t="shared" si="1"/>
        <v>1545</v>
      </c>
      <c r="Y7" s="2">
        <f t="shared" si="1"/>
        <v>1610.6999999999998</v>
      </c>
      <c r="Z7" s="2">
        <f t="shared" si="1"/>
        <v>1520.6</v>
      </c>
      <c r="AA7" s="2">
        <f t="shared" si="1"/>
        <v>1602.1000000000001</v>
      </c>
      <c r="AB7" s="2">
        <f t="shared" si="1"/>
        <v>1583</v>
      </c>
      <c r="AC7" s="2">
        <f t="shared" si="1"/>
        <v>1658</v>
      </c>
      <c r="AD7" s="2">
        <f t="shared" si="1"/>
        <v>1665.7999999999997</v>
      </c>
      <c r="AE7" s="2">
        <f t="shared" si="1"/>
        <v>1609.3</v>
      </c>
      <c r="AF7" s="2">
        <f>SUM(AF2:AF6)</f>
        <v>1617.0000000000002</v>
      </c>
      <c r="AG7">
        <f t="shared" si="0"/>
        <v>51266.2</v>
      </c>
    </row>
    <row r="8" spans="1:35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5" x14ac:dyDescent="0.25">
      <c r="A9" s="2" t="s">
        <v>9</v>
      </c>
      <c r="B9" s="2">
        <v>3008.5</v>
      </c>
      <c r="C9" s="2">
        <v>2922.3</v>
      </c>
      <c r="D9" s="2">
        <v>2958.9</v>
      </c>
      <c r="E9" s="2">
        <v>3014.8</v>
      </c>
      <c r="F9" s="2">
        <v>3089.9</v>
      </c>
      <c r="G9" s="2">
        <v>3130</v>
      </c>
      <c r="H9" s="2">
        <v>3098.6</v>
      </c>
      <c r="I9" s="2">
        <v>3296.1</v>
      </c>
      <c r="J9" s="2">
        <v>3243.3</v>
      </c>
      <c r="K9" s="2">
        <v>3216.8</v>
      </c>
      <c r="L9" s="2">
        <v>3182.5</v>
      </c>
      <c r="M9" s="2">
        <v>3167.7</v>
      </c>
      <c r="N9" s="2">
        <v>3280.2</v>
      </c>
      <c r="O9" s="2">
        <v>3253.8</v>
      </c>
      <c r="P9" s="2">
        <v>3332.3</v>
      </c>
      <c r="Q9" s="2">
        <v>3172.3</v>
      </c>
      <c r="R9" s="2">
        <v>3292.9</v>
      </c>
      <c r="S9" s="2">
        <v>3306.6</v>
      </c>
      <c r="T9" s="2">
        <v>3345.3</v>
      </c>
      <c r="U9" s="2">
        <v>3209</v>
      </c>
      <c r="V9" s="2">
        <v>3257.4</v>
      </c>
      <c r="W9" s="2">
        <v>3302.5</v>
      </c>
      <c r="X9" s="2">
        <v>3163.4</v>
      </c>
      <c r="Y9" s="2">
        <v>3253.2</v>
      </c>
      <c r="Z9" s="2">
        <v>3165.3</v>
      </c>
      <c r="AA9" s="2">
        <v>3218.7</v>
      </c>
      <c r="AB9" s="2">
        <v>3151</v>
      </c>
      <c r="AC9" s="2">
        <v>3223.4</v>
      </c>
      <c r="AD9" s="2">
        <v>3223.7</v>
      </c>
      <c r="AE9" s="2">
        <v>3071.2</v>
      </c>
      <c r="AF9" s="2">
        <v>2985.6</v>
      </c>
      <c r="AG9" s="2">
        <f>SUM(B9:AF9)</f>
        <v>98537.199999999983</v>
      </c>
    </row>
    <row r="10" spans="1:35" x14ac:dyDescent="0.25">
      <c r="A10" s="4" t="s">
        <v>10</v>
      </c>
      <c r="B10" s="4">
        <f t="shared" ref="B10:AE10" si="2">B18-B7</f>
        <v>-35.100000000000136</v>
      </c>
      <c r="C10" s="4">
        <f t="shared" si="2"/>
        <v>-3.0999999999996817</v>
      </c>
      <c r="D10" s="4">
        <f t="shared" si="2"/>
        <v>-14.999999999999773</v>
      </c>
      <c r="E10" s="4">
        <f t="shared" si="2"/>
        <v>14.600000000000136</v>
      </c>
      <c r="F10" s="4">
        <f t="shared" si="2"/>
        <v>-17.799999999999955</v>
      </c>
      <c r="G10" s="4">
        <f t="shared" si="2"/>
        <v>-17.599999999999909</v>
      </c>
      <c r="H10" s="4">
        <f t="shared" si="2"/>
        <v>-13.899999999999864</v>
      </c>
      <c r="I10" s="4">
        <f t="shared" si="2"/>
        <v>4.1000000000003638</v>
      </c>
      <c r="J10" s="4">
        <f t="shared" si="2"/>
        <v>-32.400000000000091</v>
      </c>
      <c r="K10" s="4">
        <f t="shared" si="2"/>
        <v>-20.300000000000182</v>
      </c>
      <c r="L10" s="4">
        <f t="shared" si="2"/>
        <v>-23.299999999999955</v>
      </c>
      <c r="M10" s="4">
        <f t="shared" si="2"/>
        <v>0.89999999999986358</v>
      </c>
      <c r="N10" s="4">
        <f>N18-N7</f>
        <v>22.700000000000273</v>
      </c>
      <c r="O10" s="4">
        <f t="shared" si="2"/>
        <v>28.399999999999864</v>
      </c>
      <c r="P10" s="4">
        <f>P18-P7</f>
        <v>-33</v>
      </c>
      <c r="Q10" s="4">
        <f t="shared" si="2"/>
        <v>13.800000000000182</v>
      </c>
      <c r="R10" s="4">
        <f t="shared" si="2"/>
        <v>11.800000000000182</v>
      </c>
      <c r="S10" s="4">
        <f t="shared" si="2"/>
        <v>-27.699999999999591</v>
      </c>
      <c r="T10" s="4">
        <f t="shared" si="2"/>
        <v>-43.299999999999727</v>
      </c>
      <c r="U10" s="4">
        <f t="shared" si="2"/>
        <v>74.799999999999955</v>
      </c>
      <c r="V10" s="4">
        <f t="shared" si="2"/>
        <v>43.099999999999909</v>
      </c>
      <c r="W10" s="4">
        <f t="shared" si="2"/>
        <v>22.800000000000182</v>
      </c>
      <c r="X10" s="4">
        <f t="shared" si="2"/>
        <v>91</v>
      </c>
      <c r="Y10" s="4">
        <f t="shared" si="2"/>
        <v>27.000000000000227</v>
      </c>
      <c r="Z10" s="4">
        <f t="shared" si="2"/>
        <v>111.30000000000018</v>
      </c>
      <c r="AA10" s="4">
        <f t="shared" si="2"/>
        <v>33.299999999999955</v>
      </c>
      <c r="AB10" s="4">
        <f t="shared" si="2"/>
        <v>56.500000000000227</v>
      </c>
      <c r="AC10" s="4">
        <f t="shared" si="2"/>
        <v>-33.5</v>
      </c>
      <c r="AD10" s="4">
        <f t="shared" si="2"/>
        <v>-48.099999999999682</v>
      </c>
      <c r="AE10" s="4">
        <f t="shared" si="2"/>
        <v>-49.899999999999864</v>
      </c>
      <c r="AF10" s="4">
        <f>AF18-AF7</f>
        <v>-7.1000000000003638</v>
      </c>
      <c r="AG10">
        <f>SUM(B10:AF10)</f>
        <v>135.00000000000273</v>
      </c>
    </row>
    <row r="11" spans="1:35" x14ac:dyDescent="0.25">
      <c r="A11" s="3" t="s">
        <v>1</v>
      </c>
      <c r="B11" s="3">
        <f>B9+B10</f>
        <v>2973.3999999999996</v>
      </c>
      <c r="C11" s="3">
        <f t="shared" ref="C11:AE11" si="3">C9+C10</f>
        <v>2919.2000000000007</v>
      </c>
      <c r="D11" s="3">
        <f t="shared" si="3"/>
        <v>2943.9000000000005</v>
      </c>
      <c r="E11" s="3">
        <f t="shared" si="3"/>
        <v>3029.4000000000005</v>
      </c>
      <c r="F11" s="3">
        <f t="shared" si="3"/>
        <v>3072.1000000000004</v>
      </c>
      <c r="G11" s="3">
        <f t="shared" si="3"/>
        <v>3112.4</v>
      </c>
      <c r="H11" s="3">
        <f t="shared" si="3"/>
        <v>3084.7</v>
      </c>
      <c r="I11" s="3">
        <f t="shared" si="3"/>
        <v>3300.2000000000003</v>
      </c>
      <c r="J11" s="3">
        <f t="shared" si="3"/>
        <v>3210.9</v>
      </c>
      <c r="K11" s="3">
        <f t="shared" si="3"/>
        <v>3196.5</v>
      </c>
      <c r="L11" s="3">
        <f t="shared" si="3"/>
        <v>3159.2</v>
      </c>
      <c r="M11" s="3">
        <f t="shared" si="3"/>
        <v>3168.5999999999995</v>
      </c>
      <c r="N11" s="3">
        <f t="shared" si="3"/>
        <v>3302.9</v>
      </c>
      <c r="O11" s="3">
        <f t="shared" si="3"/>
        <v>3282.2</v>
      </c>
      <c r="P11" s="3">
        <f t="shared" si="3"/>
        <v>3299.3</v>
      </c>
      <c r="Q11" s="3">
        <f t="shared" si="3"/>
        <v>3186.1000000000004</v>
      </c>
      <c r="R11" s="3">
        <f t="shared" si="3"/>
        <v>3304.7000000000003</v>
      </c>
      <c r="S11" s="3">
        <f t="shared" si="3"/>
        <v>3278.9000000000005</v>
      </c>
      <c r="T11" s="3">
        <f t="shared" si="3"/>
        <v>3302.0000000000005</v>
      </c>
      <c r="U11" s="3">
        <f t="shared" si="3"/>
        <v>3283.8</v>
      </c>
      <c r="V11" s="3">
        <f t="shared" si="3"/>
        <v>3300.5</v>
      </c>
      <c r="W11" s="3">
        <f t="shared" si="3"/>
        <v>3325.3</v>
      </c>
      <c r="X11" s="3">
        <f t="shared" si="3"/>
        <v>3254.4</v>
      </c>
      <c r="Y11" s="3">
        <f t="shared" si="3"/>
        <v>3280.2</v>
      </c>
      <c r="Z11" s="3">
        <f t="shared" si="3"/>
        <v>3276.6000000000004</v>
      </c>
      <c r="AA11" s="3">
        <f t="shared" si="3"/>
        <v>3252</v>
      </c>
      <c r="AB11" s="3">
        <f t="shared" si="3"/>
        <v>3207.5</v>
      </c>
      <c r="AC11" s="3">
        <f t="shared" si="3"/>
        <v>3189.9</v>
      </c>
      <c r="AD11" s="3">
        <f t="shared" si="3"/>
        <v>3175.6000000000004</v>
      </c>
      <c r="AE11" s="3">
        <f t="shared" si="3"/>
        <v>3021.3</v>
      </c>
      <c r="AF11" s="3">
        <f>AF9+AF10</f>
        <v>2978.4999999999995</v>
      </c>
    </row>
    <row r="12" spans="1:3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5" x14ac:dyDescent="0.25">
      <c r="A13" s="2" t="s">
        <v>4</v>
      </c>
      <c r="B13">
        <v>600.5</v>
      </c>
      <c r="C13">
        <v>616</v>
      </c>
      <c r="D13">
        <v>640.20000000000005</v>
      </c>
      <c r="E13">
        <v>649.4</v>
      </c>
      <c r="F13">
        <v>650.6</v>
      </c>
      <c r="G13">
        <v>658.3</v>
      </c>
      <c r="H13">
        <v>661.2</v>
      </c>
      <c r="I13">
        <v>688.3</v>
      </c>
      <c r="J13">
        <v>642.6</v>
      </c>
      <c r="K13">
        <v>688.8</v>
      </c>
      <c r="L13">
        <v>655.4</v>
      </c>
      <c r="M13">
        <v>663.5</v>
      </c>
      <c r="N13">
        <v>673.5</v>
      </c>
      <c r="O13">
        <v>662.1</v>
      </c>
      <c r="P13">
        <v>632.4</v>
      </c>
      <c r="Q13">
        <v>612.29999999999995</v>
      </c>
      <c r="R13">
        <v>661.4</v>
      </c>
      <c r="S13">
        <v>645.5</v>
      </c>
      <c r="T13">
        <v>655</v>
      </c>
      <c r="U13">
        <v>657</v>
      </c>
      <c r="V13">
        <v>661.3</v>
      </c>
      <c r="W13">
        <v>641.20000000000005</v>
      </c>
      <c r="X13">
        <v>630.20000000000005</v>
      </c>
      <c r="Y13">
        <v>627.1</v>
      </c>
      <c r="Z13">
        <v>607.70000000000005</v>
      </c>
      <c r="AA13">
        <v>624.6</v>
      </c>
      <c r="AB13">
        <v>636.79999999999995</v>
      </c>
      <c r="AC13">
        <v>616.29999999999995</v>
      </c>
      <c r="AD13">
        <v>609.29999999999995</v>
      </c>
      <c r="AE13">
        <v>584.6</v>
      </c>
      <c r="AF13">
        <v>637.9</v>
      </c>
      <c r="AG13">
        <f t="shared" ref="AG13:AG18" si="4">SUM(B13:AF13)</f>
        <v>19890.999999999996</v>
      </c>
    </row>
    <row r="14" spans="1:35" x14ac:dyDescent="0.25">
      <c r="A14" s="2" t="s">
        <v>5</v>
      </c>
      <c r="B14">
        <v>287.39999999999998</v>
      </c>
      <c r="C14">
        <v>310.89999999999998</v>
      </c>
      <c r="D14">
        <v>299.60000000000002</v>
      </c>
      <c r="E14">
        <v>304.5</v>
      </c>
      <c r="F14">
        <v>308</v>
      </c>
      <c r="G14">
        <v>303.7</v>
      </c>
      <c r="H14">
        <v>313.5</v>
      </c>
      <c r="I14">
        <v>309</v>
      </c>
      <c r="J14">
        <v>317.2</v>
      </c>
      <c r="K14">
        <v>309.3</v>
      </c>
      <c r="L14">
        <v>333.5</v>
      </c>
      <c r="M14">
        <v>324.60000000000002</v>
      </c>
      <c r="N14">
        <v>338.7</v>
      </c>
      <c r="O14">
        <v>331.7</v>
      </c>
      <c r="P14">
        <v>328.8</v>
      </c>
      <c r="Q14">
        <v>341.7</v>
      </c>
      <c r="R14">
        <v>338.3</v>
      </c>
      <c r="S14">
        <v>336</v>
      </c>
      <c r="T14">
        <v>327.8</v>
      </c>
      <c r="U14">
        <v>332.8</v>
      </c>
      <c r="V14">
        <v>334.8</v>
      </c>
      <c r="W14">
        <v>319.8</v>
      </c>
      <c r="X14">
        <v>323.7</v>
      </c>
      <c r="Y14">
        <v>319.10000000000002</v>
      </c>
      <c r="Z14">
        <v>326.89999999999998</v>
      </c>
      <c r="AA14">
        <v>313.3</v>
      </c>
      <c r="AB14">
        <v>310.10000000000002</v>
      </c>
      <c r="AC14">
        <v>311.2</v>
      </c>
      <c r="AD14">
        <v>309</v>
      </c>
      <c r="AE14">
        <v>315.8</v>
      </c>
      <c r="AF14">
        <v>299</v>
      </c>
      <c r="AG14">
        <f t="shared" si="4"/>
        <v>9879.7000000000007</v>
      </c>
    </row>
    <row r="15" spans="1:35" x14ac:dyDescent="0.25">
      <c r="A15" s="2" t="s">
        <v>6</v>
      </c>
      <c r="B15">
        <v>409.8</v>
      </c>
      <c r="C15">
        <v>413</v>
      </c>
      <c r="D15">
        <v>422.1</v>
      </c>
      <c r="E15">
        <v>439.8</v>
      </c>
      <c r="F15">
        <v>448.2</v>
      </c>
      <c r="G15">
        <v>441.4</v>
      </c>
      <c r="H15">
        <v>453</v>
      </c>
      <c r="I15">
        <v>447.1</v>
      </c>
      <c r="J15">
        <v>431.6</v>
      </c>
      <c r="K15">
        <v>438.9</v>
      </c>
      <c r="L15">
        <v>440.1</v>
      </c>
      <c r="M15">
        <v>449</v>
      </c>
      <c r="N15">
        <v>469.6</v>
      </c>
      <c r="O15">
        <v>459.2</v>
      </c>
      <c r="P15">
        <v>480.4</v>
      </c>
      <c r="Q15">
        <v>452.7</v>
      </c>
      <c r="R15">
        <v>465</v>
      </c>
      <c r="S15">
        <v>455.7</v>
      </c>
      <c r="T15">
        <v>462.6</v>
      </c>
      <c r="U15">
        <v>453.4</v>
      </c>
      <c r="V15">
        <v>451.8</v>
      </c>
      <c r="W15">
        <v>456.7</v>
      </c>
      <c r="X15">
        <v>438.1</v>
      </c>
      <c r="Y15">
        <v>439.2</v>
      </c>
      <c r="Z15">
        <v>444.8</v>
      </c>
      <c r="AA15">
        <v>453.9</v>
      </c>
      <c r="AB15">
        <v>447.3</v>
      </c>
      <c r="AC15">
        <v>452.1</v>
      </c>
      <c r="AD15">
        <v>452.6</v>
      </c>
      <c r="AE15">
        <v>426.3</v>
      </c>
      <c r="AF15">
        <v>433.9</v>
      </c>
      <c r="AG15">
        <f t="shared" si="4"/>
        <v>13829.299999999997</v>
      </c>
    </row>
    <row r="16" spans="1:35" x14ac:dyDescent="0.25">
      <c r="A16" s="2" t="s">
        <v>7</v>
      </c>
      <c r="B16">
        <v>137.69999999999999</v>
      </c>
      <c r="C16">
        <v>128</v>
      </c>
      <c r="D16">
        <v>135.69999999999999</v>
      </c>
      <c r="E16">
        <v>141.4</v>
      </c>
      <c r="F16">
        <v>137.69999999999999</v>
      </c>
      <c r="G16">
        <v>137.1</v>
      </c>
      <c r="H16">
        <v>125.4</v>
      </c>
      <c r="I16">
        <v>136.19999999999999</v>
      </c>
      <c r="J16">
        <v>127</v>
      </c>
      <c r="K16">
        <v>137</v>
      </c>
      <c r="L16">
        <v>135.30000000000001</v>
      </c>
      <c r="M16">
        <v>127.6</v>
      </c>
      <c r="N16">
        <v>121.8</v>
      </c>
      <c r="O16">
        <v>123</v>
      </c>
      <c r="P16">
        <v>123.2</v>
      </c>
      <c r="Q16">
        <v>114.7</v>
      </c>
      <c r="R16">
        <v>129.5</v>
      </c>
      <c r="S16">
        <v>124.2</v>
      </c>
      <c r="T16">
        <v>115.3</v>
      </c>
      <c r="U16">
        <v>127.5</v>
      </c>
      <c r="V16">
        <v>122</v>
      </c>
      <c r="W16">
        <v>127.8</v>
      </c>
      <c r="X16">
        <v>113.9</v>
      </c>
      <c r="Y16">
        <v>127.5</v>
      </c>
      <c r="Z16">
        <v>126.6</v>
      </c>
      <c r="AA16">
        <v>119.1</v>
      </c>
      <c r="AB16">
        <v>124.4</v>
      </c>
      <c r="AC16">
        <v>122.7</v>
      </c>
      <c r="AD16">
        <v>118.8</v>
      </c>
      <c r="AE16">
        <v>112</v>
      </c>
      <c r="AF16">
        <v>126.3</v>
      </c>
      <c r="AG16">
        <f t="shared" si="4"/>
        <v>3926.4</v>
      </c>
    </row>
    <row r="17" spans="1:36" x14ac:dyDescent="0.25">
      <c r="A17" s="2" t="s">
        <v>8</v>
      </c>
      <c r="B17">
        <v>117.5</v>
      </c>
      <c r="C17">
        <v>115.7</v>
      </c>
      <c r="D17">
        <v>110.9</v>
      </c>
      <c r="E17">
        <v>113.6</v>
      </c>
      <c r="F17">
        <v>121.6</v>
      </c>
      <c r="G17">
        <v>123.7</v>
      </c>
      <c r="H17">
        <v>121.7</v>
      </c>
      <c r="I17">
        <v>119</v>
      </c>
      <c r="J17">
        <v>121.1</v>
      </c>
      <c r="K17">
        <v>119.7</v>
      </c>
      <c r="L17">
        <v>125</v>
      </c>
      <c r="M17">
        <v>135</v>
      </c>
      <c r="N17">
        <v>130.9</v>
      </c>
      <c r="O17">
        <v>126.3</v>
      </c>
      <c r="P17">
        <v>133.80000000000001</v>
      </c>
      <c r="Q17">
        <v>133</v>
      </c>
      <c r="R17">
        <v>126.4</v>
      </c>
      <c r="S17">
        <v>138.4</v>
      </c>
      <c r="T17">
        <v>141.4</v>
      </c>
      <c r="U17">
        <v>132</v>
      </c>
      <c r="V17">
        <v>129.1</v>
      </c>
      <c r="W17">
        <v>129.1</v>
      </c>
      <c r="X17">
        <v>130.1</v>
      </c>
      <c r="Y17">
        <v>124.8</v>
      </c>
      <c r="Z17">
        <v>125.9</v>
      </c>
      <c r="AA17">
        <v>124.5</v>
      </c>
      <c r="AB17">
        <v>120.9</v>
      </c>
      <c r="AC17">
        <v>122.2</v>
      </c>
      <c r="AD17">
        <v>128</v>
      </c>
      <c r="AE17">
        <v>120.7</v>
      </c>
      <c r="AF17">
        <v>112.8</v>
      </c>
      <c r="AG17">
        <f t="shared" si="4"/>
        <v>3874.8</v>
      </c>
      <c r="AJ17" t="s">
        <v>12</v>
      </c>
    </row>
    <row r="18" spans="1:36" x14ac:dyDescent="0.25">
      <c r="A18" s="1" t="s">
        <v>1</v>
      </c>
      <c r="B18" s="2">
        <f t="shared" ref="B18:AE18" si="5">SUM(B13:B17)</f>
        <v>1552.9</v>
      </c>
      <c r="C18" s="2">
        <f t="shared" si="5"/>
        <v>1583.6000000000001</v>
      </c>
      <c r="D18" s="2">
        <f t="shared" si="5"/>
        <v>1608.5000000000002</v>
      </c>
      <c r="E18" s="2">
        <f t="shared" si="5"/>
        <v>1648.7</v>
      </c>
      <c r="F18" s="2">
        <f t="shared" si="5"/>
        <v>1666.1</v>
      </c>
      <c r="G18" s="2">
        <f t="shared" si="5"/>
        <v>1664.2</v>
      </c>
      <c r="H18" s="2">
        <f>SUM(H13:H17)</f>
        <v>1674.8000000000002</v>
      </c>
      <c r="I18" s="2">
        <f>SUM(I13:I17)</f>
        <v>1699.6000000000001</v>
      </c>
      <c r="J18" s="2">
        <f t="shared" si="5"/>
        <v>1639.5</v>
      </c>
      <c r="K18" s="2">
        <f t="shared" si="5"/>
        <v>1693.7</v>
      </c>
      <c r="L18" s="2">
        <f t="shared" si="5"/>
        <v>1689.3</v>
      </c>
      <c r="M18" s="2">
        <f>SUM(M13:M17)</f>
        <v>1699.6999999999998</v>
      </c>
      <c r="N18" s="2">
        <f t="shared" si="5"/>
        <v>1734.5000000000002</v>
      </c>
      <c r="O18" s="2">
        <f t="shared" si="5"/>
        <v>1702.3</v>
      </c>
      <c r="P18" s="2">
        <f>SUM(P13:P17)</f>
        <v>1698.6</v>
      </c>
      <c r="Q18" s="2">
        <f t="shared" si="5"/>
        <v>1654.4</v>
      </c>
      <c r="R18" s="2">
        <f>SUM(R13:R17)</f>
        <v>1720.6000000000001</v>
      </c>
      <c r="S18" s="2">
        <f t="shared" si="5"/>
        <v>1699.8000000000002</v>
      </c>
      <c r="T18" s="2">
        <f>SUM(T13:T17)</f>
        <v>1702.1000000000001</v>
      </c>
      <c r="U18" s="2">
        <f>SUM(U13:U17)</f>
        <v>1702.6999999999998</v>
      </c>
      <c r="V18" s="2">
        <f t="shared" si="5"/>
        <v>1698.9999999999998</v>
      </c>
      <c r="W18" s="2">
        <f t="shared" si="5"/>
        <v>1674.6</v>
      </c>
      <c r="X18" s="2">
        <f t="shared" si="5"/>
        <v>1636</v>
      </c>
      <c r="Y18" s="2">
        <f t="shared" si="5"/>
        <v>1637.7</v>
      </c>
      <c r="Z18" s="2">
        <f>SUM(Z13:Z17)</f>
        <v>1631.9</v>
      </c>
      <c r="AA18" s="2">
        <f t="shared" si="5"/>
        <v>1635.4</v>
      </c>
      <c r="AB18" s="2">
        <f t="shared" si="5"/>
        <v>1639.5000000000002</v>
      </c>
      <c r="AC18" s="2">
        <f>SUM(AC13:AC17)</f>
        <v>1624.5</v>
      </c>
      <c r="AD18" s="2">
        <f>SUM(AD13:AD17)</f>
        <v>1617.7</v>
      </c>
      <c r="AE18" s="2">
        <f t="shared" si="5"/>
        <v>1559.4</v>
      </c>
      <c r="AF18" s="2">
        <f>SUM(AF13:AF17)</f>
        <v>1609.8999999999999</v>
      </c>
      <c r="AG18">
        <f t="shared" si="4"/>
        <v>51401.19999999999</v>
      </c>
    </row>
    <row r="20" spans="1:36" x14ac:dyDescent="0.25">
      <c r="A20" s="2" t="s">
        <v>11</v>
      </c>
      <c r="B20" s="2">
        <v>2973.4</v>
      </c>
      <c r="C20" s="2">
        <v>2919.2</v>
      </c>
      <c r="D20" s="2">
        <v>2943.9</v>
      </c>
      <c r="E20" s="2">
        <v>3029.4</v>
      </c>
      <c r="F20" s="2">
        <v>3072.1</v>
      </c>
      <c r="G20" s="2">
        <v>3112.4</v>
      </c>
      <c r="H20" s="2">
        <v>3084.7</v>
      </c>
      <c r="I20" s="2">
        <v>3300.2</v>
      </c>
      <c r="J20" s="2">
        <v>3210.9</v>
      </c>
      <c r="K20" s="2">
        <v>3196.5</v>
      </c>
      <c r="L20" s="2">
        <v>3159.2</v>
      </c>
      <c r="M20" s="2">
        <v>3168.6</v>
      </c>
      <c r="N20" s="2">
        <v>3302.9</v>
      </c>
      <c r="O20" s="2">
        <v>3282.2</v>
      </c>
      <c r="P20" s="2">
        <v>3299.3</v>
      </c>
      <c r="Q20" s="2">
        <v>3186.1</v>
      </c>
      <c r="R20" s="2">
        <v>3304.7</v>
      </c>
      <c r="S20" s="2">
        <v>3278.9</v>
      </c>
      <c r="T20" s="2">
        <v>3302</v>
      </c>
      <c r="U20" s="2">
        <v>3283.8</v>
      </c>
      <c r="V20" s="2">
        <v>3300.5</v>
      </c>
      <c r="W20" s="2">
        <v>3325.3</v>
      </c>
      <c r="X20" s="2">
        <v>3254.4</v>
      </c>
      <c r="Y20" s="2">
        <v>3280.2</v>
      </c>
      <c r="Z20" s="2">
        <v>3276.6</v>
      </c>
      <c r="AA20" s="2">
        <v>3252</v>
      </c>
      <c r="AB20" s="2">
        <v>3207.5</v>
      </c>
      <c r="AC20" s="2">
        <v>3189.9</v>
      </c>
      <c r="AD20" s="2">
        <v>3175.6</v>
      </c>
      <c r="AE20" s="2">
        <v>3021.3</v>
      </c>
      <c r="AF20" s="2">
        <v>2978.5</v>
      </c>
      <c r="AG20" s="2">
        <f>SUM(B20:AF20)</f>
        <v>98672.2</v>
      </c>
    </row>
    <row r="21" spans="1:36" x14ac:dyDescent="0.25">
      <c r="A21" s="4" t="s">
        <v>2</v>
      </c>
      <c r="B21" s="2">
        <f t="shared" ref="B21:AE21" si="6">B20-B11</f>
        <v>0</v>
      </c>
      <c r="C21" s="2">
        <f t="shared" si="6"/>
        <v>0</v>
      </c>
      <c r="D21" s="2">
        <f>D20-D11</f>
        <v>0</v>
      </c>
      <c r="E21" s="2">
        <f t="shared" si="6"/>
        <v>0</v>
      </c>
      <c r="F21" s="2">
        <f t="shared" si="6"/>
        <v>0</v>
      </c>
      <c r="G21" s="2">
        <f t="shared" si="6"/>
        <v>0</v>
      </c>
      <c r="H21" s="2">
        <f t="shared" si="6"/>
        <v>0</v>
      </c>
      <c r="I21" s="2">
        <f t="shared" si="6"/>
        <v>0</v>
      </c>
      <c r="J21" s="2">
        <f t="shared" si="6"/>
        <v>0</v>
      </c>
      <c r="K21" s="2">
        <f t="shared" si="6"/>
        <v>0</v>
      </c>
      <c r="L21" s="2">
        <f t="shared" si="6"/>
        <v>0</v>
      </c>
      <c r="M21" s="2">
        <f t="shared" si="6"/>
        <v>0</v>
      </c>
      <c r="N21" s="2">
        <f t="shared" si="6"/>
        <v>0</v>
      </c>
      <c r="O21" s="2">
        <f t="shared" si="6"/>
        <v>0</v>
      </c>
      <c r="P21" s="2">
        <f t="shared" si="6"/>
        <v>0</v>
      </c>
      <c r="Q21" s="2">
        <f t="shared" si="6"/>
        <v>0</v>
      </c>
      <c r="R21" s="2">
        <f t="shared" si="6"/>
        <v>0</v>
      </c>
      <c r="S21" s="2">
        <f t="shared" si="6"/>
        <v>0</v>
      </c>
      <c r="T21" s="2">
        <f t="shared" si="6"/>
        <v>0</v>
      </c>
      <c r="U21" s="2">
        <f t="shared" si="6"/>
        <v>0</v>
      </c>
      <c r="V21" s="2">
        <f t="shared" si="6"/>
        <v>0</v>
      </c>
      <c r="W21" s="2">
        <f t="shared" si="6"/>
        <v>0</v>
      </c>
      <c r="X21" s="2">
        <f t="shared" si="6"/>
        <v>0</v>
      </c>
      <c r="Y21" s="2">
        <f t="shared" si="6"/>
        <v>0</v>
      </c>
      <c r="Z21" s="2">
        <f t="shared" si="6"/>
        <v>0</v>
      </c>
      <c r="AA21" s="2">
        <f t="shared" si="6"/>
        <v>0</v>
      </c>
      <c r="AB21" s="2">
        <f t="shared" si="6"/>
        <v>0</v>
      </c>
      <c r="AC21" s="2">
        <f t="shared" si="6"/>
        <v>0</v>
      </c>
      <c r="AD21" s="2">
        <f t="shared" si="6"/>
        <v>0</v>
      </c>
      <c r="AE21" s="2">
        <f t="shared" si="6"/>
        <v>0</v>
      </c>
      <c r="AF21" s="2">
        <f>AF20-AF11</f>
        <v>0</v>
      </c>
      <c r="AG21" s="2">
        <f>SUM(B21:AF21)</f>
        <v>0</v>
      </c>
    </row>
    <row r="23" spans="1:36" x14ac:dyDescent="0.25">
      <c r="B23">
        <f>B14-B3</f>
        <v>2</v>
      </c>
      <c r="C23">
        <f t="shared" ref="C23:AG23" si="7">C14-C3</f>
        <v>1.8999999999999773</v>
      </c>
      <c r="D23">
        <f t="shared" si="7"/>
        <v>1.2000000000000455</v>
      </c>
      <c r="E23">
        <f t="shared" si="7"/>
        <v>4.3000000000000114</v>
      </c>
      <c r="F23">
        <f t="shared" si="7"/>
        <v>2.3000000000000114</v>
      </c>
      <c r="G23">
        <f t="shared" si="7"/>
        <v>0.5</v>
      </c>
      <c r="H23">
        <f t="shared" si="7"/>
        <v>1.8999999999999773</v>
      </c>
      <c r="I23">
        <f t="shared" si="7"/>
        <v>1.8999999999999773</v>
      </c>
      <c r="J23">
        <f t="shared" si="7"/>
        <v>2.5999999999999659</v>
      </c>
      <c r="K23">
        <f t="shared" si="7"/>
        <v>2.6999999999999886</v>
      </c>
      <c r="L23">
        <f t="shared" si="7"/>
        <v>2.6000000000000227</v>
      </c>
      <c r="M23">
        <f t="shared" si="7"/>
        <v>1.3000000000000114</v>
      </c>
      <c r="N23">
        <f t="shared" si="7"/>
        <v>1.8999999999999773</v>
      </c>
      <c r="O23">
        <f t="shared" si="7"/>
        <v>1.6999999999999886</v>
      </c>
      <c r="P23">
        <f t="shared" si="7"/>
        <v>1.3000000000000114</v>
      </c>
      <c r="Q23">
        <f t="shared" si="7"/>
        <v>2.6999999999999886</v>
      </c>
      <c r="R23">
        <f t="shared" si="7"/>
        <v>3.1999999999999886</v>
      </c>
      <c r="S23">
        <f t="shared" si="7"/>
        <v>0</v>
      </c>
      <c r="T23">
        <f t="shared" si="7"/>
        <v>4.4000000000000341</v>
      </c>
      <c r="U23">
        <f t="shared" si="7"/>
        <v>0.90000000000003411</v>
      </c>
      <c r="V23">
        <f t="shared" si="7"/>
        <v>0.80000000000001137</v>
      </c>
      <c r="W23">
        <f t="shared" si="7"/>
        <v>3.4000000000000341</v>
      </c>
      <c r="X23">
        <f t="shared" si="7"/>
        <v>3.6999999999999886</v>
      </c>
      <c r="Y23">
        <f t="shared" si="7"/>
        <v>2.6000000000000227</v>
      </c>
      <c r="Z23">
        <f t="shared" si="7"/>
        <v>2.5999999999999659</v>
      </c>
      <c r="AA23">
        <f t="shared" si="7"/>
        <v>1.5</v>
      </c>
      <c r="AB23">
        <f t="shared" si="7"/>
        <v>2.8000000000000114</v>
      </c>
      <c r="AC23">
        <f t="shared" si="7"/>
        <v>2.5999999999999659</v>
      </c>
      <c r="AD23">
        <f t="shared" si="7"/>
        <v>2.1999999999999886</v>
      </c>
      <c r="AE23">
        <f t="shared" si="7"/>
        <v>3.5</v>
      </c>
      <c r="AF23">
        <f t="shared" si="7"/>
        <v>5.3000000000000114</v>
      </c>
      <c r="AG23">
        <f t="shared" si="7"/>
        <v>72.30000000000291</v>
      </c>
    </row>
    <row r="24" spans="1:36" x14ac:dyDescent="0.25">
      <c r="B24">
        <f>B15-B4</f>
        <v>-0.69999999999998863</v>
      </c>
      <c r="C24">
        <f t="shared" ref="C24:AG25" si="8">C15-C4</f>
        <v>2.8000000000000114</v>
      </c>
      <c r="D24">
        <f t="shared" si="8"/>
        <v>1.2000000000000455</v>
      </c>
      <c r="E24">
        <f t="shared" si="8"/>
        <v>3</v>
      </c>
      <c r="F24">
        <f t="shared" si="8"/>
        <v>0.89999999999997726</v>
      </c>
      <c r="G24">
        <f t="shared" si="8"/>
        <v>2.0999999999999659</v>
      </c>
      <c r="H24">
        <f t="shared" si="8"/>
        <v>0.80000000000001137</v>
      </c>
      <c r="I24">
        <f t="shared" si="8"/>
        <v>1.6000000000000227</v>
      </c>
      <c r="J24">
        <f t="shared" si="8"/>
        <v>1.9000000000000341</v>
      </c>
      <c r="K24">
        <f t="shared" si="8"/>
        <v>0.29999999999995453</v>
      </c>
      <c r="L24">
        <f t="shared" si="8"/>
        <v>0.60000000000002274</v>
      </c>
      <c r="M24">
        <f t="shared" si="8"/>
        <v>-1.3999999999999773</v>
      </c>
      <c r="N24">
        <f t="shared" si="8"/>
        <v>0.30000000000001137</v>
      </c>
      <c r="O24">
        <f>O15-O4</f>
        <v>15</v>
      </c>
      <c r="P24">
        <f t="shared" si="8"/>
        <v>2.1999999999999886</v>
      </c>
      <c r="Q24">
        <f t="shared" si="8"/>
        <v>1.5</v>
      </c>
      <c r="R24">
        <f t="shared" si="8"/>
        <v>-2.6999999999999886</v>
      </c>
      <c r="S24">
        <f t="shared" si="8"/>
        <v>2.6999999999999886</v>
      </c>
      <c r="T24">
        <f t="shared" si="8"/>
        <v>2.6000000000000227</v>
      </c>
      <c r="U24">
        <f t="shared" si="8"/>
        <v>0.39999999999997726</v>
      </c>
      <c r="V24">
        <f t="shared" si="8"/>
        <v>2.1999999999999886</v>
      </c>
      <c r="W24">
        <f t="shared" si="8"/>
        <v>3.8999999999999773</v>
      </c>
      <c r="X24">
        <f t="shared" si="8"/>
        <v>3.4000000000000341</v>
      </c>
      <c r="Y24">
        <f t="shared" si="8"/>
        <v>3.8000000000000114</v>
      </c>
      <c r="Z24">
        <f t="shared" si="8"/>
        <v>3.8000000000000114</v>
      </c>
      <c r="AA24">
        <f t="shared" si="8"/>
        <v>-0.80000000000001137</v>
      </c>
      <c r="AB24">
        <f t="shared" si="8"/>
        <v>2.5</v>
      </c>
      <c r="AC24">
        <f t="shared" si="8"/>
        <v>2</v>
      </c>
      <c r="AD24">
        <f t="shared" si="8"/>
        <v>3.2000000000000455</v>
      </c>
      <c r="AE24">
        <f t="shared" si="8"/>
        <v>6</v>
      </c>
      <c r="AF24">
        <f t="shared" si="8"/>
        <v>3</v>
      </c>
      <c r="AG24">
        <f t="shared" si="8"/>
        <v>68.099999999998545</v>
      </c>
    </row>
    <row r="25" spans="1:36" x14ac:dyDescent="0.25">
      <c r="B25">
        <f>B16-B5</f>
        <v>-4</v>
      </c>
      <c r="C25">
        <f>C16-C5</f>
        <v>1</v>
      </c>
      <c r="D25">
        <f>D16-D5</f>
        <v>-0.20000000000001705</v>
      </c>
      <c r="E25">
        <f>E16-E5</f>
        <v>3.0999999999999943</v>
      </c>
      <c r="F25">
        <f>F16-F5</f>
        <v>-1.1000000000000227</v>
      </c>
      <c r="G25">
        <f t="shared" si="8"/>
        <v>-1.5</v>
      </c>
      <c r="H25">
        <f t="shared" si="8"/>
        <v>0.20000000000000284</v>
      </c>
      <c r="I25">
        <f t="shared" si="8"/>
        <v>-1.1000000000000227</v>
      </c>
      <c r="J25">
        <f t="shared" si="8"/>
        <v>-0.40000000000000568</v>
      </c>
      <c r="K25">
        <f t="shared" si="8"/>
        <v>-1</v>
      </c>
      <c r="L25">
        <f t="shared" si="8"/>
        <v>-0.59999999999999432</v>
      </c>
      <c r="M25">
        <f t="shared" si="8"/>
        <v>-0.5</v>
      </c>
      <c r="N25">
        <f t="shared" si="8"/>
        <v>1.8999999999999915</v>
      </c>
      <c r="O25">
        <f t="shared" si="8"/>
        <v>3.0999999999999943</v>
      </c>
      <c r="P25">
        <f t="shared" si="8"/>
        <v>2.9000000000000057</v>
      </c>
      <c r="Q25">
        <f t="shared" si="8"/>
        <v>3.9000000000000057</v>
      </c>
      <c r="R25">
        <f t="shared" si="8"/>
        <v>-1</v>
      </c>
      <c r="S25">
        <f t="shared" si="8"/>
        <v>-1.0999999999999943</v>
      </c>
      <c r="T25">
        <f t="shared" si="8"/>
        <v>9.9999999999994316E-2</v>
      </c>
      <c r="U25">
        <f t="shared" si="8"/>
        <v>-0.5</v>
      </c>
      <c r="V25">
        <f t="shared" si="8"/>
        <v>-3.5</v>
      </c>
      <c r="W25">
        <f t="shared" si="8"/>
        <v>0.20000000000000284</v>
      </c>
      <c r="X25">
        <f t="shared" si="8"/>
        <v>0</v>
      </c>
      <c r="Y25">
        <f t="shared" si="8"/>
        <v>-1.5</v>
      </c>
      <c r="Z25">
        <f t="shared" si="8"/>
        <v>0.29999999999999716</v>
      </c>
      <c r="AA25">
        <f t="shared" si="8"/>
        <v>1.2999999999999972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</row>
  </sheetData>
  <pageMargins left="0.7" right="0.7" top="0.75" bottom="0.75" header="0.3" footer="0.3"/>
  <ignoredErrors>
    <ignoredError sqref="B7:C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ACF2-A7AD-46AE-9258-C26964F49597}">
  <dimension ref="A1:AI21"/>
  <sheetViews>
    <sheetView topLeftCell="X1" zoomScale="110" zoomScaleNormal="110" workbookViewId="0">
      <selection activeCell="AB18" sqref="AB18"/>
    </sheetView>
  </sheetViews>
  <sheetFormatPr defaultRowHeight="15" x14ac:dyDescent="0.25"/>
  <cols>
    <col min="1" max="1" width="14.85546875" bestFit="1" customWidth="1"/>
    <col min="32" max="32" width="13" bestFit="1" customWidth="1"/>
    <col min="33" max="33" width="10.140625" bestFit="1" customWidth="1"/>
    <col min="34" max="34" width="12.5703125" bestFit="1" customWidth="1"/>
  </cols>
  <sheetData>
    <row r="1" spans="1:34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3" t="s">
        <v>1</v>
      </c>
      <c r="AG1" s="4" t="s">
        <v>2</v>
      </c>
      <c r="AH1" s="2" t="s">
        <v>3</v>
      </c>
    </row>
    <row r="2" spans="1:34" x14ac:dyDescent="0.25">
      <c r="A2" s="2" t="s">
        <v>4</v>
      </c>
      <c r="B2">
        <v>595</v>
      </c>
      <c r="C2">
        <v>608.79999999999995</v>
      </c>
      <c r="D2">
        <v>629.29999999999995</v>
      </c>
      <c r="E2">
        <v>553.5</v>
      </c>
      <c r="F2">
        <v>576.29999999999995</v>
      </c>
      <c r="G2">
        <v>558.1</v>
      </c>
      <c r="H2">
        <v>571.70000000000005</v>
      </c>
      <c r="I2">
        <v>535.79999999999995</v>
      </c>
      <c r="J2">
        <v>500.5</v>
      </c>
      <c r="K2">
        <v>512.20000000000005</v>
      </c>
      <c r="L2">
        <v>517.79999999999995</v>
      </c>
      <c r="M2">
        <v>518.29999999999995</v>
      </c>
      <c r="N2">
        <v>487.7</v>
      </c>
      <c r="O2">
        <v>508.6</v>
      </c>
      <c r="P2">
        <v>507.6</v>
      </c>
      <c r="Q2">
        <v>577.20000000000005</v>
      </c>
      <c r="R2">
        <v>553.5</v>
      </c>
      <c r="S2">
        <v>546.20000000000005</v>
      </c>
      <c r="T2">
        <v>552</v>
      </c>
      <c r="U2">
        <v>538.1</v>
      </c>
      <c r="V2">
        <v>584.1</v>
      </c>
      <c r="W2">
        <v>605.70000000000005</v>
      </c>
      <c r="X2">
        <v>587.29999999999995</v>
      </c>
      <c r="Y2">
        <v>617.4</v>
      </c>
      <c r="Z2">
        <v>673.7</v>
      </c>
      <c r="AA2">
        <v>632.70000000000005</v>
      </c>
      <c r="AB2">
        <v>602.1</v>
      </c>
      <c r="AC2">
        <v>669.3</v>
      </c>
      <c r="AD2">
        <v>665.2</v>
      </c>
      <c r="AE2">
        <v>598.6</v>
      </c>
      <c r="AF2">
        <f t="shared" ref="AF2:AF7" si="0">SUM(B2:AE2)</f>
        <v>17184.300000000003</v>
      </c>
      <c r="AG2">
        <f>AF13-AF2</f>
        <v>672.79999999999563</v>
      </c>
      <c r="AH2">
        <f>30*30+((AG2-30)*70)</f>
        <v>45895.999999999694</v>
      </c>
    </row>
    <row r="3" spans="1:34" x14ac:dyDescent="0.25">
      <c r="A3" s="2" t="s">
        <v>5</v>
      </c>
      <c r="B3">
        <v>291.89999999999998</v>
      </c>
      <c r="C3">
        <v>315.2</v>
      </c>
      <c r="D3">
        <v>312.89999999999998</v>
      </c>
      <c r="E3">
        <v>302.39999999999998</v>
      </c>
      <c r="F3">
        <v>289.8</v>
      </c>
      <c r="G3">
        <v>302</v>
      </c>
      <c r="H3">
        <v>293.3</v>
      </c>
      <c r="I3">
        <v>293.5</v>
      </c>
      <c r="J3">
        <v>297.10000000000002</v>
      </c>
      <c r="K3">
        <v>253.2</v>
      </c>
      <c r="L3">
        <v>291.2</v>
      </c>
      <c r="M3">
        <v>300.7</v>
      </c>
      <c r="N3">
        <v>308.8</v>
      </c>
      <c r="O3">
        <v>309.3</v>
      </c>
      <c r="P3">
        <v>305.39999999999998</v>
      </c>
      <c r="Q3">
        <v>320.2</v>
      </c>
      <c r="R3">
        <v>324.5</v>
      </c>
      <c r="S3">
        <v>341.5</v>
      </c>
      <c r="T3">
        <v>343</v>
      </c>
      <c r="U3">
        <v>329.6</v>
      </c>
      <c r="V3">
        <v>348.4</v>
      </c>
      <c r="W3">
        <v>322.8</v>
      </c>
      <c r="X3">
        <v>329.6</v>
      </c>
      <c r="Y3">
        <v>340.1</v>
      </c>
      <c r="Z3">
        <v>342.7</v>
      </c>
      <c r="AA3">
        <v>344.2</v>
      </c>
      <c r="AB3">
        <v>335.4</v>
      </c>
      <c r="AC3">
        <v>316.2</v>
      </c>
      <c r="AD3">
        <v>345.4</v>
      </c>
      <c r="AE3">
        <v>345.2</v>
      </c>
      <c r="AF3">
        <f t="shared" si="0"/>
        <v>9495.5</v>
      </c>
      <c r="AG3">
        <f>AF14-AF3</f>
        <v>67.299999999999272</v>
      </c>
      <c r="AH3">
        <f>30*30+((AG3-30)*70)</f>
        <v>3510.9999999999491</v>
      </c>
    </row>
    <row r="4" spans="1:34" x14ac:dyDescent="0.25">
      <c r="A4" s="2" t="s">
        <v>6</v>
      </c>
      <c r="B4">
        <v>422.8</v>
      </c>
      <c r="C4">
        <v>450.7</v>
      </c>
      <c r="D4">
        <v>437.9</v>
      </c>
      <c r="E4">
        <v>421</v>
      </c>
      <c r="F4">
        <v>428.5</v>
      </c>
      <c r="G4">
        <v>427.4</v>
      </c>
      <c r="H4">
        <v>420</v>
      </c>
      <c r="I4">
        <v>417.6</v>
      </c>
      <c r="J4">
        <v>419.7</v>
      </c>
      <c r="K4">
        <v>406.2</v>
      </c>
      <c r="L4">
        <v>407.3</v>
      </c>
      <c r="M4">
        <v>397.2</v>
      </c>
      <c r="N4">
        <v>410.6</v>
      </c>
      <c r="O4">
        <v>420.5</v>
      </c>
      <c r="P4">
        <v>402.9</v>
      </c>
      <c r="Q4">
        <v>431.5</v>
      </c>
      <c r="R4">
        <v>421.8</v>
      </c>
      <c r="S4">
        <v>416.5</v>
      </c>
      <c r="T4">
        <v>432.2</v>
      </c>
      <c r="U4">
        <v>420.7</v>
      </c>
      <c r="V4">
        <v>431.7</v>
      </c>
      <c r="W4">
        <v>403.4</v>
      </c>
      <c r="X4">
        <v>398.7</v>
      </c>
      <c r="Y4">
        <v>392.2</v>
      </c>
      <c r="Z4">
        <v>397.5</v>
      </c>
      <c r="AA4">
        <v>391.9</v>
      </c>
      <c r="AB4">
        <v>391.7</v>
      </c>
      <c r="AC4">
        <v>427.9</v>
      </c>
      <c r="AD4">
        <v>415.3</v>
      </c>
      <c r="AE4">
        <v>397.8</v>
      </c>
      <c r="AF4">
        <f t="shared" si="0"/>
        <v>12461.1</v>
      </c>
      <c r="AG4">
        <f>AF15-AF4</f>
        <v>21.699999999998909</v>
      </c>
      <c r="AH4">
        <f>(AG4*30)</f>
        <v>650.99999999996726</v>
      </c>
    </row>
    <row r="5" spans="1:34" x14ac:dyDescent="0.25">
      <c r="A5" s="2" t="s">
        <v>7</v>
      </c>
      <c r="B5">
        <v>139</v>
      </c>
      <c r="C5">
        <v>143.30000000000001</v>
      </c>
      <c r="D5">
        <v>144.4</v>
      </c>
      <c r="E5">
        <v>143.19999999999999</v>
      </c>
      <c r="F5">
        <v>137.19999999999999</v>
      </c>
      <c r="G5">
        <v>127.3</v>
      </c>
      <c r="H5">
        <v>140.1</v>
      </c>
      <c r="I5">
        <v>129.1</v>
      </c>
      <c r="J5">
        <v>128.19999999999999</v>
      </c>
      <c r="K5">
        <v>122.1</v>
      </c>
      <c r="L5">
        <v>132.5</v>
      </c>
      <c r="M5">
        <v>127.9</v>
      </c>
      <c r="N5">
        <v>111.7</v>
      </c>
      <c r="O5">
        <v>135.30000000000001</v>
      </c>
      <c r="P5">
        <v>122.3</v>
      </c>
      <c r="Q5">
        <v>123</v>
      </c>
      <c r="R5">
        <v>128.19999999999999</v>
      </c>
      <c r="S5">
        <v>133.9</v>
      </c>
      <c r="T5">
        <v>139.9</v>
      </c>
      <c r="U5">
        <v>128.19999999999999</v>
      </c>
      <c r="V5">
        <v>146.4</v>
      </c>
      <c r="W5">
        <v>129.9</v>
      </c>
      <c r="X5">
        <v>136.80000000000001</v>
      </c>
      <c r="Y5">
        <v>141</v>
      </c>
      <c r="Z5">
        <v>149.19999999999999</v>
      </c>
      <c r="AA5">
        <v>153.19999999999999</v>
      </c>
      <c r="AB5">
        <v>141.4</v>
      </c>
      <c r="AC5">
        <v>148.1</v>
      </c>
      <c r="AD5">
        <v>153.9</v>
      </c>
      <c r="AE5">
        <v>155.4</v>
      </c>
      <c r="AF5">
        <f t="shared" si="0"/>
        <v>4092.1000000000004</v>
      </c>
      <c r="AG5">
        <f>AF16-AF5</f>
        <v>11.999999999999091</v>
      </c>
      <c r="AH5">
        <f>(AG5*30)</f>
        <v>359.99999999997272</v>
      </c>
    </row>
    <row r="6" spans="1:34" x14ac:dyDescent="0.25">
      <c r="A6" s="2" t="s">
        <v>8</v>
      </c>
      <c r="B6">
        <v>114.3</v>
      </c>
      <c r="C6">
        <v>110</v>
      </c>
      <c r="D6">
        <v>117.7</v>
      </c>
      <c r="E6">
        <v>112.3</v>
      </c>
      <c r="F6">
        <v>105.4</v>
      </c>
      <c r="G6">
        <v>120.4</v>
      </c>
      <c r="H6">
        <v>114.8</v>
      </c>
      <c r="I6">
        <v>113.8</v>
      </c>
      <c r="J6">
        <v>115.4</v>
      </c>
      <c r="K6">
        <v>125.7</v>
      </c>
      <c r="L6">
        <v>125.5</v>
      </c>
      <c r="M6">
        <v>128.1</v>
      </c>
      <c r="N6">
        <v>123</v>
      </c>
      <c r="O6">
        <v>122.3</v>
      </c>
      <c r="P6">
        <v>124.4</v>
      </c>
      <c r="Q6">
        <v>126.9</v>
      </c>
      <c r="R6">
        <v>127.3</v>
      </c>
      <c r="S6">
        <v>128.30000000000001</v>
      </c>
      <c r="T6">
        <v>136</v>
      </c>
      <c r="U6">
        <v>125.5</v>
      </c>
      <c r="V6">
        <v>116.3</v>
      </c>
      <c r="W6">
        <v>120.4</v>
      </c>
      <c r="X6">
        <v>117.4</v>
      </c>
      <c r="Y6">
        <v>124.9</v>
      </c>
      <c r="Z6">
        <v>121.6</v>
      </c>
      <c r="AA6">
        <v>115.3</v>
      </c>
      <c r="AB6">
        <v>118.2</v>
      </c>
      <c r="AC6">
        <v>116.4</v>
      </c>
      <c r="AD6">
        <v>120.3</v>
      </c>
      <c r="AE6">
        <v>120.2</v>
      </c>
      <c r="AF6">
        <f t="shared" si="0"/>
        <v>3608.1000000000004</v>
      </c>
      <c r="AG6">
        <f>AF17-AF6</f>
        <v>-16.100000000000819</v>
      </c>
      <c r="AH6">
        <f>(AG6*30)</f>
        <v>-483.00000000002456</v>
      </c>
    </row>
    <row r="7" spans="1:34" x14ac:dyDescent="0.25">
      <c r="A7" s="1" t="s">
        <v>1</v>
      </c>
      <c r="B7" s="2">
        <f t="shared" ref="B7:AE7" si="1">SUM(B2:B6)</f>
        <v>1563</v>
      </c>
      <c r="C7" s="2">
        <f t="shared" si="1"/>
        <v>1628</v>
      </c>
      <c r="D7" s="2">
        <f t="shared" si="1"/>
        <v>1642.2</v>
      </c>
      <c r="E7" s="2">
        <f t="shared" si="1"/>
        <v>1532.4</v>
      </c>
      <c r="F7" s="2">
        <f t="shared" si="1"/>
        <v>1537.2</v>
      </c>
      <c r="G7" s="2">
        <f t="shared" si="1"/>
        <v>1535.2</v>
      </c>
      <c r="H7" s="2">
        <f t="shared" si="1"/>
        <v>1539.8999999999999</v>
      </c>
      <c r="I7" s="2">
        <f t="shared" si="1"/>
        <v>1489.8</v>
      </c>
      <c r="J7" s="2">
        <f t="shared" si="1"/>
        <v>1460.9</v>
      </c>
      <c r="K7" s="2">
        <f>SUM(K2:K6)</f>
        <v>1419.4</v>
      </c>
      <c r="L7" s="2">
        <f t="shared" si="1"/>
        <v>1474.3</v>
      </c>
      <c r="M7" s="2">
        <f t="shared" si="1"/>
        <v>1472.2</v>
      </c>
      <c r="N7" s="2">
        <f t="shared" si="1"/>
        <v>1441.8</v>
      </c>
      <c r="O7" s="2">
        <f t="shared" si="1"/>
        <v>1496</v>
      </c>
      <c r="P7" s="2">
        <f>SUM(P2:P6)</f>
        <v>1462.6000000000001</v>
      </c>
      <c r="Q7" s="2">
        <f t="shared" si="1"/>
        <v>1578.8000000000002</v>
      </c>
      <c r="R7" s="2">
        <f t="shared" si="1"/>
        <v>1555.3</v>
      </c>
      <c r="S7" s="2">
        <f t="shared" si="1"/>
        <v>1566.4</v>
      </c>
      <c r="T7" s="2">
        <f t="shared" si="1"/>
        <v>1603.1000000000001</v>
      </c>
      <c r="U7" s="2">
        <f>SUM(U2:U6)</f>
        <v>1542.1000000000001</v>
      </c>
      <c r="V7" s="2">
        <f t="shared" si="1"/>
        <v>1626.9</v>
      </c>
      <c r="W7" s="2">
        <f t="shared" si="1"/>
        <v>1582.2000000000003</v>
      </c>
      <c r="X7" s="2">
        <f t="shared" si="1"/>
        <v>1569.8</v>
      </c>
      <c r="Y7" s="2">
        <f t="shared" si="1"/>
        <v>1615.6000000000001</v>
      </c>
      <c r="Z7" s="2">
        <f t="shared" si="1"/>
        <v>1684.7</v>
      </c>
      <c r="AA7" s="2">
        <f t="shared" si="1"/>
        <v>1637.3000000000002</v>
      </c>
      <c r="AB7" s="2">
        <f t="shared" si="1"/>
        <v>1588.8000000000002</v>
      </c>
      <c r="AC7" s="2">
        <f t="shared" si="1"/>
        <v>1677.9</v>
      </c>
      <c r="AD7" s="2">
        <f t="shared" si="1"/>
        <v>1700.1000000000001</v>
      </c>
      <c r="AE7" s="2">
        <f t="shared" si="1"/>
        <v>1617.2</v>
      </c>
      <c r="AF7">
        <f t="shared" si="0"/>
        <v>46841.1</v>
      </c>
    </row>
    <row r="8" spans="1:34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4" x14ac:dyDescent="0.25">
      <c r="A9" s="2" t="s">
        <v>9</v>
      </c>
      <c r="B9" s="2">
        <v>3074.1</v>
      </c>
      <c r="C9" s="2">
        <v>3044.6</v>
      </c>
      <c r="D9" s="2">
        <v>3076.9</v>
      </c>
      <c r="E9" s="2">
        <v>2899.7</v>
      </c>
      <c r="F9" s="2">
        <v>2842.5</v>
      </c>
      <c r="G9" s="2">
        <v>2920.2</v>
      </c>
      <c r="H9" s="2">
        <v>2885.5</v>
      </c>
      <c r="I9" s="2">
        <v>2880.5</v>
      </c>
      <c r="J9" s="2">
        <v>2889.5</v>
      </c>
      <c r="K9" s="2">
        <v>2841.2</v>
      </c>
      <c r="L9" s="2">
        <v>2865.7</v>
      </c>
      <c r="M9" s="2">
        <v>2845</v>
      </c>
      <c r="N9" s="2">
        <v>2843.3</v>
      </c>
      <c r="O9" s="2">
        <v>2910.2</v>
      </c>
      <c r="P9" s="2">
        <v>2857.7</v>
      </c>
      <c r="Q9" s="2">
        <v>3001.5</v>
      </c>
      <c r="R9" s="2">
        <v>3081.4</v>
      </c>
      <c r="S9" s="2">
        <v>3066.5</v>
      </c>
      <c r="T9" s="2">
        <v>3069.2</v>
      </c>
      <c r="U9" s="2">
        <v>2975.9</v>
      </c>
      <c r="V9" s="2">
        <v>3064</v>
      </c>
      <c r="W9" s="2">
        <v>2986.4</v>
      </c>
      <c r="X9" s="2">
        <v>2967</v>
      </c>
      <c r="Y9" s="2">
        <v>3081.8</v>
      </c>
      <c r="Z9" s="2">
        <v>3126.1</v>
      </c>
      <c r="AA9" s="2">
        <v>3096.5</v>
      </c>
      <c r="AB9" s="2">
        <v>2991.6</v>
      </c>
      <c r="AC9" s="2">
        <v>3058.7</v>
      </c>
      <c r="AD9" s="2">
        <v>3018</v>
      </c>
      <c r="AE9" s="2">
        <v>2982.5</v>
      </c>
      <c r="AF9" s="2">
        <f>SUM(B9:AE9)</f>
        <v>89243.700000000012</v>
      </c>
    </row>
    <row r="10" spans="1:34" x14ac:dyDescent="0.25">
      <c r="A10" s="4" t="s">
        <v>10</v>
      </c>
      <c r="B10" s="4">
        <f t="shared" ref="B10:AE10" si="2">B18-B7</f>
        <v>0.70000000000004547</v>
      </c>
      <c r="C10" s="4">
        <f t="shared" si="2"/>
        <v>8.4000000000000909</v>
      </c>
      <c r="D10" s="4">
        <f t="shared" si="2"/>
        <v>-14.799999999999955</v>
      </c>
      <c r="E10" s="4">
        <f t="shared" si="2"/>
        <v>65.499999999999773</v>
      </c>
      <c r="F10" s="4">
        <f t="shared" si="2"/>
        <v>38.299999999999955</v>
      </c>
      <c r="G10" s="4">
        <f t="shared" si="2"/>
        <v>64.5</v>
      </c>
      <c r="H10" s="4">
        <f t="shared" si="2"/>
        <v>48.600000000000136</v>
      </c>
      <c r="I10" s="4">
        <f t="shared" si="2"/>
        <v>93.799999999999955</v>
      </c>
      <c r="J10" s="4">
        <f t="shared" si="2"/>
        <v>94.5</v>
      </c>
      <c r="K10" s="4">
        <f t="shared" si="2"/>
        <v>108.39999999999986</v>
      </c>
      <c r="L10" s="4">
        <f t="shared" si="2"/>
        <v>87.500000000000227</v>
      </c>
      <c r="M10" s="4">
        <f t="shared" si="2"/>
        <v>96.299999999999955</v>
      </c>
      <c r="N10" s="4">
        <f>N18-N7</f>
        <v>104</v>
      </c>
      <c r="O10" s="4">
        <f t="shared" si="2"/>
        <v>102</v>
      </c>
      <c r="P10" s="4">
        <f>P18-P7</f>
        <v>110.79999999999995</v>
      </c>
      <c r="Q10" s="4">
        <f t="shared" si="2"/>
        <v>10.699999999999818</v>
      </c>
      <c r="R10" s="4">
        <f t="shared" si="2"/>
        <v>18.000000000000227</v>
      </c>
      <c r="S10" s="4">
        <f t="shared" si="2"/>
        <v>41.600000000000136</v>
      </c>
      <c r="T10" s="4">
        <f t="shared" si="2"/>
        <v>50.799999999999727</v>
      </c>
      <c r="U10" s="4">
        <f t="shared" si="2"/>
        <v>36.899999999999864</v>
      </c>
      <c r="V10" s="4">
        <f t="shared" si="2"/>
        <v>19.299999999999955</v>
      </c>
      <c r="W10" s="4">
        <f t="shared" si="2"/>
        <v>-7.2000000000000455</v>
      </c>
      <c r="X10" s="4">
        <f t="shared" si="2"/>
        <v>-16.099999999999909</v>
      </c>
      <c r="Y10" s="4">
        <f t="shared" si="2"/>
        <v>-16.700000000000045</v>
      </c>
      <c r="Z10" s="4">
        <f t="shared" si="2"/>
        <v>-74.600000000000136</v>
      </c>
      <c r="AA10" s="4">
        <f t="shared" si="2"/>
        <v>-39.100000000000364</v>
      </c>
      <c r="AB10" s="4">
        <f t="shared" si="2"/>
        <v>-114.20000000000027</v>
      </c>
      <c r="AC10" s="4">
        <f t="shared" si="2"/>
        <v>-101.10000000000014</v>
      </c>
      <c r="AD10" s="4">
        <f t="shared" si="2"/>
        <v>-88.200000000000045</v>
      </c>
      <c r="AE10" s="4">
        <f t="shared" si="2"/>
        <v>29.099999999999909</v>
      </c>
      <c r="AF10">
        <f>SUM(B10:AE10)</f>
        <v>757.69999999999868</v>
      </c>
    </row>
    <row r="11" spans="1:34" x14ac:dyDescent="0.25">
      <c r="A11" s="3" t="s">
        <v>1</v>
      </c>
      <c r="B11" s="3">
        <f>B9+B10</f>
        <v>3074.8</v>
      </c>
      <c r="C11" s="3">
        <f t="shared" ref="C11:AE11" si="3">C9+C10</f>
        <v>3053</v>
      </c>
      <c r="D11" s="3">
        <f t="shared" si="3"/>
        <v>3062.1000000000004</v>
      </c>
      <c r="E11" s="3">
        <f t="shared" si="3"/>
        <v>2965.2</v>
      </c>
      <c r="F11" s="3">
        <f t="shared" si="3"/>
        <v>2880.8</v>
      </c>
      <c r="G11" s="3">
        <f t="shared" si="3"/>
        <v>2984.7</v>
      </c>
      <c r="H11" s="3">
        <f t="shared" si="3"/>
        <v>2934.1000000000004</v>
      </c>
      <c r="I11" s="3">
        <f t="shared" si="3"/>
        <v>2974.3</v>
      </c>
      <c r="J11" s="3">
        <f t="shared" si="3"/>
        <v>2984</v>
      </c>
      <c r="K11" s="3">
        <f t="shared" si="3"/>
        <v>2949.5999999999995</v>
      </c>
      <c r="L11" s="3">
        <f t="shared" si="3"/>
        <v>2953.2</v>
      </c>
      <c r="M11" s="3">
        <f t="shared" si="3"/>
        <v>2941.3</v>
      </c>
      <c r="N11" s="3">
        <f t="shared" si="3"/>
        <v>2947.3</v>
      </c>
      <c r="O11" s="3">
        <f t="shared" si="3"/>
        <v>3012.2</v>
      </c>
      <c r="P11" s="3">
        <f t="shared" si="3"/>
        <v>2968.5</v>
      </c>
      <c r="Q11" s="3">
        <f t="shared" si="3"/>
        <v>3012.2</v>
      </c>
      <c r="R11" s="3">
        <f t="shared" si="3"/>
        <v>3099.4000000000005</v>
      </c>
      <c r="S11" s="3">
        <f t="shared" si="3"/>
        <v>3108.1000000000004</v>
      </c>
      <c r="T11" s="3">
        <f t="shared" si="3"/>
        <v>3119.9999999999995</v>
      </c>
      <c r="U11" s="3">
        <f t="shared" si="3"/>
        <v>3012.8</v>
      </c>
      <c r="V11" s="3">
        <f t="shared" si="3"/>
        <v>3083.3</v>
      </c>
      <c r="W11" s="3">
        <f t="shared" si="3"/>
        <v>2979.2</v>
      </c>
      <c r="X11" s="3">
        <f t="shared" si="3"/>
        <v>2950.9</v>
      </c>
      <c r="Y11" s="3">
        <f t="shared" si="3"/>
        <v>3065.1000000000004</v>
      </c>
      <c r="Z11" s="3">
        <f t="shared" si="3"/>
        <v>3051.5</v>
      </c>
      <c r="AA11" s="3">
        <f t="shared" si="3"/>
        <v>3057.3999999999996</v>
      </c>
      <c r="AB11" s="3">
        <f t="shared" si="3"/>
        <v>2877.3999999999996</v>
      </c>
      <c r="AC11" s="3">
        <f>AC9+AC10</f>
        <v>2957.5999999999995</v>
      </c>
      <c r="AD11" s="3">
        <f>AD9+AD10</f>
        <v>2929.8</v>
      </c>
      <c r="AE11" s="3">
        <f t="shared" si="3"/>
        <v>3011.6</v>
      </c>
    </row>
    <row r="12" spans="1:3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4" x14ac:dyDescent="0.25">
      <c r="A13" s="2" t="s">
        <v>4</v>
      </c>
      <c r="B13">
        <v>595.20000000000005</v>
      </c>
      <c r="C13">
        <v>616.79999999999995</v>
      </c>
      <c r="D13">
        <v>613.1</v>
      </c>
      <c r="E13">
        <v>615.70000000000005</v>
      </c>
      <c r="F13">
        <v>611.70000000000005</v>
      </c>
      <c r="G13">
        <v>621.5</v>
      </c>
      <c r="H13">
        <v>621.5</v>
      </c>
      <c r="I13">
        <v>624.70000000000005</v>
      </c>
      <c r="J13">
        <v>589.1</v>
      </c>
      <c r="K13">
        <v>613.9</v>
      </c>
      <c r="L13">
        <v>599.79999999999995</v>
      </c>
      <c r="M13">
        <v>601.20000000000005</v>
      </c>
      <c r="N13">
        <v>589.79999999999995</v>
      </c>
      <c r="O13">
        <v>607.9</v>
      </c>
      <c r="P13">
        <v>615</v>
      </c>
      <c r="Q13">
        <v>585.29999999999995</v>
      </c>
      <c r="R13">
        <v>567.6</v>
      </c>
      <c r="S13">
        <v>588</v>
      </c>
      <c r="T13">
        <v>603.20000000000005</v>
      </c>
      <c r="U13">
        <v>572</v>
      </c>
      <c r="V13">
        <v>600.9</v>
      </c>
      <c r="W13">
        <v>575.20000000000005</v>
      </c>
      <c r="X13">
        <v>571.1</v>
      </c>
      <c r="Y13">
        <v>600.70000000000005</v>
      </c>
      <c r="Z13">
        <v>597.4</v>
      </c>
      <c r="AA13">
        <v>591.79999999999995</v>
      </c>
      <c r="AB13">
        <v>489.3</v>
      </c>
      <c r="AC13">
        <v>568.4</v>
      </c>
      <c r="AD13">
        <v>577.79999999999995</v>
      </c>
      <c r="AE13">
        <v>631.5</v>
      </c>
      <c r="AF13">
        <f t="shared" ref="AF13:AF18" si="4">SUM(B13:AE13)</f>
        <v>17857.099999999999</v>
      </c>
    </row>
    <row r="14" spans="1:34" x14ac:dyDescent="0.25">
      <c r="A14" s="2" t="s">
        <v>5</v>
      </c>
      <c r="B14">
        <v>293.60000000000002</v>
      </c>
      <c r="C14">
        <v>317.5</v>
      </c>
      <c r="D14">
        <v>314.10000000000002</v>
      </c>
      <c r="E14">
        <v>304.89999999999998</v>
      </c>
      <c r="F14">
        <v>294</v>
      </c>
      <c r="G14">
        <v>304.3</v>
      </c>
      <c r="H14">
        <v>296</v>
      </c>
      <c r="I14">
        <v>296.5</v>
      </c>
      <c r="J14">
        <v>298.60000000000002</v>
      </c>
      <c r="K14">
        <v>255.7</v>
      </c>
      <c r="L14">
        <v>293.2</v>
      </c>
      <c r="M14">
        <v>303.10000000000002</v>
      </c>
      <c r="N14">
        <v>310.8</v>
      </c>
      <c r="O14">
        <v>310.5</v>
      </c>
      <c r="P14">
        <v>307.89999999999998</v>
      </c>
      <c r="Q14">
        <v>324.10000000000002</v>
      </c>
      <c r="R14">
        <v>328</v>
      </c>
      <c r="S14">
        <v>342.4</v>
      </c>
      <c r="T14">
        <v>345</v>
      </c>
      <c r="U14">
        <v>331.7</v>
      </c>
      <c r="V14">
        <v>352.1</v>
      </c>
      <c r="W14">
        <v>336.7</v>
      </c>
      <c r="X14">
        <v>330.6</v>
      </c>
      <c r="Y14">
        <v>341.8</v>
      </c>
      <c r="Z14">
        <v>344.8</v>
      </c>
      <c r="AA14">
        <v>346.4</v>
      </c>
      <c r="AB14">
        <v>336.9</v>
      </c>
      <c r="AC14">
        <v>317.8</v>
      </c>
      <c r="AD14">
        <v>344.7</v>
      </c>
      <c r="AE14">
        <v>339.1</v>
      </c>
      <c r="AF14">
        <f t="shared" si="4"/>
        <v>9562.7999999999993</v>
      </c>
    </row>
    <row r="15" spans="1:34" x14ac:dyDescent="0.25">
      <c r="A15" s="2" t="s">
        <v>6</v>
      </c>
      <c r="B15">
        <v>421.7</v>
      </c>
      <c r="C15">
        <v>452.1</v>
      </c>
      <c r="D15">
        <v>437.8</v>
      </c>
      <c r="E15">
        <v>421.5</v>
      </c>
      <c r="F15">
        <v>429</v>
      </c>
      <c r="G15">
        <v>428.8</v>
      </c>
      <c r="H15">
        <v>418.5</v>
      </c>
      <c r="I15">
        <v>417.3</v>
      </c>
      <c r="J15">
        <v>418.2</v>
      </c>
      <c r="K15">
        <v>410.5</v>
      </c>
      <c r="L15">
        <v>410.2</v>
      </c>
      <c r="M15">
        <v>401.6</v>
      </c>
      <c r="N15">
        <v>411.7</v>
      </c>
      <c r="O15">
        <v>423.9</v>
      </c>
      <c r="P15">
        <v>404.1</v>
      </c>
      <c r="Q15">
        <v>432</v>
      </c>
      <c r="R15">
        <v>423.3</v>
      </c>
      <c r="S15">
        <v>417.5</v>
      </c>
      <c r="T15">
        <v>432</v>
      </c>
      <c r="U15">
        <v>422.5</v>
      </c>
      <c r="V15">
        <v>430.4</v>
      </c>
      <c r="W15">
        <v>403.8</v>
      </c>
      <c r="X15">
        <v>399.3</v>
      </c>
      <c r="Y15">
        <v>392.4</v>
      </c>
      <c r="Z15">
        <v>396.9</v>
      </c>
      <c r="AA15">
        <v>394.5</v>
      </c>
      <c r="AB15">
        <v>389.4</v>
      </c>
      <c r="AC15">
        <v>425</v>
      </c>
      <c r="AD15">
        <v>415.7</v>
      </c>
      <c r="AE15">
        <v>401.2</v>
      </c>
      <c r="AF15">
        <f t="shared" si="4"/>
        <v>12482.8</v>
      </c>
    </row>
    <row r="16" spans="1:34" x14ac:dyDescent="0.25">
      <c r="A16" s="2" t="s">
        <v>7</v>
      </c>
      <c r="B16">
        <v>139</v>
      </c>
      <c r="C16">
        <v>141</v>
      </c>
      <c r="D16">
        <v>145.4</v>
      </c>
      <c r="E16">
        <v>143.19999999999999</v>
      </c>
      <c r="F16">
        <v>136.5</v>
      </c>
      <c r="G16">
        <v>125.2</v>
      </c>
      <c r="H16">
        <v>138.6</v>
      </c>
      <c r="I16">
        <v>132.30000000000001</v>
      </c>
      <c r="J16">
        <v>134</v>
      </c>
      <c r="K16">
        <v>123.2</v>
      </c>
      <c r="L16">
        <v>133.4</v>
      </c>
      <c r="M16">
        <v>133.6</v>
      </c>
      <c r="N16">
        <v>112</v>
      </c>
      <c r="O16">
        <v>133.19999999999999</v>
      </c>
      <c r="P16">
        <v>122.4</v>
      </c>
      <c r="Q16">
        <v>122</v>
      </c>
      <c r="R16">
        <v>128.19999999999999</v>
      </c>
      <c r="S16">
        <v>130.9</v>
      </c>
      <c r="T16">
        <v>139.1</v>
      </c>
      <c r="U16">
        <v>128.19999999999999</v>
      </c>
      <c r="V16">
        <v>148.6</v>
      </c>
      <c r="W16">
        <v>138.4</v>
      </c>
      <c r="X16">
        <v>136.5</v>
      </c>
      <c r="Y16">
        <v>141.1</v>
      </c>
      <c r="Z16">
        <v>149.19999999999999</v>
      </c>
      <c r="AA16">
        <v>149.80000000000001</v>
      </c>
      <c r="AB16">
        <v>140.69999999999999</v>
      </c>
      <c r="AC16">
        <v>149.1</v>
      </c>
      <c r="AD16">
        <v>153.9</v>
      </c>
      <c r="AE16">
        <v>155.4</v>
      </c>
      <c r="AF16">
        <f t="shared" si="4"/>
        <v>4104.0999999999995</v>
      </c>
    </row>
    <row r="17" spans="1:35" x14ac:dyDescent="0.25">
      <c r="A17" s="2" t="s">
        <v>8</v>
      </c>
      <c r="B17">
        <v>114.2</v>
      </c>
      <c r="C17">
        <v>109</v>
      </c>
      <c r="D17">
        <v>117</v>
      </c>
      <c r="E17">
        <v>112.6</v>
      </c>
      <c r="F17">
        <v>104.3</v>
      </c>
      <c r="G17">
        <v>119.9</v>
      </c>
      <c r="H17">
        <v>113.9</v>
      </c>
      <c r="I17">
        <v>112.8</v>
      </c>
      <c r="J17">
        <v>115.5</v>
      </c>
      <c r="K17">
        <v>124.5</v>
      </c>
      <c r="L17">
        <v>125.2</v>
      </c>
      <c r="M17">
        <v>129</v>
      </c>
      <c r="N17">
        <v>121.5</v>
      </c>
      <c r="O17">
        <v>122.5</v>
      </c>
      <c r="P17">
        <v>124</v>
      </c>
      <c r="Q17">
        <v>126.1</v>
      </c>
      <c r="R17">
        <v>126.2</v>
      </c>
      <c r="S17">
        <v>129.19999999999999</v>
      </c>
      <c r="T17">
        <v>134.6</v>
      </c>
      <c r="U17">
        <v>124.6</v>
      </c>
      <c r="V17">
        <v>114.2</v>
      </c>
      <c r="W17">
        <v>120.9</v>
      </c>
      <c r="X17">
        <v>116.2</v>
      </c>
      <c r="Y17">
        <v>122.9</v>
      </c>
      <c r="Z17">
        <v>121.8</v>
      </c>
      <c r="AA17">
        <v>115.7</v>
      </c>
      <c r="AB17">
        <v>118.3</v>
      </c>
      <c r="AC17">
        <v>116.5</v>
      </c>
      <c r="AD17">
        <v>119.8</v>
      </c>
      <c r="AE17">
        <v>119.1</v>
      </c>
      <c r="AF17">
        <f t="shared" si="4"/>
        <v>3591.9999999999995</v>
      </c>
      <c r="AI17" t="s">
        <v>12</v>
      </c>
    </row>
    <row r="18" spans="1:35" x14ac:dyDescent="0.25">
      <c r="A18" s="1" t="s">
        <v>1</v>
      </c>
      <c r="B18" s="2">
        <f t="shared" ref="B18:AE18" si="5">SUM(B13:B17)</f>
        <v>1563.7</v>
      </c>
      <c r="C18" s="2">
        <f t="shared" si="5"/>
        <v>1636.4</v>
      </c>
      <c r="D18" s="2">
        <f t="shared" si="5"/>
        <v>1627.4</v>
      </c>
      <c r="E18" s="2">
        <f t="shared" si="5"/>
        <v>1597.8999999999999</v>
      </c>
      <c r="F18" s="2">
        <f t="shared" si="5"/>
        <v>1575.5</v>
      </c>
      <c r="G18" s="2">
        <f t="shared" si="5"/>
        <v>1599.7</v>
      </c>
      <c r="H18" s="2">
        <f>SUM(H13:H17)</f>
        <v>1588.5</v>
      </c>
      <c r="I18" s="2">
        <f>SUM(I13:I17)</f>
        <v>1583.6</v>
      </c>
      <c r="J18" s="2">
        <f t="shared" si="5"/>
        <v>1555.4</v>
      </c>
      <c r="K18" s="2">
        <f>SUM(K13:K17)</f>
        <v>1527.8</v>
      </c>
      <c r="L18" s="2">
        <f t="shared" si="5"/>
        <v>1561.8000000000002</v>
      </c>
      <c r="M18" s="2">
        <f>SUM(M13:M17)</f>
        <v>1568.5</v>
      </c>
      <c r="N18" s="2">
        <f t="shared" si="5"/>
        <v>1545.8</v>
      </c>
      <c r="O18" s="2">
        <f t="shared" si="5"/>
        <v>1598</v>
      </c>
      <c r="P18" s="2">
        <f>SUM(P13:P17)</f>
        <v>1573.4</v>
      </c>
      <c r="Q18" s="2">
        <f t="shared" si="5"/>
        <v>1589.5</v>
      </c>
      <c r="R18" s="2">
        <f>SUM(R13:R17)</f>
        <v>1573.3000000000002</v>
      </c>
      <c r="S18" s="2">
        <f t="shared" si="5"/>
        <v>1608.0000000000002</v>
      </c>
      <c r="T18" s="2">
        <f>SUM(T13:T17)</f>
        <v>1653.8999999999999</v>
      </c>
      <c r="U18" s="2">
        <f>SUM(U13:U17)</f>
        <v>1579</v>
      </c>
      <c r="V18" s="2">
        <f t="shared" si="5"/>
        <v>1646.2</v>
      </c>
      <c r="W18" s="2">
        <f t="shared" si="5"/>
        <v>1575.0000000000002</v>
      </c>
      <c r="X18" s="2">
        <f t="shared" si="5"/>
        <v>1553.7</v>
      </c>
      <c r="Y18" s="2">
        <f t="shared" si="5"/>
        <v>1598.9</v>
      </c>
      <c r="Z18" s="2">
        <f>SUM(Z13:Z17)</f>
        <v>1610.1</v>
      </c>
      <c r="AA18" s="2">
        <f t="shared" si="5"/>
        <v>1598.1999999999998</v>
      </c>
      <c r="AB18" s="2">
        <f t="shared" si="5"/>
        <v>1474.6</v>
      </c>
      <c r="AC18" s="2">
        <f>SUM(AC13:AC17)</f>
        <v>1576.8</v>
      </c>
      <c r="AD18" s="2">
        <f>SUM(AD13:AD17)</f>
        <v>1611.9</v>
      </c>
      <c r="AE18" s="2">
        <f t="shared" si="5"/>
        <v>1646.3</v>
      </c>
      <c r="AF18">
        <f t="shared" si="4"/>
        <v>47598.8</v>
      </c>
    </row>
    <row r="20" spans="1:35" x14ac:dyDescent="0.25">
      <c r="A20" s="2" t="s">
        <v>11</v>
      </c>
      <c r="B20" s="2">
        <v>3074.7</v>
      </c>
      <c r="C20" s="2">
        <v>3053.2</v>
      </c>
      <c r="D20" s="2">
        <v>3062.2</v>
      </c>
      <c r="E20" s="2">
        <v>2965.2</v>
      </c>
      <c r="F20" s="2">
        <v>2880.8</v>
      </c>
      <c r="G20" s="2">
        <v>2984.7</v>
      </c>
      <c r="H20" s="2">
        <v>2934.1</v>
      </c>
      <c r="I20" s="2">
        <v>2974.3</v>
      </c>
      <c r="J20" s="2">
        <v>2984</v>
      </c>
      <c r="K20" s="2">
        <v>2949.4</v>
      </c>
      <c r="L20" s="2">
        <v>2953.2</v>
      </c>
      <c r="M20" s="2">
        <v>2941.3</v>
      </c>
      <c r="N20" s="2">
        <v>2947.3</v>
      </c>
      <c r="O20" s="2">
        <v>3012.2</v>
      </c>
      <c r="P20" s="2">
        <v>2968.5</v>
      </c>
      <c r="Q20" s="2">
        <v>3012.2</v>
      </c>
      <c r="R20" s="2">
        <v>3099.4</v>
      </c>
      <c r="S20" s="2">
        <v>3108.1</v>
      </c>
      <c r="T20" s="2">
        <v>3120</v>
      </c>
      <c r="U20" s="2">
        <v>3012.8</v>
      </c>
      <c r="V20" s="2">
        <v>3083.3</v>
      </c>
      <c r="W20" s="2">
        <v>2979.2</v>
      </c>
      <c r="X20" s="2">
        <v>2950.9</v>
      </c>
      <c r="Y20" s="2">
        <v>3065.1</v>
      </c>
      <c r="Z20" s="2">
        <v>3051.5</v>
      </c>
      <c r="AA20" s="2">
        <v>3057.4</v>
      </c>
      <c r="AB20" s="2">
        <v>2877.4</v>
      </c>
      <c r="AC20" s="2">
        <v>2957.6</v>
      </c>
      <c r="AD20" s="2">
        <v>2929.8</v>
      </c>
      <c r="AE20" s="2">
        <v>3011.6</v>
      </c>
      <c r="AF20" s="2">
        <f>SUM(B20:AE20)</f>
        <v>90001.400000000009</v>
      </c>
    </row>
    <row r="21" spans="1:35" x14ac:dyDescent="0.25">
      <c r="A21" s="4" t="s">
        <v>2</v>
      </c>
      <c r="B21" s="2">
        <f t="shared" ref="B21:AE21" si="6">B20-B11</f>
        <v>-0.1000000000003638</v>
      </c>
      <c r="C21" s="2">
        <f t="shared" si="6"/>
        <v>0.1999999999998181</v>
      </c>
      <c r="D21" s="2">
        <f t="shared" si="6"/>
        <v>9.9999999999454303E-2</v>
      </c>
      <c r="E21" s="2">
        <f t="shared" si="6"/>
        <v>0</v>
      </c>
      <c r="F21" s="2">
        <f t="shared" si="6"/>
        <v>0</v>
      </c>
      <c r="G21" s="2">
        <f t="shared" si="6"/>
        <v>0</v>
      </c>
      <c r="H21" s="2">
        <f t="shared" si="6"/>
        <v>0</v>
      </c>
      <c r="I21" s="2">
        <f t="shared" si="6"/>
        <v>0</v>
      </c>
      <c r="J21" s="2">
        <f t="shared" si="6"/>
        <v>0</v>
      </c>
      <c r="K21" s="2">
        <f t="shared" si="6"/>
        <v>-0.19999999999936335</v>
      </c>
      <c r="L21" s="2">
        <f t="shared" si="6"/>
        <v>0</v>
      </c>
      <c r="M21" s="2">
        <f t="shared" si="6"/>
        <v>0</v>
      </c>
      <c r="N21" s="2">
        <f t="shared" si="6"/>
        <v>0</v>
      </c>
      <c r="O21" s="2">
        <f t="shared" si="6"/>
        <v>0</v>
      </c>
      <c r="P21" s="2">
        <f t="shared" si="6"/>
        <v>0</v>
      </c>
      <c r="Q21" s="2">
        <f t="shared" si="6"/>
        <v>0</v>
      </c>
      <c r="R21" s="2">
        <f t="shared" si="6"/>
        <v>0</v>
      </c>
      <c r="S21" s="2">
        <f t="shared" si="6"/>
        <v>0</v>
      </c>
      <c r="T21" s="2">
        <f t="shared" si="6"/>
        <v>0</v>
      </c>
      <c r="U21" s="2">
        <f t="shared" si="6"/>
        <v>0</v>
      </c>
      <c r="V21" s="2">
        <f t="shared" si="6"/>
        <v>0</v>
      </c>
      <c r="W21" s="2">
        <f t="shared" si="6"/>
        <v>0</v>
      </c>
      <c r="X21" s="2">
        <f t="shared" si="6"/>
        <v>0</v>
      </c>
      <c r="Y21" s="2">
        <f t="shared" si="6"/>
        <v>0</v>
      </c>
      <c r="Z21" s="2">
        <f t="shared" si="6"/>
        <v>0</v>
      </c>
      <c r="AA21" s="2">
        <f t="shared" si="6"/>
        <v>0</v>
      </c>
      <c r="AB21" s="2">
        <f t="shared" si="6"/>
        <v>0</v>
      </c>
      <c r="AC21" s="2">
        <f t="shared" si="6"/>
        <v>0</v>
      </c>
      <c r="AD21" s="2">
        <f t="shared" si="6"/>
        <v>0</v>
      </c>
      <c r="AE21" s="2">
        <f t="shared" si="6"/>
        <v>0</v>
      </c>
      <c r="AF21" s="2">
        <f>SUM(B21:AE21)</f>
        <v>-4.5474735088646412E-13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9622-C156-4621-BBBC-FB5BDCCCCFD8}">
  <dimension ref="A1:AJ21"/>
  <sheetViews>
    <sheetView topLeftCell="Z1" workbookViewId="0">
      <selection activeCell="AG9" sqref="AG9"/>
    </sheetView>
  </sheetViews>
  <sheetFormatPr defaultRowHeight="15" x14ac:dyDescent="0.25"/>
  <cols>
    <col min="1" max="1" width="14.85546875" bestFit="1" customWidth="1"/>
    <col min="33" max="33" width="8.85546875" bestFit="1" customWidth="1"/>
    <col min="34" max="34" width="10.140625" bestFit="1" customWidth="1"/>
    <col min="35" max="35" width="12.5703125" bestFit="1" customWidth="1"/>
  </cols>
  <sheetData>
    <row r="1" spans="1:35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4" t="s">
        <v>2</v>
      </c>
      <c r="AI1" s="2" t="s">
        <v>3</v>
      </c>
    </row>
    <row r="2" spans="1:35" x14ac:dyDescent="0.25">
      <c r="A2" s="2" t="s">
        <v>4</v>
      </c>
      <c r="B2">
        <v>599.79999999999995</v>
      </c>
      <c r="C2">
        <v>609.20000000000005</v>
      </c>
      <c r="D2">
        <v>558.5</v>
      </c>
      <c r="E2">
        <v>592.79999999999995</v>
      </c>
      <c r="F2">
        <v>611.9</v>
      </c>
      <c r="G2">
        <v>663.6</v>
      </c>
      <c r="H2">
        <v>599</v>
      </c>
      <c r="I2">
        <v>561</v>
      </c>
      <c r="J2">
        <v>616</v>
      </c>
      <c r="K2">
        <v>644.6</v>
      </c>
      <c r="L2">
        <v>606.6</v>
      </c>
      <c r="M2">
        <v>698.6</v>
      </c>
      <c r="N2">
        <v>750.5</v>
      </c>
      <c r="O2">
        <v>642.5</v>
      </c>
      <c r="P2">
        <v>691</v>
      </c>
      <c r="Q2">
        <v>697.8</v>
      </c>
      <c r="R2">
        <v>771</v>
      </c>
      <c r="S2">
        <v>703.6</v>
      </c>
      <c r="T2">
        <v>779.4</v>
      </c>
      <c r="U2">
        <v>728.8</v>
      </c>
      <c r="V2">
        <v>728</v>
      </c>
      <c r="W2">
        <v>703.4</v>
      </c>
      <c r="X2">
        <v>721.8</v>
      </c>
      <c r="Y2">
        <v>750.6</v>
      </c>
      <c r="Z2">
        <v>741.6</v>
      </c>
      <c r="AA2">
        <v>792.1</v>
      </c>
      <c r="AB2">
        <v>748.3</v>
      </c>
      <c r="AC2">
        <v>779.2</v>
      </c>
      <c r="AD2">
        <v>789.3</v>
      </c>
      <c r="AE2">
        <v>805.6</v>
      </c>
      <c r="AF2">
        <v>804.5</v>
      </c>
      <c r="AG2">
        <f t="shared" ref="AG2:AG7" si="0">SUM(B2:AF2)</f>
        <v>21490.599999999995</v>
      </c>
      <c r="AH2">
        <f>AG13-AG2</f>
        <v>59.300000000006548</v>
      </c>
      <c r="AI2">
        <f>AH2*50</f>
        <v>2965.0000000003274</v>
      </c>
    </row>
    <row r="3" spans="1:35" x14ac:dyDescent="0.25">
      <c r="A3" s="2" t="s">
        <v>5</v>
      </c>
      <c r="B3">
        <v>358.3</v>
      </c>
      <c r="C3">
        <v>335.6</v>
      </c>
      <c r="D3">
        <v>327.60000000000002</v>
      </c>
      <c r="E3">
        <v>344.6</v>
      </c>
      <c r="F3">
        <v>340.1</v>
      </c>
      <c r="G3">
        <v>346.9</v>
      </c>
      <c r="H3">
        <v>317.5</v>
      </c>
      <c r="I3">
        <v>335</v>
      </c>
      <c r="J3">
        <v>332.6</v>
      </c>
      <c r="K3">
        <v>335.7</v>
      </c>
      <c r="L3">
        <v>329.3</v>
      </c>
      <c r="M3">
        <v>343.8</v>
      </c>
      <c r="N3">
        <v>338.4</v>
      </c>
      <c r="O3">
        <v>333.8</v>
      </c>
      <c r="P3">
        <v>349.3</v>
      </c>
      <c r="Q3">
        <v>364.4</v>
      </c>
      <c r="R3">
        <v>353.6</v>
      </c>
      <c r="S3">
        <v>371.3</v>
      </c>
      <c r="T3">
        <v>362.6</v>
      </c>
      <c r="U3">
        <v>358.6</v>
      </c>
      <c r="V3">
        <v>367.8</v>
      </c>
      <c r="W3">
        <v>361.6</v>
      </c>
      <c r="X3">
        <v>350.6</v>
      </c>
      <c r="Y3">
        <v>355.5</v>
      </c>
      <c r="Z3">
        <v>366.3</v>
      </c>
      <c r="AA3">
        <v>351.7</v>
      </c>
      <c r="AB3">
        <v>385.7</v>
      </c>
      <c r="AC3">
        <v>392.2</v>
      </c>
      <c r="AD3">
        <v>392.5</v>
      </c>
      <c r="AE3">
        <v>392.8</v>
      </c>
      <c r="AF3">
        <v>388.8</v>
      </c>
      <c r="AG3">
        <f t="shared" si="0"/>
        <v>10984.500000000004</v>
      </c>
      <c r="AH3">
        <f t="shared" ref="AH3:AH6" si="1">AG14-AG3</f>
        <v>-53.200000000006185</v>
      </c>
      <c r="AI3">
        <f t="shared" ref="AI3:AI6" si="2">AH3*50</f>
        <v>-2660.0000000003092</v>
      </c>
    </row>
    <row r="4" spans="1:35" x14ac:dyDescent="0.25">
      <c r="A4" s="2" t="s">
        <v>6</v>
      </c>
      <c r="B4">
        <v>422.1</v>
      </c>
      <c r="C4">
        <v>407.2</v>
      </c>
      <c r="D4">
        <v>408.1</v>
      </c>
      <c r="E4">
        <v>391</v>
      </c>
      <c r="F4">
        <v>408.8</v>
      </c>
      <c r="G4">
        <v>408.1</v>
      </c>
      <c r="H4">
        <v>396.3</v>
      </c>
      <c r="I4">
        <v>399.6</v>
      </c>
      <c r="J4">
        <v>406.8</v>
      </c>
      <c r="K4">
        <v>396.8</v>
      </c>
      <c r="L4">
        <v>396.9</v>
      </c>
      <c r="M4">
        <v>422.3</v>
      </c>
      <c r="N4">
        <v>442.3</v>
      </c>
      <c r="O4">
        <v>411.9</v>
      </c>
      <c r="P4">
        <v>441.4</v>
      </c>
      <c r="Q4">
        <v>426.6</v>
      </c>
      <c r="R4">
        <v>469.7</v>
      </c>
      <c r="S4">
        <v>454.8</v>
      </c>
      <c r="T4">
        <v>441.3</v>
      </c>
      <c r="U4">
        <v>445.4</v>
      </c>
      <c r="V4">
        <v>456.3</v>
      </c>
      <c r="W4">
        <v>440.7</v>
      </c>
      <c r="X4">
        <v>445.5</v>
      </c>
      <c r="Y4">
        <v>462.6</v>
      </c>
      <c r="Z4">
        <v>434.5</v>
      </c>
      <c r="AA4">
        <v>455.1</v>
      </c>
      <c r="AB4">
        <v>455</v>
      </c>
      <c r="AC4">
        <v>460.3</v>
      </c>
      <c r="AD4">
        <v>447.3</v>
      </c>
      <c r="AE4">
        <v>448.9</v>
      </c>
      <c r="AF4">
        <v>459.7</v>
      </c>
      <c r="AG4">
        <f t="shared" si="0"/>
        <v>13363.300000000001</v>
      </c>
      <c r="AH4">
        <f t="shared" si="1"/>
        <v>49.900000000001455</v>
      </c>
      <c r="AI4">
        <f t="shared" si="2"/>
        <v>2495.0000000000728</v>
      </c>
    </row>
    <row r="5" spans="1:35" x14ac:dyDescent="0.25">
      <c r="A5" s="2" t="s">
        <v>7</v>
      </c>
      <c r="B5">
        <v>140.80000000000001</v>
      </c>
      <c r="C5">
        <v>143.9</v>
      </c>
      <c r="D5">
        <v>145.5</v>
      </c>
      <c r="E5">
        <v>130.69999999999999</v>
      </c>
      <c r="F5">
        <v>136</v>
      </c>
      <c r="G5">
        <v>139.4</v>
      </c>
      <c r="H5">
        <v>142.5</v>
      </c>
      <c r="I5">
        <v>139.5</v>
      </c>
      <c r="J5">
        <v>146.9</v>
      </c>
      <c r="K5">
        <v>136.6</v>
      </c>
      <c r="L5">
        <v>137.30000000000001</v>
      </c>
      <c r="M5">
        <v>161.4</v>
      </c>
      <c r="N5">
        <v>152.4</v>
      </c>
      <c r="O5">
        <v>140.80000000000001</v>
      </c>
      <c r="P5">
        <v>138.19999999999999</v>
      </c>
      <c r="Q5">
        <v>159.4</v>
      </c>
      <c r="R5">
        <v>151.9</v>
      </c>
      <c r="S5">
        <v>148.6</v>
      </c>
      <c r="T5">
        <v>149.1</v>
      </c>
      <c r="U5">
        <v>151.4</v>
      </c>
      <c r="V5">
        <v>147.19999999999999</v>
      </c>
      <c r="W5">
        <v>137.5</v>
      </c>
      <c r="X5">
        <v>137.5</v>
      </c>
      <c r="Y5">
        <v>137.19999999999999</v>
      </c>
      <c r="Z5">
        <v>135.1</v>
      </c>
      <c r="AA5">
        <v>140.30000000000001</v>
      </c>
      <c r="AB5">
        <v>141.30000000000001</v>
      </c>
      <c r="AC5">
        <v>143.9</v>
      </c>
      <c r="AD5">
        <v>141</v>
      </c>
      <c r="AE5">
        <v>137.80000000000001</v>
      </c>
      <c r="AF5">
        <v>138.19999999999999</v>
      </c>
      <c r="AG5">
        <f t="shared" si="0"/>
        <v>4429.3</v>
      </c>
      <c r="AH5">
        <f t="shared" si="1"/>
        <v>0.6999999999998181</v>
      </c>
      <c r="AI5">
        <f t="shared" si="2"/>
        <v>34.999999999990905</v>
      </c>
    </row>
    <row r="6" spans="1:35" x14ac:dyDescent="0.25">
      <c r="A6" s="2" t="s">
        <v>8</v>
      </c>
      <c r="B6">
        <v>118.4</v>
      </c>
      <c r="C6">
        <v>117.9</v>
      </c>
      <c r="D6">
        <v>108.5</v>
      </c>
      <c r="E6">
        <v>108.9</v>
      </c>
      <c r="F6">
        <v>117.7</v>
      </c>
      <c r="G6">
        <v>118.5</v>
      </c>
      <c r="H6">
        <v>114.9</v>
      </c>
      <c r="I6">
        <v>113.7</v>
      </c>
      <c r="J6">
        <v>113.8</v>
      </c>
      <c r="K6">
        <v>112</v>
      </c>
      <c r="L6">
        <v>109</v>
      </c>
      <c r="M6">
        <v>105</v>
      </c>
      <c r="N6">
        <v>116.8</v>
      </c>
      <c r="O6">
        <v>116.6</v>
      </c>
      <c r="P6">
        <v>118.2</v>
      </c>
      <c r="Q6">
        <v>123.5</v>
      </c>
      <c r="R6">
        <v>115.6</v>
      </c>
      <c r="S6">
        <v>120.7</v>
      </c>
      <c r="T6">
        <v>107.5</v>
      </c>
      <c r="U6">
        <v>119.2</v>
      </c>
      <c r="V6">
        <v>115.1</v>
      </c>
      <c r="W6">
        <v>116.7</v>
      </c>
      <c r="X6">
        <v>116.7</v>
      </c>
      <c r="Y6">
        <v>117.4</v>
      </c>
      <c r="Z6">
        <v>102.8</v>
      </c>
      <c r="AA6">
        <v>103.9</v>
      </c>
      <c r="AB6">
        <v>117</v>
      </c>
      <c r="AC6">
        <v>107.8</v>
      </c>
      <c r="AD6">
        <v>109.9</v>
      </c>
      <c r="AE6">
        <v>116.1</v>
      </c>
      <c r="AF6">
        <v>110.9</v>
      </c>
      <c r="AG6">
        <f t="shared" si="0"/>
        <v>3530.7</v>
      </c>
      <c r="AH6">
        <f t="shared" si="1"/>
        <v>-30.100000000000819</v>
      </c>
      <c r="AI6">
        <f t="shared" si="2"/>
        <v>-1505.0000000000409</v>
      </c>
    </row>
    <row r="7" spans="1:35" x14ac:dyDescent="0.25">
      <c r="A7" s="1" t="s">
        <v>1</v>
      </c>
      <c r="B7" s="2">
        <f t="shared" ref="B7:AE7" si="3">SUM(B2:B6)</f>
        <v>1639.3999999999999</v>
      </c>
      <c r="C7" s="2">
        <f t="shared" si="3"/>
        <v>1613.8000000000002</v>
      </c>
      <c r="D7" s="2">
        <f t="shared" si="3"/>
        <v>1548.2</v>
      </c>
      <c r="E7" s="2">
        <f t="shared" si="3"/>
        <v>1568.0000000000002</v>
      </c>
      <c r="F7" s="2">
        <f t="shared" si="3"/>
        <v>1614.5</v>
      </c>
      <c r="G7" s="2">
        <f t="shared" si="3"/>
        <v>1676.5</v>
      </c>
      <c r="H7" s="2">
        <f t="shared" si="3"/>
        <v>1570.2</v>
      </c>
      <c r="I7" s="2">
        <f t="shared" si="3"/>
        <v>1548.8</v>
      </c>
      <c r="J7" s="2">
        <f t="shared" si="3"/>
        <v>1616.1000000000001</v>
      </c>
      <c r="K7" s="2">
        <f>SUM(K2:K6)</f>
        <v>1625.6999999999998</v>
      </c>
      <c r="L7" s="2">
        <f t="shared" si="3"/>
        <v>1579.1000000000001</v>
      </c>
      <c r="M7" s="2">
        <f t="shared" si="3"/>
        <v>1731.1000000000001</v>
      </c>
      <c r="N7" s="2">
        <f t="shared" si="3"/>
        <v>1800.4</v>
      </c>
      <c r="O7" s="2">
        <f t="shared" si="3"/>
        <v>1645.5999999999997</v>
      </c>
      <c r="P7" s="2">
        <f>SUM(P2:P6)</f>
        <v>1738.1</v>
      </c>
      <c r="Q7" s="2">
        <f t="shared" si="3"/>
        <v>1771.6999999999998</v>
      </c>
      <c r="R7" s="2">
        <f t="shared" si="3"/>
        <v>1861.8</v>
      </c>
      <c r="S7" s="2">
        <f t="shared" si="3"/>
        <v>1799</v>
      </c>
      <c r="T7" s="2">
        <f t="shared" si="3"/>
        <v>1839.8999999999999</v>
      </c>
      <c r="U7" s="2">
        <f>SUM(U2:U6)</f>
        <v>1803.4000000000003</v>
      </c>
      <c r="V7" s="2">
        <f t="shared" si="3"/>
        <v>1814.3999999999999</v>
      </c>
      <c r="W7" s="2">
        <f t="shared" si="3"/>
        <v>1759.9</v>
      </c>
      <c r="X7" s="2">
        <f t="shared" si="3"/>
        <v>1772.1000000000001</v>
      </c>
      <c r="Y7" s="2">
        <f t="shared" si="3"/>
        <v>1823.3</v>
      </c>
      <c r="Z7" s="2">
        <f t="shared" si="3"/>
        <v>1780.3</v>
      </c>
      <c r="AA7" s="2">
        <f t="shared" si="3"/>
        <v>1843.1000000000001</v>
      </c>
      <c r="AB7" s="2">
        <f t="shared" si="3"/>
        <v>1847.3</v>
      </c>
      <c r="AC7" s="2">
        <f t="shared" si="3"/>
        <v>1883.4</v>
      </c>
      <c r="AD7" s="2">
        <f t="shared" si="3"/>
        <v>1880</v>
      </c>
      <c r="AE7" s="2">
        <f t="shared" si="3"/>
        <v>1901.2</v>
      </c>
      <c r="AF7" s="2">
        <f>SUM(AF2:AF6)</f>
        <v>1902.1000000000001</v>
      </c>
      <c r="AG7">
        <f t="shared" si="0"/>
        <v>53798.400000000001</v>
      </c>
      <c r="AH7">
        <f>SUM(AH2:AH6)</f>
        <v>26.600000000000819</v>
      </c>
      <c r="AI7">
        <f>SUM(AI2:AI6)</f>
        <v>1330.0000000000409</v>
      </c>
    </row>
    <row r="8" spans="1:35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5" x14ac:dyDescent="0.25">
      <c r="A9" s="2" t="s">
        <v>9</v>
      </c>
      <c r="B9" s="2">
        <v>2973.4</v>
      </c>
      <c r="C9" s="2">
        <v>2948</v>
      </c>
      <c r="D9" s="2">
        <v>2834</v>
      </c>
      <c r="E9" s="2">
        <v>2840.7</v>
      </c>
      <c r="F9" s="2">
        <v>2914.2</v>
      </c>
      <c r="G9" s="2">
        <v>2968.5</v>
      </c>
      <c r="H9" s="2">
        <v>2832.3</v>
      </c>
      <c r="I9" s="2">
        <v>2820.5</v>
      </c>
      <c r="J9" s="2">
        <v>2901.4</v>
      </c>
      <c r="K9" s="2">
        <v>2950.2</v>
      </c>
      <c r="L9" s="2">
        <v>2819.4</v>
      </c>
      <c r="M9" s="2">
        <v>3050</v>
      </c>
      <c r="N9" s="2">
        <v>3098.6</v>
      </c>
      <c r="O9" s="2">
        <v>3018</v>
      </c>
      <c r="P9" s="2">
        <v>3243.8</v>
      </c>
      <c r="Q9" s="2">
        <v>3210</v>
      </c>
      <c r="R9" s="2">
        <v>3343.9</v>
      </c>
      <c r="S9" s="2">
        <v>3344.9</v>
      </c>
      <c r="T9" s="2">
        <v>3278.3</v>
      </c>
      <c r="U9" s="2">
        <v>3326.5</v>
      </c>
      <c r="V9" s="2">
        <v>3317.4</v>
      </c>
      <c r="W9" s="2">
        <v>3249.3</v>
      </c>
      <c r="X9" s="2">
        <v>3334.5</v>
      </c>
      <c r="Y9" s="2">
        <v>3377.6</v>
      </c>
      <c r="Z9" s="2">
        <v>3309.8</v>
      </c>
      <c r="AA9" s="2">
        <v>3367.4</v>
      </c>
      <c r="AB9" s="2">
        <v>3406.1</v>
      </c>
      <c r="AC9" s="2">
        <v>3461.3</v>
      </c>
      <c r="AD9" s="2">
        <v>3479.9</v>
      </c>
      <c r="AE9" s="2">
        <v>3448.2</v>
      </c>
      <c r="AF9" s="2">
        <v>3484.3</v>
      </c>
      <c r="AG9" s="2">
        <f>SUM(B9:AF9)</f>
        <v>97952.400000000023</v>
      </c>
    </row>
    <row r="10" spans="1:35" x14ac:dyDescent="0.25">
      <c r="A10" s="4" t="s">
        <v>10</v>
      </c>
      <c r="B10" s="4">
        <f t="shared" ref="B10:AE10" si="4">B18-B7</f>
        <v>68.400000000000091</v>
      </c>
      <c r="C10" s="4">
        <f t="shared" si="4"/>
        <v>40.799999999999727</v>
      </c>
      <c r="D10" s="4">
        <f t="shared" si="4"/>
        <v>86</v>
      </c>
      <c r="E10" s="4">
        <f t="shared" si="4"/>
        <v>58.499999999999545</v>
      </c>
      <c r="F10" s="4">
        <f>F18-F7</f>
        <v>44.600000000000136</v>
      </c>
      <c r="G10" s="4">
        <f t="shared" si="4"/>
        <v>33.099999999999909</v>
      </c>
      <c r="H10" s="4">
        <f t="shared" si="4"/>
        <v>90</v>
      </c>
      <c r="I10" s="4">
        <f t="shared" si="4"/>
        <v>123.79999999999995</v>
      </c>
      <c r="J10" s="4">
        <f t="shared" si="4"/>
        <v>70.199999999999818</v>
      </c>
      <c r="K10" s="4">
        <f t="shared" si="4"/>
        <v>87.100000000000136</v>
      </c>
      <c r="L10" s="4">
        <f t="shared" si="4"/>
        <v>96.199999999999818</v>
      </c>
      <c r="M10" s="4">
        <f t="shared" si="4"/>
        <v>19.999999999999773</v>
      </c>
      <c r="N10" s="4">
        <f>N18-N7</f>
        <v>-13.200000000000045</v>
      </c>
      <c r="O10" s="4">
        <f t="shared" si="4"/>
        <v>88.000000000000455</v>
      </c>
      <c r="P10" s="4">
        <f>P18-P7</f>
        <v>27.200000000000273</v>
      </c>
      <c r="Q10" s="4">
        <f t="shared" si="4"/>
        <v>6.9000000000003183</v>
      </c>
      <c r="R10" s="4">
        <f t="shared" si="4"/>
        <v>-45.799999999999727</v>
      </c>
      <c r="S10" s="4">
        <f t="shared" si="4"/>
        <v>-30.300000000000182</v>
      </c>
      <c r="T10" s="4">
        <f t="shared" si="4"/>
        <v>-57.199999999999818</v>
      </c>
      <c r="U10" s="4">
        <f t="shared" si="4"/>
        <v>-48.800000000000409</v>
      </c>
      <c r="V10" s="4">
        <f t="shared" si="4"/>
        <v>-11.899999999999864</v>
      </c>
      <c r="W10" s="4">
        <f t="shared" si="4"/>
        <v>-13.100000000000136</v>
      </c>
      <c r="X10" s="4">
        <f t="shared" si="4"/>
        <v>-28.100000000000136</v>
      </c>
      <c r="Y10" s="4">
        <f t="shared" si="4"/>
        <v>-34.5</v>
      </c>
      <c r="Z10" s="4">
        <f t="shared" si="4"/>
        <v>-50.200000000000045</v>
      </c>
      <c r="AA10" s="4">
        <f t="shared" si="4"/>
        <v>-70</v>
      </c>
      <c r="AB10" s="4">
        <f t="shared" si="4"/>
        <v>-17.799999999999955</v>
      </c>
      <c r="AC10" s="4">
        <f t="shared" si="4"/>
        <v>-72.299999999999955</v>
      </c>
      <c r="AD10" s="4">
        <f t="shared" si="4"/>
        <v>-98.200000000000045</v>
      </c>
      <c r="AE10" s="4">
        <f t="shared" si="4"/>
        <v>-126.70000000000027</v>
      </c>
      <c r="AF10" s="4">
        <f>AF18-AF7</f>
        <v>-196.10000000000014</v>
      </c>
      <c r="AG10">
        <f>SUM(B10:AF10)</f>
        <v>26.599999999999227</v>
      </c>
    </row>
    <row r="11" spans="1:35" x14ac:dyDescent="0.25">
      <c r="A11" s="3" t="s">
        <v>1</v>
      </c>
      <c r="B11" s="3">
        <f>B9+B10</f>
        <v>3041.8</v>
      </c>
      <c r="C11" s="3">
        <f t="shared" ref="C11:AE11" si="5">C9+C10</f>
        <v>2988.7999999999997</v>
      </c>
      <c r="D11" s="3">
        <f t="shared" si="5"/>
        <v>2920</v>
      </c>
      <c r="E11" s="3">
        <f t="shared" si="5"/>
        <v>2899.1999999999994</v>
      </c>
      <c r="F11" s="3">
        <f t="shared" si="5"/>
        <v>2958.8</v>
      </c>
      <c r="G11" s="3">
        <f t="shared" si="5"/>
        <v>3001.6</v>
      </c>
      <c r="H11" s="3">
        <f t="shared" si="5"/>
        <v>2922.3</v>
      </c>
      <c r="I11" s="3">
        <f t="shared" si="5"/>
        <v>2944.3</v>
      </c>
      <c r="J11" s="3">
        <f t="shared" si="5"/>
        <v>2971.6</v>
      </c>
      <c r="K11" s="3">
        <f t="shared" si="5"/>
        <v>3037.3</v>
      </c>
      <c r="L11" s="3">
        <f t="shared" si="5"/>
        <v>2915.6</v>
      </c>
      <c r="M11" s="3">
        <f t="shared" si="5"/>
        <v>3070</v>
      </c>
      <c r="N11" s="3">
        <f t="shared" si="5"/>
        <v>3085.3999999999996</v>
      </c>
      <c r="O11" s="3">
        <f t="shared" si="5"/>
        <v>3106.0000000000005</v>
      </c>
      <c r="P11" s="3">
        <f t="shared" si="5"/>
        <v>3271.0000000000005</v>
      </c>
      <c r="Q11" s="3">
        <f t="shared" si="5"/>
        <v>3216.9000000000005</v>
      </c>
      <c r="R11" s="3">
        <f t="shared" si="5"/>
        <v>3298.1000000000004</v>
      </c>
      <c r="S11" s="3">
        <f t="shared" si="5"/>
        <v>3314.6</v>
      </c>
      <c r="T11" s="3">
        <f t="shared" si="5"/>
        <v>3221.1000000000004</v>
      </c>
      <c r="U11" s="3">
        <f t="shared" si="5"/>
        <v>3277.7</v>
      </c>
      <c r="V11" s="3">
        <f t="shared" si="5"/>
        <v>3305.5</v>
      </c>
      <c r="W11" s="3">
        <f t="shared" si="5"/>
        <v>3236.2</v>
      </c>
      <c r="X11" s="3">
        <f t="shared" si="5"/>
        <v>3306.3999999999996</v>
      </c>
      <c r="Y11" s="3">
        <f t="shared" si="5"/>
        <v>3343.1</v>
      </c>
      <c r="Z11" s="3">
        <f t="shared" si="5"/>
        <v>3259.6000000000004</v>
      </c>
      <c r="AA11" s="3">
        <f t="shared" si="5"/>
        <v>3297.4</v>
      </c>
      <c r="AB11" s="3">
        <f t="shared" si="5"/>
        <v>3388.3</v>
      </c>
      <c r="AC11" s="3">
        <f t="shared" si="5"/>
        <v>3389</v>
      </c>
      <c r="AD11" s="3">
        <f t="shared" si="5"/>
        <v>3381.7</v>
      </c>
      <c r="AE11" s="3">
        <f t="shared" si="5"/>
        <v>3321.4999999999995</v>
      </c>
      <c r="AF11" s="3">
        <f>AF9+AF10</f>
        <v>3288.2</v>
      </c>
    </row>
    <row r="13" spans="1:35" x14ac:dyDescent="0.25">
      <c r="A13" s="2" t="s">
        <v>4</v>
      </c>
      <c r="B13">
        <v>669.6</v>
      </c>
      <c r="C13">
        <v>654.20000000000005</v>
      </c>
      <c r="D13">
        <v>642.5</v>
      </c>
      <c r="E13">
        <v>651.1</v>
      </c>
      <c r="F13">
        <v>668.6</v>
      </c>
      <c r="G13">
        <v>702.8</v>
      </c>
      <c r="H13">
        <v>690</v>
      </c>
      <c r="I13">
        <v>684.5</v>
      </c>
      <c r="J13">
        <v>689.8</v>
      </c>
      <c r="K13">
        <v>722.1</v>
      </c>
      <c r="L13">
        <v>695.4</v>
      </c>
      <c r="M13">
        <v>719.8</v>
      </c>
      <c r="N13">
        <v>737.8</v>
      </c>
      <c r="O13">
        <v>721.6</v>
      </c>
      <c r="P13">
        <v>709.5</v>
      </c>
      <c r="Q13">
        <v>709.6</v>
      </c>
      <c r="R13">
        <v>728.6</v>
      </c>
      <c r="S13">
        <v>675.8</v>
      </c>
      <c r="T13">
        <v>724.7</v>
      </c>
      <c r="U13">
        <v>688.4</v>
      </c>
      <c r="V13">
        <v>724.9</v>
      </c>
      <c r="W13">
        <v>692.9</v>
      </c>
      <c r="X13">
        <v>696.3</v>
      </c>
      <c r="Y13">
        <v>711.9</v>
      </c>
      <c r="Z13">
        <v>692.4</v>
      </c>
      <c r="AA13">
        <v>718.6</v>
      </c>
      <c r="AB13">
        <v>730.6</v>
      </c>
      <c r="AC13">
        <v>709.7</v>
      </c>
      <c r="AD13">
        <v>694</v>
      </c>
      <c r="AE13">
        <v>678.9</v>
      </c>
      <c r="AF13">
        <v>613.29999999999995</v>
      </c>
      <c r="AG13">
        <f t="shared" ref="AG13:AG18" si="6">SUM(B13:AF13)</f>
        <v>21549.9</v>
      </c>
    </row>
    <row r="14" spans="1:35" x14ac:dyDescent="0.25">
      <c r="A14" s="2" t="s">
        <v>5</v>
      </c>
      <c r="B14">
        <v>356.2</v>
      </c>
      <c r="C14">
        <v>333.2</v>
      </c>
      <c r="D14">
        <v>329.4</v>
      </c>
      <c r="E14">
        <v>345.7</v>
      </c>
      <c r="F14">
        <v>335.5</v>
      </c>
      <c r="G14">
        <v>346.4</v>
      </c>
      <c r="H14">
        <v>316.5</v>
      </c>
      <c r="I14">
        <v>335.1</v>
      </c>
      <c r="J14">
        <v>331.5</v>
      </c>
      <c r="K14">
        <v>335.7</v>
      </c>
      <c r="L14">
        <v>328.5</v>
      </c>
      <c r="M14">
        <v>343.4</v>
      </c>
      <c r="N14">
        <v>336.7</v>
      </c>
      <c r="O14">
        <v>332.8</v>
      </c>
      <c r="P14">
        <v>348</v>
      </c>
      <c r="Q14">
        <v>362.8</v>
      </c>
      <c r="R14">
        <v>350.3</v>
      </c>
      <c r="S14">
        <v>368.4</v>
      </c>
      <c r="T14">
        <v>359.8</v>
      </c>
      <c r="U14">
        <v>357.7</v>
      </c>
      <c r="V14">
        <v>364.4</v>
      </c>
      <c r="W14">
        <v>360.7</v>
      </c>
      <c r="X14">
        <v>347.7</v>
      </c>
      <c r="Y14">
        <v>352.8</v>
      </c>
      <c r="Z14">
        <v>364.8</v>
      </c>
      <c r="AA14">
        <v>350.3</v>
      </c>
      <c r="AB14">
        <v>383.2</v>
      </c>
      <c r="AC14">
        <v>389.3</v>
      </c>
      <c r="AD14">
        <v>389.8</v>
      </c>
      <c r="AE14">
        <v>390.7</v>
      </c>
      <c r="AF14">
        <v>384</v>
      </c>
      <c r="AG14">
        <f t="shared" si="6"/>
        <v>10931.299999999997</v>
      </c>
    </row>
    <row r="15" spans="1:35" x14ac:dyDescent="0.25">
      <c r="A15" s="2" t="s">
        <v>6</v>
      </c>
      <c r="B15">
        <v>422.8</v>
      </c>
      <c r="C15">
        <v>407.6</v>
      </c>
      <c r="D15">
        <v>409.4</v>
      </c>
      <c r="E15">
        <v>392.4</v>
      </c>
      <c r="F15">
        <v>409.1</v>
      </c>
      <c r="G15">
        <v>403.4</v>
      </c>
      <c r="H15">
        <v>396.2</v>
      </c>
      <c r="I15">
        <v>400.7</v>
      </c>
      <c r="J15">
        <v>408.9</v>
      </c>
      <c r="K15">
        <v>399.9</v>
      </c>
      <c r="L15">
        <v>402.6</v>
      </c>
      <c r="M15">
        <v>427.5</v>
      </c>
      <c r="N15">
        <v>444.3</v>
      </c>
      <c r="O15">
        <v>419.4</v>
      </c>
      <c r="P15">
        <v>447.5</v>
      </c>
      <c r="Q15">
        <v>428.8</v>
      </c>
      <c r="R15">
        <v>471.4</v>
      </c>
      <c r="S15">
        <v>456.7</v>
      </c>
      <c r="T15">
        <v>442.4</v>
      </c>
      <c r="U15">
        <v>445.7</v>
      </c>
      <c r="V15">
        <v>449.7</v>
      </c>
      <c r="W15">
        <v>439.5</v>
      </c>
      <c r="X15">
        <v>449.2</v>
      </c>
      <c r="Y15">
        <v>466.2</v>
      </c>
      <c r="Z15">
        <v>436</v>
      </c>
      <c r="AA15">
        <v>457.2</v>
      </c>
      <c r="AB15">
        <v>457.7</v>
      </c>
      <c r="AC15">
        <v>461</v>
      </c>
      <c r="AD15">
        <v>448.7</v>
      </c>
      <c r="AE15">
        <v>451.5</v>
      </c>
      <c r="AF15">
        <v>459.8</v>
      </c>
      <c r="AG15">
        <f t="shared" si="6"/>
        <v>13413.200000000003</v>
      </c>
    </row>
    <row r="16" spans="1:35" x14ac:dyDescent="0.25">
      <c r="A16" s="2" t="s">
        <v>7</v>
      </c>
      <c r="B16">
        <v>140.30000000000001</v>
      </c>
      <c r="C16">
        <v>143.30000000000001</v>
      </c>
      <c r="D16">
        <v>145.9</v>
      </c>
      <c r="E16">
        <v>130.80000000000001</v>
      </c>
      <c r="F16">
        <v>136</v>
      </c>
      <c r="G16">
        <v>139.4</v>
      </c>
      <c r="H16">
        <v>142.80000000000001</v>
      </c>
      <c r="I16">
        <v>139.5</v>
      </c>
      <c r="J16">
        <v>142.9</v>
      </c>
      <c r="K16">
        <v>143.9</v>
      </c>
      <c r="L16">
        <v>140.30000000000001</v>
      </c>
      <c r="M16">
        <v>156.9</v>
      </c>
      <c r="N16">
        <v>152.4</v>
      </c>
      <c r="O16">
        <v>143.80000000000001</v>
      </c>
      <c r="P16">
        <v>142.9</v>
      </c>
      <c r="Q16">
        <v>154.9</v>
      </c>
      <c r="R16">
        <v>149.9</v>
      </c>
      <c r="S16">
        <v>147.6</v>
      </c>
      <c r="T16">
        <v>149.1</v>
      </c>
      <c r="U16">
        <v>144.6</v>
      </c>
      <c r="V16">
        <v>150.19999999999999</v>
      </c>
      <c r="W16">
        <v>137.5</v>
      </c>
      <c r="X16">
        <v>138.6</v>
      </c>
      <c r="Y16">
        <v>140.6</v>
      </c>
      <c r="Z16">
        <v>135.80000000000001</v>
      </c>
      <c r="AA16">
        <v>140.30000000000001</v>
      </c>
      <c r="AB16">
        <v>141.4</v>
      </c>
      <c r="AC16">
        <v>143.9</v>
      </c>
      <c r="AD16">
        <v>139</v>
      </c>
      <c r="AE16">
        <v>137.30000000000001</v>
      </c>
      <c r="AF16">
        <v>138.19999999999999</v>
      </c>
      <c r="AG16">
        <f t="shared" si="6"/>
        <v>4430</v>
      </c>
    </row>
    <row r="17" spans="1:36" x14ac:dyDescent="0.25">
      <c r="A17" s="2" t="s">
        <v>8</v>
      </c>
      <c r="B17">
        <v>118.9</v>
      </c>
      <c r="C17">
        <v>116.3</v>
      </c>
      <c r="D17">
        <v>107</v>
      </c>
      <c r="E17">
        <v>106.5</v>
      </c>
      <c r="F17">
        <v>109.9</v>
      </c>
      <c r="G17">
        <v>117.6</v>
      </c>
      <c r="H17">
        <v>114.7</v>
      </c>
      <c r="I17">
        <v>112.8</v>
      </c>
      <c r="J17">
        <v>113.2</v>
      </c>
      <c r="K17">
        <v>111.2</v>
      </c>
      <c r="L17">
        <v>108.5</v>
      </c>
      <c r="M17">
        <v>103.5</v>
      </c>
      <c r="N17">
        <v>116</v>
      </c>
      <c r="O17">
        <v>116</v>
      </c>
      <c r="P17">
        <v>117.4</v>
      </c>
      <c r="Q17">
        <v>122.5</v>
      </c>
      <c r="R17">
        <v>115.8</v>
      </c>
      <c r="S17">
        <v>120.2</v>
      </c>
      <c r="T17">
        <v>106.7</v>
      </c>
      <c r="U17">
        <v>118.2</v>
      </c>
      <c r="V17">
        <v>113.3</v>
      </c>
      <c r="W17">
        <v>116.2</v>
      </c>
      <c r="X17">
        <v>112.2</v>
      </c>
      <c r="Y17">
        <v>117.3</v>
      </c>
      <c r="Z17">
        <v>101.1</v>
      </c>
      <c r="AA17">
        <v>106.7</v>
      </c>
      <c r="AB17">
        <v>116.6</v>
      </c>
      <c r="AC17">
        <v>107.2</v>
      </c>
      <c r="AD17">
        <v>110.3</v>
      </c>
      <c r="AE17">
        <v>116.1</v>
      </c>
      <c r="AF17">
        <v>110.7</v>
      </c>
      <c r="AG17">
        <f t="shared" si="6"/>
        <v>3500.599999999999</v>
      </c>
      <c r="AJ17" t="s">
        <v>12</v>
      </c>
    </row>
    <row r="18" spans="1:36" x14ac:dyDescent="0.25">
      <c r="A18" s="1" t="s">
        <v>1</v>
      </c>
      <c r="B18" s="2">
        <f t="shared" ref="B18:AE18" si="7">SUM(B13:B17)</f>
        <v>1707.8</v>
      </c>
      <c r="C18" s="2">
        <f t="shared" si="7"/>
        <v>1654.6</v>
      </c>
      <c r="D18" s="2">
        <f t="shared" si="7"/>
        <v>1634.2</v>
      </c>
      <c r="E18" s="2">
        <f t="shared" si="7"/>
        <v>1626.4999999999998</v>
      </c>
      <c r="F18" s="2">
        <f t="shared" si="7"/>
        <v>1659.1000000000001</v>
      </c>
      <c r="G18" s="2">
        <f t="shared" si="7"/>
        <v>1709.6</v>
      </c>
      <c r="H18" s="2">
        <f>SUM(H13:H17)</f>
        <v>1660.2</v>
      </c>
      <c r="I18" s="2">
        <f>SUM(I13:I17)</f>
        <v>1672.6</v>
      </c>
      <c r="J18" s="2">
        <f t="shared" si="7"/>
        <v>1686.3</v>
      </c>
      <c r="K18" s="2">
        <f t="shared" si="7"/>
        <v>1712.8</v>
      </c>
      <c r="L18" s="2">
        <f t="shared" si="7"/>
        <v>1675.3</v>
      </c>
      <c r="M18" s="2">
        <f>SUM(M13:M17)</f>
        <v>1751.1</v>
      </c>
      <c r="N18" s="2">
        <f t="shared" si="7"/>
        <v>1787.2</v>
      </c>
      <c r="O18" s="2">
        <f t="shared" si="7"/>
        <v>1733.6000000000001</v>
      </c>
      <c r="P18" s="2">
        <f>SUM(P13:P17)</f>
        <v>1765.3000000000002</v>
      </c>
      <c r="Q18" s="2">
        <f t="shared" si="7"/>
        <v>1778.6000000000001</v>
      </c>
      <c r="R18" s="2">
        <f>SUM(R13:R17)</f>
        <v>1816.0000000000002</v>
      </c>
      <c r="S18" s="2">
        <f t="shared" si="7"/>
        <v>1768.6999999999998</v>
      </c>
      <c r="T18" s="2">
        <f>SUM(T13:T17)</f>
        <v>1782.7</v>
      </c>
      <c r="U18" s="2">
        <f>SUM(U13:U17)</f>
        <v>1754.6</v>
      </c>
      <c r="V18" s="2">
        <f t="shared" si="7"/>
        <v>1802.5</v>
      </c>
      <c r="W18" s="2">
        <f t="shared" si="7"/>
        <v>1746.8</v>
      </c>
      <c r="X18" s="2">
        <f t="shared" si="7"/>
        <v>1744</v>
      </c>
      <c r="Y18" s="2">
        <f t="shared" si="7"/>
        <v>1788.8</v>
      </c>
      <c r="Z18" s="2">
        <f>SUM(Z13:Z17)</f>
        <v>1730.1</v>
      </c>
      <c r="AA18" s="2">
        <f t="shared" si="7"/>
        <v>1773.1000000000001</v>
      </c>
      <c r="AB18" s="2">
        <f t="shared" si="7"/>
        <v>1829.5</v>
      </c>
      <c r="AC18" s="2">
        <f>SUM(AC13:AC17)</f>
        <v>1811.1000000000001</v>
      </c>
      <c r="AD18" s="2">
        <f>SUM(AD13:AD17)</f>
        <v>1781.8</v>
      </c>
      <c r="AE18" s="2">
        <f t="shared" si="7"/>
        <v>1774.4999999999998</v>
      </c>
      <c r="AF18" s="2">
        <f>SUM(AF13:AF17)</f>
        <v>1706</v>
      </c>
      <c r="AG18">
        <f t="shared" si="6"/>
        <v>53825</v>
      </c>
    </row>
    <row r="20" spans="1:36" x14ac:dyDescent="0.25">
      <c r="A20" s="2" t="s">
        <v>11</v>
      </c>
      <c r="B20" s="2">
        <v>3041.8</v>
      </c>
      <c r="C20" s="2">
        <v>2988.8</v>
      </c>
      <c r="D20" s="2">
        <v>2920</v>
      </c>
      <c r="E20" s="5">
        <v>2898.7</v>
      </c>
      <c r="F20" s="2">
        <v>2958.8</v>
      </c>
      <c r="G20" s="2">
        <v>3001.6</v>
      </c>
      <c r="H20" s="2">
        <v>2922.3</v>
      </c>
      <c r="I20" s="2">
        <v>2944.3</v>
      </c>
      <c r="J20" s="2">
        <v>2971.6</v>
      </c>
      <c r="K20" s="2">
        <v>3037.3</v>
      </c>
      <c r="L20" s="2">
        <v>2915.6</v>
      </c>
      <c r="M20" s="2">
        <v>3070</v>
      </c>
      <c r="N20" s="2">
        <v>3085.4</v>
      </c>
      <c r="O20" s="2">
        <v>3106</v>
      </c>
      <c r="P20" s="2">
        <v>3271</v>
      </c>
      <c r="Q20" s="2">
        <v>3216.9</v>
      </c>
      <c r="R20" s="2">
        <v>3298.1</v>
      </c>
      <c r="S20" s="2">
        <v>3314.6</v>
      </c>
      <c r="T20" s="2">
        <v>3221.1</v>
      </c>
      <c r="U20" s="2">
        <v>3277.7</v>
      </c>
      <c r="V20" s="2">
        <v>3305.5</v>
      </c>
      <c r="W20" s="2">
        <v>3236.2</v>
      </c>
      <c r="X20" s="2">
        <v>3306.4</v>
      </c>
      <c r="Y20" s="2">
        <v>3343.1</v>
      </c>
      <c r="Z20" s="2">
        <v>3259.6</v>
      </c>
      <c r="AA20" s="2">
        <v>3297.4</v>
      </c>
      <c r="AB20" s="2">
        <v>3388.3</v>
      </c>
      <c r="AC20" s="2">
        <v>3389</v>
      </c>
      <c r="AD20" s="2">
        <v>3381.7</v>
      </c>
      <c r="AE20" s="2">
        <v>3321.5</v>
      </c>
      <c r="AF20" s="2">
        <v>3288.2</v>
      </c>
      <c r="AG20" s="2">
        <f>SUM(B20:AF20)</f>
        <v>97978.499999999985</v>
      </c>
    </row>
    <row r="21" spans="1:36" x14ac:dyDescent="0.25">
      <c r="A21" s="4" t="s">
        <v>2</v>
      </c>
      <c r="B21" s="2">
        <f t="shared" ref="B21:AE21" si="8">B20-B11</f>
        <v>0</v>
      </c>
      <c r="C21" s="2">
        <f t="shared" si="8"/>
        <v>0</v>
      </c>
      <c r="D21" s="2">
        <f>D20-D11</f>
        <v>0</v>
      </c>
      <c r="E21" s="2">
        <f t="shared" si="8"/>
        <v>-0.49999999999954525</v>
      </c>
      <c r="F21" s="2">
        <f t="shared" si="8"/>
        <v>0</v>
      </c>
      <c r="G21" s="2">
        <f t="shared" si="8"/>
        <v>0</v>
      </c>
      <c r="H21" s="2">
        <f t="shared" si="8"/>
        <v>0</v>
      </c>
      <c r="I21" s="2">
        <f t="shared" si="8"/>
        <v>0</v>
      </c>
      <c r="J21" s="2">
        <f t="shared" si="8"/>
        <v>0</v>
      </c>
      <c r="K21" s="2">
        <f t="shared" si="8"/>
        <v>0</v>
      </c>
      <c r="L21" s="2">
        <f t="shared" si="8"/>
        <v>0</v>
      </c>
      <c r="M21" s="2">
        <f t="shared" si="8"/>
        <v>0</v>
      </c>
      <c r="N21" s="2">
        <f t="shared" si="8"/>
        <v>0</v>
      </c>
      <c r="O21" s="2">
        <f t="shared" si="8"/>
        <v>0</v>
      </c>
      <c r="P21" s="2">
        <f t="shared" si="8"/>
        <v>0</v>
      </c>
      <c r="Q21" s="2">
        <f t="shared" si="8"/>
        <v>0</v>
      </c>
      <c r="R21" s="2">
        <f t="shared" si="8"/>
        <v>0</v>
      </c>
      <c r="S21" s="2">
        <f t="shared" si="8"/>
        <v>0</v>
      </c>
      <c r="T21" s="2">
        <f t="shared" si="8"/>
        <v>0</v>
      </c>
      <c r="U21" s="2">
        <f t="shared" si="8"/>
        <v>0</v>
      </c>
      <c r="V21" s="2">
        <f t="shared" si="8"/>
        <v>0</v>
      </c>
      <c r="W21" s="2">
        <f t="shared" si="8"/>
        <v>0</v>
      </c>
      <c r="X21" s="2">
        <f t="shared" si="8"/>
        <v>0</v>
      </c>
      <c r="Y21" s="2">
        <f t="shared" si="8"/>
        <v>0</v>
      </c>
      <c r="Z21" s="2">
        <f t="shared" si="8"/>
        <v>0</v>
      </c>
      <c r="AA21" s="2">
        <f t="shared" si="8"/>
        <v>0</v>
      </c>
      <c r="AB21" s="2">
        <f t="shared" si="8"/>
        <v>0</v>
      </c>
      <c r="AC21" s="2">
        <f t="shared" si="8"/>
        <v>0</v>
      </c>
      <c r="AD21" s="2">
        <f t="shared" si="8"/>
        <v>0</v>
      </c>
      <c r="AE21" s="2">
        <f t="shared" si="8"/>
        <v>0</v>
      </c>
      <c r="AF21" s="2">
        <f>AF20-AF11</f>
        <v>0</v>
      </c>
      <c r="AG21" s="2">
        <f>SUM(B21:AF21)</f>
        <v>-0.49999999999954525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123-82D6-483C-A847-2439AFC499D4}">
  <dimension ref="A1:AI21"/>
  <sheetViews>
    <sheetView topLeftCell="V1" workbookViewId="0">
      <selection activeCell="AA21" sqref="AA21"/>
    </sheetView>
  </sheetViews>
  <sheetFormatPr defaultRowHeight="15.75" x14ac:dyDescent="0.25"/>
  <cols>
    <col min="1" max="1" width="15.7109375" style="10" bestFit="1" customWidth="1"/>
    <col min="2" max="31" width="9.140625" style="10"/>
    <col min="32" max="32" width="8.85546875" style="10" bestFit="1" customWidth="1"/>
    <col min="33" max="33" width="10.5703125" style="10" bestFit="1" customWidth="1"/>
    <col min="34" max="34" width="13.7109375" style="10" bestFit="1" customWidth="1"/>
    <col min="35" max="16384" width="9.140625" style="10"/>
  </cols>
  <sheetData>
    <row r="1" spans="1:34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8" t="s">
        <v>1</v>
      </c>
      <c r="AG1" s="9" t="s">
        <v>2</v>
      </c>
      <c r="AH1" s="7" t="s">
        <v>3</v>
      </c>
    </row>
    <row r="2" spans="1:34" x14ac:dyDescent="0.25">
      <c r="A2" s="7" t="s">
        <v>4</v>
      </c>
      <c r="B2" s="10">
        <v>617.79999999999995</v>
      </c>
      <c r="C2" s="10">
        <v>704.6</v>
      </c>
      <c r="D2" s="10">
        <v>714.7</v>
      </c>
      <c r="E2" s="10">
        <v>708.8</v>
      </c>
      <c r="F2" s="10">
        <v>756.6</v>
      </c>
      <c r="G2" s="10">
        <v>701</v>
      </c>
      <c r="H2" s="10">
        <v>710.7</v>
      </c>
      <c r="I2" s="10">
        <v>710.3</v>
      </c>
      <c r="J2" s="10">
        <v>714</v>
      </c>
      <c r="K2" s="10">
        <v>717.1</v>
      </c>
      <c r="L2" s="10">
        <v>766.6</v>
      </c>
      <c r="M2" s="10">
        <v>782.2</v>
      </c>
      <c r="N2" s="10">
        <v>739.4</v>
      </c>
      <c r="O2" s="10">
        <v>775.6</v>
      </c>
      <c r="P2" s="10">
        <v>673</v>
      </c>
      <c r="Q2" s="10">
        <v>709.2</v>
      </c>
      <c r="R2" s="10">
        <v>706.1</v>
      </c>
      <c r="S2" s="10">
        <v>767.5</v>
      </c>
      <c r="T2" s="10">
        <v>763.2</v>
      </c>
      <c r="U2" s="10">
        <v>724.4</v>
      </c>
      <c r="V2" s="10">
        <v>740.2</v>
      </c>
      <c r="W2" s="10">
        <v>715.5</v>
      </c>
      <c r="X2" s="10">
        <v>775.7</v>
      </c>
      <c r="Y2" s="10">
        <v>839.9</v>
      </c>
      <c r="Z2" s="10">
        <v>756.4</v>
      </c>
      <c r="AA2" s="10">
        <v>798.4</v>
      </c>
      <c r="AB2" s="10">
        <v>801.6</v>
      </c>
      <c r="AC2" s="10">
        <v>761.7</v>
      </c>
      <c r="AD2" s="10">
        <v>793.7</v>
      </c>
      <c r="AE2" s="10">
        <v>841.5</v>
      </c>
      <c r="AF2" s="10">
        <f>SUM(B2:AE2)</f>
        <v>22287.400000000009</v>
      </c>
      <c r="AG2" s="10">
        <f>AF13-AF2</f>
        <v>-112.30000000000655</v>
      </c>
      <c r="AH2" s="10">
        <f t="shared" ref="AH2:AH6" si="0">AG2*50</f>
        <v>-5615.0000000003274</v>
      </c>
    </row>
    <row r="3" spans="1:34" x14ac:dyDescent="0.25">
      <c r="A3" s="7" t="s">
        <v>5</v>
      </c>
      <c r="B3" s="10">
        <v>378.9</v>
      </c>
      <c r="C3" s="10">
        <v>379.7</v>
      </c>
      <c r="D3" s="10">
        <v>400.7</v>
      </c>
      <c r="E3" s="10">
        <v>390.3</v>
      </c>
      <c r="F3" s="10">
        <v>399.4</v>
      </c>
      <c r="G3" s="10">
        <v>409.3</v>
      </c>
      <c r="H3" s="10">
        <v>407.3</v>
      </c>
      <c r="I3" s="10">
        <v>408.9</v>
      </c>
      <c r="J3" s="10">
        <v>394.3</v>
      </c>
      <c r="K3" s="10">
        <v>388.8</v>
      </c>
      <c r="L3" s="10">
        <v>390.8</v>
      </c>
      <c r="M3" s="10">
        <v>391</v>
      </c>
      <c r="N3" s="10">
        <v>388.4</v>
      </c>
      <c r="O3" s="10">
        <v>391.3</v>
      </c>
      <c r="P3" s="10">
        <v>380.7</v>
      </c>
      <c r="Q3" s="10">
        <v>369.9</v>
      </c>
      <c r="R3" s="10">
        <v>368.9</v>
      </c>
      <c r="S3" s="10">
        <v>366.9</v>
      </c>
      <c r="T3" s="10">
        <v>362.3</v>
      </c>
      <c r="U3" s="10">
        <v>366.5</v>
      </c>
      <c r="V3" s="10">
        <v>364</v>
      </c>
      <c r="W3" s="10">
        <v>376.6</v>
      </c>
      <c r="X3" s="10">
        <v>372.6</v>
      </c>
      <c r="Y3" s="10">
        <v>370.9</v>
      </c>
      <c r="Z3" s="10">
        <v>362.1</v>
      </c>
      <c r="AA3" s="10">
        <v>359.5</v>
      </c>
      <c r="AB3" s="10">
        <v>365.4</v>
      </c>
      <c r="AC3" s="10">
        <v>366.1</v>
      </c>
      <c r="AD3" s="10">
        <v>344.9</v>
      </c>
      <c r="AE3" s="10">
        <v>324.7</v>
      </c>
      <c r="AF3" s="10">
        <f t="shared" ref="AF3:AF6" si="1">SUM(B3:AE3)</f>
        <v>11341.1</v>
      </c>
      <c r="AG3" s="10">
        <f t="shared" ref="AG3:AG6" si="2">AF14-AF3</f>
        <v>-38.499999999998181</v>
      </c>
      <c r="AH3" s="10">
        <f t="shared" si="0"/>
        <v>-1924.9999999999091</v>
      </c>
    </row>
    <row r="4" spans="1:34" x14ac:dyDescent="0.25">
      <c r="A4" s="7" t="s">
        <v>6</v>
      </c>
      <c r="B4" s="10">
        <v>437.4</v>
      </c>
      <c r="C4" s="10">
        <v>446.8</v>
      </c>
      <c r="D4" s="10">
        <v>457</v>
      </c>
      <c r="E4" s="10">
        <v>457.6</v>
      </c>
      <c r="F4" s="10">
        <v>459.9</v>
      </c>
      <c r="G4" s="10">
        <v>455.5</v>
      </c>
      <c r="H4" s="10">
        <v>441.4</v>
      </c>
      <c r="I4" s="10">
        <v>432.4</v>
      </c>
      <c r="J4" s="10">
        <v>448.1</v>
      </c>
      <c r="K4" s="10">
        <v>456.5</v>
      </c>
      <c r="L4" s="10">
        <v>452.9</v>
      </c>
      <c r="M4" s="10">
        <v>448.9</v>
      </c>
      <c r="N4" s="10">
        <v>446.2</v>
      </c>
      <c r="O4" s="10">
        <v>432.4</v>
      </c>
      <c r="P4" s="10">
        <v>415.7</v>
      </c>
      <c r="Q4" s="10">
        <v>441.7</v>
      </c>
      <c r="R4" s="10">
        <v>438.8</v>
      </c>
      <c r="S4" s="10">
        <v>441.2</v>
      </c>
      <c r="T4" s="10">
        <v>443</v>
      </c>
      <c r="U4" s="10">
        <v>458.3</v>
      </c>
      <c r="V4" s="10">
        <v>444.4</v>
      </c>
      <c r="W4" s="10">
        <v>423.3</v>
      </c>
      <c r="X4" s="10">
        <v>455.5</v>
      </c>
      <c r="Y4" s="10">
        <v>427.9</v>
      </c>
      <c r="Z4" s="10">
        <v>448.3</v>
      </c>
      <c r="AA4" s="10">
        <v>433.5</v>
      </c>
      <c r="AB4" s="10">
        <v>442.4</v>
      </c>
      <c r="AC4" s="10">
        <v>411.8</v>
      </c>
      <c r="AD4" s="10">
        <v>416.3</v>
      </c>
      <c r="AE4" s="10">
        <v>444.9</v>
      </c>
      <c r="AF4" s="10">
        <f t="shared" si="1"/>
        <v>13259.999999999993</v>
      </c>
      <c r="AG4" s="10">
        <f t="shared" si="2"/>
        <v>39.600000000004002</v>
      </c>
      <c r="AH4" s="10">
        <f t="shared" si="0"/>
        <v>1980.0000000002001</v>
      </c>
    </row>
    <row r="5" spans="1:34" x14ac:dyDescent="0.25">
      <c r="A5" s="7" t="s">
        <v>7</v>
      </c>
      <c r="B5" s="10">
        <v>142.6</v>
      </c>
      <c r="C5" s="10">
        <v>142.5</v>
      </c>
      <c r="D5" s="10">
        <v>147.69999999999999</v>
      </c>
      <c r="E5" s="10">
        <v>153.1</v>
      </c>
      <c r="F5" s="10">
        <v>152.4</v>
      </c>
      <c r="G5" s="10">
        <v>152.69999999999999</v>
      </c>
      <c r="H5" s="10">
        <v>157.4</v>
      </c>
      <c r="I5" s="10">
        <v>143</v>
      </c>
      <c r="J5" s="10">
        <v>149.80000000000001</v>
      </c>
      <c r="K5" s="10">
        <v>153.9</v>
      </c>
      <c r="L5" s="10">
        <v>153.4</v>
      </c>
      <c r="M5" s="10">
        <v>154.6</v>
      </c>
      <c r="N5" s="10">
        <v>155.19999999999999</v>
      </c>
      <c r="O5" s="10">
        <v>155.19999999999999</v>
      </c>
      <c r="P5" s="10">
        <v>155.69999999999999</v>
      </c>
      <c r="Q5" s="10">
        <v>170.8</v>
      </c>
      <c r="R5" s="10">
        <v>161</v>
      </c>
      <c r="S5" s="10">
        <v>154.19999999999999</v>
      </c>
      <c r="T5" s="10">
        <v>149.19999999999999</v>
      </c>
      <c r="U5" s="10">
        <v>146.5</v>
      </c>
      <c r="V5" s="10">
        <v>143.80000000000001</v>
      </c>
      <c r="W5" s="10">
        <v>143.1</v>
      </c>
      <c r="X5" s="10">
        <v>168.3</v>
      </c>
      <c r="Y5" s="10">
        <v>162</v>
      </c>
      <c r="Z5" s="10">
        <v>152.9</v>
      </c>
      <c r="AA5" s="10">
        <v>159.5</v>
      </c>
      <c r="AB5" s="10">
        <v>168.4</v>
      </c>
      <c r="AC5" s="10">
        <v>155.69999999999999</v>
      </c>
      <c r="AD5" s="10">
        <v>152.69999999999999</v>
      </c>
      <c r="AE5" s="10">
        <v>170.1</v>
      </c>
      <c r="AF5" s="10">
        <f t="shared" si="1"/>
        <v>4627.3999999999996</v>
      </c>
      <c r="AG5" s="10">
        <f t="shared" si="2"/>
        <v>-21.499999999999091</v>
      </c>
      <c r="AH5" s="10">
        <f t="shared" si="0"/>
        <v>-1074.9999999999545</v>
      </c>
    </row>
    <row r="6" spans="1:34" x14ac:dyDescent="0.25">
      <c r="A6" s="7" t="s">
        <v>8</v>
      </c>
      <c r="B6" s="10">
        <v>112.2</v>
      </c>
      <c r="C6" s="10">
        <v>110.8</v>
      </c>
      <c r="D6" s="10">
        <v>117.6</v>
      </c>
      <c r="E6" s="10">
        <v>112.3</v>
      </c>
      <c r="F6" s="10">
        <v>120.8</v>
      </c>
      <c r="G6" s="10">
        <v>116</v>
      </c>
      <c r="H6" s="10">
        <v>178</v>
      </c>
      <c r="I6" s="10">
        <v>181.7</v>
      </c>
      <c r="J6" s="10">
        <v>191.2</v>
      </c>
      <c r="K6" s="10">
        <v>193</v>
      </c>
      <c r="L6" s="10">
        <v>186.5</v>
      </c>
      <c r="M6" s="10">
        <v>197.8</v>
      </c>
      <c r="N6" s="10">
        <v>190.3</v>
      </c>
      <c r="O6" s="10">
        <v>193.1</v>
      </c>
      <c r="P6" s="10">
        <v>209.3</v>
      </c>
      <c r="Q6" s="10">
        <v>218.7</v>
      </c>
      <c r="R6" s="10">
        <v>227.5</v>
      </c>
      <c r="S6" s="10">
        <v>144.19999999999999</v>
      </c>
      <c r="T6" s="10">
        <v>192.4</v>
      </c>
      <c r="U6" s="10">
        <v>200.8</v>
      </c>
      <c r="V6" s="10">
        <v>195.2</v>
      </c>
      <c r="W6" s="10">
        <v>197.8</v>
      </c>
      <c r="X6" s="10">
        <v>195.9</v>
      </c>
      <c r="Y6" s="10">
        <v>207.7</v>
      </c>
      <c r="Z6" s="10">
        <v>206.4</v>
      </c>
      <c r="AA6" s="10">
        <v>211.5</v>
      </c>
      <c r="AB6" s="10">
        <v>196.5</v>
      </c>
      <c r="AC6" s="10">
        <v>206.5</v>
      </c>
      <c r="AD6" s="10">
        <v>195.7</v>
      </c>
      <c r="AE6" s="10">
        <v>185.6</v>
      </c>
      <c r="AF6" s="10">
        <f t="shared" si="1"/>
        <v>5393</v>
      </c>
      <c r="AG6" s="10">
        <f t="shared" si="2"/>
        <v>-8.8999999999996362</v>
      </c>
      <c r="AH6" s="10">
        <f t="shared" si="0"/>
        <v>-444.99999999998181</v>
      </c>
    </row>
    <row r="7" spans="1:34" x14ac:dyDescent="0.25">
      <c r="A7" s="6" t="s">
        <v>1</v>
      </c>
      <c r="B7" s="7">
        <f t="shared" ref="B7:AE7" si="3">SUM(B2:B6)</f>
        <v>1688.8999999999999</v>
      </c>
      <c r="C7" s="7">
        <f t="shared" si="3"/>
        <v>1784.3999999999999</v>
      </c>
      <c r="D7" s="7">
        <f t="shared" si="3"/>
        <v>1837.7</v>
      </c>
      <c r="E7" s="7">
        <f t="shared" si="3"/>
        <v>1822.0999999999997</v>
      </c>
      <c r="F7" s="7">
        <f t="shared" si="3"/>
        <v>1889.1000000000001</v>
      </c>
      <c r="G7" s="7">
        <f t="shared" si="3"/>
        <v>1834.5</v>
      </c>
      <c r="H7" s="7">
        <f t="shared" si="3"/>
        <v>1894.8000000000002</v>
      </c>
      <c r="I7" s="7">
        <f t="shared" si="3"/>
        <v>1876.3</v>
      </c>
      <c r="J7" s="7">
        <f t="shared" si="3"/>
        <v>1897.4</v>
      </c>
      <c r="K7" s="7">
        <f>SUM(K2:K6)</f>
        <v>1909.3000000000002</v>
      </c>
      <c r="L7" s="7">
        <f t="shared" si="3"/>
        <v>1950.2000000000003</v>
      </c>
      <c r="M7" s="7">
        <f t="shared" si="3"/>
        <v>1974.4999999999998</v>
      </c>
      <c r="N7" s="7">
        <f>SUM(N2:N6)</f>
        <v>1919.5</v>
      </c>
      <c r="O7" s="7">
        <f t="shared" si="3"/>
        <v>1947.6000000000001</v>
      </c>
      <c r="P7" s="7">
        <f>SUM(P2:P6)</f>
        <v>1834.4</v>
      </c>
      <c r="Q7" s="7">
        <f t="shared" si="3"/>
        <v>1910.3</v>
      </c>
      <c r="R7" s="7">
        <f t="shared" si="3"/>
        <v>1902.3</v>
      </c>
      <c r="S7" s="7">
        <f t="shared" si="3"/>
        <v>1874.0000000000002</v>
      </c>
      <c r="T7" s="7">
        <f t="shared" si="3"/>
        <v>1910.1000000000001</v>
      </c>
      <c r="U7" s="7">
        <f>SUM(U2:U6)</f>
        <v>1896.5</v>
      </c>
      <c r="V7" s="7">
        <f t="shared" si="3"/>
        <v>1887.6</v>
      </c>
      <c r="W7" s="7">
        <f t="shared" si="3"/>
        <v>1856.2999999999997</v>
      </c>
      <c r="X7" s="7">
        <f t="shared" si="3"/>
        <v>1968.0000000000002</v>
      </c>
      <c r="Y7" s="7">
        <f t="shared" si="3"/>
        <v>2008.3999999999999</v>
      </c>
      <c r="Z7" s="7">
        <f t="shared" si="3"/>
        <v>1926.1000000000001</v>
      </c>
      <c r="AA7" s="7">
        <f t="shared" si="3"/>
        <v>1962.4</v>
      </c>
      <c r="AB7" s="7">
        <f t="shared" si="3"/>
        <v>1974.3000000000002</v>
      </c>
      <c r="AC7" s="7">
        <f t="shared" si="3"/>
        <v>1901.8000000000002</v>
      </c>
      <c r="AD7" s="7">
        <f t="shared" si="3"/>
        <v>1903.3</v>
      </c>
      <c r="AE7" s="7">
        <f t="shared" si="3"/>
        <v>1966.7999999999997</v>
      </c>
      <c r="AF7" s="10">
        <f>SUM(B7:AE7)</f>
        <v>56908.900000000016</v>
      </c>
      <c r="AG7" s="10">
        <f>AF18-AF7</f>
        <v>-141.60000000000582</v>
      </c>
    </row>
    <row r="8" spans="1:34" x14ac:dyDescent="0.25">
      <c r="A8" s="8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4" x14ac:dyDescent="0.25">
      <c r="A9" s="7" t="s">
        <v>9</v>
      </c>
      <c r="B9" s="7">
        <v>3261.5</v>
      </c>
      <c r="C9" s="7">
        <v>3284</v>
      </c>
      <c r="D9" s="7">
        <v>3375.7</v>
      </c>
      <c r="E9" s="7">
        <v>3439.3</v>
      </c>
      <c r="F9" s="7">
        <v>3491.7</v>
      </c>
      <c r="G9" s="7">
        <v>3370.4</v>
      </c>
      <c r="H9" s="7">
        <v>3428.5</v>
      </c>
      <c r="I9" s="7">
        <v>3391.8</v>
      </c>
      <c r="J9" s="7">
        <v>3439</v>
      </c>
      <c r="K9" s="7">
        <v>3438.8</v>
      </c>
      <c r="L9" s="7">
        <v>3461.4</v>
      </c>
      <c r="M9" s="7">
        <v>3569.4</v>
      </c>
      <c r="N9" s="7">
        <v>3496.6</v>
      </c>
      <c r="O9" s="7">
        <v>3545.9</v>
      </c>
      <c r="P9" s="7">
        <v>3299.8</v>
      </c>
      <c r="Q9" s="7">
        <v>3627.5</v>
      </c>
      <c r="R9" s="7">
        <v>3520.9</v>
      </c>
      <c r="S9" s="7">
        <v>3532.1</v>
      </c>
      <c r="T9" s="7">
        <v>3567.1</v>
      </c>
      <c r="U9" s="7">
        <v>3532.1</v>
      </c>
      <c r="V9" s="7">
        <v>3467.3</v>
      </c>
      <c r="W9" s="7">
        <v>3456</v>
      </c>
      <c r="X9" s="7">
        <v>3608.4</v>
      </c>
      <c r="Y9" s="7">
        <v>3635.1</v>
      </c>
      <c r="Z9" s="7">
        <v>3540.9</v>
      </c>
      <c r="AA9" s="7">
        <v>3599.4</v>
      </c>
      <c r="AB9" s="7">
        <v>3648.7</v>
      </c>
      <c r="AC9" s="7">
        <v>3537.3</v>
      </c>
      <c r="AD9" s="7">
        <v>3486.5</v>
      </c>
      <c r="AE9" s="7">
        <v>3539</v>
      </c>
      <c r="AF9" s="7">
        <f>SUM(B9:AE9)</f>
        <v>104592.1</v>
      </c>
    </row>
    <row r="10" spans="1:34" x14ac:dyDescent="0.25">
      <c r="A10" s="9" t="s">
        <v>10</v>
      </c>
      <c r="B10" s="9">
        <f t="shared" ref="B10:AE10" si="4">B18-B7</f>
        <v>68.300000000000182</v>
      </c>
      <c r="C10" s="9">
        <f t="shared" si="4"/>
        <v>15.400000000000091</v>
      </c>
      <c r="D10" s="9">
        <f t="shared" si="4"/>
        <v>15</v>
      </c>
      <c r="E10" s="9">
        <f t="shared" si="4"/>
        <v>16.200000000000045</v>
      </c>
      <c r="F10" s="9">
        <f>F18-F7</f>
        <v>-34.100000000000136</v>
      </c>
      <c r="G10" s="9">
        <f t="shared" si="4"/>
        <v>37.200000000000045</v>
      </c>
      <c r="H10" s="9">
        <f t="shared" si="4"/>
        <v>-0.1000000000003638</v>
      </c>
      <c r="I10" s="9">
        <f t="shared" si="4"/>
        <v>-9.1000000000001364</v>
      </c>
      <c r="J10" s="9">
        <f t="shared" si="4"/>
        <v>24.900000000000091</v>
      </c>
      <c r="K10" s="9">
        <f t="shared" si="4"/>
        <v>-4.9000000000003183</v>
      </c>
      <c r="L10" s="9">
        <f t="shared" si="4"/>
        <v>-51.700000000000045</v>
      </c>
      <c r="M10" s="9">
        <f t="shared" si="4"/>
        <v>-53.799999999999955</v>
      </c>
      <c r="N10" s="9">
        <f>N18-N7</f>
        <v>-21.699999999999591</v>
      </c>
      <c r="O10" s="9">
        <f t="shared" si="4"/>
        <v>-47.299999999999955</v>
      </c>
      <c r="P10" s="9">
        <f>P18-P7</f>
        <v>-9.4000000000000909</v>
      </c>
      <c r="Q10" s="9">
        <f t="shared" si="4"/>
        <v>-10.699999999999818</v>
      </c>
      <c r="R10" s="9">
        <f t="shared" si="4"/>
        <v>-1.3999999999998636</v>
      </c>
      <c r="S10" s="9">
        <f t="shared" si="4"/>
        <v>28.699999999999818</v>
      </c>
      <c r="T10" s="9">
        <f t="shared" si="4"/>
        <v>-17.799999999999955</v>
      </c>
      <c r="U10" s="9">
        <f t="shared" si="4"/>
        <v>19.100000000000136</v>
      </c>
      <c r="V10" s="9">
        <f t="shared" si="4"/>
        <v>-2.8999999999998636</v>
      </c>
      <c r="W10" s="9">
        <f t="shared" si="4"/>
        <v>-21.199999999999818</v>
      </c>
      <c r="X10" s="9">
        <f t="shared" si="4"/>
        <v>-35.200000000000273</v>
      </c>
      <c r="Y10" s="9">
        <f t="shared" si="4"/>
        <v>-108.99999999999955</v>
      </c>
      <c r="Z10" s="9">
        <f t="shared" si="4"/>
        <v>-2.8000000000001819</v>
      </c>
      <c r="AA10" s="9">
        <f t="shared" si="4"/>
        <v>-32.5</v>
      </c>
      <c r="AB10" s="9">
        <f t="shared" si="4"/>
        <v>-64.400000000000091</v>
      </c>
      <c r="AC10" s="9">
        <f t="shared" si="4"/>
        <v>-52.100000000000364</v>
      </c>
      <c r="AD10" s="9">
        <f t="shared" si="4"/>
        <v>28.5</v>
      </c>
      <c r="AE10" s="9">
        <f t="shared" si="4"/>
        <v>187.20000000000027</v>
      </c>
      <c r="AF10" s="10">
        <f>SUM(B10:AE10)</f>
        <v>-141.59999999999968</v>
      </c>
    </row>
    <row r="11" spans="1:34" x14ac:dyDescent="0.25">
      <c r="A11" s="8" t="s">
        <v>1</v>
      </c>
      <c r="B11" s="8">
        <f>B9+B10</f>
        <v>3329.8</v>
      </c>
      <c r="C11" s="8">
        <f t="shared" ref="C11:AE11" si="5">C9+C10</f>
        <v>3299.4</v>
      </c>
      <c r="D11" s="8">
        <f t="shared" si="5"/>
        <v>3390.7</v>
      </c>
      <c r="E11" s="8">
        <f t="shared" si="5"/>
        <v>3455.5</v>
      </c>
      <c r="F11" s="8">
        <f t="shared" si="5"/>
        <v>3457.5999999999995</v>
      </c>
      <c r="G11" s="8">
        <f t="shared" si="5"/>
        <v>3407.6000000000004</v>
      </c>
      <c r="H11" s="8">
        <f t="shared" si="5"/>
        <v>3428.3999999999996</v>
      </c>
      <c r="I11" s="8">
        <f t="shared" si="5"/>
        <v>3382.7</v>
      </c>
      <c r="J11" s="8">
        <f t="shared" si="5"/>
        <v>3463.9</v>
      </c>
      <c r="K11" s="8">
        <f t="shared" si="5"/>
        <v>3433.8999999999996</v>
      </c>
      <c r="L11" s="8">
        <f t="shared" si="5"/>
        <v>3409.7</v>
      </c>
      <c r="M11" s="8">
        <f t="shared" si="5"/>
        <v>3515.6000000000004</v>
      </c>
      <c r="N11" s="8">
        <f t="shared" si="5"/>
        <v>3474.9000000000005</v>
      </c>
      <c r="O11" s="8">
        <f t="shared" si="5"/>
        <v>3498.6000000000004</v>
      </c>
      <c r="P11" s="8">
        <f t="shared" si="5"/>
        <v>3290.4</v>
      </c>
      <c r="Q11" s="8">
        <f t="shared" si="5"/>
        <v>3616.8</v>
      </c>
      <c r="R11" s="8">
        <f t="shared" si="5"/>
        <v>3519.5</v>
      </c>
      <c r="S11" s="8">
        <f t="shared" si="5"/>
        <v>3560.7999999999997</v>
      </c>
      <c r="T11" s="8">
        <f t="shared" si="5"/>
        <v>3549.3</v>
      </c>
      <c r="U11" s="8">
        <f t="shared" si="5"/>
        <v>3551.2</v>
      </c>
      <c r="V11" s="8">
        <f t="shared" si="5"/>
        <v>3464.4000000000005</v>
      </c>
      <c r="W11" s="8">
        <f t="shared" si="5"/>
        <v>3434.8</v>
      </c>
      <c r="X11" s="8">
        <f t="shared" si="5"/>
        <v>3573.2</v>
      </c>
      <c r="Y11" s="8">
        <f t="shared" si="5"/>
        <v>3526.1000000000004</v>
      </c>
      <c r="Z11" s="8">
        <f t="shared" si="5"/>
        <v>3538.1</v>
      </c>
      <c r="AA11" s="8">
        <f t="shared" si="5"/>
        <v>3566.9</v>
      </c>
      <c r="AB11" s="8">
        <f t="shared" si="5"/>
        <v>3584.2999999999997</v>
      </c>
      <c r="AC11" s="8">
        <f t="shared" si="5"/>
        <v>3485.2</v>
      </c>
      <c r="AD11" s="8">
        <f>AD9+AD10</f>
        <v>3515</v>
      </c>
      <c r="AE11" s="8">
        <f t="shared" si="5"/>
        <v>3726.2000000000003</v>
      </c>
    </row>
    <row r="13" spans="1:34" x14ac:dyDescent="0.25">
      <c r="A13" s="7" t="s">
        <v>4</v>
      </c>
      <c r="B13" s="10">
        <v>687.7</v>
      </c>
      <c r="C13" s="10">
        <v>716.1</v>
      </c>
      <c r="D13" s="10">
        <v>745.5</v>
      </c>
      <c r="E13" s="10">
        <v>728.6</v>
      </c>
      <c r="F13" s="10">
        <v>714.8</v>
      </c>
      <c r="G13" s="10">
        <v>737.7</v>
      </c>
      <c r="H13" s="10">
        <v>715.5</v>
      </c>
      <c r="I13" s="10">
        <v>705.1</v>
      </c>
      <c r="J13" s="10">
        <v>741.2</v>
      </c>
      <c r="K13" s="10">
        <v>721.7</v>
      </c>
      <c r="L13" s="10">
        <v>719.1</v>
      </c>
      <c r="M13" s="10">
        <v>729.8</v>
      </c>
      <c r="N13" s="10">
        <v>719.7</v>
      </c>
      <c r="O13" s="10">
        <v>730</v>
      </c>
      <c r="P13" s="10">
        <v>693.8</v>
      </c>
      <c r="Q13" s="10">
        <v>714.2</v>
      </c>
      <c r="R13" s="10">
        <v>726.7</v>
      </c>
      <c r="S13" s="10">
        <v>741.4</v>
      </c>
      <c r="T13" s="10">
        <v>745.3</v>
      </c>
      <c r="U13" s="10">
        <v>742.2</v>
      </c>
      <c r="V13" s="10">
        <v>736.6</v>
      </c>
      <c r="W13" s="10">
        <v>697.9</v>
      </c>
      <c r="X13" s="10">
        <v>741</v>
      </c>
      <c r="Y13" s="10">
        <v>735.4</v>
      </c>
      <c r="Z13" s="10">
        <v>740.1</v>
      </c>
      <c r="AA13" s="10">
        <v>766</v>
      </c>
      <c r="AB13" s="10">
        <v>735.9</v>
      </c>
      <c r="AC13" s="10">
        <v>710.9</v>
      </c>
      <c r="AD13" s="10">
        <v>821.8</v>
      </c>
      <c r="AE13" s="10">
        <v>1013.4</v>
      </c>
      <c r="AF13" s="10">
        <f>SUM(B13:AE13)</f>
        <v>22175.100000000002</v>
      </c>
    </row>
    <row r="14" spans="1:34" x14ac:dyDescent="0.25">
      <c r="A14" s="7" t="s">
        <v>5</v>
      </c>
      <c r="B14" s="10">
        <v>376.2</v>
      </c>
      <c r="C14" s="10">
        <v>377.8</v>
      </c>
      <c r="D14" s="10">
        <v>393</v>
      </c>
      <c r="E14" s="10">
        <v>386.5</v>
      </c>
      <c r="F14" s="10">
        <v>409</v>
      </c>
      <c r="G14" s="10">
        <v>404.5</v>
      </c>
      <c r="H14" s="10">
        <v>404.8</v>
      </c>
      <c r="I14" s="10">
        <v>405</v>
      </c>
      <c r="J14" s="10">
        <v>390.6</v>
      </c>
      <c r="K14" s="10">
        <v>384.9</v>
      </c>
      <c r="L14" s="10">
        <v>385.6</v>
      </c>
      <c r="M14" s="10">
        <v>387.3</v>
      </c>
      <c r="N14" s="10">
        <v>386.1</v>
      </c>
      <c r="O14" s="10">
        <v>389.6</v>
      </c>
      <c r="P14" s="10">
        <v>377.6</v>
      </c>
      <c r="Q14" s="10">
        <v>369.6</v>
      </c>
      <c r="R14" s="10">
        <v>363.8</v>
      </c>
      <c r="S14" s="10">
        <v>365.2</v>
      </c>
      <c r="T14" s="10">
        <v>362.1</v>
      </c>
      <c r="U14" s="10">
        <v>365.1</v>
      </c>
      <c r="V14" s="10">
        <v>363.2</v>
      </c>
      <c r="W14" s="10">
        <v>375.1</v>
      </c>
      <c r="X14" s="10">
        <v>371.3</v>
      </c>
      <c r="Y14" s="10">
        <v>368.5</v>
      </c>
      <c r="Z14" s="10">
        <v>361.2</v>
      </c>
      <c r="AA14" s="10">
        <v>357</v>
      </c>
      <c r="AB14" s="10">
        <v>367.3</v>
      </c>
      <c r="AC14" s="10">
        <v>364.2</v>
      </c>
      <c r="AD14" s="10">
        <v>345.3</v>
      </c>
      <c r="AE14" s="10">
        <v>345.2</v>
      </c>
      <c r="AF14" s="10">
        <f>SUM(B14:AE14)</f>
        <v>11302.600000000002</v>
      </c>
    </row>
    <row r="15" spans="1:34" x14ac:dyDescent="0.25">
      <c r="A15" s="7" t="s">
        <v>6</v>
      </c>
      <c r="B15" s="10">
        <v>439</v>
      </c>
      <c r="C15" s="10">
        <v>450.6</v>
      </c>
      <c r="D15" s="10">
        <v>456.5</v>
      </c>
      <c r="E15" s="10">
        <v>458.3</v>
      </c>
      <c r="F15" s="10">
        <v>459.5</v>
      </c>
      <c r="G15" s="10">
        <v>460.9</v>
      </c>
      <c r="H15" s="10">
        <v>441.9</v>
      </c>
      <c r="I15" s="10">
        <v>433.8</v>
      </c>
      <c r="J15" s="10">
        <v>449.7</v>
      </c>
      <c r="K15" s="10">
        <v>456.6</v>
      </c>
      <c r="L15" s="10">
        <v>455.7</v>
      </c>
      <c r="M15" s="10">
        <v>451.2</v>
      </c>
      <c r="N15" s="10">
        <v>446.4</v>
      </c>
      <c r="O15" s="10">
        <v>434.9</v>
      </c>
      <c r="P15" s="10">
        <v>416.5</v>
      </c>
      <c r="Q15" s="10">
        <v>442.6</v>
      </c>
      <c r="R15" s="10">
        <v>439.7</v>
      </c>
      <c r="S15" s="10">
        <v>442.9</v>
      </c>
      <c r="T15" s="10">
        <v>444.9</v>
      </c>
      <c r="U15" s="10">
        <v>460.5</v>
      </c>
      <c r="V15" s="10">
        <v>446</v>
      </c>
      <c r="W15" s="12">
        <v>419.4</v>
      </c>
      <c r="X15" s="10">
        <v>457.9</v>
      </c>
      <c r="Y15" s="10">
        <v>430.2</v>
      </c>
      <c r="Z15" s="10">
        <v>448.3</v>
      </c>
      <c r="AA15" s="10">
        <v>436.4</v>
      </c>
      <c r="AB15" s="10">
        <v>442.8</v>
      </c>
      <c r="AC15" s="10">
        <v>412.3</v>
      </c>
      <c r="AD15" s="10">
        <v>417.7</v>
      </c>
      <c r="AE15" s="10">
        <v>446.5</v>
      </c>
      <c r="AF15" s="10">
        <f t="shared" ref="AF15:AF18" si="6">SUM(B15:AE15)</f>
        <v>13299.599999999997</v>
      </c>
    </row>
    <row r="16" spans="1:34" x14ac:dyDescent="0.25">
      <c r="A16" s="7" t="s">
        <v>7</v>
      </c>
      <c r="B16" s="10">
        <v>142.6</v>
      </c>
      <c r="C16" s="10">
        <v>145.5</v>
      </c>
      <c r="D16" s="10">
        <v>141.69999999999999</v>
      </c>
      <c r="E16" s="10">
        <v>153.1</v>
      </c>
      <c r="F16" s="10">
        <v>152.4</v>
      </c>
      <c r="G16" s="10">
        <v>152.19999999999999</v>
      </c>
      <c r="H16" s="10">
        <v>156.6</v>
      </c>
      <c r="I16" s="10">
        <v>143</v>
      </c>
      <c r="J16" s="10">
        <v>149.80000000000001</v>
      </c>
      <c r="K16" s="10">
        <v>151.9</v>
      </c>
      <c r="L16" s="10">
        <v>152.4</v>
      </c>
      <c r="M16" s="10">
        <v>154.6</v>
      </c>
      <c r="N16" s="10">
        <v>156.19999999999999</v>
      </c>
      <c r="O16" s="10">
        <v>152.4</v>
      </c>
      <c r="P16" s="10">
        <v>142.30000000000001</v>
      </c>
      <c r="Q16" s="10">
        <v>169.3</v>
      </c>
      <c r="R16" s="10">
        <v>157</v>
      </c>
      <c r="S16" s="10">
        <v>154.4</v>
      </c>
      <c r="T16" s="10">
        <v>147.4</v>
      </c>
      <c r="U16" s="10">
        <v>146.5</v>
      </c>
      <c r="V16" s="10">
        <v>143.9</v>
      </c>
      <c r="W16" s="10">
        <v>143.1</v>
      </c>
      <c r="X16" s="10">
        <v>168.4</v>
      </c>
      <c r="Y16" s="10">
        <v>160.4</v>
      </c>
      <c r="Z16" s="10">
        <v>167.8</v>
      </c>
      <c r="AA16" s="10">
        <v>159.5</v>
      </c>
      <c r="AB16" s="10">
        <v>168.4</v>
      </c>
      <c r="AC16" s="10">
        <v>155.69999999999999</v>
      </c>
      <c r="AD16" s="10">
        <v>152.69999999999999</v>
      </c>
      <c r="AE16" s="10">
        <v>164.7</v>
      </c>
      <c r="AF16" s="10">
        <f t="shared" si="6"/>
        <v>4605.9000000000005</v>
      </c>
    </row>
    <row r="17" spans="1:35" x14ac:dyDescent="0.25">
      <c r="A17" s="7" t="s">
        <v>8</v>
      </c>
      <c r="B17" s="10">
        <v>111.7</v>
      </c>
      <c r="C17" s="10">
        <v>109.8</v>
      </c>
      <c r="D17" s="10">
        <v>116</v>
      </c>
      <c r="E17" s="10">
        <v>111.8</v>
      </c>
      <c r="F17" s="10">
        <v>119.3</v>
      </c>
      <c r="G17" s="10">
        <v>116.4</v>
      </c>
      <c r="H17" s="10">
        <v>175.9</v>
      </c>
      <c r="I17" s="10">
        <v>180.3</v>
      </c>
      <c r="J17" s="10">
        <v>191</v>
      </c>
      <c r="K17" s="10">
        <v>189.3</v>
      </c>
      <c r="L17" s="10">
        <v>185.7</v>
      </c>
      <c r="M17" s="10">
        <v>197.8</v>
      </c>
      <c r="N17" s="10">
        <v>189.4</v>
      </c>
      <c r="O17" s="10">
        <v>193.4</v>
      </c>
      <c r="P17" s="10">
        <v>194.8</v>
      </c>
      <c r="Q17" s="10">
        <v>203.9</v>
      </c>
      <c r="R17" s="10">
        <v>213.7</v>
      </c>
      <c r="S17" s="10">
        <v>198.8</v>
      </c>
      <c r="T17" s="10">
        <v>192.6</v>
      </c>
      <c r="U17" s="10">
        <v>201.3</v>
      </c>
      <c r="V17" s="10">
        <v>195</v>
      </c>
      <c r="W17" s="10">
        <v>199.6</v>
      </c>
      <c r="X17" s="10">
        <v>194.2</v>
      </c>
      <c r="Y17" s="10">
        <v>204.9</v>
      </c>
      <c r="Z17" s="10">
        <v>205.9</v>
      </c>
      <c r="AA17" s="10">
        <v>211</v>
      </c>
      <c r="AB17" s="10">
        <v>195.5</v>
      </c>
      <c r="AC17" s="10">
        <v>206.6</v>
      </c>
      <c r="AD17" s="10">
        <v>194.3</v>
      </c>
      <c r="AE17" s="10">
        <v>184.2</v>
      </c>
      <c r="AF17" s="10">
        <f t="shared" si="6"/>
        <v>5384.1</v>
      </c>
      <c r="AI17" s="10" t="s">
        <v>12</v>
      </c>
    </row>
    <row r="18" spans="1:35" x14ac:dyDescent="0.25">
      <c r="A18" s="6" t="s">
        <v>1</v>
      </c>
      <c r="B18" s="7">
        <f t="shared" ref="B18:AE18" si="7">SUM(B13:B17)</f>
        <v>1757.2</v>
      </c>
      <c r="C18" s="7">
        <f t="shared" si="7"/>
        <v>1799.8</v>
      </c>
      <c r="D18" s="7">
        <f t="shared" si="7"/>
        <v>1852.7</v>
      </c>
      <c r="E18" s="7">
        <f t="shared" si="7"/>
        <v>1838.2999999999997</v>
      </c>
      <c r="F18" s="7">
        <f t="shared" si="7"/>
        <v>1855</v>
      </c>
      <c r="G18" s="7">
        <f t="shared" si="7"/>
        <v>1871.7</v>
      </c>
      <c r="H18" s="7">
        <f>SUM(H13:H17)</f>
        <v>1894.6999999999998</v>
      </c>
      <c r="I18" s="7">
        <f>SUM(I13:I17)</f>
        <v>1867.1999999999998</v>
      </c>
      <c r="J18" s="7">
        <f>SUM(J13:J17)</f>
        <v>1922.3000000000002</v>
      </c>
      <c r="K18" s="7">
        <f t="shared" si="7"/>
        <v>1904.3999999999999</v>
      </c>
      <c r="L18" s="7">
        <f t="shared" si="7"/>
        <v>1898.5000000000002</v>
      </c>
      <c r="M18" s="7">
        <f>SUM(M13:M17)</f>
        <v>1920.6999999999998</v>
      </c>
      <c r="N18" s="7">
        <f t="shared" si="7"/>
        <v>1897.8000000000004</v>
      </c>
      <c r="O18" s="7">
        <f t="shared" si="7"/>
        <v>1900.3000000000002</v>
      </c>
      <c r="P18" s="7">
        <f>SUM(P13:P17)</f>
        <v>1825</v>
      </c>
      <c r="Q18" s="7">
        <f t="shared" si="7"/>
        <v>1899.6000000000001</v>
      </c>
      <c r="R18" s="7">
        <f>SUM(R13:R17)</f>
        <v>1900.9</v>
      </c>
      <c r="S18" s="7">
        <f t="shared" si="7"/>
        <v>1902.7</v>
      </c>
      <c r="T18" s="7">
        <f>SUM(T13:T17)</f>
        <v>1892.3000000000002</v>
      </c>
      <c r="U18" s="7">
        <f>SUM(U13:U17)</f>
        <v>1915.6000000000001</v>
      </c>
      <c r="V18" s="7">
        <f t="shared" si="7"/>
        <v>1884.7</v>
      </c>
      <c r="W18" s="7">
        <f t="shared" si="7"/>
        <v>1835.1</v>
      </c>
      <c r="X18" s="7">
        <f t="shared" si="7"/>
        <v>1932.8</v>
      </c>
      <c r="Y18" s="7">
        <f t="shared" si="7"/>
        <v>1899.4000000000003</v>
      </c>
      <c r="Z18" s="7">
        <f>SUM(Z13:Z17)</f>
        <v>1923.3</v>
      </c>
      <c r="AA18" s="7">
        <f t="shared" si="7"/>
        <v>1929.9</v>
      </c>
      <c r="AB18" s="7">
        <f t="shared" si="7"/>
        <v>1909.9</v>
      </c>
      <c r="AC18" s="7">
        <f>SUM(AC13:AC17)</f>
        <v>1849.6999999999998</v>
      </c>
      <c r="AD18" s="7">
        <f>SUM(AD13:AD17)</f>
        <v>1931.8</v>
      </c>
      <c r="AE18" s="7">
        <f t="shared" si="7"/>
        <v>2154</v>
      </c>
      <c r="AF18" s="10">
        <f t="shared" si="6"/>
        <v>56767.30000000001</v>
      </c>
    </row>
    <row r="20" spans="1:35" x14ac:dyDescent="0.25">
      <c r="A20" s="7" t="s">
        <v>11</v>
      </c>
      <c r="B20" s="7">
        <v>3329.8</v>
      </c>
      <c r="C20" s="7">
        <v>3299.4</v>
      </c>
      <c r="D20" s="7">
        <v>3387.9</v>
      </c>
      <c r="E20" s="11">
        <v>3449.5</v>
      </c>
      <c r="F20" s="7">
        <v>3457.6</v>
      </c>
      <c r="G20" s="7">
        <v>3407.6</v>
      </c>
      <c r="H20" s="7">
        <v>3428.4</v>
      </c>
      <c r="I20" s="7">
        <v>3382.7</v>
      </c>
      <c r="J20" s="7">
        <v>3463.9</v>
      </c>
      <c r="K20" s="7">
        <v>3433.8</v>
      </c>
      <c r="L20" s="7">
        <v>3409.7</v>
      </c>
      <c r="M20" s="7">
        <v>3515.6</v>
      </c>
      <c r="N20" s="7">
        <v>3474.9</v>
      </c>
      <c r="O20" s="7">
        <v>3498.6</v>
      </c>
      <c r="P20" s="7">
        <v>3290.4</v>
      </c>
      <c r="Q20" s="7">
        <v>3616.8</v>
      </c>
      <c r="R20" s="7">
        <v>3519.5</v>
      </c>
      <c r="S20" s="7">
        <v>3560.8</v>
      </c>
      <c r="T20" s="7">
        <v>3549.3</v>
      </c>
      <c r="U20" s="7">
        <v>3551.2</v>
      </c>
      <c r="V20" s="7">
        <v>3464.4</v>
      </c>
      <c r="W20" s="7">
        <v>3434.8</v>
      </c>
      <c r="X20" s="7">
        <v>3573.2</v>
      </c>
      <c r="Y20" s="7">
        <v>3526.1</v>
      </c>
      <c r="Z20" s="7">
        <v>3538.1</v>
      </c>
      <c r="AA20" s="7">
        <v>3566.9</v>
      </c>
      <c r="AB20" s="7">
        <v>3584.3</v>
      </c>
      <c r="AC20" s="7">
        <v>3485.2</v>
      </c>
      <c r="AD20" s="7">
        <v>3515</v>
      </c>
      <c r="AE20" s="7">
        <v>3726.2</v>
      </c>
      <c r="AF20" s="7">
        <f>SUM(B20:AE20)</f>
        <v>104441.60000000001</v>
      </c>
    </row>
    <row r="21" spans="1:35" x14ac:dyDescent="0.25">
      <c r="A21" s="9" t="s">
        <v>2</v>
      </c>
      <c r="B21" s="7">
        <f t="shared" ref="B21:AE21" si="8">B20-B11</f>
        <v>0</v>
      </c>
      <c r="C21" s="7">
        <f t="shared" si="8"/>
        <v>0</v>
      </c>
      <c r="D21" s="7">
        <f>D20-D11</f>
        <v>-2.7999999999997272</v>
      </c>
      <c r="E21" s="7">
        <f t="shared" si="8"/>
        <v>-6</v>
      </c>
      <c r="F21" s="7">
        <f t="shared" si="8"/>
        <v>0</v>
      </c>
      <c r="G21" s="7">
        <f t="shared" si="8"/>
        <v>0</v>
      </c>
      <c r="H21" s="7">
        <f t="shared" si="8"/>
        <v>0</v>
      </c>
      <c r="I21" s="7">
        <f t="shared" si="8"/>
        <v>0</v>
      </c>
      <c r="J21" s="7">
        <f>J20-J11</f>
        <v>0</v>
      </c>
      <c r="K21" s="7">
        <f t="shared" si="8"/>
        <v>-9.9999999999454303E-2</v>
      </c>
      <c r="L21" s="7">
        <f t="shared" si="8"/>
        <v>0</v>
      </c>
      <c r="M21" s="7">
        <f t="shared" si="8"/>
        <v>0</v>
      </c>
      <c r="N21" s="7">
        <f t="shared" si="8"/>
        <v>0</v>
      </c>
      <c r="O21" s="7">
        <f t="shared" si="8"/>
        <v>0</v>
      </c>
      <c r="P21" s="7">
        <f t="shared" si="8"/>
        <v>0</v>
      </c>
      <c r="Q21" s="7">
        <f t="shared" si="8"/>
        <v>0</v>
      </c>
      <c r="R21" s="7">
        <f>R20-R11</f>
        <v>0</v>
      </c>
      <c r="S21" s="7">
        <f t="shared" si="8"/>
        <v>0</v>
      </c>
      <c r="T21" s="7">
        <f t="shared" si="8"/>
        <v>0</v>
      </c>
      <c r="U21" s="7">
        <f t="shared" si="8"/>
        <v>0</v>
      </c>
      <c r="V21" s="7">
        <f t="shared" si="8"/>
        <v>0</v>
      </c>
      <c r="W21" s="7">
        <f t="shared" si="8"/>
        <v>0</v>
      </c>
      <c r="X21" s="7">
        <f t="shared" si="8"/>
        <v>0</v>
      </c>
      <c r="Y21" s="7">
        <f t="shared" si="8"/>
        <v>0</v>
      </c>
      <c r="Z21" s="7">
        <f t="shared" si="8"/>
        <v>0</v>
      </c>
      <c r="AA21" s="7">
        <f t="shared" si="8"/>
        <v>0</v>
      </c>
      <c r="AB21" s="7">
        <f t="shared" si="8"/>
        <v>0</v>
      </c>
      <c r="AC21" s="7">
        <f t="shared" si="8"/>
        <v>0</v>
      </c>
      <c r="AD21" s="7">
        <f t="shared" si="8"/>
        <v>0</v>
      </c>
      <c r="AE21" s="7">
        <f t="shared" si="8"/>
        <v>0</v>
      </c>
      <c r="AF21" s="7">
        <f>SUM(B21:AE21)</f>
        <v>-8.8999999999991815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5A59-600D-42E4-8915-736B174D2753}">
  <dimension ref="A1:AI21"/>
  <sheetViews>
    <sheetView topLeftCell="R1" workbookViewId="0">
      <selection activeCell="AI4" sqref="AI4"/>
    </sheetView>
  </sheetViews>
  <sheetFormatPr defaultRowHeight="15.75" x14ac:dyDescent="0.25"/>
  <cols>
    <col min="1" max="1" width="15.7109375" style="10" bestFit="1" customWidth="1"/>
    <col min="2" max="32" width="9.140625" style="10"/>
    <col min="33" max="33" width="8.140625" style="10" bestFit="1" customWidth="1"/>
    <col min="34" max="34" width="10.5703125" style="10" bestFit="1" customWidth="1"/>
    <col min="35" max="35" width="13.7109375" style="10" bestFit="1" customWidth="1"/>
    <col min="36" max="16384" width="9.140625" style="10"/>
  </cols>
  <sheetData>
    <row r="1" spans="1:35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8" t="s">
        <v>1</v>
      </c>
      <c r="AH1" s="9" t="s">
        <v>2</v>
      </c>
      <c r="AI1" s="7" t="s">
        <v>3</v>
      </c>
    </row>
    <row r="2" spans="1:35" x14ac:dyDescent="0.25">
      <c r="A2" s="7" t="s">
        <v>4</v>
      </c>
      <c r="B2" s="10">
        <v>736</v>
      </c>
      <c r="C2" s="10">
        <v>715.3</v>
      </c>
      <c r="D2" s="10">
        <v>715.2</v>
      </c>
      <c r="E2" s="10">
        <v>758.6</v>
      </c>
      <c r="F2" s="10">
        <v>722.6</v>
      </c>
      <c r="G2" s="10">
        <v>671.9</v>
      </c>
      <c r="H2" s="10">
        <v>708.4</v>
      </c>
      <c r="I2" s="10">
        <v>643.4</v>
      </c>
      <c r="J2" s="10">
        <v>713.9</v>
      </c>
      <c r="K2" s="10">
        <v>688.2</v>
      </c>
      <c r="L2" s="10">
        <v>731.3</v>
      </c>
      <c r="M2" s="10">
        <v>717</v>
      </c>
      <c r="N2" s="10">
        <v>741.1</v>
      </c>
      <c r="O2" s="10">
        <v>749.9</v>
      </c>
      <c r="P2" s="10">
        <v>700.5</v>
      </c>
      <c r="Q2" s="10">
        <v>735.4</v>
      </c>
      <c r="R2" s="10">
        <v>700.3</v>
      </c>
      <c r="S2" s="10">
        <v>730.9</v>
      </c>
      <c r="T2" s="10">
        <v>730.7</v>
      </c>
      <c r="U2" s="10">
        <v>617.5</v>
      </c>
      <c r="V2" s="10">
        <v>696.7</v>
      </c>
      <c r="W2" s="10">
        <v>641.1</v>
      </c>
      <c r="X2" s="10">
        <v>628</v>
      </c>
      <c r="Y2" s="10">
        <v>713.3</v>
      </c>
      <c r="Z2" s="10">
        <v>708.1</v>
      </c>
      <c r="AA2" s="10">
        <v>700.5</v>
      </c>
      <c r="AB2" s="10">
        <v>679.5</v>
      </c>
      <c r="AC2" s="10">
        <v>716.5</v>
      </c>
      <c r="AD2" s="10">
        <v>695.7</v>
      </c>
      <c r="AE2" s="10">
        <v>698.4</v>
      </c>
      <c r="AF2" s="10">
        <v>678.5</v>
      </c>
      <c r="AG2" s="10">
        <f>SUM(B2:AF2)</f>
        <v>21784.400000000001</v>
      </c>
      <c r="AH2" s="10">
        <f>AG13-AG2</f>
        <v>-120</v>
      </c>
      <c r="AI2" s="10">
        <f>AH2*40</f>
        <v>-4800</v>
      </c>
    </row>
    <row r="3" spans="1:35" x14ac:dyDescent="0.25">
      <c r="A3" s="7" t="s">
        <v>5</v>
      </c>
      <c r="B3" s="10">
        <v>343.3</v>
      </c>
      <c r="C3" s="10">
        <v>355.6</v>
      </c>
      <c r="D3" s="10">
        <v>353.3</v>
      </c>
      <c r="E3" s="10">
        <v>351.4</v>
      </c>
      <c r="F3" s="10">
        <v>348</v>
      </c>
      <c r="G3" s="10">
        <v>349.9</v>
      </c>
      <c r="H3" s="10">
        <v>351.7</v>
      </c>
      <c r="I3" s="10">
        <v>339.5</v>
      </c>
      <c r="J3" s="10">
        <v>331.7</v>
      </c>
      <c r="K3" s="10">
        <v>335.1</v>
      </c>
      <c r="L3" s="10">
        <v>320</v>
      </c>
      <c r="M3" s="10">
        <v>317.39999999999998</v>
      </c>
      <c r="N3" s="10">
        <v>330.4</v>
      </c>
      <c r="O3" s="10">
        <v>317.39999999999998</v>
      </c>
      <c r="P3" s="10">
        <v>333.9</v>
      </c>
      <c r="Q3" s="10">
        <v>318.5</v>
      </c>
      <c r="R3" s="10">
        <v>329</v>
      </c>
      <c r="S3" s="10">
        <v>311.3</v>
      </c>
      <c r="T3" s="10">
        <v>311.60000000000002</v>
      </c>
      <c r="U3" s="10">
        <v>299.2</v>
      </c>
      <c r="V3" s="10">
        <v>293.8</v>
      </c>
      <c r="W3" s="10">
        <v>311</v>
      </c>
      <c r="X3" s="10">
        <v>300.5</v>
      </c>
      <c r="Y3" s="10">
        <v>309</v>
      </c>
      <c r="Z3" s="10">
        <v>289.39999999999998</v>
      </c>
      <c r="AA3" s="10">
        <v>303.8</v>
      </c>
      <c r="AB3" s="10">
        <v>313.3</v>
      </c>
      <c r="AC3" s="10">
        <v>296.60000000000002</v>
      </c>
      <c r="AD3" s="10">
        <v>301.7</v>
      </c>
      <c r="AE3" s="10">
        <v>304</v>
      </c>
      <c r="AF3" s="10">
        <v>295.7</v>
      </c>
      <c r="AG3" s="10">
        <f>SUM(B3:AF3)</f>
        <v>9967</v>
      </c>
      <c r="AH3" s="10">
        <f t="shared" ref="AH3:AH6" si="0">AG14-AG3</f>
        <v>-41.69999999999709</v>
      </c>
      <c r="AI3" s="10">
        <f>AH3*40</f>
        <v>-1667.9999999998836</v>
      </c>
    </row>
    <row r="4" spans="1:35" x14ac:dyDescent="0.25">
      <c r="A4" s="7" t="s">
        <v>6</v>
      </c>
      <c r="B4" s="10">
        <v>416</v>
      </c>
      <c r="C4" s="10">
        <v>422.1</v>
      </c>
      <c r="D4" s="10">
        <v>435.4</v>
      </c>
      <c r="E4" s="10">
        <v>433.7</v>
      </c>
      <c r="F4" s="10">
        <v>426.9</v>
      </c>
      <c r="G4" s="10">
        <v>411.7</v>
      </c>
      <c r="H4" s="10">
        <v>440.7</v>
      </c>
      <c r="I4" s="10">
        <v>413.5</v>
      </c>
      <c r="J4" s="10">
        <v>431.4</v>
      </c>
      <c r="K4" s="10">
        <v>410.4</v>
      </c>
      <c r="L4" s="10">
        <v>420.9</v>
      </c>
      <c r="M4" s="10">
        <v>418.5</v>
      </c>
      <c r="N4" s="10">
        <v>410.1</v>
      </c>
      <c r="O4" s="10">
        <v>436.4</v>
      </c>
      <c r="P4" s="10">
        <v>411.5</v>
      </c>
      <c r="Q4" s="10">
        <v>422.1</v>
      </c>
      <c r="R4" s="10">
        <v>429.8</v>
      </c>
      <c r="S4" s="10">
        <v>421.3</v>
      </c>
      <c r="T4" s="10">
        <v>441.3</v>
      </c>
      <c r="U4" s="10">
        <v>410.7</v>
      </c>
      <c r="V4" s="10">
        <v>397.8</v>
      </c>
      <c r="W4" s="10">
        <v>405.8</v>
      </c>
      <c r="X4" s="10">
        <v>386.7</v>
      </c>
      <c r="Y4" s="10">
        <v>403.9</v>
      </c>
      <c r="Z4" s="10">
        <v>403.8</v>
      </c>
      <c r="AA4" s="10">
        <v>405</v>
      </c>
      <c r="AB4" s="10">
        <v>402.9</v>
      </c>
      <c r="AC4" s="10">
        <v>408.1</v>
      </c>
      <c r="AD4" s="10">
        <v>395</v>
      </c>
      <c r="AE4" s="10">
        <v>393.4</v>
      </c>
      <c r="AF4" s="10">
        <v>372.6</v>
      </c>
      <c r="AG4" s="10">
        <f t="shared" ref="AG4:AG7" si="1">SUM(B4:AF4)</f>
        <v>12839.399999999998</v>
      </c>
      <c r="AH4" s="10">
        <f t="shared" si="0"/>
        <v>93.700000000000728</v>
      </c>
      <c r="AI4" s="10">
        <f t="shared" ref="AI4" si="2">AH4*50</f>
        <v>4685.0000000000364</v>
      </c>
    </row>
    <row r="5" spans="1:35" x14ac:dyDescent="0.25">
      <c r="A5" s="7" t="s">
        <v>7</v>
      </c>
      <c r="B5" s="10">
        <v>166.3</v>
      </c>
      <c r="C5" s="10">
        <v>149.30000000000001</v>
      </c>
      <c r="D5" s="10">
        <v>160</v>
      </c>
      <c r="E5" s="10">
        <v>164.9</v>
      </c>
      <c r="F5" s="10">
        <v>154.6</v>
      </c>
      <c r="G5" s="10">
        <v>153.6</v>
      </c>
      <c r="H5" s="10">
        <v>164</v>
      </c>
      <c r="I5" s="10">
        <v>153</v>
      </c>
      <c r="J5" s="10">
        <v>149.9</v>
      </c>
      <c r="K5" s="10">
        <v>138.4</v>
      </c>
      <c r="L5" s="10">
        <v>143.6</v>
      </c>
      <c r="M5" s="10">
        <v>145.19999999999999</v>
      </c>
      <c r="N5" s="10">
        <v>153.1</v>
      </c>
      <c r="O5" s="10">
        <v>161.30000000000001</v>
      </c>
      <c r="P5" s="10">
        <v>157.30000000000001</v>
      </c>
      <c r="Q5" s="10">
        <v>151.5</v>
      </c>
      <c r="R5" s="10">
        <v>143.69999999999999</v>
      </c>
      <c r="S5" s="10">
        <v>148.9</v>
      </c>
      <c r="T5" s="10">
        <v>146</v>
      </c>
      <c r="U5" s="10">
        <v>152.9</v>
      </c>
      <c r="V5" s="10">
        <v>144.5</v>
      </c>
      <c r="W5" s="10">
        <v>140.69999999999999</v>
      </c>
      <c r="X5" s="10">
        <v>143.6</v>
      </c>
      <c r="Y5" s="10">
        <v>148.1</v>
      </c>
      <c r="Z5" s="10">
        <v>123.4</v>
      </c>
      <c r="AA5" s="10">
        <v>142.69999999999999</v>
      </c>
      <c r="AB5" s="10">
        <v>143.6</v>
      </c>
      <c r="AC5" s="10">
        <v>137.4</v>
      </c>
      <c r="AD5" s="10">
        <v>129.4</v>
      </c>
      <c r="AE5" s="10">
        <v>136.9</v>
      </c>
      <c r="AF5" s="10">
        <v>137.80000000000001</v>
      </c>
      <c r="AG5" s="10">
        <f>SUM(B5:AF5)</f>
        <v>4585.5999999999995</v>
      </c>
      <c r="AH5" s="10">
        <f t="shared" si="0"/>
        <v>-5.3000000000001819</v>
      </c>
      <c r="AI5" s="10">
        <f>AH5*40</f>
        <v>-212.00000000000728</v>
      </c>
    </row>
    <row r="6" spans="1:35" x14ac:dyDescent="0.25">
      <c r="A6" s="7" t="s">
        <v>8</v>
      </c>
      <c r="B6" s="10">
        <v>205.1</v>
      </c>
      <c r="C6" s="10">
        <v>197.4</v>
      </c>
      <c r="D6" s="10">
        <v>193</v>
      </c>
      <c r="E6" s="10">
        <v>201.3</v>
      </c>
      <c r="F6" s="10">
        <v>194.1</v>
      </c>
      <c r="G6" s="10">
        <v>197.1</v>
      </c>
      <c r="H6" s="10">
        <v>199.6</v>
      </c>
      <c r="I6" s="10">
        <v>195.6</v>
      </c>
      <c r="J6" s="10">
        <v>199.5</v>
      </c>
      <c r="K6" s="10">
        <v>214.3</v>
      </c>
      <c r="L6" s="10">
        <v>208</v>
      </c>
      <c r="M6" s="10">
        <v>214.8</v>
      </c>
      <c r="N6" s="10">
        <v>202.3</v>
      </c>
      <c r="O6" s="10">
        <v>202.5</v>
      </c>
      <c r="P6" s="10">
        <v>220.5</v>
      </c>
      <c r="Q6" s="10">
        <v>214.6</v>
      </c>
      <c r="R6" s="10">
        <v>220.3</v>
      </c>
      <c r="S6" s="10">
        <v>205.4</v>
      </c>
      <c r="T6" s="10">
        <v>210.2</v>
      </c>
      <c r="U6" s="10">
        <v>214.3</v>
      </c>
      <c r="V6" s="10">
        <v>199.1</v>
      </c>
      <c r="W6" s="10">
        <v>210.1</v>
      </c>
      <c r="X6" s="10">
        <v>204.6</v>
      </c>
      <c r="Y6" s="10">
        <v>217</v>
      </c>
      <c r="Z6" s="10">
        <v>221.9</v>
      </c>
      <c r="AA6" s="10">
        <v>213.3</v>
      </c>
      <c r="AB6" s="10">
        <v>217.8</v>
      </c>
      <c r="AC6" s="10">
        <v>208.9</v>
      </c>
      <c r="AD6" s="10">
        <v>196.3</v>
      </c>
      <c r="AE6" s="10">
        <v>204.7</v>
      </c>
      <c r="AF6" s="10">
        <v>198.8</v>
      </c>
      <c r="AG6" s="10">
        <f t="shared" si="1"/>
        <v>6402.4000000000015</v>
      </c>
      <c r="AH6" s="10">
        <f t="shared" si="0"/>
        <v>-28.800000000002001</v>
      </c>
      <c r="AI6" s="10">
        <f>AH6*40</f>
        <v>-1152.00000000008</v>
      </c>
    </row>
    <row r="7" spans="1:35" x14ac:dyDescent="0.25">
      <c r="A7" s="6" t="s">
        <v>1</v>
      </c>
      <c r="B7" s="7">
        <f t="shared" ref="B7:AE7" si="3">SUM(B2:B6)</f>
        <v>1866.6999999999998</v>
      </c>
      <c r="C7" s="7">
        <f t="shared" si="3"/>
        <v>1839.7</v>
      </c>
      <c r="D7" s="7">
        <f t="shared" si="3"/>
        <v>1856.9</v>
      </c>
      <c r="E7" s="7">
        <f t="shared" si="3"/>
        <v>1909.9</v>
      </c>
      <c r="F7" s="7">
        <f t="shared" si="3"/>
        <v>1846.1999999999998</v>
      </c>
      <c r="G7" s="7">
        <f t="shared" si="3"/>
        <v>1784.1999999999998</v>
      </c>
      <c r="H7" s="7">
        <f t="shared" si="3"/>
        <v>1864.3999999999999</v>
      </c>
      <c r="I7" s="7">
        <f t="shared" si="3"/>
        <v>1745</v>
      </c>
      <c r="J7" s="7">
        <f t="shared" si="3"/>
        <v>1826.4</v>
      </c>
      <c r="K7" s="7">
        <f>SUM(K2:K6)</f>
        <v>1786.4</v>
      </c>
      <c r="L7" s="7">
        <f t="shared" si="3"/>
        <v>1823.7999999999997</v>
      </c>
      <c r="M7" s="7">
        <f t="shared" si="3"/>
        <v>1812.9</v>
      </c>
      <c r="N7" s="7">
        <f t="shared" si="3"/>
        <v>1836.9999999999998</v>
      </c>
      <c r="O7" s="7">
        <f t="shared" si="3"/>
        <v>1867.4999999999998</v>
      </c>
      <c r="P7" s="7">
        <f>SUM(P2:P6)</f>
        <v>1823.7</v>
      </c>
      <c r="Q7" s="7">
        <f t="shared" si="3"/>
        <v>1842.1</v>
      </c>
      <c r="R7" s="7">
        <f t="shared" si="3"/>
        <v>1823.1</v>
      </c>
      <c r="S7" s="7">
        <f t="shared" si="3"/>
        <v>1817.8000000000002</v>
      </c>
      <c r="T7" s="7">
        <f t="shared" si="3"/>
        <v>1839.8000000000002</v>
      </c>
      <c r="U7" s="7">
        <f>SUM(U2:U6)</f>
        <v>1694.6000000000001</v>
      </c>
      <c r="V7" s="7">
        <f t="shared" si="3"/>
        <v>1731.8999999999999</v>
      </c>
      <c r="W7" s="7">
        <f t="shared" si="3"/>
        <v>1708.7</v>
      </c>
      <c r="X7" s="7">
        <f t="shared" si="3"/>
        <v>1663.3999999999999</v>
      </c>
      <c r="Y7" s="7">
        <f t="shared" si="3"/>
        <v>1791.2999999999997</v>
      </c>
      <c r="Z7" s="7">
        <f t="shared" si="3"/>
        <v>1746.6000000000001</v>
      </c>
      <c r="AA7" s="7">
        <f t="shared" si="3"/>
        <v>1765.3</v>
      </c>
      <c r="AB7" s="7">
        <f t="shared" si="3"/>
        <v>1757.0999999999997</v>
      </c>
      <c r="AC7" s="7">
        <f t="shared" si="3"/>
        <v>1767.5000000000002</v>
      </c>
      <c r="AD7" s="7">
        <f t="shared" si="3"/>
        <v>1718.1000000000001</v>
      </c>
      <c r="AE7" s="7">
        <f t="shared" si="3"/>
        <v>1737.4</v>
      </c>
      <c r="AF7" s="7">
        <f>SUM(AF2:AF6)</f>
        <v>1683.4</v>
      </c>
      <c r="AG7" s="10">
        <f t="shared" si="1"/>
        <v>55578.8</v>
      </c>
    </row>
    <row r="8" spans="1:35" x14ac:dyDescent="0.25">
      <c r="A8" s="8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5" x14ac:dyDescent="0.25">
      <c r="A9" s="7" t="s">
        <v>9</v>
      </c>
      <c r="B9" s="7">
        <v>3679.4</v>
      </c>
      <c r="C9" s="7">
        <v>3683.6</v>
      </c>
      <c r="D9" s="7">
        <v>4037.6</v>
      </c>
      <c r="E9" s="7">
        <v>3963.7</v>
      </c>
      <c r="F9" s="7">
        <v>3626.6</v>
      </c>
      <c r="G9" s="7">
        <v>3560.1</v>
      </c>
      <c r="H9" s="7">
        <v>3683.4</v>
      </c>
      <c r="I9" s="7">
        <v>3424.4</v>
      </c>
      <c r="J9" s="7">
        <v>3507.9</v>
      </c>
      <c r="K9" s="7">
        <v>3492.7</v>
      </c>
      <c r="L9" s="7">
        <v>3436.5</v>
      </c>
      <c r="M9" s="7">
        <v>3453.4</v>
      </c>
      <c r="N9" s="7">
        <v>3483.5</v>
      </c>
      <c r="O9" s="7">
        <v>3520.5</v>
      </c>
      <c r="P9" s="7">
        <v>3453.4</v>
      </c>
      <c r="Q9" s="7">
        <v>3481.1</v>
      </c>
      <c r="R9" s="7">
        <v>3486.2</v>
      </c>
      <c r="S9" s="7">
        <v>3447.4</v>
      </c>
      <c r="T9" s="7">
        <v>3408.6</v>
      </c>
      <c r="U9" s="7">
        <v>3271.7</v>
      </c>
      <c r="V9" s="7">
        <v>3280.7</v>
      </c>
      <c r="W9" s="7">
        <v>3182.5</v>
      </c>
      <c r="X9" s="7">
        <v>3224.4</v>
      </c>
      <c r="Y9" s="7">
        <v>3329.5</v>
      </c>
      <c r="Z9" s="7">
        <v>3243.5</v>
      </c>
      <c r="AA9" s="7">
        <v>3279.5</v>
      </c>
      <c r="AB9" s="7">
        <v>3291.1</v>
      </c>
      <c r="AC9" s="7">
        <v>3302</v>
      </c>
      <c r="AD9" s="7">
        <v>3201.7</v>
      </c>
      <c r="AE9" s="7">
        <v>3171.5</v>
      </c>
      <c r="AF9" s="7">
        <v>3118.3</v>
      </c>
      <c r="AG9" s="7">
        <f>SUM(B9:AF9)</f>
        <v>106726.39999999999</v>
      </c>
    </row>
    <row r="10" spans="1:35" x14ac:dyDescent="0.25">
      <c r="A10" s="9" t="s">
        <v>10</v>
      </c>
      <c r="B10" s="9">
        <f t="shared" ref="B10:AE10" si="4">B18-B7</f>
        <v>-8.2999999999997272</v>
      </c>
      <c r="C10" s="9">
        <f t="shared" si="4"/>
        <v>6.5999999999999091</v>
      </c>
      <c r="D10" s="9">
        <f t="shared" si="4"/>
        <v>11.099999999999909</v>
      </c>
      <c r="E10" s="9">
        <f t="shared" si="4"/>
        <v>-49.199999999999818</v>
      </c>
      <c r="F10" s="9">
        <f>F18-F7</f>
        <v>20.200000000000045</v>
      </c>
      <c r="G10" s="9">
        <f t="shared" si="4"/>
        <v>33.900000000000091</v>
      </c>
      <c r="H10" s="9">
        <f t="shared" si="4"/>
        <v>21.000000000000227</v>
      </c>
      <c r="I10" s="9">
        <f t="shared" si="4"/>
        <v>18.599999999999909</v>
      </c>
      <c r="J10" s="9">
        <f t="shared" si="4"/>
        <v>-3.9000000000000909</v>
      </c>
      <c r="K10" s="9">
        <f t="shared" si="4"/>
        <v>28.099999999999909</v>
      </c>
      <c r="L10" s="9">
        <f t="shared" si="4"/>
        <v>-10.399999999999864</v>
      </c>
      <c r="M10" s="9">
        <f t="shared" si="4"/>
        <v>47.399999999999864</v>
      </c>
      <c r="N10" s="9">
        <f>N18-N7</f>
        <v>-24.100000000000136</v>
      </c>
      <c r="O10" s="9">
        <f t="shared" si="4"/>
        <v>-9.5</v>
      </c>
      <c r="P10" s="9">
        <f>P18-P7</f>
        <v>53.299999999999955</v>
      </c>
      <c r="Q10" s="9">
        <f t="shared" si="4"/>
        <v>42.200000000000045</v>
      </c>
      <c r="R10" s="9">
        <f t="shared" si="4"/>
        <v>29.600000000000136</v>
      </c>
      <c r="S10" s="9">
        <f t="shared" si="4"/>
        <v>-1.6000000000001364</v>
      </c>
      <c r="T10" s="9">
        <f t="shared" si="4"/>
        <v>-8.7000000000000455</v>
      </c>
      <c r="U10" s="9">
        <f t="shared" si="4"/>
        <v>69.899999999999864</v>
      </c>
      <c r="V10" s="9">
        <f t="shared" si="4"/>
        <v>6.3000000000001819</v>
      </c>
      <c r="W10" s="9">
        <f t="shared" si="4"/>
        <v>-7.5999999999999091</v>
      </c>
      <c r="X10" s="9">
        <f t="shared" si="4"/>
        <v>29.400000000000091</v>
      </c>
      <c r="Y10" s="9">
        <f t="shared" si="4"/>
        <v>-10.999999999999773</v>
      </c>
      <c r="Z10" s="9">
        <f t="shared" si="4"/>
        <v>-4.2999999999999545</v>
      </c>
      <c r="AA10" s="9">
        <f t="shared" si="4"/>
        <v>-20.200000000000045</v>
      </c>
      <c r="AB10" s="9">
        <f t="shared" si="4"/>
        <v>-97.299999999999727</v>
      </c>
      <c r="AC10" s="9">
        <f t="shared" si="4"/>
        <v>-59.200000000000045</v>
      </c>
      <c r="AD10" s="9">
        <f t="shared" si="4"/>
        <v>-64.700000000000273</v>
      </c>
      <c r="AE10" s="9">
        <f t="shared" si="4"/>
        <v>-59.799999999999955</v>
      </c>
      <c r="AF10" s="9">
        <f>AF18-AF7</f>
        <v>-79.900000000000318</v>
      </c>
      <c r="AG10" s="10">
        <f>SUM(B10:AF10)</f>
        <v>-102.09999999999968</v>
      </c>
    </row>
    <row r="11" spans="1:35" x14ac:dyDescent="0.25">
      <c r="A11" s="8" t="s">
        <v>1</v>
      </c>
      <c r="B11" s="8">
        <f>B9+B10</f>
        <v>3671.1000000000004</v>
      </c>
      <c r="C11" s="8">
        <f t="shared" ref="C11:AE11" si="5">C9+C10</f>
        <v>3690.2</v>
      </c>
      <c r="D11" s="8">
        <f t="shared" si="5"/>
        <v>4048.7</v>
      </c>
      <c r="E11" s="8">
        <f t="shared" si="5"/>
        <v>3914.5</v>
      </c>
      <c r="F11" s="8">
        <f t="shared" si="5"/>
        <v>3646.8</v>
      </c>
      <c r="G11" s="8">
        <f t="shared" si="5"/>
        <v>3594</v>
      </c>
      <c r="H11" s="8">
        <f t="shared" si="5"/>
        <v>3704.4000000000005</v>
      </c>
      <c r="I11" s="8">
        <f t="shared" si="5"/>
        <v>3443</v>
      </c>
      <c r="J11" s="8">
        <f t="shared" si="5"/>
        <v>3504</v>
      </c>
      <c r="K11" s="8">
        <f t="shared" si="5"/>
        <v>3520.7999999999997</v>
      </c>
      <c r="L11" s="8">
        <f t="shared" si="5"/>
        <v>3426.1000000000004</v>
      </c>
      <c r="M11" s="8">
        <f t="shared" si="5"/>
        <v>3500.8</v>
      </c>
      <c r="N11" s="8">
        <f t="shared" si="5"/>
        <v>3459.3999999999996</v>
      </c>
      <c r="O11" s="8">
        <f t="shared" si="5"/>
        <v>3511</v>
      </c>
      <c r="P11" s="8">
        <f t="shared" si="5"/>
        <v>3506.7</v>
      </c>
      <c r="Q11" s="8">
        <f t="shared" si="5"/>
        <v>3523.3</v>
      </c>
      <c r="R11" s="8">
        <f t="shared" si="5"/>
        <v>3515.8</v>
      </c>
      <c r="S11" s="8">
        <f t="shared" si="5"/>
        <v>3445.8</v>
      </c>
      <c r="T11" s="8">
        <f t="shared" si="5"/>
        <v>3399.8999999999996</v>
      </c>
      <c r="U11" s="8">
        <f t="shared" si="5"/>
        <v>3341.5999999999995</v>
      </c>
      <c r="V11" s="8">
        <f t="shared" si="5"/>
        <v>3287</v>
      </c>
      <c r="W11" s="8">
        <f t="shared" si="5"/>
        <v>3174.9</v>
      </c>
      <c r="X11" s="8">
        <f t="shared" si="5"/>
        <v>3253.8</v>
      </c>
      <c r="Y11" s="8">
        <f t="shared" si="5"/>
        <v>3318.5</v>
      </c>
      <c r="Z11" s="8">
        <f t="shared" si="5"/>
        <v>3239.2</v>
      </c>
      <c r="AA11" s="8">
        <f t="shared" si="5"/>
        <v>3259.3</v>
      </c>
      <c r="AB11" s="8">
        <f t="shared" si="5"/>
        <v>3193.8</v>
      </c>
      <c r="AC11" s="8">
        <f t="shared" si="5"/>
        <v>3242.8</v>
      </c>
      <c r="AD11" s="8">
        <f t="shared" si="5"/>
        <v>3136.9999999999995</v>
      </c>
      <c r="AE11" s="8">
        <f t="shared" si="5"/>
        <v>3111.7</v>
      </c>
      <c r="AF11" s="8">
        <f>AF9+AF10</f>
        <v>3038.3999999999996</v>
      </c>
    </row>
    <row r="13" spans="1:35" x14ac:dyDescent="0.25">
      <c r="A13" s="7" t="s">
        <v>4</v>
      </c>
      <c r="B13" s="10">
        <v>734.2</v>
      </c>
      <c r="C13" s="10">
        <v>722.1</v>
      </c>
      <c r="D13" s="10">
        <v>726.7</v>
      </c>
      <c r="E13" s="10">
        <v>713.5</v>
      </c>
      <c r="F13" s="10">
        <v>743</v>
      </c>
      <c r="G13" s="10">
        <v>705.1</v>
      </c>
      <c r="H13" s="10">
        <v>728.1</v>
      </c>
      <c r="I13" s="10">
        <v>656.6</v>
      </c>
      <c r="J13" s="10">
        <v>707.9</v>
      </c>
      <c r="K13" s="10">
        <v>717.7</v>
      </c>
      <c r="L13" s="10">
        <v>721.5</v>
      </c>
      <c r="M13" s="10">
        <v>756</v>
      </c>
      <c r="N13" s="10">
        <v>719.4</v>
      </c>
      <c r="O13" s="10">
        <v>743.4</v>
      </c>
      <c r="P13" s="10">
        <v>756.7</v>
      </c>
      <c r="Q13" s="10">
        <v>780.2</v>
      </c>
      <c r="R13" s="10">
        <v>729.5</v>
      </c>
      <c r="S13" s="10">
        <v>725.1</v>
      </c>
      <c r="T13" s="10">
        <v>720.3</v>
      </c>
      <c r="U13" s="10">
        <v>690.5</v>
      </c>
      <c r="V13" s="10">
        <v>704.3</v>
      </c>
      <c r="W13" s="10">
        <v>635.4</v>
      </c>
      <c r="X13" s="10">
        <v>653.20000000000005</v>
      </c>
      <c r="Y13" s="10">
        <v>700.1</v>
      </c>
      <c r="Z13" s="10">
        <v>688.7</v>
      </c>
      <c r="AA13" s="10">
        <v>682.4</v>
      </c>
      <c r="AB13" s="10">
        <v>585.1</v>
      </c>
      <c r="AC13" s="10">
        <v>654.4</v>
      </c>
      <c r="AD13" s="10">
        <v>628.5</v>
      </c>
      <c r="AE13" s="10">
        <v>636.1</v>
      </c>
      <c r="AF13" s="10">
        <v>598.70000000000005</v>
      </c>
      <c r="AG13" s="10">
        <f>SUM(B13:AF13)</f>
        <v>21664.400000000001</v>
      </c>
    </row>
    <row r="14" spans="1:35" x14ac:dyDescent="0.25">
      <c r="A14" s="7" t="s">
        <v>5</v>
      </c>
      <c r="B14" s="10">
        <v>342</v>
      </c>
      <c r="C14" s="10">
        <v>352.1</v>
      </c>
      <c r="D14" s="10">
        <v>351.7</v>
      </c>
      <c r="E14" s="10">
        <v>349.9</v>
      </c>
      <c r="F14" s="10">
        <v>345.8</v>
      </c>
      <c r="G14" s="10">
        <v>348.2</v>
      </c>
      <c r="H14" s="10">
        <v>349.2</v>
      </c>
      <c r="I14" s="10">
        <v>338.2</v>
      </c>
      <c r="J14" s="10">
        <v>329.6</v>
      </c>
      <c r="K14" s="10">
        <v>333</v>
      </c>
      <c r="L14" s="10">
        <v>317.7</v>
      </c>
      <c r="M14" s="10">
        <v>316.3</v>
      </c>
      <c r="N14" s="10">
        <v>326.7</v>
      </c>
      <c r="O14" s="10">
        <v>315.10000000000002</v>
      </c>
      <c r="P14" s="10">
        <v>332.2</v>
      </c>
      <c r="Q14" s="10">
        <v>317.8</v>
      </c>
      <c r="R14" s="10">
        <v>327.10000000000002</v>
      </c>
      <c r="S14" s="10">
        <v>310.10000000000002</v>
      </c>
      <c r="T14" s="10">
        <v>312.10000000000002</v>
      </c>
      <c r="U14" s="10">
        <v>297.39999999999998</v>
      </c>
      <c r="V14" s="10">
        <v>291.89999999999998</v>
      </c>
      <c r="W14" s="10">
        <v>309.10000000000002</v>
      </c>
      <c r="X14" s="10">
        <v>299.8</v>
      </c>
      <c r="Y14" s="10">
        <v>309.7</v>
      </c>
      <c r="Z14" s="10">
        <v>289</v>
      </c>
      <c r="AA14" s="10">
        <v>302.60000000000002</v>
      </c>
      <c r="AB14" s="10">
        <v>312.2</v>
      </c>
      <c r="AC14" s="10">
        <v>297.10000000000002</v>
      </c>
      <c r="AD14" s="10">
        <v>300.5</v>
      </c>
      <c r="AE14" s="10">
        <v>304.2</v>
      </c>
      <c r="AF14" s="10">
        <v>297</v>
      </c>
      <c r="AG14" s="10">
        <f t="shared" ref="AG14:AG18" si="6">SUM(B14:AF14)</f>
        <v>9925.3000000000029</v>
      </c>
    </row>
    <row r="15" spans="1:35" x14ac:dyDescent="0.25">
      <c r="A15" s="7" t="s">
        <v>6</v>
      </c>
      <c r="B15" s="10">
        <v>416.2</v>
      </c>
      <c r="C15" s="10">
        <v>426.8</v>
      </c>
      <c r="D15" s="10">
        <v>437.3</v>
      </c>
      <c r="E15" s="10">
        <v>434</v>
      </c>
      <c r="F15" s="10">
        <v>428.7</v>
      </c>
      <c r="G15" s="10">
        <v>414.4</v>
      </c>
      <c r="H15" s="10">
        <v>445.2</v>
      </c>
      <c r="I15" s="10">
        <v>420.4</v>
      </c>
      <c r="J15" s="10">
        <v>438.5</v>
      </c>
      <c r="K15" s="10">
        <v>414.3</v>
      </c>
      <c r="L15" s="10">
        <v>423.9</v>
      </c>
      <c r="M15" s="10">
        <v>421.8</v>
      </c>
      <c r="N15" s="10">
        <v>414.6</v>
      </c>
      <c r="O15" s="10">
        <v>438.6</v>
      </c>
      <c r="P15" s="10">
        <v>413.1</v>
      </c>
      <c r="Q15" s="10">
        <v>421.5</v>
      </c>
      <c r="R15" s="10">
        <v>433.4</v>
      </c>
      <c r="S15" s="10">
        <v>427.4</v>
      </c>
      <c r="T15" s="10">
        <v>443</v>
      </c>
      <c r="U15" s="10">
        <v>413.4</v>
      </c>
      <c r="V15" s="10">
        <v>399.6</v>
      </c>
      <c r="W15" s="10">
        <v>409.4</v>
      </c>
      <c r="X15" s="10">
        <v>390.8</v>
      </c>
      <c r="Y15" s="10">
        <v>413.3</v>
      </c>
      <c r="Z15" s="10">
        <v>407.3</v>
      </c>
      <c r="AA15" s="10">
        <v>403.9</v>
      </c>
      <c r="AB15" s="10">
        <v>404.7</v>
      </c>
      <c r="AC15" s="10">
        <v>410.5</v>
      </c>
      <c r="AD15" s="10">
        <v>398.1</v>
      </c>
      <c r="AE15" s="10">
        <v>396.6</v>
      </c>
      <c r="AF15" s="10">
        <v>372.4</v>
      </c>
      <c r="AG15" s="10">
        <f t="shared" si="6"/>
        <v>12933.099999999999</v>
      </c>
    </row>
    <row r="16" spans="1:35" x14ac:dyDescent="0.25">
      <c r="A16" s="7" t="s">
        <v>7</v>
      </c>
      <c r="B16" s="10">
        <v>161.30000000000001</v>
      </c>
      <c r="C16" s="10">
        <v>149.30000000000001</v>
      </c>
      <c r="D16" s="10">
        <v>160</v>
      </c>
      <c r="E16" s="10">
        <v>163.9</v>
      </c>
      <c r="F16" s="10">
        <v>154.80000000000001</v>
      </c>
      <c r="G16" s="10">
        <v>153.4</v>
      </c>
      <c r="H16" s="10">
        <v>164</v>
      </c>
      <c r="I16" s="10">
        <v>153</v>
      </c>
      <c r="J16" s="10">
        <v>149.4</v>
      </c>
      <c r="K16" s="10">
        <v>138.4</v>
      </c>
      <c r="L16" s="10">
        <v>143.6</v>
      </c>
      <c r="M16" s="10">
        <v>151.19999999999999</v>
      </c>
      <c r="N16" s="10">
        <v>151.6</v>
      </c>
      <c r="O16" s="10">
        <v>159.30000000000001</v>
      </c>
      <c r="P16" s="10">
        <v>155.30000000000001</v>
      </c>
      <c r="Q16" s="10">
        <v>151.5</v>
      </c>
      <c r="R16" s="10">
        <v>143.69999999999999</v>
      </c>
      <c r="S16" s="10">
        <v>148.9</v>
      </c>
      <c r="T16" s="10">
        <v>146</v>
      </c>
      <c r="U16" s="10">
        <v>150.4</v>
      </c>
      <c r="V16" s="10">
        <v>144.5</v>
      </c>
      <c r="W16" s="10">
        <v>139.19999999999999</v>
      </c>
      <c r="X16" s="10">
        <v>143.5</v>
      </c>
      <c r="Y16" s="10">
        <v>141.4</v>
      </c>
      <c r="Z16" s="10">
        <v>135.4</v>
      </c>
      <c r="AA16" s="10">
        <v>143.6</v>
      </c>
      <c r="AB16" s="10">
        <v>142.1</v>
      </c>
      <c r="AC16" s="10">
        <v>137.4</v>
      </c>
      <c r="AD16" s="10">
        <v>129.5</v>
      </c>
      <c r="AE16" s="10">
        <v>136.9</v>
      </c>
      <c r="AF16" s="10">
        <v>137.80000000000001</v>
      </c>
      <c r="AG16" s="10">
        <f t="shared" si="6"/>
        <v>4580.2999999999993</v>
      </c>
    </row>
    <row r="17" spans="1:33" x14ac:dyDescent="0.25">
      <c r="A17" s="7" t="s">
        <v>8</v>
      </c>
      <c r="B17" s="10">
        <v>204.7</v>
      </c>
      <c r="C17" s="10">
        <v>196</v>
      </c>
      <c r="D17" s="10">
        <v>192.3</v>
      </c>
      <c r="E17" s="10">
        <v>199.4</v>
      </c>
      <c r="F17" s="10">
        <v>194.1</v>
      </c>
      <c r="G17" s="10">
        <v>197</v>
      </c>
      <c r="H17" s="10">
        <v>198.9</v>
      </c>
      <c r="I17" s="10">
        <v>195.4</v>
      </c>
      <c r="J17" s="10">
        <v>197.1</v>
      </c>
      <c r="K17" s="10">
        <v>211.1</v>
      </c>
      <c r="L17" s="10">
        <v>206.7</v>
      </c>
      <c r="M17" s="10">
        <v>215</v>
      </c>
      <c r="N17" s="10">
        <v>200.6</v>
      </c>
      <c r="O17" s="10">
        <v>201.6</v>
      </c>
      <c r="P17" s="10">
        <v>219.7</v>
      </c>
      <c r="Q17" s="10">
        <v>213.3</v>
      </c>
      <c r="R17" s="10">
        <v>219</v>
      </c>
      <c r="S17" s="10">
        <v>204.7</v>
      </c>
      <c r="T17" s="10">
        <v>209.7</v>
      </c>
      <c r="U17" s="10">
        <v>212.8</v>
      </c>
      <c r="V17" s="10">
        <v>197.9</v>
      </c>
      <c r="W17" s="10">
        <v>208</v>
      </c>
      <c r="X17" s="10">
        <v>205.5</v>
      </c>
      <c r="Y17" s="10">
        <v>215.8</v>
      </c>
      <c r="Z17" s="10">
        <v>221.9</v>
      </c>
      <c r="AA17" s="10">
        <v>212.6</v>
      </c>
      <c r="AB17" s="10">
        <v>215.7</v>
      </c>
      <c r="AC17" s="10">
        <v>208.9</v>
      </c>
      <c r="AD17" s="10">
        <v>196.8</v>
      </c>
      <c r="AE17" s="10">
        <v>203.8</v>
      </c>
      <c r="AF17" s="10">
        <v>197.6</v>
      </c>
      <c r="AG17" s="10">
        <f t="shared" si="6"/>
        <v>6373.5999999999995</v>
      </c>
    </row>
    <row r="18" spans="1:33" x14ac:dyDescent="0.25">
      <c r="A18" s="6" t="s">
        <v>1</v>
      </c>
      <c r="B18" s="7">
        <f t="shared" ref="B18:AE18" si="7">SUM(B13:B17)</f>
        <v>1858.4</v>
      </c>
      <c r="C18" s="7">
        <f t="shared" si="7"/>
        <v>1846.3</v>
      </c>
      <c r="D18" s="7">
        <f t="shared" si="7"/>
        <v>1868</v>
      </c>
      <c r="E18" s="7">
        <f t="shared" si="7"/>
        <v>1860.7000000000003</v>
      </c>
      <c r="F18" s="7">
        <f t="shared" si="7"/>
        <v>1866.3999999999999</v>
      </c>
      <c r="G18" s="7">
        <f t="shared" si="7"/>
        <v>1818.1</v>
      </c>
      <c r="H18" s="7">
        <f>SUM(H13:H17)</f>
        <v>1885.4</v>
      </c>
      <c r="I18" s="7">
        <f>SUM(I13:I17)</f>
        <v>1763.6</v>
      </c>
      <c r="J18" s="7">
        <f t="shared" si="7"/>
        <v>1822.5</v>
      </c>
      <c r="K18" s="7">
        <f t="shared" si="7"/>
        <v>1814.5</v>
      </c>
      <c r="L18" s="7">
        <f t="shared" si="7"/>
        <v>1813.3999999999999</v>
      </c>
      <c r="M18" s="7">
        <f>SUM(M13:M17)</f>
        <v>1860.3</v>
      </c>
      <c r="N18" s="7">
        <f t="shared" si="7"/>
        <v>1812.8999999999996</v>
      </c>
      <c r="O18" s="7">
        <f t="shared" si="7"/>
        <v>1857.9999999999998</v>
      </c>
      <c r="P18" s="7">
        <f>SUM(P13:P17)</f>
        <v>1877</v>
      </c>
      <c r="Q18" s="7">
        <f t="shared" si="7"/>
        <v>1884.3</v>
      </c>
      <c r="R18" s="7">
        <f>SUM(R13:R17)</f>
        <v>1852.7</v>
      </c>
      <c r="S18" s="7">
        <f t="shared" si="7"/>
        <v>1816.2</v>
      </c>
      <c r="T18" s="7">
        <f>SUM(T13:T17)</f>
        <v>1831.1000000000001</v>
      </c>
      <c r="U18" s="7">
        <f>SUM(U13:U17)</f>
        <v>1764.5</v>
      </c>
      <c r="V18" s="7">
        <f t="shared" si="7"/>
        <v>1738.2</v>
      </c>
      <c r="W18" s="7">
        <f t="shared" si="7"/>
        <v>1701.1000000000001</v>
      </c>
      <c r="X18" s="7">
        <f t="shared" si="7"/>
        <v>1692.8</v>
      </c>
      <c r="Y18" s="7">
        <f t="shared" si="7"/>
        <v>1780.3</v>
      </c>
      <c r="Z18" s="7">
        <f>SUM(Z13:Z17)</f>
        <v>1742.3000000000002</v>
      </c>
      <c r="AA18" s="7">
        <f t="shared" si="7"/>
        <v>1745.1</v>
      </c>
      <c r="AB18" s="7">
        <f t="shared" si="7"/>
        <v>1659.8</v>
      </c>
      <c r="AC18" s="7">
        <f>SUM(AC13:AC17)</f>
        <v>1708.3000000000002</v>
      </c>
      <c r="AD18" s="7">
        <f>SUM(AD13:AD17)</f>
        <v>1653.3999999999999</v>
      </c>
      <c r="AE18" s="7">
        <f t="shared" si="7"/>
        <v>1677.6000000000001</v>
      </c>
      <c r="AF18" s="7">
        <f>SUM(AF13:AF17)</f>
        <v>1603.4999999999998</v>
      </c>
      <c r="AG18" s="10">
        <f t="shared" si="6"/>
        <v>55476.700000000004</v>
      </c>
    </row>
    <row r="20" spans="1:33" x14ac:dyDescent="0.25">
      <c r="A20" s="7" t="s">
        <v>11</v>
      </c>
      <c r="B20" s="7">
        <v>3675.1</v>
      </c>
      <c r="C20" s="7">
        <v>3690.2</v>
      </c>
      <c r="D20" s="7">
        <v>4048.7</v>
      </c>
      <c r="E20" s="11">
        <v>3914.5</v>
      </c>
      <c r="F20" s="7">
        <v>3646.8</v>
      </c>
      <c r="G20" s="7">
        <v>3594</v>
      </c>
      <c r="H20" s="7">
        <v>3704.4</v>
      </c>
      <c r="I20" s="7">
        <v>3443</v>
      </c>
      <c r="J20" s="7">
        <v>3504</v>
      </c>
      <c r="K20" s="7">
        <v>3520.8</v>
      </c>
      <c r="L20" s="7">
        <v>3426.1</v>
      </c>
      <c r="M20" s="7">
        <v>3500.8</v>
      </c>
      <c r="N20" s="7">
        <v>3459.4</v>
      </c>
      <c r="O20" s="7">
        <v>3511</v>
      </c>
      <c r="P20" s="7">
        <v>3506.7</v>
      </c>
      <c r="Q20" s="7">
        <v>3523.3</v>
      </c>
      <c r="R20" s="7">
        <v>3516.3</v>
      </c>
      <c r="S20" s="7">
        <v>3445.8</v>
      </c>
      <c r="T20" s="7">
        <v>3399.9</v>
      </c>
      <c r="U20" s="7">
        <v>3341.6</v>
      </c>
      <c r="V20" s="7">
        <v>3287</v>
      </c>
      <c r="W20" s="7">
        <v>3174.9</v>
      </c>
      <c r="X20" s="7">
        <v>3253.8</v>
      </c>
      <c r="Y20" s="7">
        <v>3318.5</v>
      </c>
      <c r="Z20" s="7">
        <v>3239.2</v>
      </c>
      <c r="AA20" s="7">
        <v>3259.3</v>
      </c>
      <c r="AB20" s="7">
        <v>3193.8</v>
      </c>
      <c r="AC20" s="7">
        <v>3242.8</v>
      </c>
      <c r="AD20" s="7">
        <v>3137</v>
      </c>
      <c r="AE20" s="7">
        <v>3111.7</v>
      </c>
      <c r="AF20" s="7">
        <v>3035.2</v>
      </c>
      <c r="AG20" s="7">
        <f>SUM(B20:AF20)</f>
        <v>106625.60000000001</v>
      </c>
    </row>
    <row r="21" spans="1:33" x14ac:dyDescent="0.25">
      <c r="A21" s="9" t="s">
        <v>2</v>
      </c>
      <c r="B21" s="7">
        <f t="shared" ref="B21:AE21" si="8">B20-B11</f>
        <v>3.9999999999995453</v>
      </c>
      <c r="C21" s="7">
        <f t="shared" si="8"/>
        <v>0</v>
      </c>
      <c r="D21" s="7">
        <f>D20-D11</f>
        <v>0</v>
      </c>
      <c r="E21" s="7">
        <f t="shared" si="8"/>
        <v>0</v>
      </c>
      <c r="F21" s="7">
        <f t="shared" si="8"/>
        <v>0</v>
      </c>
      <c r="G21" s="7">
        <f t="shared" si="8"/>
        <v>0</v>
      </c>
      <c r="H21" s="7">
        <f t="shared" si="8"/>
        <v>0</v>
      </c>
      <c r="I21" s="7">
        <f t="shared" si="8"/>
        <v>0</v>
      </c>
      <c r="J21" s="7">
        <f t="shared" si="8"/>
        <v>0</v>
      </c>
      <c r="K21" s="7">
        <f t="shared" si="8"/>
        <v>0</v>
      </c>
      <c r="L21" s="7">
        <f t="shared" si="8"/>
        <v>0</v>
      </c>
      <c r="M21" s="7">
        <f t="shared" si="8"/>
        <v>0</v>
      </c>
      <c r="N21" s="7">
        <f t="shared" si="8"/>
        <v>0</v>
      </c>
      <c r="O21" s="7">
        <f t="shared" si="8"/>
        <v>0</v>
      </c>
      <c r="P21" s="7">
        <f t="shared" si="8"/>
        <v>0</v>
      </c>
      <c r="Q21" s="7">
        <f t="shared" si="8"/>
        <v>0</v>
      </c>
      <c r="R21" s="7">
        <f t="shared" si="8"/>
        <v>0.5</v>
      </c>
      <c r="S21" s="7">
        <f t="shared" si="8"/>
        <v>0</v>
      </c>
      <c r="T21" s="7">
        <f t="shared" si="8"/>
        <v>0</v>
      </c>
      <c r="U21" s="7">
        <f t="shared" si="8"/>
        <v>0</v>
      </c>
      <c r="V21" s="7">
        <f t="shared" si="8"/>
        <v>0</v>
      </c>
      <c r="W21" s="7">
        <f t="shared" si="8"/>
        <v>0</v>
      </c>
      <c r="X21" s="7">
        <f t="shared" si="8"/>
        <v>0</v>
      </c>
      <c r="Y21" s="7">
        <f t="shared" si="8"/>
        <v>0</v>
      </c>
      <c r="Z21" s="7">
        <f t="shared" si="8"/>
        <v>0</v>
      </c>
      <c r="AA21" s="7">
        <f t="shared" si="8"/>
        <v>0</v>
      </c>
      <c r="AB21" s="7">
        <f t="shared" si="8"/>
        <v>0</v>
      </c>
      <c r="AC21" s="7">
        <f t="shared" si="8"/>
        <v>0</v>
      </c>
      <c r="AD21" s="7">
        <f t="shared" si="8"/>
        <v>0</v>
      </c>
      <c r="AE21" s="7">
        <f t="shared" si="8"/>
        <v>0</v>
      </c>
      <c r="AF21" s="7">
        <f>AF20-AF11</f>
        <v>-3.1999999999998181</v>
      </c>
      <c r="AG21" s="7">
        <f>SUM(B21:AF21)</f>
        <v>1.2999999999997272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17B-C061-4C8C-987F-32FF2D016015}">
  <dimension ref="A1:AI21"/>
  <sheetViews>
    <sheetView topLeftCell="V1" workbookViewId="0">
      <selection activeCell="Z24" sqref="A1:XFD1048576"/>
    </sheetView>
  </sheetViews>
  <sheetFormatPr defaultRowHeight="15.75" x14ac:dyDescent="0.25"/>
  <cols>
    <col min="1" max="1" width="15.7109375" style="7" bestFit="1" customWidth="1"/>
    <col min="2" max="32" width="9.140625" style="10"/>
    <col min="33" max="33" width="9" style="10" bestFit="1" customWidth="1"/>
    <col min="34" max="34" width="10.85546875" style="10" bestFit="1" customWidth="1"/>
    <col min="35" max="35" width="13.7109375" style="10" bestFit="1" customWidth="1"/>
    <col min="36" max="16384" width="9.140625" style="10"/>
  </cols>
  <sheetData>
    <row r="1" spans="1:35" s="7" customFormat="1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6" t="s">
        <v>1</v>
      </c>
      <c r="AH1" s="15" t="s">
        <v>2</v>
      </c>
      <c r="AI1" s="7" t="s">
        <v>3</v>
      </c>
    </row>
    <row r="2" spans="1:35" x14ac:dyDescent="0.25">
      <c r="A2" s="7" t="s">
        <v>4</v>
      </c>
      <c r="B2" s="10">
        <v>653.4</v>
      </c>
      <c r="C2" s="10">
        <v>654</v>
      </c>
      <c r="D2" s="10">
        <v>624.20000000000005</v>
      </c>
      <c r="E2" s="10">
        <v>647.6</v>
      </c>
      <c r="F2" s="10">
        <v>633.79999999999995</v>
      </c>
      <c r="G2" s="10">
        <v>592</v>
      </c>
      <c r="H2" s="10">
        <v>556.5</v>
      </c>
      <c r="I2" s="10">
        <v>574.79999999999995</v>
      </c>
      <c r="J2" s="10">
        <v>542.20000000000005</v>
      </c>
      <c r="K2" s="10">
        <v>596.20000000000005</v>
      </c>
      <c r="L2" s="10">
        <v>637.1</v>
      </c>
      <c r="M2" s="10">
        <v>578.79999999999995</v>
      </c>
      <c r="N2" s="10">
        <v>569.9</v>
      </c>
      <c r="O2" s="10">
        <v>574.5</v>
      </c>
      <c r="P2" s="10">
        <v>524.6</v>
      </c>
      <c r="Q2" s="10">
        <v>511.6</v>
      </c>
      <c r="R2" s="10">
        <v>476.9</v>
      </c>
      <c r="S2" s="10">
        <v>497.4</v>
      </c>
      <c r="T2" s="10">
        <v>484</v>
      </c>
      <c r="U2" s="10">
        <v>533.70000000000005</v>
      </c>
      <c r="V2" s="10">
        <v>598.20000000000005</v>
      </c>
      <c r="W2" s="10">
        <v>638.1</v>
      </c>
      <c r="X2" s="10">
        <v>612.1</v>
      </c>
      <c r="Y2" s="10">
        <v>590</v>
      </c>
      <c r="Z2" s="10">
        <v>560.6</v>
      </c>
      <c r="AA2" s="10">
        <v>617</v>
      </c>
      <c r="AB2" s="10">
        <v>544.4</v>
      </c>
      <c r="AC2" s="10">
        <v>630.5</v>
      </c>
      <c r="AD2" s="10">
        <v>603.6</v>
      </c>
      <c r="AE2" s="10">
        <v>655</v>
      </c>
      <c r="AF2" s="10">
        <v>620.9</v>
      </c>
      <c r="AG2" s="10">
        <f>SUM(B2:AF2)</f>
        <v>18133.600000000002</v>
      </c>
      <c r="AH2" s="10">
        <f>AG13-AG2</f>
        <v>406.5</v>
      </c>
      <c r="AI2" s="10">
        <f>AH2*50</f>
        <v>20325</v>
      </c>
    </row>
    <row r="3" spans="1:35" x14ac:dyDescent="0.25">
      <c r="A3" s="7" t="s">
        <v>5</v>
      </c>
      <c r="B3" s="10">
        <v>296.10000000000002</v>
      </c>
      <c r="C3" s="10">
        <v>310.39999999999998</v>
      </c>
      <c r="D3" s="10">
        <v>316</v>
      </c>
      <c r="E3" s="10">
        <v>307.2</v>
      </c>
      <c r="F3" s="10">
        <v>307</v>
      </c>
      <c r="G3" s="10">
        <v>298.8</v>
      </c>
      <c r="H3" s="10">
        <v>305.89999999999998</v>
      </c>
      <c r="I3" s="10">
        <v>309.2</v>
      </c>
      <c r="J3" s="10">
        <v>291.5</v>
      </c>
      <c r="K3" s="10">
        <v>289.5</v>
      </c>
      <c r="L3" s="10">
        <v>281.89999999999998</v>
      </c>
      <c r="M3" s="10">
        <v>282</v>
      </c>
      <c r="N3" s="10">
        <v>273</v>
      </c>
      <c r="O3" s="10">
        <v>277.5</v>
      </c>
      <c r="P3" s="10">
        <v>260</v>
      </c>
      <c r="Q3" s="10">
        <v>287.3</v>
      </c>
      <c r="R3" s="10">
        <v>275.89999999999998</v>
      </c>
      <c r="S3" s="10">
        <v>272.60000000000002</v>
      </c>
      <c r="T3" s="10">
        <v>272.5</v>
      </c>
      <c r="U3" s="10">
        <v>268.60000000000002</v>
      </c>
      <c r="V3" s="10">
        <v>274.39999999999998</v>
      </c>
      <c r="W3" s="10">
        <v>274.10000000000002</v>
      </c>
      <c r="X3" s="10">
        <v>250.6</v>
      </c>
      <c r="Y3" s="10">
        <v>272.8</v>
      </c>
      <c r="Z3" s="10">
        <v>254.8</v>
      </c>
      <c r="AA3" s="10">
        <v>267.5</v>
      </c>
      <c r="AB3" s="10">
        <v>264.39999999999998</v>
      </c>
      <c r="AC3" s="10">
        <v>259.5</v>
      </c>
      <c r="AD3" s="10">
        <v>252.3</v>
      </c>
      <c r="AE3" s="10">
        <v>272.7</v>
      </c>
      <c r="AF3" s="10">
        <v>274</v>
      </c>
      <c r="AG3" s="10">
        <f>SUM(B3:AF3)</f>
        <v>8700.0000000000018</v>
      </c>
      <c r="AH3" s="10">
        <f t="shared" ref="AH3:AH5" si="0">AG14-AG3</f>
        <v>-56.300000000001091</v>
      </c>
      <c r="AI3" s="10">
        <f t="shared" ref="AI3:AI6" si="1">AH3*50</f>
        <v>-2815.0000000000546</v>
      </c>
    </row>
    <row r="4" spans="1:35" x14ac:dyDescent="0.25">
      <c r="A4" s="7" t="s">
        <v>6</v>
      </c>
      <c r="B4" s="10">
        <v>391.5</v>
      </c>
      <c r="C4" s="10">
        <v>380.4</v>
      </c>
      <c r="D4" s="10">
        <v>367.4</v>
      </c>
      <c r="E4" s="10">
        <v>399.3</v>
      </c>
      <c r="F4" s="10">
        <v>383.3</v>
      </c>
      <c r="G4" s="10">
        <v>390.8</v>
      </c>
      <c r="H4" s="10">
        <v>384.6</v>
      </c>
      <c r="I4" s="10">
        <v>389.6</v>
      </c>
      <c r="J4" s="10">
        <v>398.2</v>
      </c>
      <c r="K4" s="10">
        <v>394.3</v>
      </c>
      <c r="L4" s="10">
        <v>422</v>
      </c>
      <c r="M4" s="10">
        <v>406.7</v>
      </c>
      <c r="N4" s="10">
        <v>408.5</v>
      </c>
      <c r="O4" s="10">
        <v>386.3</v>
      </c>
      <c r="P4" s="10">
        <v>422.5</v>
      </c>
      <c r="Q4" s="10">
        <v>386.8</v>
      </c>
      <c r="R4" s="10">
        <v>386.1</v>
      </c>
      <c r="S4" s="10">
        <v>397.5</v>
      </c>
      <c r="T4" s="10">
        <v>404.1</v>
      </c>
      <c r="U4" s="10">
        <v>422.6</v>
      </c>
      <c r="V4" s="10">
        <v>421.8</v>
      </c>
      <c r="W4" s="10">
        <v>436.5</v>
      </c>
      <c r="X4" s="10">
        <v>416.7</v>
      </c>
      <c r="Y4" s="10">
        <v>430</v>
      </c>
      <c r="Z4" s="10">
        <v>419.4</v>
      </c>
      <c r="AA4" s="10">
        <v>436.4</v>
      </c>
      <c r="AB4" s="10">
        <v>404.1</v>
      </c>
      <c r="AC4" s="10">
        <v>422</v>
      </c>
      <c r="AD4" s="10">
        <v>436.8</v>
      </c>
      <c r="AE4" s="10">
        <v>429.1</v>
      </c>
      <c r="AF4" s="10">
        <v>411.2</v>
      </c>
      <c r="AG4" s="10">
        <f t="shared" ref="AG4:AG7" si="2">SUM(B4:AF4)</f>
        <v>12586.500000000002</v>
      </c>
      <c r="AH4" s="10">
        <f t="shared" si="0"/>
        <v>95.899999999995998</v>
      </c>
      <c r="AI4" s="10">
        <f t="shared" si="1"/>
        <v>4794.9999999997999</v>
      </c>
    </row>
    <row r="5" spans="1:35" x14ac:dyDescent="0.25">
      <c r="A5" s="7" t="s">
        <v>7</v>
      </c>
      <c r="B5" s="10">
        <v>133.19999999999999</v>
      </c>
      <c r="C5" s="10">
        <v>137.5</v>
      </c>
      <c r="D5" s="10">
        <v>140.19999999999999</v>
      </c>
      <c r="E5" s="10">
        <v>137.69999999999999</v>
      </c>
      <c r="F5" s="10">
        <v>135.69999999999999</v>
      </c>
      <c r="G5" s="10">
        <v>135.1</v>
      </c>
      <c r="H5" s="10">
        <v>138.30000000000001</v>
      </c>
      <c r="I5" s="10">
        <v>129.1</v>
      </c>
      <c r="J5" s="10">
        <v>133.5</v>
      </c>
      <c r="K5" s="10">
        <v>133.30000000000001</v>
      </c>
      <c r="L5" s="10">
        <v>137.6</v>
      </c>
      <c r="M5" s="10">
        <v>145.4</v>
      </c>
      <c r="N5" s="10">
        <v>128.1</v>
      </c>
      <c r="O5" s="10">
        <v>131.4</v>
      </c>
      <c r="P5" s="10">
        <v>129.6</v>
      </c>
      <c r="Q5" s="10">
        <v>132.9</v>
      </c>
      <c r="R5" s="10">
        <v>136.1</v>
      </c>
      <c r="S5" s="10">
        <v>124.9</v>
      </c>
      <c r="T5" s="10">
        <v>136.19999999999999</v>
      </c>
      <c r="U5" s="10">
        <v>141.9</v>
      </c>
      <c r="V5" s="10">
        <v>146.80000000000001</v>
      </c>
      <c r="W5" s="10">
        <v>154</v>
      </c>
      <c r="X5" s="10">
        <v>140.19999999999999</v>
      </c>
      <c r="Y5" s="10">
        <v>137.69999999999999</v>
      </c>
      <c r="Z5" s="10">
        <v>140.4</v>
      </c>
      <c r="AA5" s="10">
        <v>141.4</v>
      </c>
      <c r="AB5" s="10">
        <v>91.9</v>
      </c>
      <c r="AC5" s="10">
        <v>157.9</v>
      </c>
      <c r="AD5" s="10">
        <v>152.80000000000001</v>
      </c>
      <c r="AE5" s="10">
        <v>134.6</v>
      </c>
      <c r="AF5" s="10">
        <v>148.80000000000001</v>
      </c>
      <c r="AG5" s="10">
        <f>SUM(B5:AF5)</f>
        <v>4244.2</v>
      </c>
      <c r="AH5" s="10">
        <f t="shared" si="0"/>
        <v>-46.699999999999818</v>
      </c>
      <c r="AI5" s="10">
        <f t="shared" si="1"/>
        <v>-2334.9999999999909</v>
      </c>
    </row>
    <row r="6" spans="1:35" x14ac:dyDescent="0.25">
      <c r="A6" s="7" t="s">
        <v>8</v>
      </c>
      <c r="B6" s="10">
        <v>199.8</v>
      </c>
      <c r="C6" s="10">
        <v>204.9</v>
      </c>
      <c r="D6" s="10">
        <v>187.3</v>
      </c>
      <c r="E6" s="10">
        <v>200.7</v>
      </c>
      <c r="F6" s="10">
        <v>196.9</v>
      </c>
      <c r="G6" s="10">
        <v>197.7</v>
      </c>
      <c r="H6" s="10">
        <v>201.6</v>
      </c>
      <c r="I6" s="10">
        <v>189.8</v>
      </c>
      <c r="J6" s="10">
        <v>206.5</v>
      </c>
      <c r="K6" s="10">
        <v>204.1</v>
      </c>
      <c r="L6" s="10">
        <v>207.9</v>
      </c>
      <c r="M6" s="10">
        <v>221.8</v>
      </c>
      <c r="N6" s="10">
        <v>218.8</v>
      </c>
      <c r="O6" s="10">
        <v>209.2</v>
      </c>
      <c r="P6" s="10">
        <v>207.2</v>
      </c>
      <c r="Q6" s="10">
        <v>207.1</v>
      </c>
      <c r="R6" s="10">
        <v>197.9</v>
      </c>
      <c r="S6" s="10">
        <v>201.2</v>
      </c>
      <c r="T6" s="10">
        <v>202.8</v>
      </c>
      <c r="U6" s="10">
        <v>208.8</v>
      </c>
      <c r="V6" s="10">
        <v>205</v>
      </c>
      <c r="W6" s="10">
        <v>201.4</v>
      </c>
      <c r="X6" s="10">
        <v>202.5</v>
      </c>
      <c r="Y6" s="10">
        <v>195</v>
      </c>
      <c r="Z6" s="10">
        <v>185.2</v>
      </c>
      <c r="AA6" s="10">
        <v>201</v>
      </c>
      <c r="AB6" s="10">
        <v>200.3</v>
      </c>
      <c r="AC6" s="10">
        <v>200.6</v>
      </c>
      <c r="AD6" s="10">
        <v>198.7</v>
      </c>
      <c r="AE6" s="10">
        <v>204.3</v>
      </c>
      <c r="AF6" s="10">
        <v>203.1</v>
      </c>
      <c r="AG6" s="10">
        <f>SUM(B6:AF6)</f>
        <v>6269.1</v>
      </c>
      <c r="AH6" s="10">
        <f>AG17-AG6</f>
        <v>-31.700000000001637</v>
      </c>
      <c r="AI6" s="10">
        <f t="shared" si="1"/>
        <v>-1585.0000000000819</v>
      </c>
    </row>
    <row r="7" spans="1:35" x14ac:dyDescent="0.25">
      <c r="A7" s="6" t="s">
        <v>1</v>
      </c>
      <c r="B7" s="7">
        <f t="shared" ref="B7:AE7" si="3">SUM(B2:B6)</f>
        <v>1674</v>
      </c>
      <c r="C7" s="7">
        <f t="shared" si="3"/>
        <v>1687.2</v>
      </c>
      <c r="D7" s="7">
        <f t="shared" si="3"/>
        <v>1635.1</v>
      </c>
      <c r="E7" s="7">
        <f t="shared" si="3"/>
        <v>1692.5</v>
      </c>
      <c r="F7" s="7">
        <f t="shared" si="3"/>
        <v>1656.7</v>
      </c>
      <c r="G7" s="7">
        <f t="shared" si="3"/>
        <v>1614.3999999999999</v>
      </c>
      <c r="H7" s="7">
        <f t="shared" si="3"/>
        <v>1586.8999999999999</v>
      </c>
      <c r="I7" s="7">
        <f t="shared" si="3"/>
        <v>1592.4999999999998</v>
      </c>
      <c r="J7" s="7">
        <f t="shared" si="3"/>
        <v>1571.9</v>
      </c>
      <c r="K7" s="7">
        <f>SUM(K2:K6)</f>
        <v>1617.3999999999999</v>
      </c>
      <c r="L7" s="7">
        <f t="shared" si="3"/>
        <v>1686.5</v>
      </c>
      <c r="M7" s="7">
        <f t="shared" si="3"/>
        <v>1634.7</v>
      </c>
      <c r="N7" s="7">
        <f t="shared" si="3"/>
        <v>1598.3</v>
      </c>
      <c r="O7" s="7">
        <f t="shared" si="3"/>
        <v>1578.9</v>
      </c>
      <c r="P7" s="7">
        <f>SUM(P2:P6)</f>
        <v>1543.8999999999999</v>
      </c>
      <c r="Q7" s="7">
        <f t="shared" si="3"/>
        <v>1525.7</v>
      </c>
      <c r="R7" s="7">
        <f t="shared" si="3"/>
        <v>1472.9</v>
      </c>
      <c r="S7" s="7">
        <f t="shared" si="3"/>
        <v>1493.6000000000001</v>
      </c>
      <c r="T7" s="7">
        <f t="shared" si="3"/>
        <v>1499.6</v>
      </c>
      <c r="U7" s="7">
        <f>SUM(U2:U6)</f>
        <v>1575.6000000000001</v>
      </c>
      <c r="V7" s="7">
        <f t="shared" si="3"/>
        <v>1646.2</v>
      </c>
      <c r="W7" s="7">
        <f t="shared" si="3"/>
        <v>1704.1000000000001</v>
      </c>
      <c r="X7" s="7">
        <f t="shared" si="3"/>
        <v>1622.1000000000001</v>
      </c>
      <c r="Y7" s="7">
        <f t="shared" si="3"/>
        <v>1625.5</v>
      </c>
      <c r="Z7" s="7">
        <f t="shared" si="3"/>
        <v>1560.4000000000003</v>
      </c>
      <c r="AA7" s="7">
        <f t="shared" si="3"/>
        <v>1663.3000000000002</v>
      </c>
      <c r="AB7" s="7">
        <f t="shared" si="3"/>
        <v>1505.1000000000001</v>
      </c>
      <c r="AC7" s="7">
        <f t="shared" si="3"/>
        <v>1670.5</v>
      </c>
      <c r="AD7" s="7">
        <f t="shared" si="3"/>
        <v>1644.2</v>
      </c>
      <c r="AE7" s="7">
        <f t="shared" si="3"/>
        <v>1695.7</v>
      </c>
      <c r="AF7" s="7">
        <f>SUM(AF2:AF6)</f>
        <v>1657.9999999999998</v>
      </c>
      <c r="AG7" s="10">
        <f t="shared" si="2"/>
        <v>49933.399999999994</v>
      </c>
    </row>
    <row r="8" spans="1:35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5" x14ac:dyDescent="0.25">
      <c r="A9" s="7" t="s">
        <v>9</v>
      </c>
      <c r="B9" s="7">
        <v>3132.9</v>
      </c>
      <c r="C9" s="7">
        <v>3201.5</v>
      </c>
      <c r="D9" s="7">
        <v>3077.9</v>
      </c>
      <c r="E9" s="7">
        <v>3129.9</v>
      </c>
      <c r="F9" s="7">
        <v>2914.4</v>
      </c>
      <c r="G9" s="7">
        <v>2873.4</v>
      </c>
      <c r="H9" s="7">
        <v>3019.3</v>
      </c>
      <c r="I9" s="7">
        <v>2942.3</v>
      </c>
      <c r="J9" s="13">
        <v>2966.8</v>
      </c>
      <c r="K9" s="7">
        <f>3010.7</f>
        <v>3010.7</v>
      </c>
      <c r="L9" s="7">
        <v>3035.4</v>
      </c>
      <c r="M9" s="7">
        <v>3013.2</v>
      </c>
      <c r="N9" s="7">
        <v>3004.4</v>
      </c>
      <c r="O9" s="7">
        <v>2965.8</v>
      </c>
      <c r="P9" s="7">
        <v>2967.3</v>
      </c>
      <c r="Q9" s="7">
        <v>2923.5</v>
      </c>
      <c r="R9" s="7">
        <v>2776.3</v>
      </c>
      <c r="S9" s="7">
        <v>2745.1</v>
      </c>
      <c r="T9" s="7">
        <v>2656.6</v>
      </c>
      <c r="U9" s="7">
        <v>2925.6</v>
      </c>
      <c r="V9" s="7">
        <v>2976.1</v>
      </c>
      <c r="W9" s="7">
        <v>3091.2</v>
      </c>
      <c r="X9" s="7">
        <v>2960.3</v>
      </c>
      <c r="Y9" s="7">
        <v>3011.2</v>
      </c>
      <c r="Z9" s="7">
        <v>2902.5</v>
      </c>
      <c r="AA9" s="7">
        <v>3033.8</v>
      </c>
      <c r="AB9" s="7">
        <v>2934.1</v>
      </c>
      <c r="AC9" s="7">
        <v>3075</v>
      </c>
      <c r="AD9" s="7">
        <v>3007.3</v>
      </c>
      <c r="AE9" s="7">
        <v>3085.9</v>
      </c>
      <c r="AF9" s="7">
        <v>3073.8</v>
      </c>
      <c r="AG9" s="7">
        <f>SUM(B9:AF9)</f>
        <v>92433.5</v>
      </c>
    </row>
    <row r="10" spans="1:35" x14ac:dyDescent="0.25">
      <c r="A10" s="15" t="s">
        <v>10</v>
      </c>
      <c r="B10" s="9">
        <f t="shared" ref="B10:AE10" si="4">B18-B7</f>
        <v>34.5</v>
      </c>
      <c r="C10" s="9">
        <f t="shared" si="4"/>
        <v>19.700000000000045</v>
      </c>
      <c r="D10" s="9">
        <f t="shared" si="4"/>
        <v>23.300000000000182</v>
      </c>
      <c r="E10" s="9">
        <f t="shared" si="4"/>
        <v>20.200000000000045</v>
      </c>
      <c r="F10" s="9">
        <f>F18-F7</f>
        <v>42.799999999999727</v>
      </c>
      <c r="G10" s="9">
        <f t="shared" si="4"/>
        <v>61.100000000000136</v>
      </c>
      <c r="H10" s="9">
        <f t="shared" si="4"/>
        <v>74.400000000000091</v>
      </c>
      <c r="I10" s="9">
        <f t="shared" si="4"/>
        <v>105.40000000000032</v>
      </c>
      <c r="J10" s="9">
        <f t="shared" si="4"/>
        <v>70.5</v>
      </c>
      <c r="K10" s="9">
        <f t="shared" si="4"/>
        <v>62.500000000000227</v>
      </c>
      <c r="L10" s="9">
        <f t="shared" si="4"/>
        <v>-16.900000000000091</v>
      </c>
      <c r="M10" s="9">
        <f t="shared" si="4"/>
        <v>83.5</v>
      </c>
      <c r="N10" s="9">
        <f>N18-N7</f>
        <v>-41.099999999999909</v>
      </c>
      <c r="O10" s="9">
        <f t="shared" si="4"/>
        <v>58.599999999999909</v>
      </c>
      <c r="P10" s="9">
        <f>P18-P7</f>
        <v>101.50000000000023</v>
      </c>
      <c r="Q10" s="9">
        <f t="shared" si="4"/>
        <v>113.40000000000009</v>
      </c>
      <c r="R10" s="9">
        <f t="shared" si="4"/>
        <v>84.499999999999773</v>
      </c>
      <c r="S10" s="9">
        <f t="shared" si="4"/>
        <v>141.69999999999982</v>
      </c>
      <c r="T10" s="9">
        <f t="shared" si="4"/>
        <v>66.400000000000091</v>
      </c>
      <c r="U10" s="9">
        <f t="shared" si="4"/>
        <v>82.600000000000136</v>
      </c>
      <c r="V10" s="9">
        <f t="shared" si="4"/>
        <v>-45.900000000000091</v>
      </c>
      <c r="W10" s="9">
        <f t="shared" si="4"/>
        <v>-51.900000000000091</v>
      </c>
      <c r="X10" s="9">
        <f t="shared" si="4"/>
        <v>-105.40000000000009</v>
      </c>
      <c r="Y10" s="9">
        <f t="shared" si="4"/>
        <v>-24.600000000000136</v>
      </c>
      <c r="Z10" s="9">
        <f t="shared" si="4"/>
        <v>-12.700000000000273</v>
      </c>
      <c r="AA10" s="9">
        <f t="shared" si="4"/>
        <v>-86.100000000000136</v>
      </c>
      <c r="AB10" s="9">
        <f t="shared" si="4"/>
        <v>52.699999999999818</v>
      </c>
      <c r="AC10" s="9">
        <f t="shared" si="4"/>
        <v>-60.100000000000136</v>
      </c>
      <c r="AD10" s="9">
        <f t="shared" si="4"/>
        <v>-67.600000000000136</v>
      </c>
      <c r="AE10" s="9">
        <f t="shared" si="4"/>
        <v>-205.60000000000014</v>
      </c>
      <c r="AF10" s="9">
        <f>AF18-AF7</f>
        <v>-213.69999999999982</v>
      </c>
      <c r="AG10" s="10">
        <f>SUM(B10:AF10)</f>
        <v>367.69999999999959</v>
      </c>
    </row>
    <row r="11" spans="1:35" x14ac:dyDescent="0.25">
      <c r="A11" s="6" t="s">
        <v>1</v>
      </c>
      <c r="B11" s="8">
        <f>B9+B10</f>
        <v>3167.4</v>
      </c>
      <c r="C11" s="8">
        <f t="shared" ref="C11:AE11" si="5">C9+C10</f>
        <v>3221.2</v>
      </c>
      <c r="D11" s="8">
        <f t="shared" si="5"/>
        <v>3101.2000000000003</v>
      </c>
      <c r="E11" s="8">
        <f t="shared" si="5"/>
        <v>3150.1000000000004</v>
      </c>
      <c r="F11" s="8">
        <f t="shared" si="5"/>
        <v>2957.2</v>
      </c>
      <c r="G11" s="8">
        <f t="shared" si="5"/>
        <v>2934.5</v>
      </c>
      <c r="H11" s="8">
        <f t="shared" si="5"/>
        <v>3093.7000000000003</v>
      </c>
      <c r="I11" s="8">
        <f t="shared" si="5"/>
        <v>3047.7000000000007</v>
      </c>
      <c r="J11" s="8">
        <f t="shared" si="5"/>
        <v>3037.3</v>
      </c>
      <c r="K11" s="8">
        <f t="shared" si="5"/>
        <v>3073.2</v>
      </c>
      <c r="L11" s="8">
        <f t="shared" si="5"/>
        <v>3018.5</v>
      </c>
      <c r="M11" s="8">
        <f t="shared" si="5"/>
        <v>3096.7</v>
      </c>
      <c r="N11" s="8">
        <f t="shared" si="5"/>
        <v>2963.3</v>
      </c>
      <c r="O11" s="8">
        <f t="shared" si="5"/>
        <v>3024.4</v>
      </c>
      <c r="P11" s="8">
        <f t="shared" si="5"/>
        <v>3068.8</v>
      </c>
      <c r="Q11" s="8">
        <f t="shared" si="5"/>
        <v>3036.9</v>
      </c>
      <c r="R11" s="8">
        <f t="shared" si="5"/>
        <v>2860.8</v>
      </c>
      <c r="S11" s="8">
        <f t="shared" si="5"/>
        <v>2886.7999999999997</v>
      </c>
      <c r="T11" s="8">
        <f t="shared" si="5"/>
        <v>2723</v>
      </c>
      <c r="U11" s="8">
        <f t="shared" si="5"/>
        <v>3008.2</v>
      </c>
      <c r="V11" s="8">
        <f t="shared" si="5"/>
        <v>2930.2</v>
      </c>
      <c r="W11" s="8">
        <f t="shared" si="5"/>
        <v>3039.2999999999997</v>
      </c>
      <c r="X11" s="8">
        <f t="shared" si="5"/>
        <v>2854.9</v>
      </c>
      <c r="Y11" s="8">
        <f t="shared" si="5"/>
        <v>2986.5999999999995</v>
      </c>
      <c r="Z11" s="8">
        <f t="shared" si="5"/>
        <v>2889.7999999999997</v>
      </c>
      <c r="AA11" s="8">
        <f t="shared" si="5"/>
        <v>2947.7</v>
      </c>
      <c r="AB11" s="8">
        <f t="shared" si="5"/>
        <v>2986.7999999999997</v>
      </c>
      <c r="AC11" s="8">
        <f t="shared" si="5"/>
        <v>3014.8999999999996</v>
      </c>
      <c r="AD11" s="8">
        <f t="shared" si="5"/>
        <v>2939.7</v>
      </c>
      <c r="AE11" s="8">
        <f t="shared" si="5"/>
        <v>2880.3</v>
      </c>
      <c r="AF11" s="8">
        <f>AF9+AF10</f>
        <v>2860.1000000000004</v>
      </c>
    </row>
    <row r="13" spans="1:35" x14ac:dyDescent="0.25">
      <c r="A13" s="7" t="s">
        <v>4</v>
      </c>
      <c r="B13" s="10">
        <v>683.1</v>
      </c>
      <c r="C13" s="10">
        <v>672.1</v>
      </c>
      <c r="D13" s="10">
        <v>651.6</v>
      </c>
      <c r="E13" s="10">
        <v>671.9</v>
      </c>
      <c r="F13" s="10">
        <v>671.9</v>
      </c>
      <c r="G13" s="10">
        <v>660.1</v>
      </c>
      <c r="H13" s="10">
        <v>635.9</v>
      </c>
      <c r="I13" s="10">
        <v>684.2</v>
      </c>
      <c r="J13" s="10">
        <v>634.5</v>
      </c>
      <c r="K13" s="10">
        <v>658.1</v>
      </c>
      <c r="L13" s="10">
        <v>616.9</v>
      </c>
      <c r="M13" s="10">
        <v>669.2</v>
      </c>
      <c r="N13" s="10">
        <v>527.70000000000005</v>
      </c>
      <c r="O13" s="10">
        <v>632.20000000000005</v>
      </c>
      <c r="P13" s="10">
        <v>621.70000000000005</v>
      </c>
      <c r="Q13" s="10">
        <v>624.20000000000005</v>
      </c>
      <c r="R13" s="10">
        <v>561.20000000000005</v>
      </c>
      <c r="S13" s="10">
        <v>637.29999999999995</v>
      </c>
      <c r="T13" s="10">
        <v>554</v>
      </c>
      <c r="U13" s="10">
        <v>615.5</v>
      </c>
      <c r="V13" s="10">
        <v>569.4</v>
      </c>
      <c r="W13" s="10">
        <v>581.4</v>
      </c>
      <c r="X13" s="10">
        <v>505.5</v>
      </c>
      <c r="Y13" s="10">
        <v>571.79999999999995</v>
      </c>
      <c r="Z13" s="14">
        <v>551.20000000000005</v>
      </c>
      <c r="AA13" s="10">
        <v>531.4</v>
      </c>
      <c r="AB13" s="10">
        <v>584</v>
      </c>
      <c r="AC13" s="10">
        <v>573.20000000000005</v>
      </c>
      <c r="AD13" s="10">
        <v>536.4</v>
      </c>
      <c r="AE13" s="10">
        <v>444.9</v>
      </c>
      <c r="AF13" s="10">
        <v>407.6</v>
      </c>
      <c r="AG13" s="10">
        <f>SUM(B13:AF13)</f>
        <v>18540.100000000002</v>
      </c>
    </row>
    <row r="14" spans="1:35" x14ac:dyDescent="0.25">
      <c r="A14" s="7" t="s">
        <v>5</v>
      </c>
      <c r="B14" s="10">
        <v>298.10000000000002</v>
      </c>
      <c r="C14" s="10">
        <v>310.2</v>
      </c>
      <c r="D14" s="10">
        <v>309.60000000000002</v>
      </c>
      <c r="E14" s="10">
        <v>300.39999999999998</v>
      </c>
      <c r="F14" s="10">
        <v>300.39999999999998</v>
      </c>
      <c r="G14" s="10">
        <v>292.8</v>
      </c>
      <c r="H14" s="10">
        <v>299</v>
      </c>
      <c r="I14" s="10">
        <v>303.10000000000002</v>
      </c>
      <c r="J14" s="10">
        <v>289.8</v>
      </c>
      <c r="K14" s="10">
        <v>286.8</v>
      </c>
      <c r="L14" s="10">
        <v>286</v>
      </c>
      <c r="M14" s="10">
        <v>280.8</v>
      </c>
      <c r="N14" s="10">
        <v>272.2</v>
      </c>
      <c r="O14" s="10">
        <v>276.89999999999998</v>
      </c>
      <c r="P14" s="10">
        <v>260.2</v>
      </c>
      <c r="Q14" s="10">
        <v>286.10000000000002</v>
      </c>
      <c r="R14" s="10">
        <v>274.89999999999998</v>
      </c>
      <c r="S14" s="10">
        <v>271.10000000000002</v>
      </c>
      <c r="T14" s="10">
        <v>271</v>
      </c>
      <c r="U14" s="10">
        <v>266.7</v>
      </c>
      <c r="V14" s="10">
        <v>273.2</v>
      </c>
      <c r="W14" s="10">
        <v>272.89999999999998</v>
      </c>
      <c r="X14" s="10">
        <v>251.3</v>
      </c>
      <c r="Y14" s="10">
        <v>266.89999999999998</v>
      </c>
      <c r="Z14" s="10">
        <v>253.3</v>
      </c>
      <c r="AA14" s="10">
        <v>267.10000000000002</v>
      </c>
      <c r="AB14" s="10">
        <v>269.5</v>
      </c>
      <c r="AC14" s="10">
        <v>257.3</v>
      </c>
      <c r="AD14" s="10">
        <v>251.6</v>
      </c>
      <c r="AE14" s="10">
        <v>271.60000000000002</v>
      </c>
      <c r="AF14" s="10">
        <v>272.89999999999998</v>
      </c>
      <c r="AG14" s="10">
        <f t="shared" ref="AG14:AG18" si="6">SUM(B14:AF14)</f>
        <v>8643.7000000000007</v>
      </c>
    </row>
    <row r="15" spans="1:35" x14ac:dyDescent="0.25">
      <c r="A15" s="7" t="s">
        <v>6</v>
      </c>
      <c r="B15" s="10">
        <v>395</v>
      </c>
      <c r="C15" s="10">
        <v>383.6</v>
      </c>
      <c r="D15" s="10">
        <v>371.8</v>
      </c>
      <c r="E15" s="10">
        <v>403.5</v>
      </c>
      <c r="F15" s="10">
        <v>395</v>
      </c>
      <c r="G15" s="10">
        <v>392</v>
      </c>
      <c r="H15" s="10">
        <v>387.5</v>
      </c>
      <c r="I15" s="10">
        <v>391.1</v>
      </c>
      <c r="J15" s="10">
        <v>400.2</v>
      </c>
      <c r="K15" s="10">
        <v>397.5</v>
      </c>
      <c r="L15" s="10">
        <v>422.2</v>
      </c>
      <c r="M15" s="10">
        <v>409.1</v>
      </c>
      <c r="N15" s="10">
        <v>411.1</v>
      </c>
      <c r="O15" s="10">
        <v>389.2</v>
      </c>
      <c r="P15" s="10">
        <v>426.7</v>
      </c>
      <c r="Q15" s="10">
        <v>390.3</v>
      </c>
      <c r="R15" s="10">
        <v>390.2</v>
      </c>
      <c r="S15" s="10">
        <v>402.4</v>
      </c>
      <c r="T15" s="10">
        <v>405.1</v>
      </c>
      <c r="U15" s="10">
        <v>425.2</v>
      </c>
      <c r="V15" s="10">
        <v>414.2</v>
      </c>
      <c r="W15" s="10">
        <v>449.2</v>
      </c>
      <c r="X15" s="10">
        <v>417.8</v>
      </c>
      <c r="Y15" s="10">
        <v>432.5</v>
      </c>
      <c r="Z15" s="10">
        <v>420.6</v>
      </c>
      <c r="AA15" s="10">
        <v>438</v>
      </c>
      <c r="AB15" s="10">
        <v>407.8</v>
      </c>
      <c r="AC15" s="10">
        <v>425.3</v>
      </c>
      <c r="AD15" s="10">
        <v>439.3</v>
      </c>
      <c r="AE15" s="10">
        <v>433.6</v>
      </c>
      <c r="AF15" s="10">
        <v>415.4</v>
      </c>
      <c r="AG15" s="10">
        <f t="shared" si="6"/>
        <v>12682.399999999998</v>
      </c>
    </row>
    <row r="16" spans="1:35" x14ac:dyDescent="0.25">
      <c r="A16" s="7" t="s">
        <v>7</v>
      </c>
      <c r="B16" s="10">
        <v>133.19999999999999</v>
      </c>
      <c r="C16" s="10">
        <v>137.5</v>
      </c>
      <c r="D16" s="10">
        <v>140.19999999999999</v>
      </c>
      <c r="E16" s="10">
        <v>137.69999999999999</v>
      </c>
      <c r="F16" s="10">
        <v>136.1</v>
      </c>
      <c r="G16" s="10">
        <v>135.1</v>
      </c>
      <c r="H16" s="10">
        <v>138.30000000000001</v>
      </c>
      <c r="I16" s="10">
        <v>129.1</v>
      </c>
      <c r="J16" s="10">
        <v>113.5</v>
      </c>
      <c r="K16" s="10">
        <v>133.30000000000001</v>
      </c>
      <c r="L16" s="10">
        <v>137.69999999999999</v>
      </c>
      <c r="M16" s="10">
        <v>143.4</v>
      </c>
      <c r="N16" s="10">
        <v>128.19999999999999</v>
      </c>
      <c r="O16" s="10">
        <v>131.5</v>
      </c>
      <c r="P16" s="10">
        <v>129.69999999999999</v>
      </c>
      <c r="Q16" s="10">
        <v>133</v>
      </c>
      <c r="R16" s="10">
        <v>134.5</v>
      </c>
      <c r="S16" s="10">
        <v>124.9</v>
      </c>
      <c r="T16" s="10">
        <v>133.69999999999999</v>
      </c>
      <c r="U16" s="10">
        <v>141.9</v>
      </c>
      <c r="V16" s="10">
        <v>139.30000000000001</v>
      </c>
      <c r="W16" s="10">
        <v>149</v>
      </c>
      <c r="X16" s="10">
        <v>140.19999999999999</v>
      </c>
      <c r="Y16" s="10">
        <v>135.30000000000001</v>
      </c>
      <c r="Z16" s="10">
        <v>137.9</v>
      </c>
      <c r="AA16" s="10">
        <v>140.19999999999999</v>
      </c>
      <c r="AB16" s="10">
        <v>95.9</v>
      </c>
      <c r="AC16" s="10">
        <v>154</v>
      </c>
      <c r="AD16" s="10">
        <v>150.80000000000001</v>
      </c>
      <c r="AE16" s="10">
        <v>134.6</v>
      </c>
      <c r="AF16" s="10">
        <v>147.80000000000001</v>
      </c>
      <c r="AG16" s="10">
        <f t="shared" si="6"/>
        <v>4197.5</v>
      </c>
    </row>
    <row r="17" spans="1:33" x14ac:dyDescent="0.25">
      <c r="A17" s="7" t="s">
        <v>8</v>
      </c>
      <c r="B17" s="10">
        <v>199.1</v>
      </c>
      <c r="C17" s="10">
        <v>203.5</v>
      </c>
      <c r="D17" s="10">
        <v>185.2</v>
      </c>
      <c r="E17" s="10">
        <v>199.2</v>
      </c>
      <c r="F17" s="10">
        <v>196.1</v>
      </c>
      <c r="G17" s="10">
        <v>195.5</v>
      </c>
      <c r="H17" s="10">
        <v>200.6</v>
      </c>
      <c r="I17" s="10">
        <v>190.4</v>
      </c>
      <c r="J17" s="10">
        <v>204.4</v>
      </c>
      <c r="K17" s="10">
        <v>204.2</v>
      </c>
      <c r="L17" s="10">
        <v>206.8</v>
      </c>
      <c r="M17" s="10">
        <v>215.7</v>
      </c>
      <c r="N17" s="10">
        <v>218</v>
      </c>
      <c r="O17" s="10">
        <v>207.7</v>
      </c>
      <c r="P17" s="10">
        <v>207.1</v>
      </c>
      <c r="Q17" s="10">
        <v>205.5</v>
      </c>
      <c r="R17" s="10">
        <v>196.6</v>
      </c>
      <c r="S17" s="10">
        <v>199.6</v>
      </c>
      <c r="T17" s="10">
        <v>202.2</v>
      </c>
      <c r="U17" s="10">
        <v>208.9</v>
      </c>
      <c r="V17" s="10">
        <v>204.2</v>
      </c>
      <c r="W17" s="10">
        <v>199.7</v>
      </c>
      <c r="X17" s="10">
        <v>201.9</v>
      </c>
      <c r="Y17" s="10">
        <v>194.4</v>
      </c>
      <c r="Z17" s="10">
        <v>184.7</v>
      </c>
      <c r="AA17" s="10">
        <v>200.5</v>
      </c>
      <c r="AB17" s="10">
        <v>200.6</v>
      </c>
      <c r="AC17" s="10">
        <v>200.6</v>
      </c>
      <c r="AD17" s="10">
        <v>198.5</v>
      </c>
      <c r="AE17" s="10">
        <v>205.4</v>
      </c>
      <c r="AF17" s="10">
        <v>200.6</v>
      </c>
      <c r="AG17" s="10">
        <f>SUM(B17:AF17)</f>
        <v>6237.3999999999987</v>
      </c>
    </row>
    <row r="18" spans="1:33" x14ac:dyDescent="0.25">
      <c r="A18" s="6" t="s">
        <v>1</v>
      </c>
      <c r="B18" s="7">
        <f t="shared" ref="B18:AE18" si="7">SUM(B13:B17)</f>
        <v>1708.5</v>
      </c>
      <c r="C18" s="7">
        <f t="shared" si="7"/>
        <v>1706.9</v>
      </c>
      <c r="D18" s="7">
        <f t="shared" si="7"/>
        <v>1658.4</v>
      </c>
      <c r="E18" s="7">
        <f t="shared" si="7"/>
        <v>1712.7</v>
      </c>
      <c r="F18" s="7">
        <f t="shared" si="7"/>
        <v>1699.4999999999998</v>
      </c>
      <c r="G18" s="7">
        <f>SUM(G13:G17)</f>
        <v>1675.5</v>
      </c>
      <c r="H18" s="7">
        <f>SUM(H13:H17)</f>
        <v>1661.3</v>
      </c>
      <c r="I18" s="7">
        <f>SUM(I13:I17)</f>
        <v>1697.9</v>
      </c>
      <c r="J18" s="7">
        <f t="shared" si="7"/>
        <v>1642.4</v>
      </c>
      <c r="K18" s="7">
        <f t="shared" si="7"/>
        <v>1679.9</v>
      </c>
      <c r="L18" s="7">
        <f t="shared" si="7"/>
        <v>1669.6</v>
      </c>
      <c r="M18" s="7">
        <f>SUM(M13:M17)</f>
        <v>1718.2</v>
      </c>
      <c r="N18" s="7">
        <f t="shared" si="7"/>
        <v>1557.2</v>
      </c>
      <c r="O18" s="7">
        <f>SUM(O13:O17)</f>
        <v>1637.5</v>
      </c>
      <c r="P18" s="7">
        <f>SUM(P13:P17)</f>
        <v>1645.4</v>
      </c>
      <c r="Q18" s="7">
        <f t="shared" si="7"/>
        <v>1639.1000000000001</v>
      </c>
      <c r="R18" s="7">
        <f>SUM(R13:R17)</f>
        <v>1557.3999999999999</v>
      </c>
      <c r="S18" s="7">
        <f t="shared" si="7"/>
        <v>1635.3</v>
      </c>
      <c r="T18" s="7">
        <f>SUM(T13:T17)</f>
        <v>1566</v>
      </c>
      <c r="U18" s="7">
        <f>SUM(U13:U17)</f>
        <v>1658.2000000000003</v>
      </c>
      <c r="V18" s="7">
        <f t="shared" si="7"/>
        <v>1600.3</v>
      </c>
      <c r="W18" s="7">
        <f t="shared" si="7"/>
        <v>1652.2</v>
      </c>
      <c r="X18" s="7">
        <f t="shared" si="7"/>
        <v>1516.7</v>
      </c>
      <c r="Y18" s="7">
        <f t="shared" si="7"/>
        <v>1600.8999999999999</v>
      </c>
      <c r="Z18" s="7">
        <f>SUM(Z13:Z17)</f>
        <v>1547.7</v>
      </c>
      <c r="AA18" s="7">
        <f t="shared" si="7"/>
        <v>1577.2</v>
      </c>
      <c r="AB18" s="7">
        <f t="shared" si="7"/>
        <v>1557.8</v>
      </c>
      <c r="AC18" s="7">
        <f>SUM(AC13:AC17)</f>
        <v>1610.3999999999999</v>
      </c>
      <c r="AD18" s="7">
        <f>SUM(AD13:AD17)</f>
        <v>1576.6</v>
      </c>
      <c r="AE18" s="7">
        <f t="shared" si="7"/>
        <v>1490.1</v>
      </c>
      <c r="AF18" s="7">
        <f>SUM(AF13:AF17)</f>
        <v>1444.3</v>
      </c>
      <c r="AG18" s="10">
        <f t="shared" si="6"/>
        <v>50301.1</v>
      </c>
    </row>
    <row r="20" spans="1:33" x14ac:dyDescent="0.25">
      <c r="A20" s="7" t="s">
        <v>11</v>
      </c>
      <c r="B20" s="7">
        <v>3167.7</v>
      </c>
      <c r="C20" s="7">
        <v>3221.2</v>
      </c>
      <c r="D20" s="7">
        <v>3101.2</v>
      </c>
      <c r="E20" s="11">
        <v>3150.1</v>
      </c>
      <c r="F20" s="7">
        <v>2957.2</v>
      </c>
      <c r="G20" s="7">
        <v>2934.5</v>
      </c>
      <c r="H20" s="7">
        <v>3093.7</v>
      </c>
      <c r="I20" s="7">
        <v>3047.7</v>
      </c>
      <c r="J20" s="7">
        <v>3031.9</v>
      </c>
      <c r="K20" s="7">
        <v>3202.1</v>
      </c>
      <c r="L20" s="7">
        <v>3018.5</v>
      </c>
      <c r="M20" s="7">
        <v>3096.7</v>
      </c>
      <c r="N20" s="7">
        <v>2963.1</v>
      </c>
      <c r="O20" s="7">
        <v>3024.4</v>
      </c>
      <c r="P20" s="7">
        <v>3068.8</v>
      </c>
      <c r="Q20" s="7">
        <v>3036.9</v>
      </c>
      <c r="R20" s="7">
        <v>2860.8</v>
      </c>
      <c r="S20" s="7">
        <v>2886.8</v>
      </c>
      <c r="T20" s="7">
        <v>2723.1</v>
      </c>
      <c r="U20" s="7">
        <v>3008.2</v>
      </c>
      <c r="V20" s="7">
        <v>2930.2</v>
      </c>
      <c r="W20" s="7">
        <v>3039.3</v>
      </c>
      <c r="X20" s="7">
        <v>2854.9</v>
      </c>
      <c r="Y20" s="7">
        <v>3176.3</v>
      </c>
      <c r="Z20" s="7">
        <v>2889.8</v>
      </c>
      <c r="AA20" s="7">
        <v>2947.7</v>
      </c>
      <c r="AB20" s="7">
        <v>2986.8</v>
      </c>
      <c r="AC20" s="7">
        <v>3014.9</v>
      </c>
      <c r="AD20" s="7">
        <v>2939.9</v>
      </c>
      <c r="AE20" s="7">
        <v>2880.3</v>
      </c>
      <c r="AF20" s="7">
        <v>2860.1</v>
      </c>
      <c r="AG20" s="7">
        <f>SUM(B20:AF20)</f>
        <v>93114.8</v>
      </c>
    </row>
    <row r="21" spans="1:33" x14ac:dyDescent="0.25">
      <c r="A21" s="15" t="s">
        <v>2</v>
      </c>
      <c r="B21" s="7">
        <f t="shared" ref="B21:AE21" si="8">B20-B11</f>
        <v>0.29999999999972715</v>
      </c>
      <c r="C21" s="7">
        <f t="shared" si="8"/>
        <v>0</v>
      </c>
      <c r="D21" s="7">
        <f>D20-D11</f>
        <v>0</v>
      </c>
      <c r="E21" s="7">
        <f t="shared" si="8"/>
        <v>0</v>
      </c>
      <c r="F21" s="7">
        <f t="shared" si="8"/>
        <v>0</v>
      </c>
      <c r="G21" s="7">
        <f t="shared" si="8"/>
        <v>0</v>
      </c>
      <c r="H21" s="7">
        <f t="shared" si="8"/>
        <v>0</v>
      </c>
      <c r="I21" s="7">
        <f t="shared" si="8"/>
        <v>0</v>
      </c>
      <c r="J21" s="7">
        <f t="shared" si="8"/>
        <v>-5.4000000000000909</v>
      </c>
      <c r="K21" s="7">
        <f>K20-K11-(128.6)</f>
        <v>0.30000000000009663</v>
      </c>
      <c r="L21" s="7">
        <f t="shared" si="8"/>
        <v>0</v>
      </c>
      <c r="M21" s="7">
        <f t="shared" si="8"/>
        <v>0</v>
      </c>
      <c r="N21" s="7">
        <f t="shared" si="8"/>
        <v>-0.20000000000027285</v>
      </c>
      <c r="O21" s="7">
        <f t="shared" si="8"/>
        <v>0</v>
      </c>
      <c r="P21" s="7">
        <f t="shared" si="8"/>
        <v>0</v>
      </c>
      <c r="Q21" s="7">
        <f t="shared" si="8"/>
        <v>0</v>
      </c>
      <c r="R21" s="7">
        <f t="shared" si="8"/>
        <v>0</v>
      </c>
      <c r="S21" s="7">
        <f t="shared" si="8"/>
        <v>0</v>
      </c>
      <c r="T21" s="7">
        <f t="shared" si="8"/>
        <v>9.9999999999909051E-2</v>
      </c>
      <c r="U21" s="7">
        <f t="shared" si="8"/>
        <v>0</v>
      </c>
      <c r="V21" s="7">
        <f t="shared" si="8"/>
        <v>0</v>
      </c>
      <c r="W21" s="7">
        <f t="shared" si="8"/>
        <v>0</v>
      </c>
      <c r="X21" s="7">
        <f t="shared" si="8"/>
        <v>0</v>
      </c>
      <c r="Y21" s="7">
        <f>Y20-Y11</f>
        <v>189.70000000000073</v>
      </c>
      <c r="Z21" s="7">
        <f>Z20-Z11</f>
        <v>0</v>
      </c>
      <c r="AA21" s="7">
        <f>AA20-AA11</f>
        <v>0</v>
      </c>
      <c r="AB21" s="7">
        <f t="shared" si="8"/>
        <v>0</v>
      </c>
      <c r="AC21" s="7">
        <f t="shared" si="8"/>
        <v>0</v>
      </c>
      <c r="AD21" s="7">
        <f t="shared" si="8"/>
        <v>0.20000000000027285</v>
      </c>
      <c r="AE21" s="7">
        <f t="shared" si="8"/>
        <v>0</v>
      </c>
      <c r="AF21" s="7">
        <f>AF20-AF11</f>
        <v>0</v>
      </c>
      <c r="AG21" s="7">
        <f>SUM(B21:AF21)</f>
        <v>185.00000000000037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B138-9FCE-42FD-A5EB-A9CD8FA3943D}">
  <dimension ref="A1:AH21"/>
  <sheetViews>
    <sheetView topLeftCell="Q1" zoomScaleNormal="100" workbookViewId="0">
      <selection activeCell="AF21" sqref="AF21"/>
    </sheetView>
  </sheetViews>
  <sheetFormatPr defaultRowHeight="15.75" x14ac:dyDescent="0.25"/>
  <cols>
    <col min="1" max="1" width="15.7109375" style="7" bestFit="1" customWidth="1"/>
    <col min="2" max="19" width="9.140625" style="10"/>
    <col min="20" max="20" width="9.140625" style="10" customWidth="1"/>
    <col min="21" max="31" width="9.140625" style="10"/>
    <col min="32" max="32" width="9" style="10" customWidth="1"/>
    <col min="33" max="33" width="10.85546875" style="10" bestFit="1" customWidth="1"/>
    <col min="34" max="34" width="13.7109375" style="10" bestFit="1" customWidth="1"/>
    <col min="35" max="16384" width="9.140625" style="10"/>
  </cols>
  <sheetData>
    <row r="1" spans="1:34" s="7" customFormat="1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6" t="s">
        <v>1</v>
      </c>
      <c r="AG1" s="15" t="s">
        <v>2</v>
      </c>
      <c r="AH1" s="7" t="s">
        <v>3</v>
      </c>
    </row>
    <row r="2" spans="1:34" x14ac:dyDescent="0.25">
      <c r="A2" s="7" t="s">
        <v>4</v>
      </c>
      <c r="B2" s="10">
        <v>604.70000000000005</v>
      </c>
      <c r="C2" s="10">
        <v>507.8</v>
      </c>
      <c r="D2" s="10">
        <v>485.4</v>
      </c>
      <c r="E2" s="10">
        <v>497</v>
      </c>
      <c r="F2" s="10">
        <v>511.5</v>
      </c>
      <c r="G2" s="10">
        <v>428.1</v>
      </c>
      <c r="H2" s="10">
        <v>513.1</v>
      </c>
      <c r="I2" s="10">
        <v>488.3</v>
      </c>
      <c r="J2" s="10">
        <v>504.3</v>
      </c>
      <c r="K2" s="10">
        <v>510.7</v>
      </c>
      <c r="L2" s="10">
        <v>546.79999999999995</v>
      </c>
      <c r="M2" s="10">
        <v>611.4</v>
      </c>
      <c r="N2" s="10">
        <v>658</v>
      </c>
      <c r="O2" s="10">
        <v>660.2</v>
      </c>
      <c r="P2" s="10">
        <v>649.1</v>
      </c>
      <c r="Q2" s="10">
        <v>644</v>
      </c>
      <c r="R2" s="10">
        <v>638.79999999999995</v>
      </c>
      <c r="S2" s="10">
        <v>686.7</v>
      </c>
      <c r="T2" s="10">
        <v>681.6</v>
      </c>
      <c r="U2" s="10">
        <v>696</v>
      </c>
      <c r="V2" s="10">
        <v>635.5</v>
      </c>
      <c r="W2" s="10">
        <v>632.20000000000005</v>
      </c>
      <c r="X2" s="10">
        <v>646.9</v>
      </c>
      <c r="Y2" s="10">
        <v>693.4</v>
      </c>
      <c r="Z2" s="10">
        <v>621.9</v>
      </c>
      <c r="AA2" s="10">
        <v>685</v>
      </c>
      <c r="AB2" s="10">
        <v>698.7</v>
      </c>
      <c r="AC2" s="10">
        <v>698</v>
      </c>
      <c r="AD2" s="10">
        <v>659.3</v>
      </c>
      <c r="AE2" s="10">
        <v>709.1</v>
      </c>
      <c r="AF2" s="10">
        <f>SUM(B2:AE2)</f>
        <v>18203.499999999996</v>
      </c>
      <c r="AG2" s="10">
        <f>AF13-AF2</f>
        <v>953.20000000000437</v>
      </c>
      <c r="AH2" s="10">
        <f>AG2*50</f>
        <v>47660.000000000218</v>
      </c>
    </row>
    <row r="3" spans="1:34" x14ac:dyDescent="0.25">
      <c r="A3" s="7" t="s">
        <v>5</v>
      </c>
      <c r="B3" s="10">
        <v>278.7</v>
      </c>
      <c r="C3" s="10">
        <v>283.39999999999998</v>
      </c>
      <c r="D3" s="10">
        <v>268</v>
      </c>
      <c r="E3" s="10">
        <v>280.10000000000002</v>
      </c>
      <c r="F3" s="10">
        <v>281.2</v>
      </c>
      <c r="G3" s="10">
        <v>278.8</v>
      </c>
      <c r="H3" s="10">
        <v>298.10000000000002</v>
      </c>
      <c r="I3" s="10">
        <v>284.3</v>
      </c>
      <c r="J3" s="10">
        <v>309.8</v>
      </c>
      <c r="K3" s="10">
        <v>313.3</v>
      </c>
      <c r="L3" s="10">
        <v>330.4</v>
      </c>
      <c r="M3" s="10">
        <v>330</v>
      </c>
      <c r="N3" s="10">
        <v>344.2</v>
      </c>
      <c r="O3" s="10">
        <v>334</v>
      </c>
      <c r="P3" s="10">
        <v>325.39999999999998</v>
      </c>
      <c r="Q3" s="10">
        <v>355</v>
      </c>
      <c r="R3" s="10">
        <v>353.8</v>
      </c>
      <c r="S3" s="10">
        <v>356.5</v>
      </c>
      <c r="T3" s="10">
        <v>375.2</v>
      </c>
      <c r="U3" s="10">
        <v>329.9</v>
      </c>
      <c r="V3" s="10">
        <v>357.8</v>
      </c>
      <c r="W3" s="10">
        <v>333.8</v>
      </c>
      <c r="X3" s="10">
        <v>350.6</v>
      </c>
      <c r="Y3" s="10">
        <v>348.5</v>
      </c>
      <c r="Z3" s="10">
        <v>364.1</v>
      </c>
      <c r="AA3" s="10">
        <v>376.5</v>
      </c>
      <c r="AB3" s="10">
        <v>360.8</v>
      </c>
      <c r="AC3" s="10">
        <v>355.6</v>
      </c>
      <c r="AD3" s="10">
        <v>361</v>
      </c>
      <c r="AE3" s="10">
        <v>352.3</v>
      </c>
      <c r="AF3" s="10">
        <f>SUM(B3:AE3)</f>
        <v>9871.1</v>
      </c>
      <c r="AG3" s="10">
        <f t="shared" ref="AG3:AG6" si="0">AF14-AF3</f>
        <v>-78.600000000000364</v>
      </c>
      <c r="AH3" s="10">
        <f>AG3*42</f>
        <v>-3301.2000000000153</v>
      </c>
    </row>
    <row r="4" spans="1:34" x14ac:dyDescent="0.25">
      <c r="A4" s="7" t="s">
        <v>6</v>
      </c>
      <c r="B4" s="10">
        <v>430</v>
      </c>
      <c r="C4" s="10">
        <v>451.4</v>
      </c>
      <c r="D4" s="10">
        <v>466.3</v>
      </c>
      <c r="E4" s="10">
        <v>447.6</v>
      </c>
      <c r="F4" s="10">
        <v>465.4</v>
      </c>
      <c r="G4" s="10">
        <v>441.3</v>
      </c>
      <c r="H4" s="10">
        <v>443.5</v>
      </c>
      <c r="I4" s="10">
        <v>480.7</v>
      </c>
      <c r="J4" s="10">
        <v>462.2</v>
      </c>
      <c r="K4" s="10">
        <v>473.5</v>
      </c>
      <c r="L4" s="10">
        <v>479.4</v>
      </c>
      <c r="M4" s="10">
        <v>465.4</v>
      </c>
      <c r="N4" s="10">
        <v>476.7</v>
      </c>
      <c r="O4" s="10">
        <v>459</v>
      </c>
      <c r="P4" s="10">
        <v>472.4</v>
      </c>
      <c r="Q4" s="10">
        <v>464.1</v>
      </c>
      <c r="R4" s="10">
        <v>458.2</v>
      </c>
      <c r="S4" s="10">
        <v>446.6</v>
      </c>
      <c r="T4" s="10">
        <v>469.9</v>
      </c>
      <c r="U4" s="10">
        <v>479.4</v>
      </c>
      <c r="V4" s="10">
        <v>443.4</v>
      </c>
      <c r="W4" s="10">
        <v>494.1</v>
      </c>
      <c r="X4" s="10">
        <v>481.5</v>
      </c>
      <c r="Y4" s="10">
        <v>487.9</v>
      </c>
      <c r="Z4" s="10">
        <v>482.2</v>
      </c>
      <c r="AA4" s="10">
        <v>491</v>
      </c>
      <c r="AB4" s="10">
        <v>478.4</v>
      </c>
      <c r="AC4" s="10">
        <v>472.5</v>
      </c>
      <c r="AD4" s="10">
        <v>477.7</v>
      </c>
      <c r="AE4" s="10">
        <v>462.4</v>
      </c>
      <c r="AF4" s="10">
        <f>SUM(B4:AE4)</f>
        <v>14004.099999999999</v>
      </c>
      <c r="AG4" s="10">
        <f t="shared" si="0"/>
        <v>125.09999999999854</v>
      </c>
      <c r="AH4" s="10">
        <f>AG4*50</f>
        <v>6254.9999999999272</v>
      </c>
    </row>
    <row r="5" spans="1:34" x14ac:dyDescent="0.25">
      <c r="A5" s="7" t="s">
        <v>7</v>
      </c>
      <c r="B5" s="10">
        <v>143.4</v>
      </c>
      <c r="C5" s="10">
        <v>157.19999999999999</v>
      </c>
      <c r="D5" s="10">
        <v>148.69999999999999</v>
      </c>
      <c r="E5" s="10">
        <v>145.9</v>
      </c>
      <c r="F5" s="10">
        <v>155</v>
      </c>
      <c r="G5" s="10">
        <v>137.9</v>
      </c>
      <c r="H5" s="10">
        <v>141.4</v>
      </c>
      <c r="I5" s="10">
        <v>135.80000000000001</v>
      </c>
      <c r="J5" s="10">
        <v>132</v>
      </c>
      <c r="K5" s="10">
        <v>131.9</v>
      </c>
      <c r="L5" s="10">
        <v>134.4</v>
      </c>
      <c r="M5" s="10">
        <v>139.30000000000001</v>
      </c>
      <c r="N5" s="10">
        <v>142.30000000000001</v>
      </c>
      <c r="O5" s="10">
        <v>129.19999999999999</v>
      </c>
      <c r="P5" s="10">
        <v>145.30000000000001</v>
      </c>
      <c r="Q5" s="10">
        <v>138.1</v>
      </c>
      <c r="R5" s="10">
        <v>166.2</v>
      </c>
      <c r="S5" s="10">
        <v>159.69999999999999</v>
      </c>
      <c r="T5" s="10">
        <v>152.4</v>
      </c>
      <c r="U5" s="10">
        <v>156.30000000000001</v>
      </c>
      <c r="V5" s="10">
        <v>157.5</v>
      </c>
      <c r="W5" s="10">
        <v>156.4</v>
      </c>
      <c r="X5" s="10">
        <v>159.19999999999999</v>
      </c>
      <c r="Y5" s="10">
        <v>162.6</v>
      </c>
      <c r="Z5" s="10">
        <v>169.5</v>
      </c>
      <c r="AA5" s="10">
        <v>159.80000000000001</v>
      </c>
      <c r="AB5" s="10">
        <v>161.1</v>
      </c>
      <c r="AC5" s="10">
        <v>160.9</v>
      </c>
      <c r="AD5" s="10">
        <v>162.69999999999999</v>
      </c>
      <c r="AE5" s="10">
        <v>164.5</v>
      </c>
      <c r="AF5" s="10">
        <f>SUM(B5:AE5)</f>
        <v>4506.5999999999995</v>
      </c>
      <c r="AG5" s="10">
        <f t="shared" si="0"/>
        <v>8.5</v>
      </c>
      <c r="AH5" s="10">
        <f>AG5*50</f>
        <v>425</v>
      </c>
    </row>
    <row r="6" spans="1:34" x14ac:dyDescent="0.25">
      <c r="A6" s="7" t="s">
        <v>8</v>
      </c>
      <c r="B6" s="10">
        <v>187.3</v>
      </c>
      <c r="C6" s="10">
        <v>201</v>
      </c>
      <c r="D6" s="10">
        <v>194.8</v>
      </c>
      <c r="E6" s="10">
        <v>199.5</v>
      </c>
      <c r="F6" s="10">
        <v>193</v>
      </c>
      <c r="G6" s="10">
        <v>193.3</v>
      </c>
      <c r="H6" s="10">
        <v>197.7</v>
      </c>
      <c r="I6" s="10">
        <v>174.8</v>
      </c>
      <c r="J6" s="10">
        <v>186.8</v>
      </c>
      <c r="K6" s="10">
        <v>191.9</v>
      </c>
      <c r="L6" s="10">
        <v>193.5</v>
      </c>
      <c r="M6" s="10">
        <v>191.4</v>
      </c>
      <c r="N6" s="10">
        <v>188.6</v>
      </c>
      <c r="O6" s="10">
        <v>195.2</v>
      </c>
      <c r="P6" s="10">
        <v>195.5</v>
      </c>
      <c r="Q6" s="10">
        <v>204.8</v>
      </c>
      <c r="R6" s="10">
        <v>203.8</v>
      </c>
      <c r="S6" s="10">
        <v>205.7</v>
      </c>
      <c r="T6" s="10">
        <v>211.1</v>
      </c>
      <c r="U6" s="10">
        <v>217.7</v>
      </c>
      <c r="V6" s="10">
        <v>202.7</v>
      </c>
      <c r="W6" s="10">
        <v>199.9</v>
      </c>
      <c r="X6" s="10">
        <v>209.4</v>
      </c>
      <c r="Y6" s="10">
        <v>216.4</v>
      </c>
      <c r="Z6" s="10">
        <v>220.5</v>
      </c>
      <c r="AA6" s="10">
        <v>220</v>
      </c>
      <c r="AB6" s="10">
        <v>237.4</v>
      </c>
      <c r="AC6" s="10">
        <v>219.1</v>
      </c>
      <c r="AD6" s="10">
        <v>204.3</v>
      </c>
      <c r="AE6" s="10">
        <v>204.8</v>
      </c>
      <c r="AF6" s="10">
        <f t="shared" ref="AF6:AF7" si="1">SUM(B6:AE6)</f>
        <v>6061.9</v>
      </c>
      <c r="AG6" s="10">
        <f t="shared" si="0"/>
        <v>-11.699999999998909</v>
      </c>
      <c r="AH6" s="10">
        <f>AG6*42</f>
        <v>-491.39999999995416</v>
      </c>
    </row>
    <row r="7" spans="1:34" x14ac:dyDescent="0.25">
      <c r="A7" s="6" t="s">
        <v>1</v>
      </c>
      <c r="B7" s="7">
        <f t="shared" ref="B7:AE7" si="2">SUM(B2:B6)</f>
        <v>1644.1000000000001</v>
      </c>
      <c r="C7" s="7">
        <f t="shared" si="2"/>
        <v>1600.8</v>
      </c>
      <c r="D7" s="7">
        <f t="shared" si="2"/>
        <v>1563.2</v>
      </c>
      <c r="E7" s="7">
        <f t="shared" si="2"/>
        <v>1570.1000000000001</v>
      </c>
      <c r="F7" s="7">
        <f t="shared" si="2"/>
        <v>1606.1</v>
      </c>
      <c r="G7" s="7">
        <f t="shared" si="2"/>
        <v>1479.4</v>
      </c>
      <c r="H7" s="7">
        <f t="shared" si="2"/>
        <v>1593.8000000000002</v>
      </c>
      <c r="I7" s="7">
        <f t="shared" si="2"/>
        <v>1563.8999999999999</v>
      </c>
      <c r="J7" s="7">
        <f t="shared" si="2"/>
        <v>1595.1</v>
      </c>
      <c r="K7" s="7">
        <f>SUM(K2:K6)</f>
        <v>1621.3000000000002</v>
      </c>
      <c r="L7" s="7">
        <f t="shared" si="2"/>
        <v>1684.5</v>
      </c>
      <c r="M7" s="7">
        <f t="shared" si="2"/>
        <v>1737.5</v>
      </c>
      <c r="N7" s="7">
        <f t="shared" si="2"/>
        <v>1809.8</v>
      </c>
      <c r="O7" s="7">
        <f t="shared" si="2"/>
        <v>1777.6000000000001</v>
      </c>
      <c r="P7" s="7">
        <f>SUM(P2:P6)</f>
        <v>1787.7</v>
      </c>
      <c r="Q7" s="7">
        <f t="shared" si="2"/>
        <v>1805.9999999999998</v>
      </c>
      <c r="R7" s="7">
        <f t="shared" si="2"/>
        <v>1820.8</v>
      </c>
      <c r="S7" s="7">
        <f t="shared" si="2"/>
        <v>1855.2000000000003</v>
      </c>
      <c r="T7" s="7">
        <f t="shared" si="2"/>
        <v>1890.1999999999998</v>
      </c>
      <c r="U7" s="7">
        <f>SUM(U2:U6)</f>
        <v>1879.3000000000002</v>
      </c>
      <c r="V7" s="7">
        <f t="shared" si="2"/>
        <v>1796.8999999999999</v>
      </c>
      <c r="W7" s="7">
        <f t="shared" si="2"/>
        <v>1816.4</v>
      </c>
      <c r="X7" s="7">
        <f t="shared" si="2"/>
        <v>1847.6000000000001</v>
      </c>
      <c r="Y7" s="7">
        <f t="shared" si="2"/>
        <v>1908.8000000000002</v>
      </c>
      <c r="Z7" s="7">
        <f t="shared" si="2"/>
        <v>1858.2</v>
      </c>
      <c r="AA7" s="7">
        <f t="shared" si="2"/>
        <v>1932.3</v>
      </c>
      <c r="AB7" s="7">
        <f t="shared" si="2"/>
        <v>1936.4</v>
      </c>
      <c r="AC7" s="7">
        <f t="shared" si="2"/>
        <v>1906.1</v>
      </c>
      <c r="AD7" s="7">
        <f t="shared" si="2"/>
        <v>1865</v>
      </c>
      <c r="AE7" s="7">
        <f t="shared" si="2"/>
        <v>1893.1000000000001</v>
      </c>
      <c r="AF7" s="10">
        <f t="shared" si="1"/>
        <v>52647.200000000004</v>
      </c>
    </row>
    <row r="8" spans="1:34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4" x14ac:dyDescent="0.25">
      <c r="A9" s="7" t="s">
        <v>9</v>
      </c>
      <c r="B9" s="7">
        <v>2893.1</v>
      </c>
      <c r="C9" s="7">
        <v>2874.9</v>
      </c>
      <c r="D9" s="7">
        <v>2838.4</v>
      </c>
      <c r="E9" s="7">
        <v>2842.2</v>
      </c>
      <c r="F9" s="7">
        <v>2890.1</v>
      </c>
      <c r="G9" s="7">
        <v>2907.5</v>
      </c>
      <c r="H9" s="7">
        <f>3126.3+96.9</f>
        <v>3223.2000000000003</v>
      </c>
      <c r="I9" s="7">
        <f>2848.5+46.9</f>
        <v>2895.4</v>
      </c>
      <c r="J9" s="7">
        <f>3152.8+124.7</f>
        <v>3277.5</v>
      </c>
      <c r="K9" s="7">
        <v>3102.4</v>
      </c>
      <c r="L9" s="7">
        <f>3049.1+60</f>
        <v>3109.1</v>
      </c>
      <c r="M9" s="7">
        <f>3101.8+81</f>
        <v>3182.8</v>
      </c>
      <c r="N9" s="7">
        <v>3147.8</v>
      </c>
      <c r="O9" s="7">
        <v>3261.8</v>
      </c>
      <c r="P9" s="7">
        <f>3164.6+96</f>
        <v>3260.6</v>
      </c>
      <c r="Q9" s="7">
        <v>3228.8</v>
      </c>
      <c r="R9" s="7">
        <v>3337.2</v>
      </c>
      <c r="S9" s="7">
        <v>3369</v>
      </c>
      <c r="T9" s="7">
        <f>3317.9+98.6</f>
        <v>3416.5</v>
      </c>
      <c r="U9" s="7">
        <f>3406+109.6</f>
        <v>3515.6</v>
      </c>
      <c r="V9" s="7">
        <v>3285.4</v>
      </c>
      <c r="W9" s="7">
        <v>3336.8</v>
      </c>
      <c r="X9" s="7">
        <v>3334.6</v>
      </c>
      <c r="Y9" s="7">
        <v>3442</v>
      </c>
      <c r="Z9" s="7">
        <v>3409.3</v>
      </c>
      <c r="AA9" s="7">
        <v>3468.3</v>
      </c>
      <c r="AB9" s="7">
        <v>3499.7</v>
      </c>
      <c r="AC9" s="7">
        <v>3463.6</v>
      </c>
      <c r="AD9" s="7">
        <v>3342.9</v>
      </c>
      <c r="AE9" s="7">
        <v>3411.3</v>
      </c>
      <c r="AF9" s="7">
        <f>SUM(B9:AE9)</f>
        <v>96567.800000000017</v>
      </c>
    </row>
    <row r="10" spans="1:34" x14ac:dyDescent="0.25">
      <c r="A10" s="15" t="s">
        <v>10</v>
      </c>
      <c r="B10" s="9">
        <f t="shared" ref="B10:AE10" si="3">B18-B7</f>
        <v>21.700000000000045</v>
      </c>
      <c r="C10" s="9">
        <f t="shared" si="3"/>
        <v>146.20000000000005</v>
      </c>
      <c r="D10" s="9">
        <f t="shared" si="3"/>
        <v>153.20000000000005</v>
      </c>
      <c r="E10" s="9">
        <f t="shared" si="3"/>
        <v>140.19999999999982</v>
      </c>
      <c r="F10" s="9">
        <f>F18-F7</f>
        <v>97.5</v>
      </c>
      <c r="G10" s="9">
        <f t="shared" si="3"/>
        <v>207.10000000000014</v>
      </c>
      <c r="H10" s="9">
        <f t="shared" si="3"/>
        <v>110.39999999999986</v>
      </c>
      <c r="I10" s="9">
        <f t="shared" si="3"/>
        <v>169.70000000000005</v>
      </c>
      <c r="J10" s="9">
        <f t="shared" si="3"/>
        <v>149</v>
      </c>
      <c r="K10" s="9">
        <f t="shared" si="3"/>
        <v>96.700000000000045</v>
      </c>
      <c r="L10" s="9">
        <f t="shared" si="3"/>
        <v>88.599999999999909</v>
      </c>
      <c r="M10" s="9">
        <f t="shared" si="3"/>
        <v>32.299999999999955</v>
      </c>
      <c r="N10" s="9">
        <f>N18-N7</f>
        <v>26.900000000000091</v>
      </c>
      <c r="O10" s="9">
        <f t="shared" si="3"/>
        <v>-42.899999999999864</v>
      </c>
      <c r="P10" s="9">
        <f>P18-P7</f>
        <v>4.5999999999999091</v>
      </c>
      <c r="Q10" s="9">
        <f t="shared" si="3"/>
        <v>-63.299999999999727</v>
      </c>
      <c r="R10" s="9">
        <f t="shared" si="3"/>
        <v>100.20000000000027</v>
      </c>
      <c r="S10" s="9">
        <f t="shared" si="3"/>
        <v>-25.100000000000136</v>
      </c>
      <c r="T10" s="9">
        <f>T18-T7</f>
        <v>-42.599999999999454</v>
      </c>
      <c r="U10" s="9">
        <f t="shared" si="3"/>
        <v>-1.3000000000001819</v>
      </c>
      <c r="V10" s="9">
        <f t="shared" si="3"/>
        <v>-30.899999999999864</v>
      </c>
      <c r="W10" s="9">
        <f t="shared" si="3"/>
        <v>28.400000000000091</v>
      </c>
      <c r="X10" s="9">
        <f t="shared" si="3"/>
        <v>22.899999999999864</v>
      </c>
      <c r="Y10" s="9">
        <f t="shared" si="3"/>
        <v>-42.200000000000273</v>
      </c>
      <c r="Z10" s="9">
        <f t="shared" si="3"/>
        <v>4.8999999999998636</v>
      </c>
      <c r="AA10" s="9">
        <f t="shared" si="3"/>
        <v>-39.900000000000091</v>
      </c>
      <c r="AB10" s="9">
        <f t="shared" si="3"/>
        <v>-68.200000000000045</v>
      </c>
      <c r="AC10" s="9">
        <f t="shared" si="3"/>
        <v>-110.09999999999991</v>
      </c>
      <c r="AD10" s="9">
        <f t="shared" si="3"/>
        <v>-75.600000000000364</v>
      </c>
      <c r="AE10" s="9">
        <f t="shared" si="3"/>
        <v>-61.900000000000091</v>
      </c>
      <c r="AF10" s="10">
        <f>SUM(B10:AE10)</f>
        <v>996.5</v>
      </c>
    </row>
    <row r="11" spans="1:34" x14ac:dyDescent="0.25">
      <c r="A11" s="6" t="s">
        <v>1</v>
      </c>
      <c r="B11" s="8">
        <f>B9+B10</f>
        <v>2914.8</v>
      </c>
      <c r="C11" s="8">
        <f t="shared" ref="C11:AE11" si="4">C9+C10</f>
        <v>3021.1000000000004</v>
      </c>
      <c r="D11" s="8">
        <f t="shared" si="4"/>
        <v>2991.6000000000004</v>
      </c>
      <c r="E11" s="8">
        <f t="shared" si="4"/>
        <v>2982.3999999999996</v>
      </c>
      <c r="F11" s="8">
        <f t="shared" si="4"/>
        <v>2987.6</v>
      </c>
      <c r="G11" s="8">
        <f t="shared" si="4"/>
        <v>3114.6000000000004</v>
      </c>
      <c r="H11" s="8">
        <f t="shared" si="4"/>
        <v>3333.6000000000004</v>
      </c>
      <c r="I11" s="8">
        <f t="shared" si="4"/>
        <v>3065.1000000000004</v>
      </c>
      <c r="J11" s="8">
        <f t="shared" si="4"/>
        <v>3426.5</v>
      </c>
      <c r="K11" s="8">
        <f t="shared" si="4"/>
        <v>3199.1000000000004</v>
      </c>
      <c r="L11" s="8">
        <f t="shared" si="4"/>
        <v>3197.7</v>
      </c>
      <c r="M11" s="8">
        <f t="shared" si="4"/>
        <v>3215.1000000000004</v>
      </c>
      <c r="N11" s="8">
        <f t="shared" si="4"/>
        <v>3174.7000000000003</v>
      </c>
      <c r="O11" s="8">
        <f t="shared" si="4"/>
        <v>3218.9000000000005</v>
      </c>
      <c r="P11" s="8">
        <f t="shared" si="4"/>
        <v>3265.2</v>
      </c>
      <c r="Q11" s="8">
        <f t="shared" si="4"/>
        <v>3165.5000000000005</v>
      </c>
      <c r="R11" s="8">
        <f t="shared" si="4"/>
        <v>3437.4</v>
      </c>
      <c r="S11" s="8">
        <f t="shared" si="4"/>
        <v>3343.8999999999996</v>
      </c>
      <c r="T11" s="8">
        <f t="shared" si="4"/>
        <v>3373.9000000000005</v>
      </c>
      <c r="U11" s="8">
        <f t="shared" si="4"/>
        <v>3514.2999999999997</v>
      </c>
      <c r="V11" s="8">
        <f t="shared" si="4"/>
        <v>3254.5</v>
      </c>
      <c r="W11" s="8">
        <f t="shared" si="4"/>
        <v>3365.2000000000003</v>
      </c>
      <c r="X11" s="8">
        <f t="shared" si="4"/>
        <v>3357.5</v>
      </c>
      <c r="Y11" s="8">
        <f t="shared" si="4"/>
        <v>3399.7999999999997</v>
      </c>
      <c r="Z11" s="8">
        <f t="shared" si="4"/>
        <v>3414.2</v>
      </c>
      <c r="AA11" s="8">
        <f t="shared" si="4"/>
        <v>3428.4</v>
      </c>
      <c r="AB11" s="8">
        <f t="shared" si="4"/>
        <v>3431.5</v>
      </c>
      <c r="AC11" s="8">
        <f t="shared" si="4"/>
        <v>3353.5</v>
      </c>
      <c r="AD11" s="8">
        <f t="shared" si="4"/>
        <v>3267.2999999999997</v>
      </c>
      <c r="AE11" s="8">
        <f t="shared" si="4"/>
        <v>3349.4</v>
      </c>
    </row>
    <row r="13" spans="1:34" x14ac:dyDescent="0.25">
      <c r="A13" s="7" t="s">
        <v>4</v>
      </c>
      <c r="B13" s="10">
        <v>631.70000000000005</v>
      </c>
      <c r="C13" s="10">
        <v>654.4</v>
      </c>
      <c r="D13" s="10">
        <v>634.6</v>
      </c>
      <c r="E13" s="10">
        <v>634.79999999999995</v>
      </c>
      <c r="F13" s="10">
        <v>634.79999999999995</v>
      </c>
      <c r="G13" s="10">
        <v>608.20000000000005</v>
      </c>
      <c r="H13" s="10">
        <v>621.79999999999995</v>
      </c>
      <c r="I13" s="10">
        <v>656.7</v>
      </c>
      <c r="J13" s="10">
        <v>650</v>
      </c>
      <c r="K13" s="10">
        <v>604.6</v>
      </c>
      <c r="L13" s="10">
        <v>635.79999999999995</v>
      </c>
      <c r="M13" s="10">
        <v>644.20000000000005</v>
      </c>
      <c r="N13" s="10">
        <v>684.2</v>
      </c>
      <c r="O13" s="10">
        <v>618.1</v>
      </c>
      <c r="P13" s="10">
        <v>651</v>
      </c>
      <c r="Q13" s="10">
        <v>591.20000000000005</v>
      </c>
      <c r="R13" s="10">
        <v>737.2</v>
      </c>
      <c r="S13" s="10">
        <v>666.2</v>
      </c>
      <c r="T13" s="10">
        <v>643.4</v>
      </c>
      <c r="U13" s="10">
        <v>672.4</v>
      </c>
      <c r="V13" s="10">
        <v>603.1</v>
      </c>
      <c r="W13" s="10">
        <v>665.1</v>
      </c>
      <c r="X13" s="10">
        <v>668</v>
      </c>
      <c r="Y13" s="10">
        <v>651.4</v>
      </c>
      <c r="Z13" s="10">
        <v>618.1</v>
      </c>
      <c r="AA13" s="10">
        <v>644.6</v>
      </c>
      <c r="AB13" s="10">
        <v>632.79999999999995</v>
      </c>
      <c r="AC13" s="10">
        <v>587.1</v>
      </c>
      <c r="AD13" s="10">
        <v>579.79999999999995</v>
      </c>
      <c r="AE13" s="10">
        <v>631.4</v>
      </c>
      <c r="AF13" s="10">
        <f>SUM(B13:AE13)</f>
        <v>19156.7</v>
      </c>
    </row>
    <row r="14" spans="1:34" x14ac:dyDescent="0.25">
      <c r="A14" s="7" t="s">
        <v>5</v>
      </c>
      <c r="B14" s="10">
        <v>270.8</v>
      </c>
      <c r="C14" s="10">
        <v>282.89999999999998</v>
      </c>
      <c r="D14" s="10">
        <v>267</v>
      </c>
      <c r="E14" s="10">
        <v>279</v>
      </c>
      <c r="F14" s="10">
        <v>279.8</v>
      </c>
      <c r="G14" s="10">
        <v>278.39999999999998</v>
      </c>
      <c r="H14" s="10">
        <v>296.3</v>
      </c>
      <c r="I14" s="10">
        <v>283.3</v>
      </c>
      <c r="J14" s="10">
        <v>309</v>
      </c>
      <c r="K14" s="10">
        <v>311.3</v>
      </c>
      <c r="L14" s="10">
        <v>328.3</v>
      </c>
      <c r="M14" s="10">
        <v>327.9</v>
      </c>
      <c r="N14" s="10">
        <v>341.2</v>
      </c>
      <c r="O14" s="10">
        <v>331.3</v>
      </c>
      <c r="P14" s="10">
        <v>323.5</v>
      </c>
      <c r="Q14" s="10">
        <v>351.7</v>
      </c>
      <c r="R14" s="10">
        <v>345.6</v>
      </c>
      <c r="S14" s="10">
        <v>347.9</v>
      </c>
      <c r="T14" s="10">
        <v>366.8</v>
      </c>
      <c r="U14" s="10">
        <v>345.8</v>
      </c>
      <c r="V14" s="10">
        <v>353.5</v>
      </c>
      <c r="W14" s="10">
        <v>331.1</v>
      </c>
      <c r="X14" s="10">
        <v>347.2</v>
      </c>
      <c r="Y14" s="10">
        <v>344.6</v>
      </c>
      <c r="Z14" s="10">
        <v>362.3</v>
      </c>
      <c r="AA14" s="10">
        <v>372</v>
      </c>
      <c r="AB14" s="10">
        <v>353</v>
      </c>
      <c r="AC14" s="10">
        <v>352.2</v>
      </c>
      <c r="AD14" s="10">
        <v>359</v>
      </c>
      <c r="AE14" s="10">
        <v>349.8</v>
      </c>
      <c r="AF14" s="10">
        <f t="shared" ref="AF14:AF18" si="5">SUM(B14:AE14)</f>
        <v>9792.5</v>
      </c>
    </row>
    <row r="15" spans="1:34" x14ac:dyDescent="0.25">
      <c r="A15" s="7" t="s">
        <v>6</v>
      </c>
      <c r="B15" s="10">
        <v>432.9</v>
      </c>
      <c r="C15" s="10">
        <v>453.8</v>
      </c>
      <c r="D15" s="10">
        <v>472.6</v>
      </c>
      <c r="E15" s="10">
        <v>451</v>
      </c>
      <c r="F15" s="10">
        <v>445.6</v>
      </c>
      <c r="G15" s="10">
        <v>470.1</v>
      </c>
      <c r="H15" s="10">
        <v>447.8</v>
      </c>
      <c r="I15" s="10">
        <v>484</v>
      </c>
      <c r="J15" s="10">
        <v>466.6</v>
      </c>
      <c r="K15" s="10">
        <v>474.4</v>
      </c>
      <c r="L15" s="10">
        <v>483.3</v>
      </c>
      <c r="M15" s="10">
        <v>467.7</v>
      </c>
      <c r="N15" s="10">
        <v>481.8</v>
      </c>
      <c r="O15" s="10">
        <v>462.4</v>
      </c>
      <c r="P15" s="10">
        <v>479.3</v>
      </c>
      <c r="Q15" s="10">
        <v>458.4</v>
      </c>
      <c r="R15" s="10">
        <v>457.8</v>
      </c>
      <c r="S15" s="10">
        <v>452.3</v>
      </c>
      <c r="T15" s="10">
        <v>474.1</v>
      </c>
      <c r="U15" s="10">
        <v>485</v>
      </c>
      <c r="V15" s="10">
        <v>447.8</v>
      </c>
      <c r="W15" s="10">
        <v>491</v>
      </c>
      <c r="X15" s="10">
        <v>485.3</v>
      </c>
      <c r="Y15" s="10">
        <v>492.9</v>
      </c>
      <c r="Z15" s="10">
        <v>491.1</v>
      </c>
      <c r="AA15" s="10">
        <v>497.5</v>
      </c>
      <c r="AB15" s="10">
        <v>484.1</v>
      </c>
      <c r="AC15" s="10">
        <v>476.3</v>
      </c>
      <c r="AD15" s="10">
        <v>485.4</v>
      </c>
      <c r="AE15" s="10">
        <v>476.9</v>
      </c>
      <c r="AF15" s="10">
        <f t="shared" si="5"/>
        <v>14129.199999999997</v>
      </c>
    </row>
    <row r="16" spans="1:34" x14ac:dyDescent="0.25">
      <c r="A16" s="7" t="s">
        <v>7</v>
      </c>
      <c r="B16" s="10">
        <v>143.4</v>
      </c>
      <c r="C16" s="10">
        <v>155.19999999999999</v>
      </c>
      <c r="D16" s="10">
        <v>146.69999999999999</v>
      </c>
      <c r="E16" s="10">
        <v>144.9</v>
      </c>
      <c r="F16" s="10">
        <v>152.5</v>
      </c>
      <c r="G16" s="10">
        <v>137.4</v>
      </c>
      <c r="H16" s="10">
        <v>141.4</v>
      </c>
      <c r="I16" s="10">
        <v>134.80000000000001</v>
      </c>
      <c r="J16" s="10">
        <v>132</v>
      </c>
      <c r="K16" s="10">
        <v>136.9</v>
      </c>
      <c r="L16" s="10">
        <v>134.4</v>
      </c>
      <c r="M16" s="10">
        <v>139.30000000000001</v>
      </c>
      <c r="N16" s="10">
        <v>142.30000000000001</v>
      </c>
      <c r="O16" s="10">
        <v>129.19999999999999</v>
      </c>
      <c r="P16" s="10">
        <v>145.69999999999999</v>
      </c>
      <c r="Q16" s="10">
        <v>138.1</v>
      </c>
      <c r="R16" s="10">
        <v>176.2</v>
      </c>
      <c r="S16" s="10">
        <v>158.69999999999999</v>
      </c>
      <c r="T16" s="10">
        <v>152.4</v>
      </c>
      <c r="U16" s="10">
        <v>156.30000000000001</v>
      </c>
      <c r="V16" s="10">
        <v>157.5</v>
      </c>
      <c r="W16" s="10">
        <v>156.9</v>
      </c>
      <c r="X16" s="10">
        <v>159.19999999999999</v>
      </c>
      <c r="Y16" s="10">
        <v>162.6</v>
      </c>
      <c r="Z16" s="10">
        <v>169</v>
      </c>
      <c r="AA16" s="10">
        <v>159.80000000000001</v>
      </c>
      <c r="AB16" s="10">
        <v>161.1</v>
      </c>
      <c r="AC16" s="10">
        <v>160.9</v>
      </c>
      <c r="AD16" s="10">
        <v>162.6</v>
      </c>
      <c r="AE16" s="10">
        <v>167.7</v>
      </c>
      <c r="AF16" s="10">
        <f t="shared" si="5"/>
        <v>4515.0999999999995</v>
      </c>
    </row>
    <row r="17" spans="1:32" x14ac:dyDescent="0.25">
      <c r="A17" s="7" t="s">
        <v>8</v>
      </c>
      <c r="B17" s="10">
        <v>187</v>
      </c>
      <c r="C17" s="10">
        <v>200.7</v>
      </c>
      <c r="D17" s="10">
        <v>195.5</v>
      </c>
      <c r="E17" s="10">
        <v>200.6</v>
      </c>
      <c r="F17" s="10">
        <v>190.9</v>
      </c>
      <c r="G17" s="10">
        <v>192.4</v>
      </c>
      <c r="H17" s="10">
        <v>196.9</v>
      </c>
      <c r="I17" s="10">
        <v>174.8</v>
      </c>
      <c r="J17" s="10">
        <v>186.5</v>
      </c>
      <c r="K17" s="10">
        <v>190.8</v>
      </c>
      <c r="L17" s="10">
        <v>191.3</v>
      </c>
      <c r="M17" s="10">
        <v>190.7</v>
      </c>
      <c r="N17" s="10">
        <v>187.2</v>
      </c>
      <c r="O17" s="10">
        <v>193.7</v>
      </c>
      <c r="P17" s="10">
        <v>192.8</v>
      </c>
      <c r="Q17" s="10">
        <v>203.3</v>
      </c>
      <c r="R17" s="10">
        <v>204.2</v>
      </c>
      <c r="S17" s="10">
        <v>205</v>
      </c>
      <c r="T17" s="10">
        <v>210.9</v>
      </c>
      <c r="U17" s="10">
        <v>218.5</v>
      </c>
      <c r="V17" s="10">
        <v>204.1</v>
      </c>
      <c r="W17" s="10">
        <v>200.7</v>
      </c>
      <c r="X17" s="10">
        <v>210.8</v>
      </c>
      <c r="Y17" s="10">
        <v>215.1</v>
      </c>
      <c r="Z17" s="10">
        <v>222.6</v>
      </c>
      <c r="AA17" s="10">
        <v>218.5</v>
      </c>
      <c r="AB17" s="10">
        <v>237.2</v>
      </c>
      <c r="AC17" s="10">
        <v>219.5</v>
      </c>
      <c r="AD17" s="10">
        <v>202.6</v>
      </c>
      <c r="AE17" s="10">
        <v>205.4</v>
      </c>
      <c r="AF17" s="10">
        <f t="shared" si="5"/>
        <v>6050.2000000000007</v>
      </c>
    </row>
    <row r="18" spans="1:32" x14ac:dyDescent="0.25">
      <c r="A18" s="6" t="s">
        <v>1</v>
      </c>
      <c r="B18" s="7">
        <f t="shared" ref="B18:AE18" si="6">SUM(B13:B17)</f>
        <v>1665.8000000000002</v>
      </c>
      <c r="C18" s="7">
        <f t="shared" si="6"/>
        <v>1747</v>
      </c>
      <c r="D18" s="7">
        <f t="shared" si="6"/>
        <v>1716.4</v>
      </c>
      <c r="E18" s="7">
        <f t="shared" si="6"/>
        <v>1710.3</v>
      </c>
      <c r="F18" s="7">
        <f t="shared" si="6"/>
        <v>1703.6</v>
      </c>
      <c r="G18" s="7">
        <f>SUM(G13:G17)</f>
        <v>1686.5000000000002</v>
      </c>
      <c r="H18" s="7">
        <f>SUM(H13:H17)</f>
        <v>1704.2</v>
      </c>
      <c r="I18" s="7">
        <f>SUM(I13:I17)</f>
        <v>1733.6</v>
      </c>
      <c r="J18" s="7">
        <f t="shared" si="6"/>
        <v>1744.1</v>
      </c>
      <c r="K18" s="7">
        <f t="shared" si="6"/>
        <v>1718.0000000000002</v>
      </c>
      <c r="L18" s="7">
        <f t="shared" si="6"/>
        <v>1773.1</v>
      </c>
      <c r="M18" s="7">
        <f>SUM(M13:M17)</f>
        <v>1769.8</v>
      </c>
      <c r="N18" s="7">
        <f t="shared" si="6"/>
        <v>1836.7</v>
      </c>
      <c r="O18" s="7">
        <f>SUM(O13:O17)</f>
        <v>1734.7000000000003</v>
      </c>
      <c r="P18" s="7">
        <f>SUM(P13:P17)</f>
        <v>1792.3</v>
      </c>
      <c r="Q18" s="7">
        <f t="shared" si="6"/>
        <v>1742.7</v>
      </c>
      <c r="R18" s="7">
        <f>SUM(R13:R17)</f>
        <v>1921.0000000000002</v>
      </c>
      <c r="S18" s="7">
        <f t="shared" si="6"/>
        <v>1830.1000000000001</v>
      </c>
      <c r="T18" s="7">
        <f>SUM(T13:T17)</f>
        <v>1847.6000000000004</v>
      </c>
      <c r="U18" s="7">
        <f>SUM(U13:U17)</f>
        <v>1878</v>
      </c>
      <c r="V18" s="7">
        <f t="shared" si="6"/>
        <v>1766</v>
      </c>
      <c r="W18" s="7">
        <f t="shared" si="6"/>
        <v>1844.8000000000002</v>
      </c>
      <c r="X18" s="7">
        <f t="shared" si="6"/>
        <v>1870.5</v>
      </c>
      <c r="Y18" s="7">
        <f t="shared" si="6"/>
        <v>1866.6</v>
      </c>
      <c r="Z18" s="7">
        <f>SUM(Z13:Z17)</f>
        <v>1863.1</v>
      </c>
      <c r="AA18" s="7">
        <f t="shared" si="6"/>
        <v>1892.3999999999999</v>
      </c>
      <c r="AB18" s="7">
        <f t="shared" si="6"/>
        <v>1868.2</v>
      </c>
      <c r="AC18" s="7">
        <f>SUM(AC13:AC17)</f>
        <v>1796</v>
      </c>
      <c r="AD18" s="7">
        <f>SUM(AD13:AD17)</f>
        <v>1789.3999999999996</v>
      </c>
      <c r="AE18" s="7">
        <f t="shared" si="6"/>
        <v>1831.2</v>
      </c>
      <c r="AF18" s="10">
        <f t="shared" si="5"/>
        <v>53643.7</v>
      </c>
    </row>
    <row r="20" spans="1:32" x14ac:dyDescent="0.25">
      <c r="A20" s="7" t="s">
        <v>11</v>
      </c>
      <c r="B20" s="7">
        <v>2914.8</v>
      </c>
      <c r="C20" s="7">
        <v>3021.1</v>
      </c>
      <c r="D20" s="7">
        <v>2991.6</v>
      </c>
      <c r="E20" s="11">
        <v>2982.4</v>
      </c>
      <c r="F20" s="7">
        <v>2987.6</v>
      </c>
      <c r="G20" s="7">
        <v>3114.6</v>
      </c>
      <c r="H20" s="7">
        <v>3333.6</v>
      </c>
      <c r="I20" s="7">
        <v>3065.1</v>
      </c>
      <c r="J20" s="7">
        <v>3426.5</v>
      </c>
      <c r="K20" s="7">
        <v>3199.1</v>
      </c>
      <c r="L20" s="7">
        <v>3197.7</v>
      </c>
      <c r="M20" s="7">
        <v>3215.1</v>
      </c>
      <c r="N20" s="7">
        <v>3174.7</v>
      </c>
      <c r="O20" s="7">
        <v>3218.9</v>
      </c>
      <c r="P20" s="7">
        <v>3265.2</v>
      </c>
      <c r="Q20" s="7">
        <v>3165.5</v>
      </c>
      <c r="R20" s="7">
        <v>3437.4</v>
      </c>
      <c r="S20" s="7">
        <v>3343.9</v>
      </c>
      <c r="T20" s="7">
        <v>3374</v>
      </c>
      <c r="U20" s="7">
        <v>3514.2</v>
      </c>
      <c r="V20" s="7">
        <v>3254.5</v>
      </c>
      <c r="W20" s="7">
        <v>3365.2</v>
      </c>
      <c r="X20" s="7">
        <v>3357.5</v>
      </c>
      <c r="Y20" s="7">
        <v>3399.8</v>
      </c>
      <c r="Z20" s="7">
        <v>3414.2</v>
      </c>
      <c r="AA20" s="7">
        <v>3428.4</v>
      </c>
      <c r="AB20" s="7">
        <v>3431.5</v>
      </c>
      <c r="AC20" s="7">
        <v>3353.5</v>
      </c>
      <c r="AD20" s="7">
        <v>3267.3</v>
      </c>
      <c r="AE20" s="7">
        <v>3349.4</v>
      </c>
      <c r="AF20" s="7">
        <f>SUM(B20:AE20)</f>
        <v>97564.299999999974</v>
      </c>
    </row>
    <row r="21" spans="1:32" x14ac:dyDescent="0.25">
      <c r="A21" s="15" t="s">
        <v>2</v>
      </c>
      <c r="B21" s="7">
        <f t="shared" ref="B21:AE21" si="7">B20-B11</f>
        <v>0</v>
      </c>
      <c r="C21" s="7">
        <f t="shared" si="7"/>
        <v>0</v>
      </c>
      <c r="D21" s="7">
        <f>D20-D11</f>
        <v>0</v>
      </c>
      <c r="E21" s="7">
        <f t="shared" si="7"/>
        <v>0</v>
      </c>
      <c r="F21" s="7">
        <f t="shared" si="7"/>
        <v>0</v>
      </c>
      <c r="G21" s="7">
        <f t="shared" si="7"/>
        <v>0</v>
      </c>
      <c r="H21" s="7">
        <f t="shared" si="7"/>
        <v>0</v>
      </c>
      <c r="I21" s="7">
        <f t="shared" si="7"/>
        <v>0</v>
      </c>
      <c r="J21" s="7">
        <f t="shared" si="7"/>
        <v>0</v>
      </c>
      <c r="K21" s="7">
        <f t="shared" si="7"/>
        <v>0</v>
      </c>
      <c r="L21" s="7">
        <f t="shared" si="7"/>
        <v>0</v>
      </c>
      <c r="M21" s="7">
        <f t="shared" si="7"/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7">
        <f t="shared" si="7"/>
        <v>0</v>
      </c>
      <c r="T21" s="7">
        <f t="shared" si="7"/>
        <v>9.9999999999454303E-2</v>
      </c>
      <c r="U21" s="7">
        <f t="shared" si="7"/>
        <v>-9.9999999999909051E-2</v>
      </c>
      <c r="V21" s="7">
        <f t="shared" si="7"/>
        <v>0</v>
      </c>
      <c r="W21" s="7">
        <f t="shared" si="7"/>
        <v>0</v>
      </c>
      <c r="X21" s="7">
        <f t="shared" si="7"/>
        <v>0</v>
      </c>
      <c r="Y21" s="7">
        <f t="shared" si="7"/>
        <v>0</v>
      </c>
      <c r="Z21" s="7">
        <f t="shared" si="7"/>
        <v>0</v>
      </c>
      <c r="AA21" s="7">
        <f>AA20-AA11</f>
        <v>0</v>
      </c>
      <c r="AB21" s="7">
        <f t="shared" si="7"/>
        <v>0</v>
      </c>
      <c r="AC21" s="7">
        <f>AC20-AC11</f>
        <v>0</v>
      </c>
      <c r="AD21" s="7">
        <f t="shared" si="7"/>
        <v>0</v>
      </c>
      <c r="AE21" s="7">
        <f t="shared" si="7"/>
        <v>0</v>
      </c>
      <c r="AF21" s="17">
        <f>SUM(B21:AE21)</f>
        <v>-4.5474735088646412E-13</v>
      </c>
    </row>
  </sheetData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2024-09-24T10:57:09Z</cp:lastPrinted>
  <dcterms:created xsi:type="dcterms:W3CDTF">2024-01-04T15:01:22Z</dcterms:created>
  <dcterms:modified xsi:type="dcterms:W3CDTF">2025-01-25T19:06:25Z</dcterms:modified>
</cp:coreProperties>
</file>