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omments6.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omments7.xml" ContentType="application/vnd.openxmlformats-officedocument.spreadsheetml.comments+xml"/>
  <Override PartName="/xl/comments8.xml" ContentType="application/vnd.openxmlformats-officedocument.spreadsheetml.comment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harts/chart13.xml" ContentType="application/vnd.openxmlformats-officedocument.drawingml.chart+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HP\Desktop\"/>
    </mc:Choice>
  </mc:AlternateContent>
  <xr:revisionPtr revIDLastSave="0" documentId="13_ncr:1_{FB44DA86-E524-40C5-BFB1-D16AEED1C628}" xr6:coauthVersionLast="47" xr6:coauthVersionMax="47" xr10:uidLastSave="{00000000-0000-0000-0000-000000000000}"/>
  <bookViews>
    <workbookView xWindow="-120" yWindow="480" windowWidth="20730" windowHeight="11160" tabRatio="915" activeTab="1" xr2:uid="{00000000-000D-0000-FFFF-FFFF00000000}"/>
  </bookViews>
  <sheets>
    <sheet name="Data Base" sheetId="1" r:id="rId1"/>
    <sheet name="Tabla dinamica" sheetId="19" r:id="rId2"/>
    <sheet name="Por año" sheetId="18" r:id="rId3"/>
    <sheet name="Hoja5" sheetId="16" r:id="rId4"/>
    <sheet name="Dimension Ecologica ordenado" sheetId="4" r:id="rId5"/>
    <sheet name="Detalle Ecologica" sheetId="15" r:id="rId6"/>
    <sheet name="Dimension Social ordenado" sheetId="14" r:id="rId7"/>
    <sheet name="Detalle Social" sheetId="17" r:id="rId8"/>
    <sheet name="Resultados provincia-provincia" sheetId="7" r:id="rId9"/>
    <sheet name="Trabajos colaterales y dudas" sheetId="2" r:id="rId10"/>
    <sheet name="Trabajos 2022 y tesis doctorale" sheetId="3" r:id="rId11"/>
    <sheet name="Dimension Social" sheetId="5" r:id="rId12"/>
    <sheet name="Dimensiones Social y Ecologica" sheetId="13" r:id="rId13"/>
    <sheet name="Resultados año-año" sheetId="6" r:id="rId14"/>
    <sheet name="No dirigidos" sheetId="8" r:id="rId15"/>
    <sheet name="Hoja 2" sheetId="9" r:id="rId16"/>
    <sheet name="Resultados tématica" sheetId="10" r:id="rId17"/>
    <sheet name="Hoja2" sheetId="12" r:id="rId18"/>
  </sheets>
  <definedNames>
    <definedName name="_xlnm._FilterDatabase" localSheetId="2" hidden="1">'Por año'!$A$1:$D$169</definedName>
    <definedName name="provincias" localSheetId="17">Hoja2!$I$1:$N$24</definedName>
    <definedName name="provincias_1" localSheetId="17">Hoja2!$J$1:$O$24</definedName>
  </definedNames>
  <calcPr calcId="191029" iterateDelta="1E-4"/>
  <pivotCaches>
    <pivotCache cacheId="19"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4" i="17" l="1"/>
  <c r="I194" i="17"/>
  <c r="J194" i="17"/>
  <c r="K194" i="17"/>
  <c r="G194" i="17"/>
  <c r="N190" i="17" l="1"/>
  <c r="B173" i="17"/>
  <c r="C173" i="17"/>
  <c r="D173" i="17"/>
  <c r="E173" i="17"/>
  <c r="A173" i="17"/>
  <c r="A175" i="17" s="1"/>
  <c r="N193" i="17"/>
  <c r="N192" i="17"/>
  <c r="N191" i="17"/>
  <c r="N189" i="17"/>
  <c r="B184" i="17"/>
  <c r="B183" i="17"/>
  <c r="B182" i="17"/>
  <c r="B181" i="17"/>
  <c r="B180" i="17"/>
  <c r="B185" i="17" s="1"/>
  <c r="AF179" i="17"/>
  <c r="AF178" i="17"/>
  <c r="AF177" i="17"/>
  <c r="AF176" i="17"/>
  <c r="AF175" i="17"/>
  <c r="AF174" i="17"/>
  <c r="AF173" i="17"/>
  <c r="AE171" i="17"/>
  <c r="AD171" i="17"/>
  <c r="AC171" i="17"/>
  <c r="AB171" i="17"/>
  <c r="AA171" i="17"/>
  <c r="Z171" i="17"/>
  <c r="Y171" i="17"/>
  <c r="X171" i="17"/>
  <c r="W171" i="17"/>
  <c r="V171" i="17"/>
  <c r="U171" i="17"/>
  <c r="T171" i="17"/>
  <c r="S171" i="17"/>
  <c r="R171" i="17"/>
  <c r="Q171" i="17"/>
  <c r="P171" i="17"/>
  <c r="O171" i="17"/>
  <c r="N171" i="17"/>
  <c r="M171" i="17"/>
  <c r="L171" i="17"/>
  <c r="K171" i="17"/>
  <c r="J171" i="17"/>
  <c r="I171" i="17"/>
  <c r="H171" i="17"/>
  <c r="G171" i="17"/>
  <c r="Y192" i="15"/>
  <c r="Y196" i="15"/>
  <c r="Y193" i="15"/>
  <c r="Y197" i="15"/>
  <c r="Y189" i="15"/>
  <c r="Y195" i="15"/>
  <c r="Y191" i="15"/>
  <c r="Y190" i="15"/>
  <c r="AQ173" i="15"/>
  <c r="Y194" i="15"/>
  <c r="Y198" i="15"/>
  <c r="Y199" i="15"/>
  <c r="AQ183" i="15"/>
  <c r="AQ182" i="15"/>
  <c r="S171" i="15"/>
  <c r="T171" i="15"/>
  <c r="U171" i="15"/>
  <c r="V171" i="15"/>
  <c r="W171" i="15"/>
  <c r="X171" i="15"/>
  <c r="Y171" i="15"/>
  <c r="Z171" i="15"/>
  <c r="AA171" i="15"/>
  <c r="AB171" i="15"/>
  <c r="AC171" i="15"/>
  <c r="AD171" i="15"/>
  <c r="AE171" i="15"/>
  <c r="AF171" i="15"/>
  <c r="AG171" i="15"/>
  <c r="AH171" i="15"/>
  <c r="AI171" i="15"/>
  <c r="AJ171" i="15"/>
  <c r="AK171" i="15"/>
  <c r="AL171" i="15"/>
  <c r="AM171" i="15"/>
  <c r="AN171" i="15"/>
  <c r="AO171" i="15"/>
  <c r="AP171" i="15"/>
  <c r="R171" i="15"/>
  <c r="AQ181" i="15"/>
  <c r="AQ179" i="15"/>
  <c r="AQ180" i="15"/>
  <c r="AQ178" i="15"/>
  <c r="AQ174" i="15"/>
  <c r="AQ175" i="15"/>
  <c r="AQ176" i="15"/>
  <c r="AQ177" i="15"/>
  <c r="C174" i="16"/>
  <c r="D174" i="16"/>
  <c r="B174" i="16"/>
  <c r="A174" i="16"/>
  <c r="B173" i="15"/>
  <c r="C173" i="15"/>
  <c r="D173" i="15"/>
  <c r="E173" i="15"/>
  <c r="F173" i="15"/>
  <c r="G173" i="15"/>
  <c r="H173" i="15"/>
  <c r="I173" i="15"/>
  <c r="J173" i="15"/>
  <c r="K173" i="15"/>
  <c r="L173" i="15"/>
  <c r="M173" i="15"/>
  <c r="N173" i="15"/>
  <c r="O173" i="15"/>
  <c r="P173" i="15"/>
  <c r="A173" i="15"/>
  <c r="B184" i="15"/>
  <c r="B183" i="15"/>
  <c r="B182" i="15"/>
  <c r="B181" i="15"/>
  <c r="B180" i="15"/>
  <c r="B185" i="15" s="1"/>
  <c r="B184" i="14"/>
  <c r="B183" i="14"/>
  <c r="B182" i="14"/>
  <c r="B181" i="14"/>
  <c r="B180" i="14"/>
  <c r="A174" i="14"/>
  <c r="A171" i="14"/>
  <c r="A174" i="13"/>
  <c r="B184" i="13"/>
  <c r="B183" i="13"/>
  <c r="B182" i="13"/>
  <c r="B181" i="13"/>
  <c r="B180" i="13"/>
  <c r="A171" i="13"/>
  <c r="A174" i="5"/>
  <c r="B184" i="4"/>
  <c r="B183" i="4"/>
  <c r="B182" i="4"/>
  <c r="B181" i="4"/>
  <c r="B180" i="4"/>
  <c r="DL174" i="1"/>
  <c r="CT174" i="1"/>
  <c r="CS174" i="1"/>
  <c r="B3" i="7"/>
  <c r="B4" i="7"/>
  <c r="B5" i="7"/>
  <c r="B6" i="7"/>
  <c r="B7" i="7"/>
  <c r="B8" i="7"/>
  <c r="B9" i="7"/>
  <c r="B10" i="7"/>
  <c r="B11" i="7"/>
  <c r="B12" i="7"/>
  <c r="B13" i="7"/>
  <c r="B14" i="7"/>
  <c r="B15" i="7"/>
  <c r="B16" i="7"/>
  <c r="B17" i="7"/>
  <c r="B18" i="7"/>
  <c r="B19" i="7"/>
  <c r="B20" i="7"/>
  <c r="B21" i="7"/>
  <c r="B22" i="7"/>
  <c r="B23" i="7"/>
  <c r="B24" i="7"/>
  <c r="B25" i="7"/>
  <c r="B26" i="7"/>
  <c r="B27" i="7"/>
  <c r="M174" i="1"/>
  <c r="L174" i="1"/>
  <c r="N174" i="1"/>
  <c r="O174" i="1"/>
  <c r="DO174" i="1"/>
  <c r="FB174" i="1"/>
  <c r="FC174" i="1"/>
  <c r="FD174" i="1"/>
  <c r="FE174" i="1"/>
  <c r="FF174" i="1"/>
  <c r="FG174" i="1"/>
  <c r="FH174" i="1"/>
  <c r="FI174" i="1"/>
  <c r="FJ174" i="1"/>
  <c r="FK174" i="1"/>
  <c r="FL174" i="1"/>
  <c r="FM174" i="1"/>
  <c r="FN174" i="1"/>
  <c r="FO174" i="1"/>
  <c r="FP174" i="1"/>
  <c r="FQ174" i="1"/>
  <c r="FR174" i="1"/>
  <c r="FS174" i="1"/>
  <c r="FT174" i="1"/>
  <c r="FU174" i="1"/>
  <c r="FV174" i="1"/>
  <c r="FW174" i="1"/>
  <c r="FX174" i="1"/>
  <c r="FY174" i="1"/>
  <c r="FZ174" i="1"/>
  <c r="ED174" i="1"/>
  <c r="EE174" i="1"/>
  <c r="EF174" i="1"/>
  <c r="EG174" i="1"/>
  <c r="EH174" i="1"/>
  <c r="EI174" i="1"/>
  <c r="EJ174" i="1"/>
  <c r="EK174" i="1"/>
  <c r="EL174" i="1"/>
  <c r="EM174" i="1"/>
  <c r="EN174" i="1"/>
  <c r="EO174" i="1"/>
  <c r="EP174" i="1"/>
  <c r="EQ174" i="1"/>
  <c r="ER174" i="1"/>
  <c r="ES174" i="1"/>
  <c r="ET174" i="1"/>
  <c r="EU174" i="1"/>
  <c r="EV174" i="1"/>
  <c r="EW174" i="1"/>
  <c r="EX174" i="1"/>
  <c r="EY174" i="1"/>
  <c r="EZ174" i="1"/>
  <c r="FA174" i="1"/>
  <c r="DW174" i="1"/>
  <c r="DX174" i="1"/>
  <c r="DY174" i="1"/>
  <c r="DZ174" i="1"/>
  <c r="EA174" i="1"/>
  <c r="EB174" i="1"/>
  <c r="DQ174" i="1"/>
  <c r="DR174" i="1"/>
  <c r="DS174" i="1"/>
  <c r="DT174" i="1"/>
  <c r="DU174" i="1"/>
  <c r="DG174" i="1"/>
  <c r="DH174" i="1"/>
  <c r="CU174" i="1"/>
  <c r="CV174" i="1"/>
  <c r="CW174" i="1"/>
  <c r="CX174" i="1"/>
  <c r="CY174" i="1"/>
  <c r="CZ174" i="1"/>
  <c r="DA174" i="1"/>
  <c r="DB174" i="1"/>
  <c r="DC174" i="1"/>
  <c r="DD174" i="1"/>
  <c r="DE174" i="1"/>
  <c r="BY174" i="1"/>
  <c r="BZ174" i="1"/>
  <c r="CA174" i="1"/>
  <c r="CB174" i="1"/>
  <c r="CC174" i="1"/>
  <c r="CD174" i="1"/>
  <c r="CE174" i="1"/>
  <c r="CF174" i="1"/>
  <c r="CG174" i="1"/>
  <c r="CH174" i="1"/>
  <c r="CI174" i="1"/>
  <c r="CJ174" i="1"/>
  <c r="CK174" i="1"/>
  <c r="CL174" i="1"/>
  <c r="CM174" i="1"/>
  <c r="CN174" i="1"/>
  <c r="CO174" i="1"/>
  <c r="CP174" i="1"/>
  <c r="CQ174" i="1"/>
  <c r="CR174" i="1"/>
  <c r="BP174" i="1"/>
  <c r="BQ174" i="1"/>
  <c r="BR174" i="1"/>
  <c r="BS174" i="1"/>
  <c r="BT174" i="1"/>
  <c r="BU174" i="1"/>
  <c r="BV174" i="1"/>
  <c r="BW174" i="1"/>
  <c r="AV174" i="1"/>
  <c r="AW174" i="1"/>
  <c r="AX174" i="1"/>
  <c r="AY174" i="1"/>
  <c r="AZ174" i="1"/>
  <c r="BA174" i="1"/>
  <c r="BB174" i="1"/>
  <c r="BC174" i="1"/>
  <c r="BD174" i="1"/>
  <c r="BE174" i="1"/>
  <c r="BF174" i="1"/>
  <c r="BG174" i="1"/>
  <c r="BH174" i="1"/>
  <c r="BI174" i="1"/>
  <c r="BJ174" i="1"/>
  <c r="BK174" i="1"/>
  <c r="BL174" i="1"/>
  <c r="BM174" i="1"/>
  <c r="BN174" i="1"/>
  <c r="BO174" i="1"/>
  <c r="AO174" i="1"/>
  <c r="AP174" i="1"/>
  <c r="AQ174" i="1"/>
  <c r="AR174" i="1"/>
  <c r="AS174" i="1"/>
  <c r="AT174" i="1"/>
  <c r="AU174" i="1"/>
  <c r="AK174" i="1"/>
  <c r="AL174" i="1"/>
  <c r="AC174" i="1"/>
  <c r="AH179" i="1" s="1"/>
  <c r="AA174" i="1"/>
  <c r="AB174" i="1"/>
  <c r="X174" i="1"/>
  <c r="Y174" i="1"/>
  <c r="Z174" i="1"/>
  <c r="W174" i="1"/>
  <c r="U174" i="1"/>
  <c r="K174" i="1"/>
  <c r="H174" i="1"/>
  <c r="AQ171" i="15" l="1"/>
  <c r="AF171" i="17"/>
  <c r="B185" i="14"/>
  <c r="B185" i="4"/>
  <c r="B185" i="13"/>
  <c r="CT176" i="1"/>
  <c r="M175" i="1"/>
  <c r="Q174" i="1"/>
  <c r="DM174" i="1"/>
  <c r="A3" i="12" l="1"/>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3" i="10" l="1"/>
  <c r="B3" i="10" s="1"/>
  <c r="B2" i="10"/>
  <c r="A36" i="9"/>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35" i="9"/>
  <c r="N175" i="8"/>
  <c r="N174" i="8"/>
  <c r="M173" i="8"/>
  <c r="L173" i="8"/>
  <c r="K173" i="8"/>
  <c r="J173" i="8"/>
  <c r="I173" i="8"/>
  <c r="H173" i="8"/>
  <c r="G173" i="8"/>
  <c r="F173" i="8"/>
  <c r="E173" i="8"/>
  <c r="D173" i="8"/>
  <c r="B2" i="7"/>
  <c r="A2" i="7" a="1"/>
  <c r="A26" i="7" s="1"/>
  <c r="J36" i="6"/>
  <c r="J28" i="6"/>
  <c r="J20" i="6"/>
  <c r="J14" i="6"/>
  <c r="J12" i="6"/>
  <c r="J6" i="6"/>
  <c r="J4" i="6"/>
  <c r="I4" i="6"/>
  <c r="I5" i="6" s="1"/>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I35" i="6" s="1"/>
  <c r="I36" i="6" s="1"/>
  <c r="I37" i="6" s="1"/>
  <c r="I38" i="6" s="1"/>
  <c r="I39" i="6" s="1"/>
  <c r="I40" i="6" s="1"/>
  <c r="I41" i="6" s="1"/>
  <c r="I42" i="6" s="1"/>
  <c r="I43" i="6" s="1"/>
  <c r="I44" i="6" s="1"/>
  <c r="J3" i="6"/>
  <c r="A3" i="6"/>
  <c r="B3" i="6" s="1"/>
  <c r="J2" i="6"/>
  <c r="B2" i="6"/>
  <c r="B184" i="5"/>
  <c r="B183" i="5"/>
  <c r="B182" i="5"/>
  <c r="B181" i="5"/>
  <c r="B180" i="5"/>
  <c r="A171" i="5"/>
  <c r="B10" i="3"/>
  <c r="B5" i="3"/>
  <c r="B6" i="3" s="1"/>
  <c r="B7" i="3" s="1"/>
  <c r="B8" i="3" s="1"/>
  <c r="A5" i="3"/>
  <c r="A6" i="3" s="1"/>
  <c r="A7" i="3" s="1"/>
  <c r="A8" i="3" s="1"/>
  <c r="A9" i="3" s="1"/>
  <c r="A10" i="3" s="1"/>
  <c r="B4" i="3"/>
  <c r="A4" i="3"/>
  <c r="B25" i="2"/>
  <c r="A25" i="2"/>
  <c r="A16" i="2"/>
  <c r="A12" i="2"/>
  <c r="A13" i="2" s="1"/>
  <c r="EC174" i="1"/>
  <c r="DV174" i="1"/>
  <c r="DP174" i="1"/>
  <c r="DN174" i="1"/>
  <c r="DM176" i="1" s="1"/>
  <c r="DK174" i="1"/>
  <c r="CT179" i="1" s="1"/>
  <c r="DJ174" i="1"/>
  <c r="CT178" i="1" s="1"/>
  <c r="DI174" i="1"/>
  <c r="DF174" i="1"/>
  <c r="CT177" i="1" s="1"/>
  <c r="CT180" i="1" s="1"/>
  <c r="BX174" i="1"/>
  <c r="AN174" i="1"/>
  <c r="AC175" i="1" s="1"/>
  <c r="AM174" i="1"/>
  <c r="AJ174" i="1"/>
  <c r="AI174" i="1"/>
  <c r="AH174" i="1"/>
  <c r="AG174" i="1"/>
  <c r="AF174" i="1"/>
  <c r="AE174" i="1"/>
  <c r="AD174" i="1"/>
  <c r="V174" i="1"/>
  <c r="T174" i="1"/>
  <c r="S174" i="1"/>
  <c r="R174" i="1"/>
  <c r="P174" i="1"/>
  <c r="Q180" i="1" s="1"/>
  <c r="C115" i="1"/>
  <c r="C116" i="1" s="1"/>
  <c r="C117" i="1" s="1"/>
  <c r="C88" i="1" s="1"/>
  <c r="C17" i="1" s="1"/>
  <c r="C113" i="1"/>
  <c r="C70" i="1" s="1"/>
  <c r="C53" i="1" s="1"/>
  <c r="C128" i="1"/>
  <c r="C129" i="1" s="1"/>
  <c r="C14" i="1"/>
  <c r="C38" i="1" s="1"/>
  <c r="C80" i="1" s="1"/>
  <c r="C81" i="1" s="1"/>
  <c r="AH178" i="1" l="1"/>
  <c r="AM175" i="1"/>
  <c r="J10" i="6"/>
  <c r="J18" i="6"/>
  <c r="J26" i="6"/>
  <c r="J34" i="6"/>
  <c r="J42" i="6"/>
  <c r="B185" i="5"/>
  <c r="J22" i="6"/>
  <c r="J30" i="6"/>
  <c r="J38" i="6"/>
  <c r="A4" i="6"/>
  <c r="B4" i="6" s="1"/>
  <c r="J8" i="6"/>
  <c r="J16" i="6"/>
  <c r="J24" i="6"/>
  <c r="J32" i="6"/>
  <c r="J40" i="6"/>
  <c r="A4" i="10"/>
  <c r="A5" i="10" s="1"/>
  <c r="AH177" i="1"/>
  <c r="DP176" i="1"/>
  <c r="R177" i="1"/>
  <c r="N175" i="1"/>
  <c r="K178" i="1" s="1"/>
  <c r="M6" i="7"/>
  <c r="M8" i="7"/>
  <c r="A8" i="7"/>
  <c r="A24" i="7"/>
  <c r="M4" i="7"/>
  <c r="M12" i="7"/>
  <c r="A12" i="7"/>
  <c r="A16" i="7"/>
  <c r="A4" i="7"/>
  <c r="A20" i="7"/>
  <c r="CS181" i="1"/>
  <c r="J44" i="6"/>
  <c r="J7" i="6"/>
  <c r="J11" i="6"/>
  <c r="J15" i="6"/>
  <c r="J19" i="6"/>
  <c r="J23" i="6"/>
  <c r="J27" i="6"/>
  <c r="J31" i="6"/>
  <c r="J35" i="6"/>
  <c r="J39" i="6"/>
  <c r="J43" i="6"/>
  <c r="J5" i="6"/>
  <c r="J9" i="6"/>
  <c r="J13" i="6"/>
  <c r="J17" i="6"/>
  <c r="J21" i="6"/>
  <c r="J25" i="6"/>
  <c r="J29" i="6"/>
  <c r="J33" i="6"/>
  <c r="J37" i="6"/>
  <c r="J41" i="6"/>
  <c r="A5" i="6"/>
  <c r="B30" i="7"/>
  <c r="M5" i="7"/>
  <c r="M14" i="7"/>
  <c r="M7" i="7"/>
  <c r="M15" i="7"/>
  <c r="M11" i="7"/>
  <c r="M13" i="7"/>
  <c r="B5" i="10"/>
  <c r="A6" i="10"/>
  <c r="A3" i="7"/>
  <c r="A7" i="7"/>
  <c r="A11" i="7"/>
  <c r="A15" i="7"/>
  <c r="A19" i="7"/>
  <c r="A23" i="7"/>
  <c r="A27" i="7"/>
  <c r="B4" i="10"/>
  <c r="A2" i="7"/>
  <c r="A5" i="7"/>
  <c r="A9" i="7"/>
  <c r="A13" i="7"/>
  <c r="A17" i="7"/>
  <c r="A21" i="7"/>
  <c r="A25" i="7"/>
  <c r="A6" i="7"/>
  <c r="A10" i="7"/>
  <c r="A14" i="7"/>
  <c r="A18" i="7"/>
  <c r="A22" i="7"/>
  <c r="M9" i="7" l="1"/>
  <c r="J52" i="6"/>
  <c r="N18" i="7"/>
  <c r="J51" i="6"/>
  <c r="B5" i="6"/>
  <c r="A6" i="6"/>
  <c r="M18" i="7"/>
  <c r="A7" i="10"/>
  <c r="B6" i="10"/>
  <c r="K52" i="6" l="1"/>
  <c r="B7" i="10"/>
  <c r="A8" i="10"/>
  <c r="B6" i="6"/>
  <c r="A7" i="6"/>
  <c r="B7" i="6" l="1"/>
  <c r="A8" i="6"/>
  <c r="A9" i="10"/>
  <c r="B8" i="10"/>
  <c r="B9" i="10" l="1"/>
  <c r="A10" i="10"/>
  <c r="B8" i="6"/>
  <c r="A9" i="6"/>
  <c r="B9" i="6" l="1"/>
  <c r="A10" i="6"/>
  <c r="A11" i="10"/>
  <c r="B10" i="10"/>
  <c r="B11" i="10" l="1"/>
  <c r="A12" i="10"/>
  <c r="B10" i="6"/>
  <c r="A11" i="6"/>
  <c r="A13" i="10" l="1"/>
  <c r="B12" i="10"/>
  <c r="B11" i="6"/>
  <c r="A12" i="6"/>
  <c r="B13" i="10" l="1"/>
  <c r="A14" i="10"/>
  <c r="B12" i="6"/>
  <c r="A13" i="6"/>
  <c r="B13" i="6" l="1"/>
  <c r="A14" i="6"/>
  <c r="A15" i="10"/>
  <c r="B14" i="10"/>
  <c r="B15" i="10" l="1"/>
  <c r="A16" i="10"/>
  <c r="B14" i="6"/>
  <c r="A15" i="6"/>
  <c r="B15" i="6" l="1"/>
  <c r="A16" i="6"/>
  <c r="A17" i="10"/>
  <c r="B16" i="10"/>
  <c r="B17" i="10" l="1"/>
  <c r="A18" i="10"/>
  <c r="B16" i="6"/>
  <c r="A17" i="6"/>
  <c r="B17" i="6" l="1"/>
  <c r="A18" i="6"/>
  <c r="A19" i="10"/>
  <c r="B18" i="10"/>
  <c r="B19" i="10" l="1"/>
  <c r="A20" i="10"/>
  <c r="B18" i="6"/>
  <c r="A19" i="6"/>
  <c r="A21" i="10" l="1"/>
  <c r="B20" i="10"/>
  <c r="B19" i="6"/>
  <c r="A20" i="6"/>
  <c r="B20" i="6" l="1"/>
  <c r="A21" i="6"/>
  <c r="B21" i="10"/>
  <c r="A22" i="10"/>
  <c r="A23" i="10" l="1"/>
  <c r="B22" i="10"/>
  <c r="B21" i="6"/>
  <c r="A22" i="6"/>
  <c r="B22" i="6" l="1"/>
  <c r="A23" i="6"/>
  <c r="B23" i="10"/>
  <c r="A24" i="10"/>
  <c r="A25" i="10" l="1"/>
  <c r="B24" i="10"/>
  <c r="B23" i="6"/>
  <c r="A24" i="6"/>
  <c r="B24" i="6" l="1"/>
  <c r="A25" i="6"/>
  <c r="B25" i="10"/>
  <c r="A26" i="10"/>
  <c r="A27" i="10" l="1"/>
  <c r="B26" i="10"/>
  <c r="B25" i="6"/>
  <c r="A26" i="6"/>
  <c r="B26" i="6" l="1"/>
  <c r="A27" i="6"/>
  <c r="B27" i="10"/>
  <c r="A28" i="10"/>
  <c r="A29" i="10" l="1"/>
  <c r="B28" i="10"/>
  <c r="B27" i="6"/>
  <c r="A28" i="6"/>
  <c r="B28" i="6" l="1"/>
  <c r="A29" i="6"/>
  <c r="B29" i="10"/>
  <c r="A30" i="10"/>
  <c r="A31" i="10" l="1"/>
  <c r="B30" i="10"/>
  <c r="B29" i="6"/>
  <c r="A30" i="6"/>
  <c r="B30" i="6" l="1"/>
  <c r="A31" i="6"/>
  <c r="B31" i="10"/>
  <c r="A32" i="10"/>
  <c r="A33" i="10" l="1"/>
  <c r="B32" i="10"/>
  <c r="B31" i="6"/>
  <c r="A32" i="6"/>
  <c r="B32" i="6" l="1"/>
  <c r="A33" i="6"/>
  <c r="B33" i="10"/>
  <c r="A34" i="10"/>
  <c r="A35" i="10" l="1"/>
  <c r="B34" i="10"/>
  <c r="B33" i="6"/>
  <c r="A34" i="6"/>
  <c r="B34" i="6" l="1"/>
  <c r="A35" i="6"/>
  <c r="B35" i="10"/>
  <c r="A36" i="10"/>
  <c r="A37" i="10" l="1"/>
  <c r="B36" i="10"/>
  <c r="B35" i="6"/>
  <c r="A36" i="6"/>
  <c r="B37" i="10" l="1"/>
  <c r="A38" i="10"/>
  <c r="B36" i="6"/>
  <c r="A37" i="6"/>
  <c r="B37" i="6" l="1"/>
  <c r="A38" i="6"/>
  <c r="A39" i="10"/>
  <c r="B38" i="10"/>
  <c r="B39" i="10" l="1"/>
  <c r="A40" i="10"/>
  <c r="B38" i="6"/>
  <c r="A39" i="6"/>
  <c r="A41" i="10" l="1"/>
  <c r="B41" i="10" s="1"/>
  <c r="B40" i="10"/>
  <c r="B39" i="6"/>
  <c r="A40" i="6"/>
  <c r="B40" i="6" l="1"/>
  <c r="A41" i="6"/>
  <c r="B41" i="6" l="1"/>
  <c r="A42" i="6"/>
  <c r="B42" i="6" l="1"/>
  <c r="A43" i="6"/>
  <c r="A44" i="6" l="1"/>
  <c r="B43" i="6"/>
  <c r="A45" i="6" l="1"/>
  <c r="B44" i="6"/>
  <c r="B45" i="6" l="1"/>
  <c r="A46" i="6"/>
  <c r="B46" i="6" l="1"/>
  <c r="A47" i="6"/>
  <c r="B47" i="6" l="1"/>
  <c r="A48" i="6"/>
  <c r="B48" i="6" l="1"/>
  <c r="A49" i="6"/>
  <c r="B49" i="6" l="1"/>
  <c r="A50" i="6"/>
  <c r="B50" i="6" l="1"/>
  <c r="A51" i="6"/>
  <c r="B51" i="6" l="1"/>
  <c r="A52" i="6"/>
  <c r="A53" i="6" l="1"/>
  <c r="B52" i="6"/>
  <c r="A54" i="6" l="1"/>
  <c r="B53" i="6"/>
  <c r="A55" i="6" l="1"/>
  <c r="B54" i="6"/>
  <c r="A56" i="6" l="1"/>
  <c r="B55" i="6"/>
  <c r="A57" i="6" l="1"/>
  <c r="B56" i="6"/>
  <c r="A58" i="6" l="1"/>
  <c r="B57" i="6"/>
  <c r="A59" i="6" l="1"/>
  <c r="B58" i="6"/>
  <c r="A60" i="6" l="1"/>
  <c r="B59" i="6"/>
  <c r="A61" i="6" l="1"/>
  <c r="B60" i="6"/>
  <c r="A62" i="6" l="1"/>
  <c r="B61" i="6"/>
  <c r="A63" i="6" l="1"/>
  <c r="B62" i="6"/>
  <c r="A64" i="6" l="1"/>
  <c r="B63" i="6"/>
  <c r="A65" i="6" l="1"/>
  <c r="B64" i="6"/>
  <c r="A66" i="6" l="1"/>
  <c r="B65" i="6"/>
  <c r="A67" i="6" l="1"/>
  <c r="B66" i="6"/>
  <c r="A68" i="6" l="1"/>
  <c r="B67" i="6"/>
  <c r="A69" i="6" l="1"/>
  <c r="B68" i="6"/>
  <c r="A70" i="6" l="1"/>
  <c r="B69" i="6"/>
  <c r="A71" i="6" l="1"/>
  <c r="B70" i="6"/>
  <c r="A72" i="6" l="1"/>
  <c r="B71" i="6"/>
  <c r="A73" i="6" l="1"/>
  <c r="B72" i="6"/>
  <c r="A74" i="6" l="1"/>
  <c r="B73" i="6"/>
  <c r="A75" i="6" l="1"/>
  <c r="B74" i="6"/>
  <c r="A76" i="6" l="1"/>
  <c r="B75" i="6"/>
  <c r="A77" i="6" l="1"/>
  <c r="B76" i="6"/>
  <c r="A78" i="6" l="1"/>
  <c r="B77" i="6"/>
  <c r="A79" i="6" l="1"/>
  <c r="B78" i="6"/>
  <c r="A80" i="6" l="1"/>
  <c r="B79" i="6"/>
  <c r="A81" i="6" l="1"/>
  <c r="B80" i="6"/>
  <c r="A82" i="6" l="1"/>
  <c r="B81" i="6"/>
  <c r="A83" i="6" l="1"/>
  <c r="B82" i="6"/>
  <c r="A84" i="6" l="1"/>
  <c r="B83" i="6"/>
  <c r="A85" i="6" l="1"/>
  <c r="B84" i="6"/>
  <c r="A86" i="6" l="1"/>
  <c r="B85" i="6"/>
  <c r="A87" i="6" l="1"/>
  <c r="B86" i="6"/>
  <c r="A88" i="6" l="1"/>
  <c r="B87" i="6"/>
  <c r="A89" i="6" l="1"/>
  <c r="B88" i="6"/>
  <c r="A90" i="6" l="1"/>
  <c r="B89" i="6"/>
  <c r="A91" i="6" l="1"/>
  <c r="B90" i="6"/>
  <c r="A92" i="6" l="1"/>
  <c r="B91" i="6"/>
  <c r="A93" i="6" l="1"/>
  <c r="B92" i="6"/>
  <c r="A94" i="6" l="1"/>
  <c r="B93" i="6"/>
  <c r="A95" i="6" l="1"/>
  <c r="B95" i="6" s="1"/>
  <c r="B94" i="6"/>
  <c r="E44" i="6" l="1"/>
  <c r="E45" i="6"/>
  <c r="F45" i="6" l="1"/>
  <c r="A42" i="1" l="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34" i="1"/>
  <c r="A35" i="1"/>
  <c r="A36" i="1"/>
  <c r="A37" i="1"/>
  <c r="A38" i="1"/>
  <c r="A39" i="1"/>
  <c r="A40" i="1"/>
  <c r="A165" i="1"/>
  <c r="A166" i="1"/>
  <c r="A167" i="1"/>
  <c r="A168" i="1"/>
  <c r="A169" i="1"/>
  <c r="A170" i="1"/>
  <c r="C54" i="1"/>
  <c r="C55" i="1"/>
  <c r="C56" i="1"/>
  <c r="C57" i="1"/>
  <c r="C58" i="1"/>
  <c r="C59" i="1"/>
  <c r="C60" i="1"/>
  <c r="C27" i="1"/>
  <c r="C28" i="1"/>
  <c r="C62" i="1"/>
  <c r="C63" i="1"/>
  <c r="C64" i="1"/>
  <c r="C65" i="1"/>
  <c r="C66" i="1"/>
  <c r="C67" i="1"/>
  <c r="C89" i="1"/>
  <c r="C90" i="1"/>
  <c r="C91" i="1"/>
  <c r="C92" i="1"/>
  <c r="C93" i="1"/>
  <c r="C94" i="1"/>
  <c r="C95" i="1"/>
  <c r="C96" i="1"/>
  <c r="C97" i="1"/>
  <c r="C139" i="1"/>
  <c r="C140" i="1"/>
  <c r="C141" i="1"/>
  <c r="C142" i="1"/>
  <c r="C143" i="1"/>
  <c r="C144" i="1"/>
  <c r="C145" i="1"/>
  <c r="C130" i="1"/>
  <c r="C131" i="1"/>
  <c r="C132" i="1"/>
  <c r="C133" i="1"/>
  <c r="C134" i="1"/>
  <c r="C135" i="1"/>
  <c r="C136" i="1"/>
  <c r="C137" i="1"/>
  <c r="C146" i="1"/>
  <c r="C151" i="1"/>
  <c r="C152" i="1"/>
  <c r="C153" i="1"/>
  <c r="C154" i="1"/>
  <c r="C155" i="1"/>
  <c r="C156" i="1"/>
  <c r="C157" i="1"/>
  <c r="C103" i="1"/>
  <c r="C104" i="1"/>
  <c r="C105" i="1"/>
  <c r="C106" i="1"/>
  <c r="C107" i="1"/>
  <c r="C108" i="1"/>
  <c r="C23" i="1"/>
  <c r="C24" i="1"/>
  <c r="C25" i="1"/>
  <c r="C158" i="1"/>
  <c r="C33" i="1"/>
  <c r="C34" i="1"/>
  <c r="C3" i="1"/>
  <c r="C4" i="1"/>
  <c r="C5" i="1"/>
  <c r="C118" i="1"/>
  <c r="C163" i="1"/>
  <c r="C164" i="1"/>
  <c r="C18" i="1"/>
  <c r="C39" i="1"/>
  <c r="C19" i="1"/>
  <c r="C46" i="1"/>
  <c r="C47" i="1"/>
  <c r="C48" i="1"/>
  <c r="C72" i="1"/>
  <c r="C40" i="1"/>
  <c r="C165" i="1"/>
  <c r="C166" i="1"/>
  <c r="C167" i="1"/>
  <c r="C119" i="1"/>
  <c r="C73" i="1"/>
  <c r="C8" i="1"/>
  <c r="A24" i="2"/>
  <c r="C82" i="1"/>
  <c r="C83" i="1"/>
  <c r="C120" i="1"/>
  <c r="C121" i="1"/>
  <c r="C122" i="1"/>
  <c r="C123" i="1"/>
  <c r="C124" i="1"/>
  <c r="C74" i="1"/>
  <c r="C75" i="1"/>
  <c r="C76" i="1"/>
  <c r="C11" i="1"/>
  <c r="C12" i="1"/>
  <c r="C77" i="1"/>
  <c r="C84" i="1"/>
  <c r="C6" i="1"/>
  <c r="C168" i="1"/>
  <c r="C169" i="1"/>
  <c r="C170" i="1"/>
  <c r="C171" i="1"/>
  <c r="C9" i="1"/>
  <c r="C49" i="1"/>
  <c r="C50" i="1"/>
  <c r="C20" i="1"/>
  <c r="C15" i="1"/>
  <c r="A171" i="1"/>
  <c r="A172" i="1"/>
  <c r="A173" i="1"/>
  <c r="A174" i="1"/>
  <c r="A175" i="1"/>
  <c r="A176" i="1"/>
  <c r="A177" i="1"/>
  <c r="A178" i="1"/>
  <c r="A179" i="1"/>
  <c r="A180" i="1"/>
  <c r="A181" i="1"/>
  <c r="A182" i="1"/>
  <c r="A1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HP</author>
  </authors>
  <commentList>
    <comment ref="CS1" authorId="0" shapeId="0" xr:uid="{00000000-0006-0000-0000-000001000000}">
      <text>
        <r>
          <rPr>
            <sz val="10"/>
            <color rgb="FF000000"/>
            <rFont val="Arial"/>
            <scheme val="minor"/>
          </rPr>
          <t>======
ID#AAAAdZ4yyoU
    (2022-07-31 16:54:42)
para la charla puedo incluir carnivore focal species
	-Ian Barbe
focalizar esto en carnivoros.
	-Ian Barbe</t>
        </r>
      </text>
    </comment>
    <comment ref="G2" authorId="0" shapeId="0" xr:uid="{00000000-0006-0000-0000-000002000000}">
      <text>
        <r>
          <rPr>
            <sz val="10"/>
            <color rgb="FF000000"/>
            <rFont val="Arial"/>
            <scheme val="minor"/>
          </rPr>
          <t>======
ID#AAAAd6GBCHw
Ian Barbe    (2022-09-19 17:12:02)
literatura gris: tesis doctorales</t>
        </r>
      </text>
    </comment>
    <comment ref="P2" authorId="1" shapeId="0" xr:uid="{00000000-0006-0000-0000-000003000000}">
      <text>
        <r>
          <rPr>
            <b/>
            <sz val="9"/>
            <color indexed="81"/>
            <rFont val="Tahoma"/>
            <family val="2"/>
          </rPr>
          <t>HP:</t>
        </r>
        <r>
          <rPr>
            <sz val="9"/>
            <color indexed="81"/>
            <rFont val="Tahoma"/>
            <family val="2"/>
          </rPr>
          <t xml:space="preserve">
EXPERIMENTAL ES CON CONTROL. PODEMOS CAMBIAR A OBSERVACIONAL</t>
        </r>
      </text>
    </comment>
    <comment ref="Q2" authorId="1" shapeId="0" xr:uid="{00000000-0006-0000-0000-000004000000}">
      <text>
        <r>
          <rPr>
            <b/>
            <sz val="9"/>
            <color indexed="81"/>
            <rFont val="Tahoma"/>
            <family val="2"/>
          </rPr>
          <t>HP:</t>
        </r>
        <r>
          <rPr>
            <sz val="9"/>
            <color indexed="81"/>
            <rFont val="Tahoma"/>
            <family val="2"/>
          </rPr>
          <t xml:space="preserve">
TODOS LOS ECOLOGICOS CON CAMARA TRAMPA, DIETA, USO DE HABITAT, PRESENCIA DE PARASITOS</t>
        </r>
      </text>
    </comment>
    <comment ref="W2" authorId="0" shapeId="0" xr:uid="{00000000-0006-0000-0000-000005000000}">
      <text>
        <r>
          <rPr>
            <sz val="10"/>
            <color rgb="FF000000"/>
            <rFont val="Arial"/>
            <scheme val="minor"/>
          </rPr>
          <t>======
ID#AAAAggVcgOM
Ian Barbe    (2022-09-21 18:46:20)
recopilacion de datos</t>
        </r>
      </text>
    </comment>
    <comment ref="AO2" authorId="0" shapeId="0" xr:uid="{00000000-0006-0000-0000-000006000000}">
      <text>
        <r>
          <rPr>
            <sz val="10"/>
            <color rgb="FF000000"/>
            <rFont val="Arial"/>
            <scheme val="minor"/>
          </rPr>
          <t>======
ID#AAAAdZ4yysg
    (2022-07-31 16:54:42)
ABARCA A CUALQUIER ESTUDIO DE PREDACION DE GANADO POR PARTE DE PUMA
	-Ian Barbe
Y LOS QUE ESTUDIAN PRESION ANTROPICA PARA USO DE HABITAT DEL PUMA?
	-Ian Barbe
------
ID#AAAAggVcgW0
Ian Barbe    (2022-09-21 20:04:49)
We defined puma–livestock conflict as ‘present’ when the authors of a study, regardless of the source of information, reported depredation of livestock by puma, and as ‘absent’ when a study did not report any livestock attacks by pumas. We then analysed each study in which conflict was present to extract information on the techniques employed to collect data and on all factors affecting the presence of conflict.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t>
        </r>
      </text>
    </comment>
    <comment ref="AQ2" authorId="1" shapeId="0" xr:uid="{00000000-0006-0000-0000-000007000000}">
      <text>
        <r>
          <rPr>
            <b/>
            <sz val="9"/>
            <color indexed="81"/>
            <rFont val="Tahoma"/>
            <family val="2"/>
          </rPr>
          <t>HP:</t>
        </r>
        <r>
          <rPr>
            <sz val="9"/>
            <color indexed="81"/>
            <rFont val="Tahoma"/>
            <family val="2"/>
          </rPr>
          <t xml:space="preserve">
No voy a incluir la categoria opinion/conocimiento para simplificar el analisis
INCLUIRLO EN ETNOZOOLOGIA POR EJEMPLO</t>
        </r>
      </text>
    </comment>
    <comment ref="AR2" authorId="1" shapeId="0" xr:uid="{00000000-0006-0000-0000-000008000000}">
      <text>
        <r>
          <rPr>
            <b/>
            <sz val="9"/>
            <color indexed="81"/>
            <rFont val="Tahoma"/>
            <family val="2"/>
          </rPr>
          <t>HP:</t>
        </r>
        <r>
          <rPr>
            <sz val="9"/>
            <color indexed="81"/>
            <rFont val="Tahoma"/>
            <family val="2"/>
          </rPr>
          <t xml:space="preserve">
PARA USOS QUE NO ES ESTRATEGIA DE MANEJO COMO USO MEDICINAL
</t>
        </r>
      </text>
    </comment>
    <comment ref="AS2" authorId="0" shapeId="0" xr:uid="{00000000-0006-0000-0000-000009000000}">
      <text>
        <r>
          <rPr>
            <sz val="10"/>
            <color rgb="FF000000"/>
            <rFont val="Arial"/>
            <scheme val="minor"/>
          </rPr>
          <t>======
ID#AAAAdZ25m5U
    (2022-07-31 16:54:42)
esto vendria a estar dentro de actitudes y comportamiento,no?
	-Ian Barbe
Creo que si, es mejor para unificar
	-Ian Barbe
------
ID#AAAAgruW4ts
Ian Barbe    (2022-09-23 17:31:59)
ESTO ES COMPORTAMIENTO
------
ID#AAAAgruW4uA
Ian Barbe    (2022-09-23 17:34:51)
Es comportamiento que se toma respecto a la presencia de puma</t>
        </r>
      </text>
    </comment>
    <comment ref="BB2" authorId="1" shapeId="0" xr:uid="{00000000-0006-0000-0000-00000A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BD2" authorId="1" shapeId="0" xr:uid="{00000000-0006-0000-0000-00000B000000}">
      <text>
        <r>
          <rPr>
            <b/>
            <sz val="9"/>
            <color indexed="81"/>
            <rFont val="Tahoma"/>
            <family val="2"/>
          </rPr>
          <t>HP:</t>
        </r>
        <r>
          <rPr>
            <sz val="9"/>
            <color indexed="81"/>
            <rFont val="Tahoma"/>
            <family val="2"/>
          </rPr>
          <t xml:space="preserve">
si es una especie vs la otra.
Ver de renombrar DEMOGRAFIA
Body mas y estado reproductivo? Donde entra?</t>
        </r>
      </text>
    </comment>
    <comment ref="BF2" authorId="1" shapeId="0" xr:uid="{00000000-0006-0000-0000-00000C000000}">
      <text>
        <r>
          <rPr>
            <b/>
            <sz val="9"/>
            <color indexed="81"/>
            <rFont val="Tahoma"/>
            <family val="2"/>
          </rPr>
          <t>HP:</t>
        </r>
        <r>
          <rPr>
            <sz val="9"/>
            <color indexed="81"/>
            <rFont val="Tahoma"/>
            <family val="2"/>
          </rPr>
          <t xml:space="preserve">
coeficientes de comunidades. Métricas de comunidades. Solapamamiento, redes troficas.
RELACIONES TROFICAS</t>
        </r>
      </text>
    </comment>
    <comment ref="BG2" authorId="1" shapeId="0" xr:uid="{00000000-0006-0000-0000-00000D000000}">
      <text>
        <r>
          <rPr>
            <b/>
            <sz val="9"/>
            <color indexed="81"/>
            <rFont val="Tahoma"/>
          </rPr>
          <t>HP:</t>
        </r>
        <r>
          <rPr>
            <sz val="9"/>
            <color indexed="81"/>
            <rFont val="Tahoma"/>
          </rPr>
          <t xml:space="preserve">
competencia intragremio</t>
        </r>
      </text>
    </comment>
    <comment ref="BH2" authorId="1" shapeId="0" xr:uid="{00000000-0006-0000-0000-00000E000000}">
      <text>
        <r>
          <rPr>
            <b/>
            <sz val="9"/>
            <color indexed="81"/>
            <rFont val="Tahoma"/>
            <family val="2"/>
          </rPr>
          <t>HP:</t>
        </r>
        <r>
          <rPr>
            <sz val="9"/>
            <color indexed="81"/>
            <rFont val="Tahoma"/>
            <family val="2"/>
          </rPr>
          <t xml:space="preserve">
en realidad es parte de los modelos de ocupacion o usp de habitat, no es una categoria aparte</t>
        </r>
      </text>
    </comment>
    <comment ref="BI2" authorId="1" shapeId="0" xr:uid="{00000000-0006-0000-0000-00000F000000}">
      <text>
        <r>
          <rPr>
            <b/>
            <sz val="9"/>
            <color indexed="81"/>
            <rFont val="Tahoma"/>
            <family val="2"/>
          </rPr>
          <t>HP:</t>
        </r>
        <r>
          <rPr>
            <sz val="9"/>
            <color indexed="81"/>
            <rFont val="Tahoma"/>
            <family val="2"/>
          </rPr>
          <t xml:space="preserve">
SI TENGO DISTRIBUCION Y USO DE HABITAT. VA USO DE HABITAT Y NO DISTRIBUCION
</t>
        </r>
      </text>
    </comment>
    <comment ref="BK2" authorId="1" shapeId="0" xr:uid="{00000000-0006-0000-0000-000010000000}">
      <text>
        <r>
          <rPr>
            <b/>
            <sz val="9"/>
            <color indexed="81"/>
            <rFont val="Tahoma"/>
            <family val="2"/>
          </rPr>
          <t>HP:</t>
        </r>
        <r>
          <rPr>
            <sz val="9"/>
            <color indexed="81"/>
            <rFont val="Tahoma"/>
            <family val="2"/>
          </rPr>
          <t xml:space="preserve">
datos gps de moviemiento en distancia del puma</t>
        </r>
      </text>
    </comment>
    <comment ref="CO2" authorId="1" shapeId="0" xr:uid="{00000000-0006-0000-0000-000011000000}">
      <text>
        <r>
          <rPr>
            <b/>
            <sz val="9"/>
            <color indexed="81"/>
            <rFont val="Tahoma"/>
          </rPr>
          <t>HP:</t>
        </r>
        <r>
          <rPr>
            <sz val="9"/>
            <color indexed="81"/>
            <rFont val="Tahoma"/>
          </rPr>
          <t xml:space="preserve">
es helminto</t>
        </r>
      </text>
    </comment>
    <comment ref="CT2" authorId="0" shapeId="0" xr:uid="{00000000-0006-0000-0000-000012000000}">
      <text>
        <r>
          <rPr>
            <sz val="10"/>
            <color rgb="FF000000"/>
            <rFont val="Arial"/>
            <scheme val="minor"/>
          </rPr>
          <t>======
ID#AAAAdZ4yysw
    (2022-07-31 16:54:42)
trabajos de interaccion entre puma y una presa
	-Ian Barbe
------
ID#AAAAgruW4vA
Ian Barbe    (2022-09-23 18:30:35)
ESTO CLASIFICA COMO PUMA SOLO</t>
        </r>
      </text>
    </comment>
    <comment ref="DJ2" authorId="0" shapeId="0" xr:uid="{00000000-0006-0000-0000-000013000000}">
      <text>
        <r>
          <rPr>
            <sz val="10"/>
            <color rgb="FF000000"/>
            <rFont val="Arial"/>
            <scheme val="minor"/>
          </rPr>
          <t>======
ID#AAAAdZ4yytc
    (2022-07-31 16:54:42)
puma y 3 mas para adelante
	-Ian Barbe</t>
        </r>
      </text>
    </comment>
    <comment ref="DL2" authorId="0" shapeId="0" xr:uid="{00000000-0006-0000-0000-000014000000}">
      <text>
        <r>
          <rPr>
            <sz val="10"/>
            <color rgb="FF000000"/>
            <rFont val="Arial"/>
            <scheme val="minor"/>
          </rPr>
          <t>======
ID#AAAAdZ4yysU
    (2022-07-31 16:54:42)
puma es objetivo de estudio
	-Ian Barbe
semi y dirigido deben ir juntos?
	-Ian Barbe</t>
        </r>
      </text>
    </comment>
    <comment ref="DM2" authorId="0" shapeId="0" xr:uid="{00000000-0006-0000-0000-000015000000}">
      <text>
        <r>
          <rPr>
            <sz val="10"/>
            <color rgb="FF000000"/>
            <rFont val="Arial"/>
            <scheme val="minor"/>
          </rPr>
          <t>======
ID#AAAAdZ4yy0M
    (2022-07-31 16:54:42)
no focaliza especialmente en puma sino que lo incluye con otros
	-Ian Barbe</t>
        </r>
      </text>
    </comment>
    <comment ref="DN2" authorId="0" shapeId="0" xr:uid="{00000000-0006-0000-0000-000016000000}">
      <text>
        <r>
          <rPr>
            <sz val="10"/>
            <color rgb="FF000000"/>
            <rFont val="Arial"/>
            <scheme val="minor"/>
          </rPr>
          <t>======
ID#AAAAdZ4yyrw
    (2022-07-31 16:54:42)
puma es resultado de otro estudio de otra especie
	-Ian Barbe
es colateral
	-Ian Barbe</t>
        </r>
      </text>
    </comment>
    <comment ref="FC2" authorId="0" shapeId="0" xr:uid="{00000000-0006-0000-0000-000017000000}">
      <text>
        <r>
          <rPr>
            <sz val="10"/>
            <color rgb="FF000000"/>
            <rFont val="Arial"/>
            <scheme val="minor"/>
          </rPr>
          <t>======
ID#AAAAdZ4yyls
    (2022-07-31 16:54:42)
unir a BS AS
	-Ian Barbe</t>
        </r>
      </text>
    </comment>
    <comment ref="GQ2" authorId="0" shapeId="0" xr:uid="{00000000-0006-0000-0000-000018000000}">
      <text>
        <r>
          <rPr>
            <sz val="10"/>
            <color rgb="FF000000"/>
            <rFont val="Arial"/>
            <scheme val="minor"/>
          </rPr>
          <t>======
ID#AAAAdZ4yym0
    (2022-07-31 16:54:42)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
	-Ian Barbe</t>
        </r>
      </text>
    </comment>
    <comment ref="AH3" authorId="0" shapeId="0" xr:uid="{00000000-0006-0000-0000-0000E1000000}">
      <text>
        <r>
          <rPr>
            <sz val="10"/>
            <color rgb="FF000000"/>
            <rFont val="Arial"/>
            <scheme val="minor"/>
          </rPr>
          <t>======
ID#AAAAdZ4yyyk
    (2022-07-31 16:54:42)
Clasificacion. Taxonomia a partir de caracteres morfologicos.
	-Ian Barbe</t>
        </r>
      </text>
    </comment>
    <comment ref="C7" authorId="0" shapeId="0" xr:uid="{00000000-0006-0000-0000-000051000000}">
      <text>
        <r>
          <rPr>
            <sz val="10"/>
            <color rgb="FF000000"/>
            <rFont val="Arial"/>
            <scheme val="minor"/>
          </rPr>
          <t>======
ID#AAAAdZ4yytM
    (2022-07-31 16:54:42)
Hacen dieta en parque y rancho y obtienen oveja
	-Ian Barbe
dieta en ranchos no es ocnflicto
	-Ian Barbe</t>
        </r>
      </text>
    </comment>
    <comment ref="AO7" authorId="0" shapeId="0" xr:uid="{00000000-0006-0000-0000-000052000000}">
      <text>
        <r>
          <rPr>
            <sz val="10"/>
            <color rgb="FF000000"/>
            <rFont val="Arial"/>
            <scheme val="minor"/>
          </rPr>
          <t>======
ID#AAAAdZ4yysI
    (2022-07-31 16:54:42)
ANALISIS DE DIETA EN RANCHO Y OBTIENEN OVEJA
	-Ian Barbe</t>
        </r>
      </text>
    </comment>
    <comment ref="AM8" authorId="0" shapeId="0" xr:uid="{00000000-0006-0000-0000-0000D3000000}">
      <text>
        <r>
          <rPr>
            <sz val="10"/>
            <color rgb="FF000000"/>
            <rFont val="Arial"/>
            <scheme val="minor"/>
          </rPr>
          <t>======
ID#AAAAdZ4yy0E
    (2022-07-31 16:54:42)
puede ser otro tema
	-Ian Barbe</t>
        </r>
      </text>
    </comment>
    <comment ref="BD8" authorId="1" shapeId="0" xr:uid="{00000000-0006-0000-0000-0000D4000000}">
      <text>
        <r>
          <rPr>
            <b/>
            <sz val="9"/>
            <color indexed="81"/>
            <rFont val="Tahoma"/>
            <family val="2"/>
          </rPr>
          <t>HP:</t>
        </r>
        <r>
          <rPr>
            <sz val="9"/>
            <color indexed="81"/>
            <rFont val="Tahoma"/>
            <family val="2"/>
          </rPr>
          <t xml:space="preserve">
variaciones morfologicas de puma deacuerdo a region geografica
</t>
        </r>
      </text>
    </comment>
    <comment ref="AM9" authorId="0" shapeId="0" xr:uid="{00000000-0006-0000-0000-00009A000000}">
      <text>
        <r>
          <rPr>
            <sz val="10"/>
            <color rgb="FF000000"/>
            <rFont val="Arial"/>
            <scheme val="minor"/>
          </rPr>
          <t>======
ID#AAAAdZ4yyqk
    (2022-07-31 16:54:42)
comportamiento del puma en la formacion de arqueofunas
	-Ian Barbe
Arqueofauna: relacionados con cualquier aspecto del estudio de restos animales recuperados en yacimientos arqueológicos
	-Ian Barbe
de recuperar esos restos analizan el comportamiento del puma en generar estos lugares
	-Ian Barbe</t>
        </r>
      </text>
    </comment>
    <comment ref="AB11" authorId="1" shapeId="0" xr:uid="{00000000-0006-0000-0000-0000DF000000}">
      <text>
        <r>
          <rPr>
            <b/>
            <sz val="9"/>
            <color indexed="81"/>
            <rFont val="Tahoma"/>
            <family val="2"/>
          </rPr>
          <t>HP:</t>
        </r>
        <r>
          <rPr>
            <sz val="9"/>
            <color indexed="81"/>
            <rFont val="Tahoma"/>
            <family val="2"/>
          </rPr>
          <t xml:space="preserve">
revision de colección zoologica
</t>
        </r>
      </text>
    </comment>
    <comment ref="FZ13" authorId="0" shapeId="0" xr:uid="{00000000-0006-0000-0000-000045000000}">
      <text>
        <r>
          <rPr>
            <sz val="10"/>
            <color rgb="FF000000"/>
            <rFont val="Arial"/>
            <scheme val="minor"/>
          </rPr>
          <t>======
ID#AAAAdZ4yyrA
    (2022-07-31 16:54:42)
no detalla el origen de los animales
	-Ian Barbe</t>
        </r>
      </text>
    </comment>
    <comment ref="AE14" authorId="1" shapeId="0" xr:uid="{00000000-0006-0000-0000-00008C000000}">
      <text>
        <r>
          <rPr>
            <b/>
            <sz val="9"/>
            <color indexed="81"/>
            <rFont val="Tahoma"/>
            <family val="2"/>
          </rPr>
          <t>HP:</t>
        </r>
        <r>
          <rPr>
            <sz val="9"/>
            <color indexed="81"/>
            <rFont val="Tahoma"/>
            <family val="2"/>
          </rPr>
          <t xml:space="preserve">
Paleoecologia</t>
        </r>
      </text>
    </comment>
    <comment ref="AH14" authorId="0" shapeId="0" xr:uid="{00000000-0006-0000-0000-00008D000000}">
      <text>
        <r>
          <rPr>
            <sz val="10"/>
            <color rgb="FF000000"/>
            <rFont val="Arial"/>
            <scheme val="minor"/>
          </rPr>
          <t>======
ID#AAAAdZ4yy1g
    (2022-07-31 16:54:42)
PALEOECOLOGIA
	-Ian Barbe
pàleontologia
	-Ian Barbe</t>
        </r>
      </text>
    </comment>
    <comment ref="DL14" authorId="0" shapeId="0" xr:uid="{00000000-0006-0000-0000-00008E000000}">
      <text>
        <r>
          <rPr>
            <sz val="10"/>
            <color rgb="FF000000"/>
            <rFont val="Arial"/>
            <scheme val="minor"/>
          </rPr>
          <t>======
ID#AAAAdZ4yyn0
    (2022-07-31 16:54:42)
puede ser semi
	-Ian Barbe</t>
        </r>
      </text>
    </comment>
    <comment ref="FB14" authorId="1" shapeId="0" xr:uid="{00000000-0006-0000-0000-00008F000000}">
      <text>
        <r>
          <rPr>
            <b/>
            <sz val="9"/>
            <color indexed="81"/>
            <rFont val="Tahoma"/>
            <family val="2"/>
          </rPr>
          <t>HP:</t>
        </r>
        <r>
          <rPr>
            <sz val="9"/>
            <color indexed="81"/>
            <rFont val="Tahoma"/>
            <family val="2"/>
          </rPr>
          <t xml:space="preserve">
fauna de Rio Lujan zona
</t>
        </r>
      </text>
    </comment>
    <comment ref="AM15" authorId="0" shapeId="0" xr:uid="{00000000-0006-0000-0000-0000F0000000}">
      <text>
        <r>
          <rPr>
            <sz val="10"/>
            <color rgb="FF000000"/>
            <rFont val="Arial"/>
            <scheme val="minor"/>
          </rPr>
          <t>======
ID#AAAAdZ4yyuQ
HP    (2022-07-31 16:54:42)
interaccion predador presa.  we also tested the effects of predation risk on camelid habitat use and overlap</t>
        </r>
      </text>
    </comment>
    <comment ref="BC15" authorId="1" shapeId="0" xr:uid="{00000000-0006-0000-0000-0000F1000000}">
      <text>
        <r>
          <rPr>
            <b/>
            <sz val="9"/>
            <color indexed="81"/>
            <rFont val="Tahoma"/>
          </rPr>
          <t>HP:</t>
        </r>
        <r>
          <rPr>
            <sz val="9"/>
            <color indexed="81"/>
            <rFont val="Tahoma"/>
          </rPr>
          <t xml:space="preserve">
interaccion entre vicuña guanaco y la presion de caza del puma</t>
        </r>
      </text>
    </comment>
    <comment ref="CT15" authorId="0" shapeId="0" xr:uid="{00000000-0006-0000-0000-0000F2000000}">
      <text>
        <r>
          <rPr>
            <sz val="10"/>
            <color rgb="FF000000"/>
            <rFont val="Arial"/>
            <scheme val="minor"/>
          </rPr>
          <t>======
ID#AAAAdZ4yyyQ
HP    (2022-07-31 16:54:42)
dos presas como reaccionan al peligro del puma</t>
        </r>
      </text>
    </comment>
    <comment ref="AC19" authorId="0" shapeId="0" xr:uid="{00000000-0006-0000-0000-0000C9000000}">
      <text>
        <r>
          <rPr>
            <sz val="10"/>
            <color rgb="FF000000"/>
            <rFont val="Arial"/>
            <scheme val="minor"/>
          </rPr>
          <t>======
ID#AAAAdZ25m40
    (2022-07-31 16:54:42)
conflicto y percepcion
	-Ian Barbe</t>
        </r>
      </text>
    </comment>
    <comment ref="AO19" authorId="1" shapeId="0" xr:uid="{00000000-0006-0000-0000-0000CA000000}">
      <text>
        <r>
          <rPr>
            <b/>
            <sz val="9"/>
            <color indexed="81"/>
            <rFont val="Tahoma"/>
            <family val="2"/>
          </rPr>
          <t>HP:</t>
        </r>
        <r>
          <rPr>
            <sz val="9"/>
            <color indexed="81"/>
            <rFont val="Tahoma"/>
            <family val="2"/>
          </rPr>
          <t xml:space="preserve">
se informo de un puma que predo una oveja</t>
        </r>
      </text>
    </comment>
    <comment ref="AM21" authorId="0" shapeId="0" xr:uid="{00000000-0006-0000-0000-000076000000}">
      <text>
        <r>
          <rPr>
            <sz val="10"/>
            <color rgb="FF000000"/>
            <rFont val="Arial"/>
            <scheme val="minor"/>
          </rPr>
          <t>======
ID#AAAAdZ4yyvo
    (2022-07-31 16:54:42)
conservacion
	-Ian Barbe</t>
        </r>
      </text>
    </comment>
    <comment ref="FA21" authorId="0" shapeId="0" xr:uid="{00000000-0006-0000-0000-000077000000}">
      <text>
        <r>
          <rPr>
            <sz val="10"/>
            <color rgb="FF000000"/>
            <rFont val="Arial"/>
            <scheme val="minor"/>
          </rPr>
          <t>======
ID#AAAAdZ4yytY
    (2022-07-31 16:54:42)
no detalla los trabajos del review
	-Ian Barbe</t>
        </r>
      </text>
    </comment>
    <comment ref="FA23" authorId="0" shapeId="0" xr:uid="{00000000-0006-0000-0000-0000E9000000}">
      <text>
        <r>
          <rPr>
            <sz val="10"/>
            <color rgb="FF000000"/>
            <rFont val="Arial"/>
            <scheme val="minor"/>
          </rPr>
          <t>======
ID#AAAAdZ4yyuc
    (2022-07-31 16:54:42)
se usan sus citas aparte
	-Ian Barbe</t>
        </r>
      </text>
    </comment>
    <comment ref="BF26" authorId="1" shapeId="0" xr:uid="{00000000-0006-0000-0000-000086000000}">
      <text>
        <r>
          <rPr>
            <b/>
            <sz val="9"/>
            <color indexed="81"/>
            <rFont val="Tahoma"/>
            <family val="2"/>
          </rPr>
          <t>HP:</t>
        </r>
        <r>
          <rPr>
            <sz val="9"/>
            <color indexed="81"/>
            <rFont val="Tahoma"/>
            <family val="2"/>
          </rPr>
          <t xml:space="preserve">
estructura trofica de la comunidad de carnivoros y sus presas en patagonia y españa</t>
        </r>
      </text>
    </comment>
    <comment ref="C28" authorId="0" shapeId="0" xr:uid="{00000000-0006-0000-0000-00002E000000}">
      <text>
        <r>
          <rPr>
            <sz val="10"/>
            <color rgb="FF000000"/>
            <rFont val="Arial"/>
            <scheme val="minor"/>
          </rPr>
          <t>======
ID#AAAAdZ4yytg
    (2022-07-31 16:54:42)
estudian presencia mediante encuestas. Eso es dimension ecologica? SI, no?
	-Ian Barbe
No porque no lo contrastan
	-Ian Barbe
------
ID#AAAAggVcgO8
Ian Barbe    (2022-09-21 19:32:27)
Es Conflicto por preguntan si cazan pumas en ranchos ganaderos
------
ID#AAAAggVcgPA
Ian Barbe    (2022-09-21 19:32:48)
Es conflicto?
------
ID#AAAAgiK-qX4
Ian Barbe    (2022-09-22 13:50:19)
Although this aspect
has not been quantified,
retaliation for predation
on livestock appeared to
be the main reason for
puma killing.
------
ID#AAAAgiK-qX8
Ian Barbe    (2022-09-22 13:50:46)
TECNICAMENTE NO ES CONFLICTO. PUEDE HABER CACERIA POR DEPORTE Y NO POR PREDACION. NO LO EVALUARON AUNQUE LO SUPONEN</t>
        </r>
      </text>
    </comment>
    <comment ref="AO28" authorId="0" shapeId="0" xr:uid="{00000000-0006-0000-0000-00002F000000}">
      <text>
        <r>
          <rPr>
            <sz val="10"/>
            <color rgb="FF000000"/>
            <rFont val="Arial"/>
            <scheme val="minor"/>
          </rPr>
          <t>======
ID#AAAAgiK-qYA
Ian Barbe    (2022-09-22 13:52:55)
NUEVO</t>
        </r>
      </text>
    </comment>
    <comment ref="AS28" authorId="0" shapeId="0" xr:uid="{00000000-0006-0000-0000-000030000000}">
      <text>
        <r>
          <rPr>
            <sz val="10"/>
            <color rgb="FF000000"/>
            <rFont val="Arial"/>
            <scheme val="minor"/>
          </rPr>
          <t>======
ID#AAAAggVcgOw
Ian Barbe    (2022-09-21 19:29:56)
es actitud hacia el puma: Do you hunt pumas?
------
ID#AAAAggVcgO0
Ian Barbe    (2022-09-21 19:30:04)
nuevo</t>
        </r>
      </text>
    </comment>
    <comment ref="BK30" authorId="0" shapeId="0" xr:uid="{00000000-0006-0000-0000-000055000000}">
      <text>
        <r>
          <rPr>
            <sz val="10"/>
            <color rgb="FF000000"/>
            <rFont val="Arial"/>
            <scheme val="minor"/>
          </rPr>
          <t>======
ID#AAAAgruW4wc
Ian Barbe    (2022-09-23 20:22:45)
Pumas in Bolivia moved significantly shorter distances than pumas in Argentina and those for Belize were intermediate (mean lA
MMDM ? SD, n = 3; Bolivia: 1.827 ? 0.186 km; Belize: 5.263 ? 1.034 km; Argentina: 6.953 ? 0.297 km).
------
ID#AAAAgruW4wg
Ian Barbe    (2022-09-23 20:22:53)
Movimiento entre camaras</t>
        </r>
      </text>
    </comment>
    <comment ref="AC32" authorId="0" shapeId="0" xr:uid="{00000000-0006-0000-0000-00005C000000}">
      <text>
        <r>
          <rPr>
            <sz val="10"/>
            <color rgb="FF000000"/>
            <rFont val="Arial"/>
            <scheme val="minor"/>
          </rPr>
          <t xml:space="preserve">======
ID#AAAAdZ4yyzY
    (2022-07-31 16:54:42)
no estoy seguro si es conflicto o no
	-Ian Barbe
SI REGISTRA PREDACION DE GANADO, ES CONFLICTO
Es percepcion del conflicto
</t>
        </r>
      </text>
    </comment>
    <comment ref="AO32" authorId="1" shapeId="0" xr:uid="{00000000-0006-0000-0000-00005D000000}">
      <text>
        <r>
          <rPr>
            <b/>
            <sz val="9"/>
            <color indexed="81"/>
            <rFont val="Tahoma"/>
          </rPr>
          <t>HP:</t>
        </r>
        <r>
          <rPr>
            <sz val="9"/>
            <color indexed="81"/>
            <rFont val="Tahoma"/>
          </rPr>
          <t xml:space="preserve">
es percepcion del conflicto</t>
        </r>
      </text>
    </comment>
    <comment ref="AB33" authorId="0" shapeId="0" xr:uid="{00000000-0006-0000-0000-0000A2000000}">
      <text>
        <r>
          <rPr>
            <sz val="10"/>
            <color rgb="FF000000"/>
            <rFont val="Arial"/>
            <scheme val="minor"/>
          </rPr>
          <t>======
ID#AAAAdZ4yywI
    (2022-07-31 16:54:42)
Actualistic information based on the literature and observations are presented from a comparative perspective, to determine some general patterns and, particularly, the ranges of variation in this felid’s action.
	-Ian Barbe</t>
        </r>
      </text>
    </comment>
    <comment ref="DV33" authorId="0" shapeId="0" xr:uid="{00000000-0006-0000-0000-0000A3000000}">
      <text>
        <r>
          <rPr>
            <sz val="10"/>
            <color rgb="FF000000"/>
            <rFont val="Arial"/>
            <scheme val="minor"/>
          </rPr>
          <t>======
ID#AAAAdZ4yylc
    (2022-07-31 16:54:42)
Chile Argentina y USA
	-Ian Barbe</t>
        </r>
      </text>
    </comment>
    <comment ref="C35" authorId="0" shapeId="0" xr:uid="{00000000-0006-0000-0000-000046000000}">
      <text>
        <r>
          <rPr>
            <sz val="10"/>
            <color rgb="FF000000"/>
            <rFont val="Arial"/>
            <scheme val="minor"/>
          </rPr>
          <t>======
ID#AAAAdZ4yywg
    (2022-07-31 16:54:42)
Area de estudio
	-Ian Barbe
------
ID#AAAAgruW4vE
Ian Barbe    (2022-09-23 18:58:38)
El puma que se estudia con GPS es de Chile y en resultados se dirigió hacia Argentina.</t>
        </r>
      </text>
    </comment>
    <comment ref="J35" authorId="0" shapeId="0" xr:uid="{00000000-0006-0000-0000-000047000000}">
      <text>
        <r>
          <rPr>
            <sz val="10"/>
            <color rgb="FF000000"/>
            <rFont val="Arial"/>
            <scheme val="minor"/>
          </rPr>
          <t>======
ID#AAAAdZ4yyvk
    (2022-07-31 16:54:42)
En resultados el puma tuvo varios registros en Santa Cruz, Tucu Tucu, Argentina
	-Ian Barbe</t>
        </r>
      </text>
    </comment>
    <comment ref="I36" authorId="0" shapeId="0" xr:uid="{00000000-0006-0000-0000-000048000000}">
      <text>
        <r>
          <rPr>
            <sz val="10"/>
            <color rgb="FF000000"/>
            <rFont val="Arial"/>
            <scheme val="minor"/>
          </rPr>
          <t>======
ID#AAAAdZ4yy0w
    (2022-07-31 16:54:42)
de donde es la muestra genetica?
	-Ian Barbe</t>
        </r>
      </text>
    </comment>
    <comment ref="AH36" authorId="0" shapeId="0" xr:uid="{00000000-0006-0000-0000-000049000000}">
      <text>
        <r>
          <rPr>
            <sz val="10"/>
            <color rgb="FF000000"/>
            <rFont val="Arial"/>
            <scheme val="minor"/>
          </rPr>
          <t>======
ID#AAAAdZ4yyyA
    (2022-07-31 16:54:42)
Puesta a punto de metodo
	-Ian Barbe</t>
        </r>
      </text>
    </comment>
    <comment ref="AI36" authorId="0" shapeId="0" xr:uid="{00000000-0006-0000-0000-00004A000000}">
      <text>
        <r>
          <rPr>
            <sz val="10"/>
            <color rgb="FF000000"/>
            <rFont val="Arial"/>
            <scheme val="minor"/>
          </rPr>
          <t>======
ID#AAAAdikQNFU
Ian Barbe    (2022-08-01 16:14:24)
puesta a punto de metodo</t>
        </r>
      </text>
    </comment>
    <comment ref="AM37" authorId="0" shapeId="0" xr:uid="{00000000-0006-0000-0000-00006A000000}">
      <text>
        <r>
          <rPr>
            <sz val="10"/>
            <color rgb="FF000000"/>
            <rFont val="Arial"/>
            <scheme val="minor"/>
          </rPr>
          <t>======
ID#AAAAdZ4yywQ
    (2022-07-31 16:54:42)
hacen un modelo de habitat para la presecencia de pumas en ranchos
	-Ian Barbe</t>
        </r>
      </text>
    </comment>
    <comment ref="BI37" authorId="0" shapeId="0" xr:uid="{00000000-0006-0000-0000-00006B000000}">
      <text>
        <r>
          <rPr>
            <sz val="10"/>
            <color rgb="FF000000"/>
            <rFont val="Arial"/>
            <scheme val="minor"/>
          </rPr>
          <t>======
ID#AAAAdZ4yyrE
    (2022-07-31 16:54:42)
Para mi esto es uso de habitat nomas: we developed a rule-basedhabitat model in a Geographic Information System (GIS) to predict the distribution of puma habitat at a regionalscale in Patagonia.
	-Ian Barbe</t>
        </r>
      </text>
    </comment>
    <comment ref="I38" authorId="1" shapeId="0" xr:uid="{00000000-0006-0000-0000-000090000000}">
      <text>
        <r>
          <rPr>
            <b/>
            <sz val="9"/>
            <color indexed="81"/>
            <rFont val="Tahoma"/>
          </rPr>
          <t>HP:</t>
        </r>
        <r>
          <rPr>
            <sz val="9"/>
            <color indexed="81"/>
            <rFont val="Tahoma"/>
          </rPr>
          <t xml:space="preserve">
paper de tesis doctoral</t>
        </r>
      </text>
    </comment>
    <comment ref="AW38" authorId="1" shapeId="0" xr:uid="{00000000-0006-0000-0000-000091000000}">
      <text>
        <r>
          <rPr>
            <b/>
            <sz val="9"/>
            <color indexed="81"/>
            <rFont val="Tahoma"/>
            <family val="2"/>
          </rPr>
          <t>HP:</t>
        </r>
        <r>
          <rPr>
            <sz val="9"/>
            <color indexed="81"/>
            <rFont val="Tahoma"/>
            <family val="2"/>
          </rPr>
          <t xml:space="preserve">
hicieron abundancia relativa y densidad absoluta</t>
        </r>
      </text>
    </comment>
    <comment ref="AY39" authorId="1" shapeId="0" xr:uid="{00000000-0006-0000-0000-0000C7000000}">
      <text>
        <r>
          <rPr>
            <b/>
            <sz val="9"/>
            <color indexed="81"/>
            <rFont val="Tahoma"/>
          </rPr>
          <t>HP:</t>
        </r>
        <r>
          <rPr>
            <sz val="9"/>
            <color indexed="81"/>
            <rFont val="Tahoma"/>
          </rPr>
          <t xml:space="preserve">
utiliza variables de selección de habitat o comparacion entre usos en distintos habitats</t>
        </r>
      </text>
    </comment>
    <comment ref="BI39" authorId="1" shapeId="0" xr:uid="{00000000-0006-0000-0000-0000C8000000}">
      <text>
        <r>
          <rPr>
            <b/>
            <sz val="9"/>
            <color indexed="81"/>
            <rFont val="Tahoma"/>
          </rPr>
          <t>HP:</t>
        </r>
        <r>
          <rPr>
            <sz val="9"/>
            <color indexed="81"/>
            <rFont val="Tahoma"/>
          </rPr>
          <t xml:space="preserve">
Describe en que ambientes se localizan los registros de la especie. Sin ningun tipo de analisis de selección de habitat</t>
        </r>
      </text>
    </comment>
    <comment ref="C41" authorId="0" shapeId="0" xr:uid="{00000000-0006-0000-0000-000019000000}">
      <text>
        <r>
          <rPr>
            <sz val="10"/>
            <color rgb="FF000000"/>
            <rFont val="Arial"/>
            <scheme val="minor"/>
          </rPr>
          <t>======
ID#AAAAd6GBCJ8
Ian Barbe    (2022-09-19 17:37:39)
definir si es algo mas como opinion o conocimiento?
------
ID#AAAAggVcgXM
Ian Barbe    (2022-09-21 20:26:19)
Informan episodios de depredacion (no importa la metodologia) es CHC</t>
        </r>
      </text>
    </comment>
    <comment ref="AQ41" authorId="0" shapeId="0" xr:uid="{00000000-0006-0000-0000-00001A000000}">
      <text>
        <r>
          <rPr>
            <sz val="10"/>
            <color rgb="FF000000"/>
            <rFont val="Arial"/>
            <scheme val="minor"/>
          </rPr>
          <t>======
ID#AAAAd6GBCJU
Ian Barbe    (2022-09-19 17:29:01)
entre los que aseguran que la especie disminuyó (percepcion), se lo adjundican a la caza (tambien pecepción)
------
ID#AAAAd6GBCJY
Ian Barbe    (2022-09-19 17:30:01)
disminuyen? Porque?</t>
        </r>
      </text>
    </comment>
    <comment ref="BB41" authorId="0" shapeId="0" xr:uid="{00000000-0006-0000-0000-00001B000000}">
      <text>
        <r>
          <rPr>
            <sz val="10"/>
            <color rgb="FF000000"/>
            <rFont val="Arial"/>
            <scheme val="minor"/>
          </rPr>
          <t>======
ID#AAAAd6GBCIo
Ian Barbe    (2022-09-19 17:22:26)
contrastada con pumas capturados en jualas, atropellamientos, avistajes</t>
        </r>
      </text>
    </comment>
    <comment ref="BX43" authorId="0" shapeId="0" xr:uid="{00000000-0006-0000-0000-00005E000000}">
      <text>
        <r>
          <rPr>
            <sz val="10"/>
            <color rgb="FF000000"/>
            <rFont val="Arial"/>
            <scheme val="minor"/>
          </rPr>
          <t>======
ID#AAAAdZ4yyt0
    (2022-07-31 16:54:42)
In this study, muscle tissue was
obtained from wild animals in Argentina with the aim of
evaluating the presence of Trichinella.
	-Ian Barbe</t>
        </r>
      </text>
    </comment>
    <comment ref="BV44" authorId="0" shapeId="0" xr:uid="{00000000-0006-0000-0000-000078000000}">
      <text>
        <r>
          <rPr>
            <sz val="10"/>
            <color rgb="FF000000"/>
            <rFont val="Arial"/>
            <scheme val="minor"/>
          </rPr>
          <t>======
ID#AAAAdZ4yyxc
    (2022-07-31 16:54:42)
es Ontogenia (desarrollo evolutivo)
	-Ian Barbe</t>
        </r>
      </text>
    </comment>
    <comment ref="GE44" authorId="0" shapeId="0" xr:uid="{00000000-0006-0000-0000-000079000000}">
      <text>
        <r>
          <rPr>
            <sz val="10"/>
            <color rgb="FF000000"/>
            <rFont val="Arial"/>
            <scheme val="minor"/>
          </rPr>
          <t>======
ID#AAAAdZ4yyuo
    (2022-07-31 16:54:42)
ver como lo categorizamos. Habria que armar una categoria que sea "Sin detalle"
	-Ian Barbe</t>
        </r>
      </text>
    </comment>
    <comment ref="AZ45" authorId="1" shapeId="0" xr:uid="{00000000-0006-0000-0000-00008A000000}">
      <text>
        <r>
          <rPr>
            <b/>
            <sz val="9"/>
            <color indexed="81"/>
            <rFont val="Tahoma"/>
            <family val="2"/>
          </rPr>
          <t>HP:</t>
        </r>
        <r>
          <rPr>
            <sz val="9"/>
            <color indexed="81"/>
            <rFont val="Tahoma"/>
            <family val="2"/>
          </rPr>
          <t xml:space="preserve">
puede ser uso de habitat?</t>
        </r>
      </text>
    </comment>
    <comment ref="DJ45" authorId="0" shapeId="0" xr:uid="{00000000-0006-0000-0000-00008B000000}">
      <text>
        <r>
          <rPr>
            <sz val="10"/>
            <color rgb="FF000000"/>
            <rFont val="Arial"/>
            <scheme val="minor"/>
          </rPr>
          <t>======
ID#AAAAdZ4yyz0
    (2022-07-31 16:54:42)
estudiaron 6 especies de felidos
	-Ian Barbe</t>
        </r>
      </text>
    </comment>
    <comment ref="L46" authorId="0" shapeId="0" xr:uid="{00000000-0006-0000-0000-00009E000000}">
      <text>
        <r>
          <rPr>
            <sz val="10"/>
            <color rgb="FF000000"/>
            <rFont val="Arial"/>
            <scheme val="minor"/>
          </rPr>
          <t>======
ID#AAAAdZ4yyvc
    (2022-07-31 16:54:42)
Museos
	-Ian Barbe</t>
        </r>
      </text>
    </comment>
    <comment ref="AJ46" authorId="0" shapeId="0" xr:uid="{00000000-0006-0000-0000-00009F000000}">
      <text>
        <r>
          <rPr>
            <sz val="10"/>
            <color rgb="FF000000"/>
            <rFont val="Arial"/>
            <scheme val="minor"/>
          </rPr>
          <t>======
ID#AAAAdikQNFs
Ian Barbe    (2022-08-01 16:18:08)
La ecomorfología o morfología ecológica es el estudio de la relación entre el papel ecológico de un individuo y sus adaptaciones morfológicas. El término "morfológico" aquí está en el contexto anatómico.</t>
        </r>
      </text>
    </comment>
    <comment ref="AI47" authorId="1" shapeId="0" xr:uid="{00000000-0006-0000-0000-0000AF000000}">
      <text>
        <r>
          <rPr>
            <b/>
            <sz val="9"/>
            <color indexed="81"/>
            <rFont val="Tahoma"/>
            <family val="2"/>
          </rPr>
          <t>HP:</t>
        </r>
        <r>
          <rPr>
            <sz val="9"/>
            <color indexed="81"/>
            <rFont val="Tahoma"/>
            <family val="2"/>
          </rPr>
          <t xml:space="preserve">
diferenciacion de huellas mediante metodos y criterios</t>
        </r>
      </text>
    </comment>
    <comment ref="BF48" authorId="1" shapeId="0" xr:uid="{00000000-0006-0000-0000-0000CB000000}">
      <text>
        <r>
          <rPr>
            <b/>
            <sz val="9"/>
            <color indexed="81"/>
            <rFont val="Tahoma"/>
            <family val="2"/>
          </rPr>
          <t>HP:</t>
        </r>
        <r>
          <rPr>
            <sz val="9"/>
            <color indexed="81"/>
            <rFont val="Tahoma"/>
            <family val="2"/>
          </rPr>
          <t xml:space="preserve">
se evaluó la competencia con el jaguar</t>
        </r>
      </text>
    </comment>
    <comment ref="BF50" authorId="1" shapeId="0" xr:uid="{00000000-0006-0000-0000-0000D5000000}">
      <text>
        <r>
          <rPr>
            <b/>
            <sz val="9"/>
            <color indexed="81"/>
            <rFont val="Tahoma"/>
          </rPr>
          <t>HP:</t>
        </r>
        <r>
          <rPr>
            <sz val="9"/>
            <color indexed="81"/>
            <rFont val="Tahoma"/>
          </rPr>
          <t xml:space="preserve">
estrategias antipredacion de guanaco</t>
        </r>
      </text>
    </comment>
    <comment ref="BM50" authorId="1" shapeId="0" xr:uid="{00000000-0006-0000-0000-0000D6000000}">
      <text>
        <r>
          <rPr>
            <b/>
            <sz val="9"/>
            <color indexed="81"/>
            <rFont val="Tahoma"/>
          </rPr>
          <t>HP:</t>
        </r>
        <r>
          <rPr>
            <sz val="9"/>
            <color indexed="81"/>
            <rFont val="Tahoma"/>
          </rPr>
          <t xml:space="preserve">
grassa medular del femur</t>
        </r>
      </text>
    </comment>
    <comment ref="C51" authorId="0" shapeId="0" xr:uid="{00000000-0006-0000-0000-00004F000000}">
      <text>
        <r>
          <rPr>
            <sz val="10"/>
            <color rgb="FF000000"/>
            <rFont val="Arial"/>
            <scheme val="minor"/>
          </rPr>
          <t>======
ID#AAAAdZ4yysk
    (2022-07-31 16:54:42)
analizan la presion antropica sobre puma y jaguar con mapas de uso de habitat. Eso es conflicto humano?
	-Ian Barbe
no
	-Ian Barbe</t>
        </r>
      </text>
    </comment>
    <comment ref="AO51" authorId="0" shapeId="0" xr:uid="{00000000-0006-0000-0000-000050000000}">
      <text>
        <r>
          <rPr>
            <sz val="10"/>
            <color rgb="FF000000"/>
            <rFont val="Arial"/>
            <scheme val="minor"/>
          </rPr>
          <t>======
ID#AAAAdZ4yylw
    (2022-07-31 16:54:42)
analizan tolerancia a disturbion antropicos analizando el mapa de habitat
	-Ian Barbe
------
ID#AAAAgruW4vY
Ian Barbe    (2022-09-23 19:34:04)
NO ES CHC</t>
        </r>
      </text>
    </comment>
    <comment ref="C52" authorId="0" shapeId="0" xr:uid="{00000000-0006-0000-0000-000059000000}">
      <text>
        <r>
          <rPr>
            <sz val="10"/>
            <color rgb="FF000000"/>
            <rFont val="Arial"/>
            <scheme val="minor"/>
          </rPr>
          <t>======
ID#AAAAdZ25m5M
    (2022-07-31 16:54:42)
Tipo de publicacion es una nota
	-Ian Barbe
Hacen encuesta con material de referencia o foto para confirmación de registro. Categorias Opinion y Presencia?
	-Ian Barbe</t>
        </r>
      </text>
    </comment>
    <comment ref="S52" authorId="0" shapeId="0" xr:uid="{00000000-0006-0000-0000-00005A000000}">
      <text>
        <r>
          <rPr>
            <sz val="10"/>
            <color rgb="FF000000"/>
            <rFont val="Arial"/>
            <scheme val="minor"/>
          </rPr>
          <t>======
ID#AAAAdZ4yymo
    (2022-07-31 16:54:42)
Para la realización de este trabajo efectuamos encuestas verbales a pobladores rurales
y cazadores que pudieran ser debidamente corroboradas, ya sea por la existencia de
materiales de referencia (cueros, cráneos, etc.) o por fotografías de los ejemplares
	-Ian Barbe</t>
        </r>
      </text>
    </comment>
    <comment ref="AQ52" authorId="0" shapeId="0" xr:uid="{00000000-0006-0000-0000-00005B000000}">
      <text>
        <r>
          <rPr>
            <sz val="10"/>
            <color rgb="FF000000"/>
            <rFont val="Arial"/>
            <scheme val="minor"/>
          </rPr>
          <t>======
ID#AAAAdZ4yy1k
    (2022-07-31 16:54:42)
hicieron encuestas para presencia de puma cuyo caso afirmativo debia argumentarse con el registro del animal vivo o muerto (foto o alguna parte del cuerpo)
	-Ian Barbe</t>
        </r>
      </text>
    </comment>
    <comment ref="BI53" authorId="1" shapeId="0" xr:uid="{00000000-0006-0000-0000-0000AC000000}">
      <text>
        <r>
          <rPr>
            <b/>
            <sz val="9"/>
            <color indexed="81"/>
            <rFont val="Tahoma"/>
          </rPr>
          <t>HP:</t>
        </r>
        <r>
          <rPr>
            <sz val="9"/>
            <color indexed="81"/>
            <rFont val="Tahoma"/>
          </rPr>
          <t xml:space="preserve">
arman mapa de distribucion</t>
        </r>
      </text>
    </comment>
    <comment ref="AC54" authorId="0" shapeId="0" xr:uid="{00000000-0006-0000-0000-0000CC000000}">
      <text>
        <r>
          <rPr>
            <sz val="10"/>
            <color rgb="FF000000"/>
            <rFont val="Arial"/>
            <scheme val="minor"/>
          </rPr>
          <t>======
ID#AAAAdZ4yy0k
    (2022-07-31 16:54:42)
conflicto
	-Ian Barbe</t>
        </r>
      </text>
    </comment>
    <comment ref="AM56" authorId="0" shapeId="0" xr:uid="{00000000-0006-0000-0000-0000E5000000}">
      <text>
        <r>
          <rPr>
            <sz val="10"/>
            <color rgb="FF000000"/>
            <rFont val="Arial"/>
            <scheme val="minor"/>
          </rPr>
          <t>======
ID#AAAAdZ25m44
    (2022-07-31 16:54:42)
registros para contrastar las encuestas y hacer distribucion
	-Ian Barbe</t>
        </r>
      </text>
    </comment>
    <comment ref="BB56" authorId="1" shapeId="0" xr:uid="{00000000-0006-0000-0000-0000E6000000}">
      <text>
        <r>
          <rPr>
            <b/>
            <sz val="9"/>
            <color indexed="81"/>
            <rFont val="Tahoma"/>
          </rPr>
          <t>HP:</t>
        </r>
        <r>
          <rPr>
            <sz val="9"/>
            <color indexed="81"/>
            <rFont val="Tahoma"/>
          </rPr>
          <t xml:space="preserve">
es presencia</t>
        </r>
      </text>
    </comment>
    <comment ref="GQ58" authorId="0" shapeId="0" xr:uid="{00000000-0006-0000-0000-000022000000}">
      <text>
        <r>
          <rPr>
            <sz val="10"/>
            <color rgb="FF000000"/>
            <rFont val="Arial"/>
            <scheme val="minor"/>
          </rPr>
          <t>======
ID#AAAAdZ4yyoY
    (2022-07-31 16:54:42)
No se encontraron registros de ganado e las heces a pesar de haber muestreado en los ranchos
	-Ian Barbe</t>
        </r>
      </text>
    </comment>
    <comment ref="BX60" authorId="0" shapeId="0" xr:uid="{00000000-0006-0000-0000-000097000000}">
      <text>
        <r>
          <rPr>
            <sz val="10"/>
            <color rgb="FF000000"/>
            <rFont val="Arial"/>
            <scheme val="minor"/>
          </rPr>
          <t>======
ID#AAAAdZ4yynA
    (2022-07-31 16:54:42)
Parasito. Type host: Puma concolor.
Experimental hosts: CF-1 and Swiss mice (Mus musculus), Wistar
rats (Rattus norvegicus), cats (Felis silvestris), pigs (Sus scrofa)
	-Ian Barbe</t>
        </r>
      </text>
    </comment>
    <comment ref="DN60" authorId="1" shapeId="0" xr:uid="{00000000-0006-0000-0000-000098000000}">
      <text>
        <r>
          <rPr>
            <b/>
            <sz val="9"/>
            <color indexed="81"/>
            <rFont val="Tahoma"/>
            <family val="2"/>
          </rPr>
          <t>HP:</t>
        </r>
        <r>
          <rPr>
            <sz val="9"/>
            <color indexed="81"/>
            <rFont val="Tahoma"/>
            <family val="2"/>
          </rPr>
          <t xml:space="preserve">
hacen descripcion molecular del nematode</t>
        </r>
      </text>
    </comment>
    <comment ref="I61" authorId="0" shapeId="0" xr:uid="{00000000-0006-0000-0000-0000A8000000}">
      <text>
        <r>
          <rPr>
            <sz val="10"/>
            <color rgb="FF000000"/>
            <rFont val="Arial"/>
            <scheme val="minor"/>
          </rPr>
          <t>======
ID#AAAAdZ4yy0A
    (2022-07-31 16:54:42)
ES COLATERAL
	-Ian Barbe</t>
        </r>
      </text>
    </comment>
    <comment ref="BF61" authorId="1" shapeId="0" xr:uid="{00000000-0006-0000-0000-0000A9000000}">
      <text>
        <r>
          <rPr>
            <b/>
            <sz val="9"/>
            <color indexed="81"/>
            <rFont val="Tahoma"/>
            <family val="2"/>
          </rPr>
          <t>HP:</t>
        </r>
        <r>
          <rPr>
            <sz val="9"/>
            <color indexed="81"/>
            <rFont val="Tahoma"/>
            <family val="2"/>
          </rPr>
          <t xml:space="preserve">
interaccion trofica entre carnivoros en areas con mas nativas y mas exoticas
</t>
        </r>
      </text>
    </comment>
    <comment ref="AM62" authorId="0" shapeId="0" xr:uid="{00000000-0006-0000-0000-0000D1000000}">
      <text>
        <r>
          <rPr>
            <sz val="10"/>
            <color rgb="FF000000"/>
            <rFont val="Arial"/>
            <scheme val="minor"/>
          </rPr>
          <t>======
ID#AAAAdpeLbWU
Ian Barbe    (2022-08-04 16:57:48)
ataque de puma a humano es comportamiento</t>
        </r>
      </text>
    </comment>
    <comment ref="P64" authorId="1" shapeId="0" xr:uid="{00000000-0006-0000-0000-0000D8000000}">
      <text>
        <r>
          <rPr>
            <b/>
            <sz val="9"/>
            <color indexed="81"/>
            <rFont val="Tahoma"/>
          </rPr>
          <t>HP:</t>
        </r>
        <r>
          <rPr>
            <sz val="9"/>
            <color indexed="81"/>
            <rFont val="Tahoma"/>
          </rPr>
          <t xml:space="preserve">
grupo control</t>
        </r>
      </text>
    </comment>
    <comment ref="AI64" authorId="1" shapeId="0" xr:uid="{00000000-0006-0000-0000-0000D9000000}">
      <text>
        <r>
          <rPr>
            <b/>
            <sz val="9"/>
            <color indexed="81"/>
            <rFont val="Tahoma"/>
          </rPr>
          <t>HP:</t>
        </r>
        <r>
          <rPr>
            <sz val="9"/>
            <color indexed="81"/>
            <rFont val="Tahoma"/>
          </rPr>
          <t xml:space="preserve">
evaluan metodo de perros para reducir conflicto</t>
        </r>
      </text>
    </comment>
    <comment ref="DI64" authorId="0" shapeId="0" xr:uid="{00000000-0006-0000-0000-0000DA000000}">
      <text>
        <r>
          <rPr>
            <sz val="10"/>
            <color rgb="FF000000"/>
            <rFont val="Arial"/>
            <scheme val="minor"/>
          </rPr>
          <t>======
ID#AAAAdZ4yyx4
    (2022-07-31 16:54:42)
En realidad es puma, zorro, gato andino, perros y ganados
	-Ian Barbe
Multiespecie?
	-Ian Barbe</t>
        </r>
      </text>
    </comment>
    <comment ref="AM65" authorId="0" shapeId="0" xr:uid="{00000000-0006-0000-0000-0000E0000000}">
      <text>
        <r>
          <rPr>
            <sz val="10"/>
            <color rgb="FF000000"/>
            <rFont val="Arial"/>
            <scheme val="minor"/>
          </rPr>
          <t>======
ID#AAAAdZ4yy2I
    (2022-07-31 16:54:42)
conservacion
	-Ian Barbe</t>
        </r>
      </text>
    </comment>
    <comment ref="C67" authorId="0" shapeId="0" xr:uid="{00000000-0006-0000-0000-000031000000}">
      <text>
        <r>
          <rPr>
            <sz val="10"/>
            <color rgb="FF000000"/>
            <rFont val="Arial"/>
            <scheme val="minor"/>
          </rPr>
          <t>======
ID#AAAAdZ4yyu4
    (2022-07-31 16:54:42)
estudian uso de habitat dentro y fuera de parque en el foco de la presion antropica hacia el puma. Es conflicto puma-humano?
	-Ian Barbe
------
ID#AAAAggVcgPI
Ian Barbe    (2022-09-21 19:37:36)
Ponen a la presion antropica como la caza como factor para las ocurrencia de carnivoros junto a otros factores como el landscape features. No es el estudio per ser del conflicto para mi?</t>
        </r>
      </text>
    </comment>
    <comment ref="C69" authorId="0" shapeId="0" xr:uid="{00000000-0006-0000-0000-000087000000}">
      <text>
        <r>
          <rPr>
            <sz val="10"/>
            <color rgb="FF000000"/>
            <rFont val="Arial"/>
            <scheme val="minor"/>
          </rPr>
          <t>======
ID#AAAAdZ4yyqA
    (2022-07-31 16:54:42)
analizan la ontogenia de animales que vienen de museos. area de estudio?
	-Ian Barbe</t>
        </r>
      </text>
    </comment>
    <comment ref="AJ69" authorId="0" shapeId="0" xr:uid="{00000000-0006-0000-0000-000088000000}">
      <text>
        <r>
          <rPr>
            <sz val="10"/>
            <color rgb="FF000000"/>
            <rFont val="Arial"/>
            <scheme val="minor"/>
          </rPr>
          <t>======
ID#AAAAdikQNFo
Ian Barbe    (2022-08-01 16:15:43)
ontogenia craneal</t>
        </r>
      </text>
    </comment>
    <comment ref="FC69" authorId="0" shapeId="0" xr:uid="{00000000-0006-0000-0000-000089000000}">
      <text>
        <r>
          <rPr>
            <sz val="10"/>
            <color rgb="FF000000"/>
            <rFont val="Arial"/>
            <scheme val="minor"/>
          </rPr>
          <t>======
ID#AAAAdZ4yymg
    (2022-07-31 16:54:42)
sumar el de caba como buenos aires
	-Ian Barbe</t>
        </r>
      </text>
    </comment>
    <comment ref="AF70" authorId="0" shapeId="0" xr:uid="{00000000-0006-0000-0000-0000AB000000}">
      <text>
        <r>
          <rPr>
            <sz val="10"/>
            <color rgb="FF000000"/>
            <rFont val="Arial"/>
            <scheme val="minor"/>
          </rPr>
          <t>======
ID#AAAAdikQNF0
Ian Barbe    (2022-08-01 16:18:53)
anatomia</t>
        </r>
      </text>
    </comment>
    <comment ref="I71" authorId="0" shapeId="0" xr:uid="{00000000-0006-0000-0000-0000AD000000}">
      <text>
        <r>
          <rPr>
            <sz val="10"/>
            <color rgb="FF000000"/>
            <rFont val="Arial"/>
            <scheme val="minor"/>
          </rPr>
          <t>======
ID#AAAAdZ4yymI
    (2022-07-31 16:54:42)
predation by puma
	-Ian Barbe</t>
        </r>
      </text>
    </comment>
    <comment ref="AY71" authorId="1" shapeId="0" xr:uid="{00000000-0006-0000-0000-0000AE000000}">
      <text>
        <r>
          <rPr>
            <b/>
            <sz val="9"/>
            <color indexed="81"/>
            <rFont val="Tahoma"/>
            <family val="2"/>
          </rPr>
          <t>HP:</t>
        </r>
        <r>
          <rPr>
            <sz val="9"/>
            <color indexed="81"/>
            <rFont val="Tahoma"/>
            <family val="2"/>
          </rPr>
          <t xml:space="preserve">
ocurrencia respecto a variables del habitat</t>
        </r>
      </text>
    </comment>
    <comment ref="AC72" authorId="0" shapeId="0" xr:uid="{00000000-0006-0000-0000-0000CD000000}">
      <text>
        <r>
          <rPr>
            <sz val="10"/>
            <color rgb="FF000000"/>
            <rFont val="Arial"/>
            <scheme val="minor"/>
          </rPr>
          <t>======
ID#AAAAdZ4yy0s
    (2022-07-31 16:54:42)
entrevistas y conflicto
	-Ian Barbe</t>
        </r>
      </text>
    </comment>
    <comment ref="BH72" authorId="1" shapeId="0" xr:uid="{00000000-0006-0000-0000-0000CE000000}">
      <text>
        <r>
          <rPr>
            <b/>
            <sz val="9"/>
            <color indexed="81"/>
            <rFont val="Tahoma"/>
          </rPr>
          <t>HP:</t>
        </r>
        <r>
          <rPr>
            <sz val="9"/>
            <color indexed="81"/>
            <rFont val="Tahoma"/>
          </rPr>
          <t xml:space="preserve">
Estudio especifico de las presas</t>
        </r>
      </text>
    </comment>
    <comment ref="FA73" authorId="0" shapeId="0" xr:uid="{00000000-0006-0000-0000-0000D2000000}">
      <text>
        <r>
          <rPr>
            <sz val="10"/>
            <color rgb="FF000000"/>
            <rFont val="Arial"/>
            <scheme val="minor"/>
          </rPr>
          <t>======
ID#AAAAdZ4yyro
    (2022-07-31 16:54:42)
puedo contar de donde son las muestras?
	-Ian Barbe</t>
        </r>
      </text>
    </comment>
    <comment ref="S75" authorId="0" shapeId="0" xr:uid="{00000000-0006-0000-0000-0000E8000000}">
      <text>
        <r>
          <rPr>
            <sz val="10"/>
            <color rgb="FF000000"/>
            <rFont val="Arial"/>
            <scheme val="minor"/>
          </rPr>
          <t>======
ID#AAAAdZ4yyq8
    (2022-07-31 16:54:42)
en algunos casos hubo evidencias como pumas en jaulas, cueros, craneos etc
	-Ian Barbe</t>
        </r>
      </text>
    </comment>
    <comment ref="W76" authorId="0" shapeId="0" xr:uid="{00000000-0006-0000-0000-000020000000}">
      <text>
        <r>
          <rPr>
            <sz val="10"/>
            <color rgb="FF000000"/>
            <rFont val="Arial"/>
            <scheme val="minor"/>
          </rPr>
          <t>======
ID#AAAAgiK-qXU
Ian Barbe    (2022-09-22 13:38:14)
lo tomo como recopilacion de datos</t>
        </r>
      </text>
    </comment>
    <comment ref="BD76" authorId="0" shapeId="0" xr:uid="{00000000-0006-0000-0000-000021000000}">
      <text>
        <r>
          <rPr>
            <sz val="10"/>
            <color rgb="FF000000"/>
            <rFont val="Arial"/>
            <scheme val="minor"/>
          </rPr>
          <t>======
ID#AAAAd6GBCKg
Ian Barbe    (2022-09-19 19:14:22)
estructura de edades</t>
        </r>
      </text>
    </comment>
    <comment ref="C77" authorId="0" shapeId="0" xr:uid="{00000000-0006-0000-0000-000026000000}">
      <text>
        <r>
          <rPr>
            <sz val="10"/>
            <color rgb="FF000000"/>
            <rFont val="Arial"/>
            <scheme val="minor"/>
          </rPr>
          <t>======
ID#AAAAggVcgOA
Ian Barbe    (2022-09-21 18:25:54)
era conflicto pero lo saque por ser dieta en reserva con ovejas y enfoque en guanacos</t>
        </r>
      </text>
    </comment>
    <comment ref="AC77" authorId="0" shapeId="0" xr:uid="{00000000-0006-0000-0000-000027000000}">
      <text>
        <r>
          <rPr>
            <sz val="10"/>
            <color rgb="FF000000"/>
            <rFont val="Arial"/>
            <scheme val="minor"/>
          </rPr>
          <t>======
ID#AAAAdZ4yym4
    (2022-07-31 16:54:42)
conflicto
	-Ian Barbe
------
ID#AAAAggVcgN8
Ian Barbe    (2022-09-21 18:25:07)
Lo saco de conflicto porque estudia la dieta del puma en una reserva que tiene ovejas y el foco esta puesto en la predacion de guanacos</t>
        </r>
      </text>
    </comment>
    <comment ref="C78" authorId="0" shapeId="0" xr:uid="{00000000-0006-0000-0000-00005F000000}">
      <text>
        <r>
          <rPr>
            <sz val="10"/>
            <color rgb="FF000000"/>
            <rFont val="Arial"/>
            <scheme val="minor"/>
          </rPr>
          <t xml:space="preserve">======
ID#AAAAdZ4yyys
    (2022-07-31 16:54:42)
ver cual es la tematica principal. Puse 3 tematicas
	-Ian Barbe
saque genetica porque es un metodo
</t>
        </r>
      </text>
    </comment>
    <comment ref="P78" authorId="1" shapeId="0" xr:uid="{00000000-0006-0000-0000-000060000000}">
      <text>
        <r>
          <rPr>
            <b/>
            <sz val="9"/>
            <color indexed="81"/>
            <rFont val="Tahoma"/>
            <family val="2"/>
          </rPr>
          <t>HP:</t>
        </r>
        <r>
          <rPr>
            <sz val="9"/>
            <color indexed="81"/>
            <rFont val="Tahoma"/>
            <family val="2"/>
          </rPr>
          <t xml:space="preserve">
perros para cacas y genetica para id</t>
        </r>
      </text>
    </comment>
    <comment ref="AI78" authorId="0" shapeId="0" xr:uid="{00000000-0006-0000-0000-000061000000}">
      <text>
        <r>
          <rPr>
            <sz val="10"/>
            <color rgb="FF000000"/>
            <rFont val="Arial"/>
            <scheme val="minor"/>
          </rPr>
          <t>======
ID#AAAAdikQNFY
Ian Barbe    (2022-08-01 16:14:45)
metodo de deteccion de heces con perro</t>
        </r>
      </text>
    </comment>
    <comment ref="BD78" authorId="0" shapeId="0" xr:uid="{00000000-0006-0000-0000-000062000000}">
      <text>
        <r>
          <rPr>
            <sz val="10"/>
            <color rgb="FF000000"/>
            <rFont val="Arial"/>
            <scheme val="minor"/>
          </rPr>
          <t>======
ID#AAAAdZ4yyz8
    (2022-07-31 16:54:42)
proporcion de sexos y especies
	-Ian Barbe
se obtiene population data: identidad de la especie, distinguir individuos y determinar su sexo
	-Ian Barbe</t>
        </r>
      </text>
    </comment>
    <comment ref="P79" authorId="0" shapeId="0" xr:uid="{00000000-0006-0000-0000-000080000000}">
      <text>
        <r>
          <rPr>
            <sz val="10"/>
            <color rgb="FF000000"/>
            <rFont val="Arial"/>
            <scheme val="minor"/>
          </rPr>
          <t>======
ID#AAAAdZ4yywE
    (2022-07-31 16:54:42)
transectas y entrevistas con confirmacion de presencia por rastros
	-Ian Barbe</t>
        </r>
      </text>
    </comment>
    <comment ref="T79" authorId="1" shapeId="0" xr:uid="{00000000-0006-0000-0000-000081000000}">
      <text>
        <r>
          <rPr>
            <b/>
            <sz val="9"/>
            <color indexed="81"/>
            <rFont val="Tahoma"/>
            <family val="2"/>
          </rPr>
          <t>HP:</t>
        </r>
        <r>
          <rPr>
            <sz val="9"/>
            <color indexed="81"/>
            <rFont val="Tahoma"/>
            <family val="2"/>
          </rPr>
          <t xml:space="preserve">
SE PREGUNTO POR PRESENCIA DE RASTROS. SE UTILIZO ESTO METODOLOGIA PARA CONFIRMAR LA PRESENCIA DE LA ESPECIE EN EL LUGAR</t>
        </r>
      </text>
    </comment>
    <comment ref="BF80" authorId="1" shapeId="0" xr:uid="{00000000-0006-0000-0000-000092000000}">
      <text>
        <r>
          <rPr>
            <b/>
            <sz val="9"/>
            <color indexed="81"/>
            <rFont val="Tahoma"/>
            <family val="2"/>
          </rPr>
          <t>HP:</t>
        </r>
        <r>
          <rPr>
            <sz val="9"/>
            <color indexed="81"/>
            <rFont val="Tahoma"/>
            <family val="2"/>
          </rPr>
          <t xml:space="preserve">
Potencial de depredación intragrande (IGP) y matanza interespecífica (IK) en los carnívoros terrestres sudamericanos
</t>
        </r>
      </text>
    </comment>
    <comment ref="DJ80" authorId="0" shapeId="0" xr:uid="{00000000-0006-0000-0000-000093000000}">
      <text>
        <r>
          <rPr>
            <sz val="10"/>
            <color rgb="FF000000"/>
            <rFont val="Arial"/>
            <scheme val="minor"/>
          </rPr>
          <t>======
ID#AAAAdZ4yy2g
    (2022-07-31 16:54:42)
usaron 40 especies de carnivoros
	-Ian Barbe</t>
        </r>
      </text>
    </comment>
    <comment ref="P81" authorId="0" shapeId="0" xr:uid="{00000000-0006-0000-0000-000094000000}">
      <text>
        <r>
          <rPr>
            <sz val="10"/>
            <color rgb="FF000000"/>
            <rFont val="Arial"/>
            <scheme val="minor"/>
          </rPr>
          <t>======
ID#AAAAdZ4yymM
    (2022-07-31 16:54:42)
en realidad re-analizan data de camaras trampa que tomaron antes
	-Ian Barbe</t>
        </r>
      </text>
    </comment>
    <comment ref="AI81" authorId="1" shapeId="0" xr:uid="{00000000-0006-0000-0000-000095000000}">
      <text>
        <r>
          <rPr>
            <b/>
            <sz val="9"/>
            <color indexed="81"/>
            <rFont val="Tahoma"/>
            <family val="2"/>
          </rPr>
          <t>HP:</t>
        </r>
        <r>
          <rPr>
            <sz val="9"/>
            <color indexed="81"/>
            <rFont val="Tahoma"/>
            <family val="2"/>
          </rPr>
          <t xml:space="preserve">
comparacion de metodos para estimar densidad de pumas con camera traps</t>
        </r>
      </text>
    </comment>
    <comment ref="AM81" authorId="0" shapeId="0" xr:uid="{00000000-0006-0000-0000-000096000000}">
      <text>
        <r>
          <rPr>
            <sz val="10"/>
            <color rgb="FF000000"/>
            <rFont val="Arial"/>
            <scheme val="minor"/>
          </rPr>
          <t>======
ID#AAAAdZ4yypg
    (2022-07-31 16:54:42)
comparan metodos para estimar densidad
	-Ian Barbe</t>
        </r>
      </text>
    </comment>
    <comment ref="M86" authorId="0" shapeId="0" xr:uid="{00000000-0006-0000-0000-000084000000}">
      <text>
        <r>
          <rPr>
            <sz val="10"/>
            <color rgb="FF000000"/>
            <rFont val="Arial"/>
            <scheme val="minor"/>
          </rPr>
          <t>======
ID#AAAAdZ4yyrc
    (2022-07-31 16:54:42)
tomo como area protegida a la zona arqueloogica
	-Ian Barbe</t>
        </r>
      </text>
    </comment>
    <comment ref="P86" authorId="0" shapeId="0" xr:uid="{00000000-0006-0000-0000-000085000000}">
      <text>
        <r>
          <rPr>
            <sz val="10"/>
            <color rgb="FF000000"/>
            <rFont val="Arial"/>
            <scheme val="minor"/>
          </rPr>
          <t>======
ID#AAAAdZ4yyvA
    (2022-07-31 16:54:42)
entrevistas
	-Ian Barbe
y campo
	-Ian Barbe</t>
        </r>
      </text>
    </comment>
    <comment ref="C87" authorId="0" shapeId="0" xr:uid="{00000000-0006-0000-0000-0000A4000000}">
      <text>
        <r>
          <rPr>
            <sz val="10"/>
            <color rgb="FF000000"/>
            <rFont val="Arial"/>
            <scheme val="minor"/>
          </rPr>
          <t>======
ID#AAAAdZ4yy10
    (2022-07-31 16:54:42)
deberia agarrar este review y ver en que lugares de argentina son los que hablan de argentina
	-Ian Barbe
generaliza argentina,no entra en detalle
	-Ian Barbe</t>
        </r>
      </text>
    </comment>
    <comment ref="I87" authorId="0" shapeId="0" xr:uid="{00000000-0006-0000-0000-0000A5000000}">
      <text>
        <r>
          <rPr>
            <sz val="10"/>
            <color rgb="FF000000"/>
            <rFont val="Arial"/>
            <scheme val="minor"/>
          </rPr>
          <t>======
ID#AAAAdZ4yywU
    (2022-07-31 16:54:42)
Marcarlo como "recopilación de datos" en métodos
	-Ian Barbe</t>
        </r>
      </text>
    </comment>
    <comment ref="CP87" authorId="1" shapeId="0" xr:uid="{00000000-0006-0000-0000-0000A6000000}">
      <text>
        <r>
          <rPr>
            <b/>
            <sz val="9"/>
            <color indexed="81"/>
            <rFont val="Tahoma"/>
            <family val="2"/>
          </rPr>
          <t>HP:</t>
        </r>
        <r>
          <rPr>
            <sz val="9"/>
            <color indexed="81"/>
            <rFont val="Tahoma"/>
            <family val="2"/>
          </rPr>
          <t xml:space="preserve">
452 especies!
</t>
        </r>
      </text>
    </comment>
    <comment ref="DK87" authorId="1" shapeId="0" xr:uid="{00000000-0006-0000-0000-0000A7000000}">
      <text>
        <r>
          <rPr>
            <b/>
            <sz val="9"/>
            <color indexed="81"/>
            <rFont val="Tahoma"/>
            <family val="2"/>
          </rPr>
          <t>HP:</t>
        </r>
        <r>
          <rPr>
            <sz val="9"/>
            <color indexed="81"/>
            <rFont val="Tahoma"/>
            <family val="2"/>
          </rPr>
          <t xml:space="preserve">
chequean parasitos en 57 mamiferos nativos</t>
        </r>
      </text>
    </comment>
    <comment ref="BA88" authorId="1" shapeId="0" xr:uid="{00000000-0006-0000-0000-0000BE000000}">
      <text>
        <r>
          <rPr>
            <b/>
            <sz val="9"/>
            <color indexed="81"/>
            <rFont val="Tahoma"/>
          </rPr>
          <t>HP:</t>
        </r>
        <r>
          <rPr>
            <sz val="9"/>
            <color indexed="81"/>
            <rFont val="Tahoma"/>
          </rPr>
          <t xml:space="preserve">
ver si no es lo mismo que uso de habitat</t>
        </r>
      </text>
    </comment>
    <comment ref="BF88" authorId="1" shapeId="0" xr:uid="{00000000-0006-0000-0000-0000BF000000}">
      <text>
        <r>
          <rPr>
            <b/>
            <sz val="9"/>
            <color indexed="81"/>
            <rFont val="Tahoma"/>
          </rPr>
          <t>HP:</t>
        </r>
        <r>
          <rPr>
            <sz val="9"/>
            <color indexed="81"/>
            <rFont val="Tahoma"/>
          </rPr>
          <t xml:space="preserve">
estudian como la interaccion entre carnivoros afecta sus distribuciones. Buscan ver si hay competencia intragremio
</t>
        </r>
      </text>
    </comment>
    <comment ref="P91" authorId="0" shapeId="0" xr:uid="{00000000-0006-0000-0000-0000EC000000}">
      <text>
        <r>
          <rPr>
            <sz val="10"/>
            <color rgb="FF000000"/>
            <rFont val="Arial"/>
            <scheme val="minor"/>
          </rPr>
          <t>======
ID#AAAAdZ4yyoQ
HP    (2022-07-31 16:54:42)
desarrollar un modelo matematico es experimental?</t>
        </r>
      </text>
    </comment>
    <comment ref="AH91" authorId="0" shapeId="0" xr:uid="{00000000-0006-0000-0000-0000ED000000}">
      <text>
        <r>
          <rPr>
            <sz val="10"/>
            <color rgb="FF000000"/>
            <rFont val="Arial"/>
            <scheme val="minor"/>
          </rPr>
          <t>======
ID#AAAAdZ4yylg
HP    (2022-07-31 16:54:42)
desarrollo de modelo matematico de predador presa con disturbios</t>
        </r>
      </text>
    </comment>
    <comment ref="CT91" authorId="0" shapeId="0" xr:uid="{00000000-0006-0000-0000-0000EE000000}">
      <text>
        <r>
          <rPr>
            <sz val="10"/>
            <color rgb="FF000000"/>
            <rFont val="Arial"/>
            <scheme val="minor"/>
          </rPr>
          <t>======
ID#AAAAdZ4yyok
HP    (2022-07-31 16:54:42)
en realidad puma y presas y huymanos</t>
        </r>
      </text>
    </comment>
    <comment ref="DN91" authorId="0" shapeId="0" xr:uid="{00000000-0006-0000-0000-0000EF000000}">
      <text>
        <r>
          <rPr>
            <sz val="10"/>
            <color rgb="FF000000"/>
            <rFont val="Arial"/>
            <scheme val="minor"/>
          </rPr>
          <t>======
ID#AAAAdZ4yysQ
HP    (2022-07-31 16:54:42)
me queda duda si es no dirigido</t>
        </r>
      </text>
    </comment>
    <comment ref="C96" authorId="0" shapeId="0" xr:uid="{00000000-0006-0000-0000-000028000000}">
      <text>
        <r>
          <rPr>
            <sz val="10"/>
            <color rgb="FF000000"/>
            <rFont val="Arial"/>
            <scheme val="minor"/>
          </rPr>
          <t>======
ID#AAAAdZ4yylU
    (2022-07-31 16:54:42)
entra en alguna categorizacion social? Usan encuestas para presencia-ausencia
	-Ian Barbe
------
ID#AAAAggVcgOo
Ian Barbe    (2022-09-21 19:11:00)
Si. Es comparacion de metodologias, percepcion (social) y presencia con camaras trampa (ecologia).</t>
        </r>
      </text>
    </comment>
    <comment ref="AC96" authorId="0" shapeId="0" xr:uid="{00000000-0006-0000-0000-000029000000}">
      <text>
        <r>
          <rPr>
            <sz val="10"/>
            <color rgb="FF000000"/>
            <rFont val="Arial"/>
            <scheme val="minor"/>
          </rPr>
          <t>======
ID#AAAAggVcgOg
Ian Barbe    (2022-09-21 19:07:20)
percepcion de presencia</t>
        </r>
      </text>
    </comment>
    <comment ref="AH96" authorId="0" shapeId="0" xr:uid="{00000000-0006-0000-0000-00002A000000}">
      <text>
        <r>
          <rPr>
            <sz val="10"/>
            <color rgb="FF000000"/>
            <rFont val="Arial"/>
            <scheme val="minor"/>
          </rPr>
          <t>======
ID#AAAAdZ4yytU
    (2022-07-31 16:54:42)
comparacion de metodos para deteccion de especies felinas
	-Ian Barbe</t>
        </r>
      </text>
    </comment>
    <comment ref="AI96" authorId="0" shapeId="0" xr:uid="{00000000-0006-0000-0000-00002B000000}">
      <text>
        <r>
          <rPr>
            <sz val="10"/>
            <color rgb="FF000000"/>
            <rFont val="Arial"/>
            <scheme val="minor"/>
          </rPr>
          <t>======
ID#AAAAdikQNFM
Ian Barbe    (2022-08-01 16:14:01)
comparacion de metodos para deteccion de especies felinas</t>
        </r>
      </text>
    </comment>
    <comment ref="AM96" authorId="0" shapeId="0" xr:uid="{00000000-0006-0000-0000-00002C000000}">
      <text>
        <r>
          <rPr>
            <sz val="10"/>
            <color rgb="FF000000"/>
            <rFont val="Arial"/>
            <scheme val="minor"/>
          </rPr>
          <t>======
ID#AAAAggVcgOc
Ian Barbe    (2022-09-21 19:05:11)
nuevo. se lo sumo a metodologias</t>
        </r>
      </text>
    </comment>
    <comment ref="AN96" authorId="0" shapeId="0" xr:uid="{00000000-0006-0000-0000-00002D000000}">
      <text>
        <r>
          <rPr>
            <sz val="10"/>
            <color rgb="FF000000"/>
            <rFont val="Arial"/>
            <scheme val="minor"/>
          </rPr>
          <t>======
ID#AAAAggVcgOk
Ian Barbe    (2022-09-21 19:08:26)
nuevo</t>
        </r>
      </text>
    </comment>
    <comment ref="C97" authorId="0" shapeId="0" xr:uid="{00000000-0006-0000-0000-000032000000}">
      <text>
        <r>
          <rPr>
            <sz val="10"/>
            <color rgb="FF000000"/>
            <rFont val="Arial"/>
            <scheme val="minor"/>
          </rPr>
          <t>======
ID#AAAAdZ25m4w
    (2022-07-31 16:54:42)
Modelos de ocupacion es uso de habitat? O tambien es distribucion?
	-Ian Barbe
------
ID#AAAAggVcgPY
Ian Barbe    (2022-09-21 19:56:10)
Esto es Humano: entrevistan por predacion de puma a cabras (no aclaran de como lo contrastan), entrevistan por caza de puma por humano y otras tecnicas para manejar el problema. Todo eso hace que se reconozca que hay un CHC. Tambien es Ecologico porque usan camaras para modelo de habitat y densidad
------
ID#AAAAgiK-qYE
Ian Barbe    (2022-09-22 13:57:03)
Es Conflicto porque responden predacion de puma a cabra en entrevista</t>
        </r>
      </text>
    </comment>
    <comment ref="J97" authorId="0" shapeId="0" xr:uid="{00000000-0006-0000-0000-000033000000}">
      <text>
        <r>
          <rPr>
            <sz val="10"/>
            <color rgb="FF000000"/>
            <rFont val="Arial"/>
            <scheme val="minor"/>
          </rPr>
          <t>======
ID#AAAAdZ4yyns
    (2022-07-31 16:54:42)
usan camaras trampa (ecologia) y estudian el conflicto con ganaderia con encuestas (humano)
	-Ian Barbe</t>
        </r>
      </text>
    </comment>
    <comment ref="C99" authorId="0" shapeId="0" xr:uid="{00000000-0006-0000-0000-000053000000}">
      <text>
        <r>
          <rPr>
            <sz val="10"/>
            <color rgb="FF000000"/>
            <rFont val="Arial"/>
            <scheme val="minor"/>
          </rPr>
          <t>======
ID#AAAAdZ4yyxk
    (2022-07-31 16:54:42)
Es estudio en zona hunted y no hunted...eso lo hace entrar en categoria conflictos ??
	-Ian Barbe
------
ID#AAAAgruW4vg
Ian Barbe    (2022-09-23 19:46:09)
No</t>
        </r>
      </text>
    </comment>
    <comment ref="BF101" authorId="1" shapeId="0" xr:uid="{00000000-0006-0000-0000-00006F000000}">
      <text>
        <r>
          <rPr>
            <b/>
            <sz val="9"/>
            <color indexed="81"/>
            <rFont val="Tahoma"/>
            <family val="2"/>
          </rPr>
          <t>HP:</t>
        </r>
        <r>
          <rPr>
            <sz val="9"/>
            <color indexed="81"/>
            <rFont val="Tahoma"/>
            <family val="2"/>
          </rPr>
          <t xml:space="preserve">
ven la relacion puma- vicuña guanaco y condor</t>
        </r>
      </text>
    </comment>
    <comment ref="DF101" authorId="0" shapeId="0" xr:uid="{00000000-0006-0000-0000-000070000000}">
      <text>
        <r>
          <rPr>
            <sz val="10"/>
            <color rgb="FF000000"/>
            <rFont val="Arial"/>
            <scheme val="minor"/>
          </rPr>
          <t>======
ID#AAAAdZ4yyqM
    (2022-07-31 16:54:42)
puma y condor "carnivoro"
	-Ian Barbe</t>
        </r>
      </text>
    </comment>
    <comment ref="DK101" authorId="1" shapeId="0" xr:uid="{00000000-0006-0000-0000-000071000000}">
      <text>
        <r>
          <rPr>
            <b/>
            <sz val="9"/>
            <color indexed="81"/>
            <rFont val="Tahoma"/>
            <family val="2"/>
          </rPr>
          <t>HP:</t>
        </r>
        <r>
          <rPr>
            <sz val="9"/>
            <color indexed="81"/>
            <rFont val="Tahoma"/>
            <family val="2"/>
          </rPr>
          <t xml:space="preserve">
puma, guanaco, vicuña, condor</t>
        </r>
      </text>
    </comment>
    <comment ref="AY103" authorId="1" shapeId="0" xr:uid="{00000000-0006-0000-0000-00009B000000}">
      <text>
        <r>
          <rPr>
            <b/>
            <sz val="9"/>
            <color indexed="81"/>
            <rFont val="Tahoma"/>
          </rPr>
          <t>HP:</t>
        </r>
        <r>
          <rPr>
            <sz val="9"/>
            <color indexed="81"/>
            <rFont val="Tahoma"/>
          </rPr>
          <t xml:space="preserve">
logica de vinculacion a un tipo de habitat entre varrios en estudio</t>
        </r>
      </text>
    </comment>
    <comment ref="BF103" authorId="1" shapeId="0" xr:uid="{00000000-0006-0000-0000-00009C000000}">
      <text>
        <r>
          <rPr>
            <b/>
            <sz val="9"/>
            <color indexed="81"/>
            <rFont val="Tahoma"/>
            <family val="2"/>
          </rPr>
          <t>HP:</t>
        </r>
        <r>
          <rPr>
            <sz val="9"/>
            <color indexed="81"/>
            <rFont val="Tahoma"/>
            <family val="2"/>
          </rPr>
          <t xml:space="preserve">
respuestas predador-presa
</t>
        </r>
      </text>
    </comment>
    <comment ref="BI103" authorId="1" shapeId="0" xr:uid="{00000000-0006-0000-0000-00009D000000}">
      <text>
        <r>
          <rPr>
            <b/>
            <sz val="9"/>
            <color indexed="81"/>
            <rFont val="Tahoma"/>
          </rPr>
          <t>HP:</t>
        </r>
        <r>
          <rPr>
            <sz val="9"/>
            <color indexed="81"/>
            <rFont val="Tahoma"/>
          </rPr>
          <t xml:space="preserve">
con dudas pero lo pongo distribucion porque esta vinculada a un habitat sin ser un estudio de uso de habitat</t>
        </r>
      </text>
    </comment>
    <comment ref="AH105" authorId="0" shapeId="0" xr:uid="{00000000-0006-0000-0000-0000F4000000}">
      <text>
        <r>
          <rPr>
            <sz val="10"/>
            <color rgb="FF000000"/>
            <rFont val="Arial"/>
            <scheme val="minor"/>
          </rPr>
          <t>======
ID#AAAAdZ25m4s
HP    (2022-07-31 16:54:42)
Ecosemiotica?</t>
        </r>
      </text>
    </comment>
    <comment ref="C106" authorId="0" shapeId="0" xr:uid="{00000000-0006-0000-0000-00001C000000}">
      <text>
        <r>
          <rPr>
            <sz val="10"/>
            <color rgb="FF000000"/>
            <rFont val="Arial"/>
            <scheme val="minor"/>
          </rPr>
          <t>======
ID#AAAAggVcgXY
Ian Barbe    (2022-09-21 20:52:56)
Es CHC: A total
of 28 relevant factors were defined and grouped into six a priori categories:
i) livestock management, ii) causes of livestock losses, iii) nonlethal
predation mitigation, iv) lethal predator control, v) rewards and
vi) type of production system.</t>
        </r>
      </text>
    </comment>
    <comment ref="DL107" authorId="0" shapeId="0" xr:uid="{00000000-0006-0000-0000-00001F000000}">
      <text>
        <r>
          <rPr>
            <sz val="10"/>
            <color rgb="FF000000"/>
            <rFont val="Arial"/>
            <scheme val="minor"/>
          </rPr>
          <t>======
ID#AAAAdZ4yyqQ
    (2022-07-31 16:54:42)
duda
	-Ian Barbe</t>
        </r>
      </text>
    </comment>
    <comment ref="C108" authorId="0" shapeId="0" xr:uid="{00000000-0006-0000-0000-00003F000000}">
      <text>
        <r>
          <rPr>
            <sz val="10"/>
            <color rgb="FF000000"/>
            <rFont val="Arial"/>
            <scheme val="minor"/>
          </rPr>
          <t>======
ID#AAAAgruW4u4
Ian Barbe    (2022-09-23 18:12:27)
acá hay un caso de predacion de ganado por percepcion y por ecologia (corroboracion al campo)</t>
        </r>
      </text>
    </comment>
    <comment ref="AM108" authorId="0" shapeId="0" xr:uid="{00000000-0006-0000-0000-000040000000}">
      <text>
        <r>
          <rPr>
            <sz val="10"/>
            <color rgb="FF000000"/>
            <rFont val="Arial"/>
            <scheme val="minor"/>
          </rPr>
          <t>======
ID#AAAAdZ4yynY
    (2022-07-31 16:54:42)
predacion corroborada en campo
	-Ian Barbe</t>
        </r>
      </text>
    </comment>
    <comment ref="AO108" authorId="0" shapeId="0" xr:uid="{00000000-0006-0000-0000-000041000000}">
      <text>
        <r>
          <rPr>
            <sz val="10"/>
            <color rgb="FF000000"/>
            <rFont val="Arial"/>
            <scheme val="minor"/>
          </rPr>
          <t>======
ID#AAAAgruW4uo
Ian Barbe    (2022-09-23 18:08:34)
informes de predacion de ganado por puma y corroboracion en campo</t>
        </r>
      </text>
    </comment>
    <comment ref="AP108" authorId="0" shapeId="0" xr:uid="{00000000-0006-0000-0000-000042000000}">
      <text>
        <r>
          <rPr>
            <sz val="10"/>
            <color rgb="FF000000"/>
            <rFont val="Arial"/>
            <scheme val="minor"/>
          </rPr>
          <t>======
ID#AAAAdZ25m5I
    (2022-07-31 16:54:42)
rancheros percibieron al puma como una amenaza
	-Ian Barbe</t>
        </r>
      </text>
    </comment>
    <comment ref="AS108" authorId="0" shapeId="0" xr:uid="{00000000-0006-0000-0000-000043000000}">
      <text>
        <r>
          <rPr>
            <sz val="10"/>
            <color rgb="FF000000"/>
            <rFont val="Arial"/>
            <scheme val="minor"/>
          </rPr>
          <t>======
ID#AAAAdZ4yysY
    (2022-07-31 16:54:42)
rancheros reportaron matar puma
	-Ian Barbe
tambien hablan de enclosure de ganado
	-Ian Barbe
------
ID#AAAAgruW4u0
Ian Barbe    (2022-09-23 18:09:21)
EN ESTE CASO LE DICEN "ACTITUD"  Y NO COMPORTAMIENTO</t>
        </r>
      </text>
    </comment>
    <comment ref="BL108" authorId="0" shapeId="0" xr:uid="{00000000-0006-0000-0000-000044000000}">
      <text>
        <r>
          <rPr>
            <sz val="10"/>
            <color rgb="FF000000"/>
            <rFont val="Arial"/>
            <scheme val="minor"/>
          </rPr>
          <t>======
ID#AAAAdZ4yyoo
    (2022-07-31 16:54:42)
estimaron la tasa de predacion del puma sobre ganado yendo al campo
	-Ian Barbe</t>
        </r>
      </text>
    </comment>
    <comment ref="P112" authorId="0" shapeId="0" xr:uid="{00000000-0006-0000-0000-000082000000}">
      <text>
        <r>
          <rPr>
            <sz val="10"/>
            <color rgb="FF000000"/>
            <rFont val="Arial"/>
            <scheme val="minor"/>
          </rPr>
          <t>======
ID#AAAAdZ4yypM
    (2022-07-31 16:54:42)
camaras trampa y vistas del animal en el lugar contrastadas con fotografias que muestra el investigador
	-Ian Barbe</t>
        </r>
      </text>
    </comment>
    <comment ref="AI112" authorId="1" shapeId="0" xr:uid="{00000000-0006-0000-0000-000083000000}">
      <text>
        <r>
          <rPr>
            <b/>
            <sz val="9"/>
            <color indexed="81"/>
            <rFont val="Tahoma"/>
            <family val="2"/>
          </rPr>
          <t>HP:</t>
        </r>
        <r>
          <rPr>
            <sz val="9"/>
            <color indexed="81"/>
            <rFont val="Tahoma"/>
            <family val="2"/>
          </rPr>
          <t xml:space="preserve">
comparar entrevistas vs camaras
</t>
        </r>
      </text>
    </comment>
    <comment ref="BA113" authorId="1" shapeId="0" xr:uid="{00000000-0006-0000-0000-0000AA000000}">
      <text>
        <r>
          <rPr>
            <b/>
            <sz val="9"/>
            <color indexed="81"/>
            <rFont val="Tahoma"/>
            <family val="2"/>
          </rPr>
          <t>HP:</t>
        </r>
        <r>
          <rPr>
            <sz val="9"/>
            <color indexed="81"/>
            <rFont val="Tahoma"/>
            <family val="2"/>
          </rPr>
          <t xml:space="preserve">
NO ES LO MISMO QUE MODELO DE OCUPACION O USO DE HABITAT?
Se modela el nicho ecologico. 
</t>
        </r>
      </text>
    </comment>
    <comment ref="C114" authorId="1" shapeId="0" xr:uid="{00000000-0006-0000-0000-0000B3000000}">
      <text>
        <r>
          <rPr>
            <b/>
            <sz val="9"/>
            <color indexed="81"/>
            <rFont val="Tahoma"/>
            <family val="2"/>
          </rPr>
          <t>HP:</t>
        </r>
        <r>
          <rPr>
            <sz val="9"/>
            <color indexed="81"/>
            <rFont val="Tahoma"/>
            <family val="2"/>
          </rPr>
          <t xml:space="preserve">
Estudian parasitologia en heces fosilizadas que son de puma</t>
        </r>
      </text>
    </comment>
    <comment ref="I114" authorId="0" shapeId="0" xr:uid="{00000000-0006-0000-0000-0000B4000000}">
      <text>
        <r>
          <rPr>
            <sz val="10"/>
            <color rgb="FF000000"/>
            <rFont val="Arial"/>
            <scheme val="minor"/>
          </rPr>
          <t>======
ID#AAAAdZ4yyvI
    (2022-07-31 16:54:42)
COLATERAL
	-Ian Barbe</t>
        </r>
      </text>
    </comment>
    <comment ref="J114" authorId="0" shapeId="0" xr:uid="{00000000-0006-0000-0000-0000B5000000}">
      <text>
        <r>
          <rPr>
            <sz val="10"/>
            <color rgb="FF000000"/>
            <rFont val="Arial"/>
            <scheme val="minor"/>
          </rPr>
          <t>======
ID#AAAAdZ4yyu0
    (2022-07-31 16:54:42)
coprolitos son heces fosilizadas
	-Ian Barbe</t>
        </r>
      </text>
    </comment>
    <comment ref="AF114" authorId="1" shapeId="0" xr:uid="{00000000-0006-0000-0000-0000B6000000}">
      <text>
        <r>
          <rPr>
            <b/>
            <sz val="9"/>
            <color indexed="81"/>
            <rFont val="Tahoma"/>
            <family val="2"/>
          </rPr>
          <t>HP:</t>
        </r>
        <r>
          <rPr>
            <sz val="9"/>
            <color indexed="81"/>
            <rFont val="Tahoma"/>
            <family val="2"/>
          </rPr>
          <t xml:space="preserve">
Estudian parasitologia en heces fosilizadas que son de puma</t>
        </r>
      </text>
    </comment>
    <comment ref="DL114" authorId="0" shapeId="0" xr:uid="{00000000-0006-0000-0000-0000B7000000}">
      <text>
        <r>
          <rPr>
            <sz val="10"/>
            <color rgb="FF000000"/>
            <rFont val="Arial"/>
            <scheme val="minor"/>
          </rPr>
          <t>======
ID#AAAAdZ4yy0o
    (2022-07-31 16:54:42)
es dirigido porque estudian los parasitos de heces fosilizadas de carnivoros del PN Perito Moreno. Es parasitologia de puma.
	-Ian Barbe</t>
        </r>
      </text>
    </comment>
    <comment ref="CQ115" authorId="1" shapeId="0" xr:uid="{00000000-0006-0000-0000-0000B8000000}">
      <text>
        <r>
          <rPr>
            <b/>
            <sz val="9"/>
            <color indexed="81"/>
            <rFont val="Tahoma"/>
            <family val="2"/>
          </rPr>
          <t>HP:</t>
        </r>
        <r>
          <rPr>
            <sz val="9"/>
            <color indexed="81"/>
            <rFont val="Tahoma"/>
            <family val="2"/>
          </rPr>
          <t xml:space="preserve">
se describen molecularmente y se anuncaian los nuevos selvatyc host</t>
        </r>
      </text>
    </comment>
    <comment ref="DN115" authorId="0" shapeId="0" xr:uid="{00000000-0006-0000-0000-0000B9000000}">
      <text>
        <r>
          <rPr>
            <sz val="10"/>
            <color rgb="FF000000"/>
            <rFont val="Arial"/>
            <scheme val="minor"/>
          </rPr>
          <t>======
ID#AAAAdZ4yyo8
    (2022-07-31 16:54:42)
esta dirigido a estudiar el parasito. su mecanismo molecular, ciclo y para eso se necropsiaron animales entre ellos el puma
	-Ian Barbe</t>
        </r>
      </text>
    </comment>
    <comment ref="I116" authorId="0" shapeId="0" xr:uid="{00000000-0006-0000-0000-0000BA000000}">
      <text>
        <r>
          <rPr>
            <sz val="10"/>
            <color rgb="FF000000"/>
            <rFont val="Arial"/>
            <scheme val="minor"/>
          </rPr>
          <t>======
ID#AAAAdZ4yyzg
    (2022-07-31 16:54:42)
Es el primer coprolite analysis based
on ancient DNA (aDNA) conducted in Argentina
	-Ian Barbe</t>
        </r>
      </text>
    </comment>
    <comment ref="AF116" authorId="0" shapeId="0" xr:uid="{00000000-0006-0000-0000-0000BB000000}">
      <text>
        <r>
          <rPr>
            <sz val="10"/>
            <color rgb="FF000000"/>
            <rFont val="Arial"/>
            <scheme val="minor"/>
          </rPr>
          <t>======
ID#AAAAdZ4yyy0
    (2022-07-31 16:54:42)
es veterinaria o metodo de deteccion?
	-Ian Barbe</t>
        </r>
      </text>
    </comment>
    <comment ref="AI116" authorId="1" shapeId="0" xr:uid="{00000000-0006-0000-0000-0000BC000000}">
      <text>
        <r>
          <rPr>
            <b/>
            <sz val="9"/>
            <color indexed="81"/>
            <rFont val="Tahoma"/>
            <family val="2"/>
          </rPr>
          <t>HP:</t>
        </r>
        <r>
          <rPr>
            <sz val="9"/>
            <color indexed="81"/>
            <rFont val="Tahoma"/>
            <family val="2"/>
          </rPr>
          <t xml:space="preserve">
describe metodo para identificar molecularmente a un coprolisto host</t>
        </r>
      </text>
    </comment>
    <comment ref="AQ117" authorId="1" shapeId="0" xr:uid="{00000000-0006-0000-0000-0000BD000000}">
      <text>
        <r>
          <rPr>
            <b/>
            <sz val="9"/>
            <color indexed="81"/>
            <rFont val="Tahoma"/>
            <family val="2"/>
          </rPr>
          <t>HP:</t>
        </r>
        <r>
          <rPr>
            <sz val="9"/>
            <color indexed="81"/>
            <rFont val="Tahoma"/>
            <family val="2"/>
          </rPr>
          <t xml:space="preserve">
se evalua conocimiento en encuesta</t>
        </r>
      </text>
    </comment>
    <comment ref="M118" authorId="0" shapeId="0" xr:uid="{00000000-0006-0000-0000-0000C2000000}">
      <text>
        <r>
          <rPr>
            <sz val="10"/>
            <color rgb="FF000000"/>
            <rFont val="Arial"/>
            <scheme val="minor"/>
          </rPr>
          <t>======
ID#AAAAdZ4yyzU
    (2022-07-31 16:54:42)
zoologico
	-Ian Barbe</t>
        </r>
      </text>
    </comment>
    <comment ref="AC119" authorId="0" shapeId="0" xr:uid="{00000000-0006-0000-0000-0000CF000000}">
      <text>
        <r>
          <rPr>
            <sz val="10"/>
            <color rgb="FF000000"/>
            <rFont val="Arial"/>
            <scheme val="minor"/>
          </rPr>
          <t>======
ID#AAAAdZ4yyw0
    (2022-07-31 16:54:42)
conflicto, leyes, politica
	-Ian Barbe</t>
        </r>
      </text>
    </comment>
    <comment ref="AM119" authorId="0" shapeId="0" xr:uid="{00000000-0006-0000-0000-0000D0000000}">
      <text>
        <r>
          <rPr>
            <sz val="10"/>
            <color rgb="FF000000"/>
            <rFont val="Arial"/>
            <scheme val="minor"/>
          </rPr>
          <t>======
ID#AAAAdZ4yysc
    (2022-07-31 16:54:42)
conservacion, dieta, etc
	-Ian Barbe</t>
        </r>
      </text>
    </comment>
    <comment ref="AC122" authorId="0" shapeId="0" xr:uid="{00000000-0006-0000-0000-0000E2000000}">
      <text>
        <r>
          <rPr>
            <sz val="10"/>
            <color rgb="FF000000"/>
            <rFont val="Arial"/>
            <scheme val="minor"/>
          </rPr>
          <t>======
ID#AAAAdZ4yy1I
    (2022-07-31 16:54:42)
conflicto y percepcion
	-Ian Barbe</t>
        </r>
      </text>
    </comment>
    <comment ref="AM122" authorId="0" shapeId="0" xr:uid="{00000000-0006-0000-0000-0000E3000000}">
      <text>
        <r>
          <rPr>
            <sz val="10"/>
            <color rgb="FF000000"/>
            <rFont val="Arial"/>
            <scheme val="minor"/>
          </rPr>
          <t>======
ID#AAAAdZ25m4o
    (2022-07-31 16:54:42)
entrevistas para registros se contrastaron con evidencias que dieron con la distribucion del puma
	-Ian Barbe
Los que no son contrastados son percepcion</t>
        </r>
      </text>
    </comment>
    <comment ref="BB122" authorId="1" shapeId="0" xr:uid="{00000000-0006-0000-0000-0000E4000000}">
      <text>
        <r>
          <rPr>
            <b/>
            <sz val="9"/>
            <color indexed="81"/>
            <rFont val="Tahoma"/>
          </rPr>
          <t>HP:</t>
        </r>
        <r>
          <rPr>
            <sz val="9"/>
            <color indexed="81"/>
            <rFont val="Tahoma"/>
          </rPr>
          <t xml:space="preserve">
es presencia</t>
        </r>
      </text>
    </comment>
    <comment ref="I123" authorId="0" shapeId="0" xr:uid="{00000000-0006-0000-0000-0000EB000000}">
      <text>
        <r>
          <rPr>
            <sz val="10"/>
            <color rgb="FF000000"/>
            <rFont val="Arial"/>
            <scheme val="minor"/>
          </rPr>
          <t>======
ID#AAAAdZ4yy18
HP    (2022-07-31 16:54:42)
el de pumas en rio negro no lo cuento porque ya lo conte antes</t>
        </r>
      </text>
    </comment>
    <comment ref="C124" authorId="0" shapeId="0" xr:uid="{00000000-0006-0000-0000-00001D000000}">
      <text>
        <r>
          <rPr>
            <sz val="10"/>
            <color rgb="FF000000"/>
            <rFont val="Arial"/>
            <scheme val="minor"/>
          </rPr>
          <t>======
ID#AAAAdZ4yyyg
    (2022-07-31 16:54:42)
al ser un review hay zonas del estudio que no estan aclaradas ("centro de argentina")
	-Ian Barbe
------
ID#AAAAd6GBCKo
Ian Barbe    (2022-09-19 19:15:33)
El trabajo experimental lo agregue a parte, no lo sume acá</t>
        </r>
      </text>
    </comment>
    <comment ref="AC124" authorId="0" shapeId="0" xr:uid="{00000000-0006-0000-0000-00001E000000}">
      <text>
        <r>
          <rPr>
            <sz val="10"/>
            <color rgb="FF000000"/>
            <rFont val="Arial"/>
            <scheme val="minor"/>
          </rPr>
          <t>======
ID#AAAAd6GBCKM
Ian Barbe    (2022-09-19 18:35:40)
conflicto humano puma: surpus killing a ganado</t>
        </r>
      </text>
    </comment>
    <comment ref="G125" authorId="0" shapeId="0" xr:uid="{00000000-0006-0000-0000-000056000000}">
      <text>
        <r>
          <rPr>
            <sz val="10"/>
            <color rgb="FF000000"/>
            <rFont val="Arial"/>
            <scheme val="minor"/>
          </rPr>
          <t>======
ID#AAAAdZ4yyrY
    (2022-07-31 16:54:42)
Formato tipo Articulo / Nota
	-Ian Barbe</t>
        </r>
      </text>
    </comment>
    <comment ref="J129" authorId="0" shapeId="0" xr:uid="{00000000-0006-0000-0000-0000C0000000}">
      <text>
        <r>
          <rPr>
            <sz val="10"/>
            <color rgb="FF000000"/>
            <rFont val="Arial"/>
            <scheme val="minor"/>
          </rPr>
          <t>======
ID#AAAAdZ4yymk
    (2022-07-31 16:54:42)
no se especifica las provincias. Hay que ir trabajo por trabajo y algunos ya los use en esta base de datos
	-Ian Barbe</t>
        </r>
      </text>
    </comment>
    <comment ref="AM129" authorId="0" shapeId="0" xr:uid="{00000000-0006-0000-0000-0000C1000000}">
      <text>
        <r>
          <rPr>
            <sz val="10"/>
            <color rgb="FF000000"/>
            <rFont val="Arial"/>
            <scheme val="minor"/>
          </rPr>
          <t>======
ID#AAAAdZ4yytQ
    (2022-07-31 16:54:42)
habla del comportamiento del puma en la formacion de recursos de arqueologia
	-Ian Barbe</t>
        </r>
      </text>
    </comment>
    <comment ref="AM132" authorId="1" shapeId="0" xr:uid="{00000000-0006-0000-0000-0000E7000000}">
      <text>
        <r>
          <rPr>
            <b/>
            <sz val="9"/>
            <color indexed="81"/>
            <rFont val="Tahoma"/>
            <family val="2"/>
          </rPr>
          <t>HP:</t>
        </r>
        <r>
          <rPr>
            <sz val="9"/>
            <color indexed="81"/>
            <rFont val="Tahoma"/>
            <family val="2"/>
          </rPr>
          <t xml:space="preserve">
aramaron un gran dataset</t>
        </r>
      </text>
    </comment>
    <comment ref="DO134" authorId="0" shapeId="0" xr:uid="{00000000-0006-0000-0000-0000F3000000}">
      <text>
        <r>
          <rPr>
            <sz val="10"/>
            <color rgb="FF000000"/>
            <rFont val="Arial"/>
            <scheme val="minor"/>
          </rPr>
          <t>======
ID#AAAAdZ4yyrI
HP    (2022-07-31 16:54:42)
uso la ubicación de los trabajos de ARGENTINA</t>
        </r>
      </text>
    </comment>
    <comment ref="BK138" authorId="1" shapeId="0" xr:uid="{00000000-0006-0000-0000-000099000000}">
      <text>
        <r>
          <rPr>
            <b/>
            <sz val="9"/>
            <color indexed="81"/>
            <rFont val="Tahoma"/>
            <family val="2"/>
          </rPr>
          <t>HP:</t>
        </r>
        <r>
          <rPr>
            <sz val="9"/>
            <color indexed="81"/>
            <rFont val="Tahoma"/>
            <family val="2"/>
          </rPr>
          <t xml:space="preserve">
expresan en metros por hora</t>
        </r>
      </text>
    </comment>
    <comment ref="BF139" authorId="1" shapeId="0" xr:uid="{00000000-0006-0000-0000-0000A0000000}">
      <text>
        <r>
          <rPr>
            <b/>
            <sz val="9"/>
            <color indexed="81"/>
            <rFont val="Tahoma"/>
            <family val="2"/>
          </rPr>
          <t>HP:</t>
        </r>
        <r>
          <rPr>
            <sz val="9"/>
            <color indexed="81"/>
            <rFont val="Tahoma"/>
            <family val="2"/>
          </rPr>
          <t xml:space="preserve">
respuesta predador-presa</t>
        </r>
      </text>
    </comment>
    <comment ref="BK139" authorId="1" shapeId="0" xr:uid="{00000000-0006-0000-0000-0000A1000000}">
      <text>
        <r>
          <rPr>
            <b/>
            <sz val="9"/>
            <color indexed="81"/>
            <rFont val="Tahoma"/>
          </rPr>
          <t>HP:</t>
        </r>
        <r>
          <rPr>
            <sz val="9"/>
            <color indexed="81"/>
            <rFont val="Tahoma"/>
          </rPr>
          <t xml:space="preserve">
no da datos de nmovilidad
</t>
        </r>
      </text>
    </comment>
    <comment ref="AD142" authorId="1" shapeId="0" xr:uid="{00000000-0006-0000-0000-0000F5000000}">
      <text>
        <r>
          <rPr>
            <b/>
            <sz val="9"/>
            <color indexed="81"/>
            <rFont val="Tahoma"/>
          </rPr>
          <t>HP:</t>
        </r>
        <r>
          <rPr>
            <sz val="9"/>
            <color indexed="81"/>
            <rFont val="Tahoma"/>
          </rPr>
          <t xml:space="preserve">
es metodo</t>
        </r>
      </text>
    </comment>
    <comment ref="C144" authorId="0" shapeId="0" xr:uid="{00000000-0006-0000-0000-000023000000}">
      <text>
        <r>
          <rPr>
            <sz val="10"/>
            <color rgb="FF000000"/>
            <rFont val="Arial"/>
            <scheme val="minor"/>
          </rPr>
          <t>======
ID#AAAAgiK-qXk
Ian Barbe    (2022-09-22 13:43:44)
como no hay analisis de predacion y solo de dieta, no es CHC</t>
        </r>
      </text>
    </comment>
    <comment ref="AC144" authorId="0" shapeId="0" xr:uid="{00000000-0006-0000-0000-000024000000}">
      <text>
        <r>
          <rPr>
            <sz val="10"/>
            <color rgb="FF000000"/>
            <rFont val="Arial"/>
            <scheme val="minor"/>
          </rPr>
          <t>======
ID#AAAAgiK-qXs
Ian Barbe    (2022-09-22 13:44:10)
nuevo</t>
        </r>
      </text>
    </comment>
    <comment ref="AM144" authorId="0" shapeId="0" xr:uid="{00000000-0006-0000-0000-000025000000}">
      <text>
        <r>
          <rPr>
            <sz val="10"/>
            <color rgb="FF000000"/>
            <rFont val="Arial"/>
            <scheme val="minor"/>
          </rPr>
          <t>======
ID#AAAAggVcgNc
Ian Barbe    (2022-09-21 18:13:21)
dieta del puma en ranchos</t>
        </r>
      </text>
    </comment>
    <comment ref="C145" authorId="0" shapeId="0" xr:uid="{00000000-0006-0000-0000-000034000000}">
      <text>
        <r>
          <rPr>
            <sz val="10"/>
            <color rgb="FF000000"/>
            <rFont val="Arial"/>
            <scheme val="minor"/>
          </rPr>
          <t>======
ID#AAAAdZ4yyvY
    (2022-07-31 16:54:42)
review sobre conflictos puma ganado en america, no detalla sitios de estudio
	-Ian Barbe
VER MI ACLARACION SOBRE REVIEW Y PROVINCIAS
	-Ian Barbe
------
ID#AAAAggVcgW8
Ian Barbe    (2022-09-21 20:17:24)
Los trabajos de  Argentina de este review estan incluidos aparte. Por eso no volvi a contar el área de estudio
------
ID#AAAAggVcgXA
Ian Barbe    (2022-09-21 20:18:52)
Con la misma logica deberia incluir el area de estudio area protegida o no?
------
ID#AAAAggVcgXI
Ian Barbe    (2022-09-21 20:19:51)
No aplica le pongo porque ya lo menciono en los otrso trabajos</t>
        </r>
      </text>
    </comment>
    <comment ref="I145" authorId="0" shapeId="0" xr:uid="{00000000-0006-0000-0000-000035000000}">
      <text>
        <r>
          <rPr>
            <sz val="10"/>
            <color rgb="FF000000"/>
            <rFont val="Arial"/>
            <scheme val="minor"/>
          </rPr>
          <t>======
ID#AAAAggVcgW4
Ian Barbe    (2022-09-21 20:16:13)
De Angelo 2011, De Lucca 2010, De Lucca 2011, Donadio 2010, Guerisoli 2017, Kissling 2013, Llanos 2014, Lucherini 2008, Pia 2013, Quiroga 2016,</t>
        </r>
      </text>
    </comment>
    <comment ref="AQ145" authorId="0" shapeId="0" xr:uid="{00000000-0006-0000-0000-000036000000}">
      <text>
        <r>
          <rPr>
            <sz val="10"/>
            <color rgb="FF000000"/>
            <rFont val="Arial"/>
            <scheme val="minor"/>
          </rPr>
          <t>======
ID#AAAAdZ4yynM
    (2022-07-31 16:54:42)
es opinion? declaran a traves de entrevistas cuanto ganado fue predado por puma
	-Ian Barbe</t>
        </r>
      </text>
    </comment>
    <comment ref="EC145" authorId="0" shapeId="0" xr:uid="{00000000-0006-0000-0000-000037000000}">
      <text>
        <r>
          <rPr>
            <sz val="10"/>
            <color rgb="FF000000"/>
            <rFont val="Arial"/>
            <scheme val="minor"/>
          </rPr>
          <t>======
ID#AAAAggVcgPc
Ian Barbe    (2022-09-21 19:59:00)
En este caso es NorteAmerica, CentroAmerica y SUdamerica</t>
        </r>
      </text>
    </comment>
    <comment ref="C146" authorId="0" shapeId="0" xr:uid="{00000000-0006-0000-0000-000038000000}">
      <text>
        <r>
          <rPr>
            <sz val="10"/>
            <color rgb="FF000000"/>
            <rFont val="Arial"/>
            <scheme val="minor"/>
          </rPr>
          <t>======
ID#AAAAdZ4yyqo
    (2022-07-31 16:54:42)
es medio confuso sobre que categorias clasificarlo mas allá de Conflicto puma-humano
	-Ian Barbe
------
ID#AAAAgruW4uQ
Ian Barbe    (2022-09-23 17:39:04)
Es CHC, percepcion, actitud, manejo</t>
        </r>
      </text>
    </comment>
    <comment ref="AR146" authorId="0" shapeId="0" xr:uid="{00000000-0006-0000-0000-000039000000}">
      <text>
        <r>
          <rPr>
            <sz val="10"/>
            <color rgb="FF000000"/>
            <rFont val="Arial"/>
            <scheme val="minor"/>
          </rPr>
          <t>======
ID#AAAAgruW4t4
Ian Barbe    (2022-09-23 17:32:48)
Attitudes toward pumas:
Do you agree with the following statement? “I would prefer the
puma not to be in the area.”</t>
        </r>
      </text>
    </comment>
    <comment ref="AS146" authorId="0" shapeId="0" xr:uid="{00000000-0006-0000-0000-00003A000000}">
      <text>
        <r>
          <rPr>
            <sz val="10"/>
            <color rgb="FF000000"/>
            <rFont val="Arial"/>
            <scheme val="minor"/>
          </rPr>
          <t>======
ID#AAAAgruW4t8
Ian Barbe    (2022-09-23 17:32:58)
Behaviors toward pumas:
Have you hunted a puma in the last year?</t>
        </r>
      </text>
    </comment>
    <comment ref="J147" authorId="0" shapeId="0" xr:uid="{00000000-0006-0000-0000-000054000000}">
      <text>
        <r>
          <rPr>
            <sz val="10"/>
            <color rgb="FF000000"/>
            <rFont val="Arial"/>
            <scheme val="minor"/>
          </rPr>
          <t>======
ID#AAAAdZ4yyp4
    (2022-07-31 16:54:42)
en material suplmenetario no aclara de donde son (respecto al tipo de sitio de estudio) habla de museos y field work
	-Ian Barbe</t>
        </r>
      </text>
    </comment>
    <comment ref="C148" authorId="0" shapeId="0" xr:uid="{00000000-0006-0000-0000-00006C000000}">
      <text>
        <r>
          <rPr>
            <sz val="10"/>
            <color rgb="FF000000"/>
            <rFont val="Arial"/>
            <scheme val="minor"/>
          </rPr>
          <t>======
ID#AAAAdZ4yyqU
    (2022-07-31 16:54:42)
el area de estudio y la clasificacion de lo social
	-Ian Barbe</t>
        </r>
      </text>
    </comment>
    <comment ref="AQ148" authorId="0" shapeId="0" xr:uid="{00000000-0006-0000-0000-00006D000000}">
      <text>
        <r>
          <rPr>
            <sz val="10"/>
            <color rgb="FF000000"/>
            <rFont val="Arial"/>
            <scheme val="minor"/>
          </rPr>
          <t>======
ID#AAAAdZ4yylo
    (2022-07-31 16:54:42)
aca se evalua conocimiento
	-Ian Barbe</t>
        </r>
      </text>
    </comment>
    <comment ref="AR148" authorId="1" shapeId="0" xr:uid="{00000000-0006-0000-0000-00006E000000}">
      <text>
        <r>
          <rPr>
            <b/>
            <sz val="9"/>
            <color indexed="81"/>
            <rFont val="Tahoma"/>
            <family val="2"/>
          </rPr>
          <t>HP:</t>
        </r>
        <r>
          <rPr>
            <sz val="9"/>
            <color indexed="81"/>
            <rFont val="Tahoma"/>
            <family val="2"/>
          </rPr>
          <t xml:space="preserve">
exóticos,
cazar o usar pieles de animales
silvestres; b) frecuentemente:
realizar actividades en la naturaleza,
leer libros, revistas o
periódicos que tratan sobre
especies animales, ver programas
de TV sobre animales y
tratar de convencer a los demás
sobre su postura ante la
fauna; y c) a veces: participar
de reuniones donde se discuten
problemas con la fauna y visitar
el zoológico o un museo de
ciencias naturales.</t>
        </r>
      </text>
    </comment>
    <comment ref="BL149" authorId="1" shapeId="0" xr:uid="{00000000-0006-0000-0000-00007A000000}">
      <text>
        <r>
          <rPr>
            <b/>
            <sz val="9"/>
            <color indexed="81"/>
            <rFont val="Tahoma"/>
            <family val="2"/>
          </rPr>
          <t>HP:</t>
        </r>
        <r>
          <rPr>
            <sz val="9"/>
            <color indexed="81"/>
            <rFont val="Tahoma"/>
            <family val="2"/>
          </rPr>
          <t xml:space="preserve">
retiraron los huevos de los nidos</t>
        </r>
      </text>
    </comment>
    <comment ref="C150" authorId="0" shapeId="0" xr:uid="{00000000-0006-0000-0000-00007B000000}">
      <text>
        <r>
          <rPr>
            <sz val="10"/>
            <color rgb="FF000000"/>
            <rFont val="Arial"/>
            <scheme val="minor"/>
          </rPr>
          <t>======
ID#AAAAdZ4yyos
    (2022-07-31 16:54:42)
es presencia? creo quee es distribucion nomas
	-Ian Barbe</t>
        </r>
      </text>
    </comment>
    <comment ref="P150" authorId="0" shapeId="0" xr:uid="{00000000-0006-0000-0000-00007C000000}">
      <text>
        <r>
          <rPr>
            <sz val="10"/>
            <color rgb="FF000000"/>
            <rFont val="Arial"/>
            <scheme val="minor"/>
          </rPr>
          <t>======
ID#AAAAdZ4yysM
    (2022-07-31 16:54:42)
se usaron camaras trampa
	-Ian Barbe</t>
        </r>
      </text>
    </comment>
    <comment ref="S150" authorId="0" shapeId="0" xr:uid="{00000000-0006-0000-0000-00007D000000}">
      <text>
        <r>
          <rPr>
            <sz val="10"/>
            <color rgb="FF000000"/>
            <rFont val="Arial"/>
            <scheme val="minor"/>
          </rPr>
          <t>======
ID#AAAAdZ4yyv4
    (2022-07-31 16:54:42)
se hicieron encuestas y entrevistas con validez de datos fisicos
	-Ian Barbe</t>
        </r>
      </text>
    </comment>
    <comment ref="AM150" authorId="0" shapeId="0" xr:uid="{00000000-0006-0000-0000-00007E000000}">
      <text>
        <r>
          <rPr>
            <sz val="10"/>
            <color rgb="FF000000"/>
            <rFont val="Arial"/>
            <scheme val="minor"/>
          </rPr>
          <t>======
ID#AAAAdZ4yyuw
    (2022-07-31 16:54:42)
es distribucion por encuestas y camaras con evidencias
	-Ian Barbe</t>
        </r>
      </text>
    </comment>
    <comment ref="AQ150" authorId="0" shapeId="0" xr:uid="{00000000-0006-0000-0000-00007F000000}">
      <text>
        <r>
          <rPr>
            <sz val="10"/>
            <color rgb="FF000000"/>
            <rFont val="Arial"/>
            <scheme val="minor"/>
          </rPr>
          <t>======
ID#AAAAdZ4yyyY
    (2022-07-31 16:54:42)
se mencionaron ataques de puma a ganado
	-Ian Barbe
aportan datos de pumas muertos en rutas y mas de ese estilo
se mencionan mascotismo y pumas capturados</t>
        </r>
      </text>
    </comment>
    <comment ref="AY151" authorId="1" shapeId="0" xr:uid="{00000000-0006-0000-0000-0000B0000000}">
      <text>
        <r>
          <rPr>
            <b/>
            <sz val="9"/>
            <color indexed="81"/>
            <rFont val="Tahoma"/>
          </rPr>
          <t>HP:</t>
        </r>
        <r>
          <rPr>
            <sz val="9"/>
            <color indexed="81"/>
            <rFont val="Tahoma"/>
          </rPr>
          <t xml:space="preserve">
es selección de habitat</t>
        </r>
      </text>
    </comment>
    <comment ref="BF151" authorId="1" shapeId="0" xr:uid="{00000000-0006-0000-0000-0000B1000000}">
      <text>
        <r>
          <rPr>
            <b/>
            <sz val="9"/>
            <color indexed="81"/>
            <rFont val="Tahoma"/>
            <family val="2"/>
          </rPr>
          <t>HP:</t>
        </r>
        <r>
          <rPr>
            <sz val="9"/>
            <color indexed="81"/>
            <rFont val="Tahoma"/>
            <family val="2"/>
          </rPr>
          <t xml:space="preserve">
analizan interaccion predador presa puma vicuña hipotesis prey catchability o ambush habitat</t>
        </r>
      </text>
    </comment>
    <comment ref="I152" authorId="0" shapeId="0" xr:uid="{00000000-0006-0000-0000-0000B2000000}">
      <text>
        <r>
          <rPr>
            <sz val="10"/>
            <color rgb="FF000000"/>
            <rFont val="Arial"/>
            <scheme val="minor"/>
          </rPr>
          <t>======
ID#AAAAdZ4yyuM
    (2022-07-31 16:54:42)
para puma usa trabajos ya citados en esta base de datos
	-Ian Barbe</t>
        </r>
      </text>
    </comment>
    <comment ref="AY153" authorId="1" shapeId="0" xr:uid="{00000000-0006-0000-0000-0000C3000000}">
      <text>
        <r>
          <rPr>
            <b/>
            <sz val="9"/>
            <color indexed="81"/>
            <rFont val="Tahoma"/>
            <family val="2"/>
          </rPr>
          <t>HP:</t>
        </r>
        <r>
          <rPr>
            <sz val="9"/>
            <color indexed="81"/>
            <rFont val="Tahoma"/>
            <family val="2"/>
          </rPr>
          <t xml:space="preserve">
en realidad es intensidad de uso de sitios en el parque</t>
        </r>
      </text>
    </comment>
    <comment ref="BF154" authorId="1" shapeId="0" xr:uid="{00000000-0006-0000-0000-0000C6000000}">
      <text>
        <r>
          <rPr>
            <b/>
            <sz val="9"/>
            <color indexed="81"/>
            <rFont val="Tahoma"/>
            <family val="2"/>
          </rPr>
          <t>HP:</t>
        </r>
        <r>
          <rPr>
            <sz val="9"/>
            <color indexed="81"/>
            <rFont val="Tahoma"/>
            <family val="2"/>
          </rPr>
          <t xml:space="preserve">
coompetencia entre 3 especies de carnivoros</t>
        </r>
      </text>
    </comment>
    <comment ref="AM155" authorId="0" shapeId="0" xr:uid="{00000000-0006-0000-0000-0000D7000000}">
      <text>
        <r>
          <rPr>
            <sz val="10"/>
            <color rgb="FF000000"/>
            <rFont val="Arial"/>
            <scheme val="minor"/>
          </rPr>
          <t>======
ID#AAAAdpeLbWc
Ian Barbe    (2022-08-04 17:00:48)
mortandad de puma por pesticidas</t>
        </r>
      </text>
    </comment>
    <comment ref="AC156" authorId="1" shapeId="0" xr:uid="{00000000-0006-0000-0000-0000DB000000}">
      <text>
        <r>
          <rPr>
            <b/>
            <sz val="9"/>
            <color indexed="81"/>
            <rFont val="Tahoma"/>
            <family val="2"/>
          </rPr>
          <t>HP:</t>
        </r>
        <r>
          <rPr>
            <sz val="9"/>
            <color indexed="81"/>
            <rFont val="Tahoma"/>
            <family val="2"/>
          </rPr>
          <t xml:space="preserve">
relato de avistamiento de pobladores sin respaldo es percepcion</t>
        </r>
      </text>
    </comment>
    <comment ref="AM156" authorId="0" shapeId="0" xr:uid="{00000000-0006-0000-0000-0000DC000000}">
      <text>
        <r>
          <rPr>
            <sz val="10"/>
            <color rgb="FF000000"/>
            <rFont val="Arial"/>
            <scheme val="minor"/>
          </rPr>
          <t>======
ID#AAAAdZ4yyrQ
    (2022-07-31 16:54:42)
todo tiene respaldo fehaciente para confirmar su distribucion
	-Ian Barbe</t>
        </r>
      </text>
    </comment>
    <comment ref="AY156" authorId="1" shapeId="0" xr:uid="{00000000-0006-0000-0000-0000DD000000}">
      <text>
        <r>
          <rPr>
            <b/>
            <sz val="9"/>
            <color indexed="81"/>
            <rFont val="Tahoma"/>
            <family val="2"/>
          </rPr>
          <t>HP:</t>
        </r>
        <r>
          <rPr>
            <sz val="9"/>
            <color indexed="81"/>
            <rFont val="Tahoma"/>
            <family val="2"/>
          </rPr>
          <t xml:space="preserve">
modelado de nicho ecologico</t>
        </r>
      </text>
    </comment>
    <comment ref="BI156" authorId="1" shapeId="0" xr:uid="{00000000-0006-0000-0000-0000DE000000}">
      <text>
        <r>
          <rPr>
            <b/>
            <sz val="9"/>
            <color indexed="81"/>
            <rFont val="Tahoma"/>
            <family val="2"/>
          </rPr>
          <t>HP:</t>
        </r>
        <r>
          <rPr>
            <sz val="9"/>
            <color indexed="81"/>
            <rFont val="Tahoma"/>
            <family val="2"/>
          </rPr>
          <t xml:space="preserve">
modelado de nicho ecologico</t>
        </r>
      </text>
    </comment>
    <comment ref="C157" authorId="0" shapeId="0" xr:uid="{00000000-0006-0000-0000-00003B000000}">
      <text>
        <r>
          <rPr>
            <sz val="10"/>
            <color rgb="FF000000"/>
            <rFont val="Arial"/>
            <scheme val="minor"/>
          </rPr>
          <t>======
ID#AAAAdZ4yylY
    (2022-07-31 16:54:42)
No aclara sitio de estudio para cuidar a la comunidad (La Puna). Conflicro puma-ganado lo trata con entrevistas donde pregunta por percepcion, actitudes y comportamiento, y ¿opinion?
	-Ian Barbe
------
ID#AAAAgruW4ug
Ian Barbe    (2022-09-23 17:52:00)
Es Conflicto porque indagan sobre ganado pérdido por puma, percepcion y comportamiento (estrategia) y estimacion economica de perdida</t>
        </r>
      </text>
    </comment>
    <comment ref="V157" authorId="0" shapeId="0" xr:uid="{00000000-0006-0000-0000-00003C000000}">
      <text>
        <r>
          <rPr>
            <sz val="10"/>
            <color rgb="FF000000"/>
            <rFont val="Arial"/>
            <scheme val="minor"/>
          </rPr>
          <t>======
ID#AAAAgruW4uU
Ian Barbe    (2022-09-23 17:42:26)
focus group discussion carried out in a meeting with the community.</t>
        </r>
      </text>
    </comment>
    <comment ref="AS157" authorId="0" shapeId="0" xr:uid="{00000000-0006-0000-0000-00003D000000}">
      <text>
        <r>
          <rPr>
            <sz val="10"/>
            <color rgb="FF000000"/>
            <rFont val="Arial"/>
            <scheme val="minor"/>
          </rPr>
          <t>======
ID#AAAAgruW4uc
Ian Barbe    (2022-09-23 17:50:58)
Comportamiento</t>
        </r>
      </text>
    </comment>
    <comment ref="BL157" authorId="0" shapeId="0" xr:uid="{00000000-0006-0000-0000-00003E000000}">
      <text>
        <r>
          <rPr>
            <sz val="10"/>
            <color rgb="FF000000"/>
            <rFont val="Arial"/>
            <scheme val="minor"/>
          </rPr>
          <t>======
ID#AAAAdZ4yyqg
    (2022-07-31 16:54:42)
encuestan sobre predacion de puma sobre ganado
	-Ian Barbe</t>
        </r>
      </text>
    </comment>
    <comment ref="C159" authorId="0" shapeId="0" xr:uid="{00000000-0006-0000-0000-00004B000000}">
      <text>
        <r>
          <rPr>
            <sz val="10"/>
            <color rgb="FF000000"/>
            <rFont val="Arial"/>
            <scheme val="minor"/>
          </rPr>
          <t>======
ID#AAAAdZ4yynE
    (2022-07-31 16:54:42)
Es un review y un field camp study. Voy a tomar el area de estudio del field study por un lado y por snow ball voy a buscar y agregar todos los otros trabajos del review que sean en argentina
	-Ian Barbe</t>
        </r>
      </text>
    </comment>
    <comment ref="K159" authorId="0" shapeId="0" xr:uid="{00000000-0006-0000-0000-00004C000000}">
      <text>
        <r>
          <rPr>
            <sz val="10"/>
            <color rgb="FF000000"/>
            <rFont val="Arial"/>
            <scheme val="minor"/>
          </rPr>
          <t>======
ID#AAAAdZ4yywk
    (2022-07-31 16:54:42)
para el review
	-Ian Barbe
------
ID#AAAAgruW4vI
Ian Barbe    (2022-09-23 19:24:56)
dejo el comentario: marque el area del field camp study y el review no aplica</t>
        </r>
      </text>
    </comment>
    <comment ref="N159" authorId="0" shapeId="0" xr:uid="{00000000-0006-0000-0000-00004D000000}">
      <text>
        <r>
          <rPr>
            <sz val="10"/>
            <color rgb="FF000000"/>
            <rFont val="Arial"/>
            <scheme val="minor"/>
          </rPr>
          <t>======
ID#AAAAdZ4yyu8
    (2022-07-31 16:54:42)
tomo el area de estudio del field camp
	-Ian Barbe</t>
        </r>
      </text>
    </comment>
    <comment ref="AO159" authorId="0" shapeId="0" xr:uid="{00000000-0006-0000-0000-00004E000000}">
      <text>
        <r>
          <rPr>
            <sz val="10"/>
            <color rgb="FF000000"/>
            <rFont val="Arial"/>
            <scheme val="minor"/>
          </rPr>
          <t>======
ID#AAAAdZ4yyp8
    (2022-07-31 16:54:42)
dudo se va o no ya que buscan porcentaje de ganado en la dieta
	-Ian Barbe
------
ID#AAAAgruW4vU
Ian Barbe    (2022-09-23 19:29:20)
No porque es dieta. No informan de ataque a ganado bajo ningun metodo</t>
        </r>
      </text>
    </comment>
    <comment ref="C160" authorId="0" shapeId="0" xr:uid="{00000000-0006-0000-0000-000057000000}">
      <text>
        <r>
          <rPr>
            <sz val="10"/>
            <color rgb="FF000000"/>
            <rFont val="Arial"/>
            <scheme val="minor"/>
          </rPr>
          <t>======
ID#AAAAdZ4yy14
    (2022-07-31 16:54:42)
Short note
	-Ian Barbe</t>
        </r>
      </text>
    </comment>
    <comment ref="BX160" authorId="0" shapeId="0" xr:uid="{00000000-0006-0000-0000-000058000000}">
      <text>
        <r>
          <rPr>
            <sz val="10"/>
            <color rgb="FF000000"/>
            <rFont val="Arial"/>
            <scheme val="minor"/>
          </rPr>
          <t>======
ID#AAAAdZ4yyzs
    (2022-07-31 16:54:42)
Our results indicated new records for San Juanprovince of A. tigrinum parasitizing Canis familiarisand Lycalopex gymnocercus, in addition to the first record forArgentina of this tick parasitizing a Puma concolor individual.
	-Ian Barbe</t>
        </r>
      </text>
    </comment>
    <comment ref="C161" authorId="0" shapeId="0" xr:uid="{00000000-0006-0000-0000-000063000000}">
      <text>
        <r>
          <rPr>
            <sz val="10"/>
            <color rgb="FF000000"/>
            <rFont val="Arial"/>
            <scheme val="minor"/>
          </rPr>
          <t>======
ID#AAAAdZ4yyws
    (2022-07-31 16:54:42)
ver enfoque ecologico y social
	-Ian Barbe</t>
        </r>
      </text>
    </comment>
    <comment ref="AB161" authorId="0" shapeId="0" xr:uid="{00000000-0006-0000-0000-000064000000}">
      <text>
        <r>
          <rPr>
            <sz val="10"/>
            <color rgb="FF000000"/>
            <rFont val="Arial"/>
            <scheme val="minor"/>
          </rPr>
          <t>======
ID#AAAAdZ4yyto
    (2022-07-31 16:54:42)
recopilaron datos del INDEC, IGn y otros
	-Ian Barbe
NO, PORQUE ESTO ES COMO LO QUE YO HAGO PARA LOS SHAPES</t>
        </r>
      </text>
    </comment>
    <comment ref="AC161" authorId="0" shapeId="0" xr:uid="{00000000-0006-0000-0000-000065000000}">
      <text>
        <r>
          <rPr>
            <sz val="10"/>
            <color rgb="FF000000"/>
            <rFont val="Arial"/>
            <scheme val="minor"/>
          </rPr>
          <t xml:space="preserve">======
ID#AAAAdZ4yymA
    (2022-07-31 16:54:42)
Modeling and mapping of the probabilities of conflicts
	-Ian Barbe
preguntan por carnivoros en la zona y por loa domesticos predados
</t>
        </r>
      </text>
    </comment>
    <comment ref="AQ161" authorId="0" shapeId="0" xr:uid="{00000000-0006-0000-0000-000066000000}">
      <text>
        <r>
          <rPr>
            <sz val="10"/>
            <color rgb="FF000000"/>
            <rFont val="Arial"/>
            <scheme val="minor"/>
          </rPr>
          <t xml:space="preserve">======
ID#AAAAdZ4yyxI
    (2022-07-31 16:54:42)
Do you know about any conflicts between carnivores and rural inhabitants living in the Humid Chaco?
	-Ian Barbe
What animals do rural people keep in your area?
	-Ian Barbe
PARA SIMPLIFICAR Y NO COMPLICARME VOY A DEJAR DE LADO ESTA CATEGORIA
</t>
        </r>
      </text>
    </comment>
    <comment ref="AR161" authorId="0" shapeId="0" xr:uid="{00000000-0006-0000-0000-000067000000}">
      <text>
        <r>
          <rPr>
            <sz val="10"/>
            <color rgb="FF000000"/>
            <rFont val="Arial"/>
            <scheme val="minor"/>
          </rPr>
          <t>======
ID#AAAAdZ4yypI
    (2022-07-31 16:54:42)
Preguntan: Did you shoot them? carnivoros
	-Ian Barbe
What is the attitude of the inhabitants towards carnivores?
	-Ian Barbe</t>
        </r>
      </text>
    </comment>
    <comment ref="AY161" authorId="0" shapeId="0" xr:uid="{00000000-0006-0000-0000-000068000000}">
      <text>
        <r>
          <rPr>
            <sz val="10"/>
            <color rgb="FF000000"/>
            <rFont val="Arial"/>
            <scheme val="minor"/>
          </rPr>
          <t>======
ID#AAAAdZ4yy0g
    (2022-07-31 16:54:42)
o modelos de distribucion aplica a uso de habitat? The distribution models showed that the most probable variables for predicting conflicts were the distance from the roads, livestock density and the proportion of anthropized areas.
	-Ian Barbe
Conflict probability distribution models</t>
        </r>
      </text>
    </comment>
    <comment ref="BI161" authorId="0" shapeId="0" xr:uid="{00000000-0006-0000-0000-000069000000}">
      <text>
        <r>
          <rPr>
            <sz val="10"/>
            <color rgb="FF000000"/>
            <rFont val="Arial"/>
            <scheme val="minor"/>
          </rPr>
          <t>======
ID#AAAAdZ4yypk
    (2022-07-31 16:54:42)
Modelos de distribucion espacial
	-Ian Barbe</t>
        </r>
      </text>
    </comment>
    <comment ref="C162" authorId="0" shapeId="0" xr:uid="{00000000-0006-0000-0000-000072000000}">
      <text>
        <r>
          <rPr>
            <sz val="10"/>
            <color rgb="FF000000"/>
            <rFont val="Arial"/>
            <scheme val="minor"/>
          </rPr>
          <t>======
ID#AAAAdZ4yyts
    (2022-07-31 16:54:42)
es uso de habitat o modelo de ocupacion (distribucion?) ?
	-Ian Barbe
dirigido o semidirigido a puma?
	-Ian Barbe
para mi es dirigido
	-Ian Barbe</t>
        </r>
      </text>
    </comment>
    <comment ref="AV162" authorId="0" shapeId="0" xr:uid="{00000000-0006-0000-0000-000073000000}">
      <text>
        <r>
          <rPr>
            <sz val="10"/>
            <color rgb="FF000000"/>
            <rFont val="Arial"/>
            <scheme val="minor"/>
          </rPr>
          <t>======
ID#AAAAdZ4yys4
    (2022-07-31 16:54:42)
interaccion espacial y temporal con otras especies de carnivoros
	-Ian Barbe</t>
        </r>
      </text>
    </comment>
    <comment ref="AY162" authorId="0" shapeId="0" xr:uid="{00000000-0006-0000-0000-000074000000}">
      <text>
        <r>
          <rPr>
            <sz val="10"/>
            <color rgb="FF000000"/>
            <rFont val="Arial"/>
            <scheme val="minor"/>
          </rPr>
          <t>======
ID#AAAAdZ4yynw
    (2022-07-31 16:54:42)
interaccion espacial y temporal con otras especies de carnivoros
	-Ian Barbe
en realidad esto lo evalua en el modelo de ocupacion?
	-Ian Barbe
diferencia entre uso de habitat y modelo de ocupacion? no se tocan?
	-Ian Barbe
en realidad analizan el uso de habitat para crear el modelo de ocupacion o algo asi
	-Ian Barbe</t>
        </r>
      </text>
    </comment>
    <comment ref="BI162" authorId="0" shapeId="0" xr:uid="{00000000-0006-0000-0000-000075000000}">
      <text>
        <r>
          <rPr>
            <sz val="10"/>
            <color rgb="FF000000"/>
            <rFont val="Arial"/>
            <scheme val="minor"/>
          </rPr>
          <t>======
ID#AAAAdZ4yyyM
    (2022-07-31 16:54:42)
usan modelos de ocuàcion: Single-species occupancy models have been widelyused in camera-trap studies to determine wildlife speciesoccurrence and distribution
	-Ian Barbe</t>
        </r>
      </text>
    </comment>
    <comment ref="AH164" authorId="0" shapeId="0" xr:uid="{00000000-0006-0000-0000-0000C4000000}">
      <text>
        <r>
          <rPr>
            <sz val="10"/>
            <color rgb="FF000000"/>
            <rFont val="Arial"/>
            <scheme val="minor"/>
          </rPr>
          <t>======
ID#AAAAdZ4yyvs
    (2022-07-31 16:54:42)
paleoecologia
	-Ian Barbe</t>
        </r>
      </text>
    </comment>
    <comment ref="AY164" authorId="1" shapeId="0" xr:uid="{00000000-0006-0000-0000-0000C5000000}">
      <text>
        <r>
          <rPr>
            <b/>
            <sz val="9"/>
            <color indexed="81"/>
            <rFont val="Tahoma"/>
          </rPr>
          <t>HP:</t>
        </r>
        <r>
          <rPr>
            <sz val="9"/>
            <color indexed="81"/>
            <rFont val="Tahoma"/>
          </rPr>
          <t xml:space="preserve">
selección de habitat con PCA</t>
        </r>
      </text>
    </comment>
    <comment ref="AG170" authorId="0" shapeId="0" xr:uid="{00000000-0006-0000-0000-0000EA000000}">
      <text>
        <r>
          <rPr>
            <sz val="10"/>
            <color rgb="FF000000"/>
            <rFont val="Arial"/>
            <scheme val="minor"/>
          </rPr>
          <t>======
ID#AAAAdZ4yyqc
HP    (2022-07-31 16:54:42)
Other ethnospecies are a source of medicine, such
as the fat of Puma (Puma concolor ) to treat bone
pains (rheumatism), bumps and bruises.</t>
        </r>
      </text>
    </comment>
    <comment ref="DI174" authorId="1" shapeId="0" xr:uid="{00000000-0006-0000-0000-0000F6000000}">
      <text>
        <r>
          <rPr>
            <b/>
            <sz val="9"/>
            <color indexed="81"/>
            <rFont val="Tahoma"/>
            <family val="2"/>
          </rPr>
          <t>HP:</t>
        </r>
        <r>
          <rPr>
            <sz val="9"/>
            <color indexed="81"/>
            <rFont val="Tahoma"/>
            <family val="2"/>
          </rPr>
          <t xml:space="preserve">
no cuenta. Esta incluido en el ensamble columna DM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HP</author>
  </authors>
  <commentList>
    <comment ref="B7" authorId="0" shapeId="0" xr:uid="{FE231562-2417-4B22-AAAF-9CD47ECD21D0}">
      <text>
        <r>
          <rPr>
            <sz val="10"/>
            <color rgb="FF000000"/>
            <rFont val="Arial"/>
            <scheme val="minor"/>
          </rPr>
          <t>======
ID#AAAAdZ4yy0E
    (2022-07-31 16:54:42)
puede ser otro tema
	-Ian Barbe</t>
        </r>
      </text>
    </comment>
    <comment ref="B8" authorId="0" shapeId="0" xr:uid="{AB539307-91D7-4B77-A95E-4FA6B4467680}">
      <text>
        <r>
          <rPr>
            <sz val="10"/>
            <color rgb="FF000000"/>
            <rFont val="Arial"/>
            <scheme val="minor"/>
          </rPr>
          <t>======
ID#AAAAdZ4yyqk
    (2022-07-31 16:54:42)
comportamiento del puma en la formacion de arqueofunas
	-Ian Barbe
Arqueofauna: relacionados con cualquier aspecto del estudio de restos animales recuperados en yacimientos arqueológicos
	-Ian Barbe
de recuperar esos restos analizan el comportamiento del puma en generar estos lugares
	-Ian Barbe</t>
        </r>
      </text>
    </comment>
    <comment ref="B14" authorId="0" shapeId="0" xr:uid="{3BCE0C38-A2FC-421D-8CFB-24B50A6CD9BD}">
      <text>
        <r>
          <rPr>
            <sz val="10"/>
            <color rgb="FF000000"/>
            <rFont val="Arial"/>
            <scheme val="minor"/>
          </rPr>
          <t>======
ID#AAAAdZ4yyuQ
HP    (2022-07-31 16:54:42)
interaccion predador presa.  we also tested the effects of predation risk on camelid habitat use and overlap</t>
        </r>
      </text>
    </comment>
    <comment ref="D18" authorId="0" shapeId="0" xr:uid="{BC62127B-9E5E-4BA3-A186-8C20ED156B27}">
      <text>
        <r>
          <rPr>
            <sz val="10"/>
            <color rgb="FF000000"/>
            <rFont val="Arial"/>
            <scheme val="minor"/>
          </rPr>
          <t>======
ID#AAAAdZ25m40
    (2022-07-31 16:54:42)
conflicto y percepcion
	-Ian Barbe</t>
        </r>
      </text>
    </comment>
    <comment ref="B20" authorId="0" shapeId="0" xr:uid="{024454EC-9193-4E3D-AA68-5E0098A812A4}">
      <text>
        <r>
          <rPr>
            <sz val="10"/>
            <color rgb="FF000000"/>
            <rFont val="Arial"/>
            <scheme val="minor"/>
          </rPr>
          <t>======
ID#AAAAdZ4yyvo
    (2022-07-31 16:54:42)
conservacion
	-Ian Barbe</t>
        </r>
      </text>
    </comment>
    <comment ref="D31" authorId="0" shapeId="0" xr:uid="{890AF5F1-957E-4097-8A58-4E5DBA1DBF6B}">
      <text>
        <r>
          <rPr>
            <sz val="10"/>
            <color rgb="FF000000"/>
            <rFont val="Arial"/>
            <scheme val="minor"/>
          </rPr>
          <t xml:space="preserve">======
ID#AAAAdZ4yyzY
    (2022-07-31 16:54:42)
no estoy seguro si es conflicto o no
	-Ian Barbe
SI REGISTRA PREDACION DE GANADO, ES CONFLICTO
Es percepcion del conflicto
</t>
        </r>
      </text>
    </comment>
    <comment ref="B36" authorId="0" shapeId="0" xr:uid="{F6241B36-F6D9-4489-A461-9375A4A584D6}">
      <text>
        <r>
          <rPr>
            <sz val="10"/>
            <color rgb="FF000000"/>
            <rFont val="Arial"/>
            <scheme val="minor"/>
          </rPr>
          <t>======
ID#AAAAdZ4yywQ
    (2022-07-31 16:54:42)
hacen un modelo de habitat para la presecencia de pumas en ranchos
	-Ian Barbe</t>
        </r>
      </text>
    </comment>
    <comment ref="D53" authorId="0" shapeId="0" xr:uid="{529E7D3D-2DAD-4876-940D-7CF7FEF0A5C6}">
      <text>
        <r>
          <rPr>
            <sz val="10"/>
            <color rgb="FF000000"/>
            <rFont val="Arial"/>
            <scheme val="minor"/>
          </rPr>
          <t>======
ID#AAAAdZ4yy0k
    (2022-07-31 16:54:42)
conflicto
	-Ian Barbe</t>
        </r>
      </text>
    </comment>
    <comment ref="B55" authorId="0" shapeId="0" xr:uid="{217B0935-FD20-4146-959A-428F940D0100}">
      <text>
        <r>
          <rPr>
            <sz val="10"/>
            <color rgb="FF000000"/>
            <rFont val="Arial"/>
            <scheme val="minor"/>
          </rPr>
          <t>======
ID#AAAAdZ25m44
    (2022-07-31 16:54:42)
registros para contrastar las encuestas y hacer distribucion
	-Ian Barbe</t>
        </r>
      </text>
    </comment>
    <comment ref="B61" authorId="0" shapeId="0" xr:uid="{455CAC3A-90A0-4594-8136-19142B38C505}">
      <text>
        <r>
          <rPr>
            <sz val="10"/>
            <color rgb="FF000000"/>
            <rFont val="Arial"/>
            <scheme val="minor"/>
          </rPr>
          <t>======
ID#AAAAdpeLbWU
Ian Barbe    (2022-08-04 16:57:48)
ataque de puma a humano es comportamiento</t>
        </r>
      </text>
    </comment>
    <comment ref="B64" authorId="0" shapeId="0" xr:uid="{A54FC10B-2EE0-4F24-96F6-68E7CD371407}">
      <text>
        <r>
          <rPr>
            <sz val="10"/>
            <color rgb="FF000000"/>
            <rFont val="Arial"/>
            <scheme val="minor"/>
          </rPr>
          <t>======
ID#AAAAdZ4yy2I
    (2022-07-31 16:54:42)
conservacion
	-Ian Barbe</t>
        </r>
      </text>
    </comment>
    <comment ref="D71" authorId="0" shapeId="0" xr:uid="{5806037A-277C-4F29-B29E-8BB77B6DC171}">
      <text>
        <r>
          <rPr>
            <sz val="10"/>
            <color rgb="FF000000"/>
            <rFont val="Arial"/>
            <scheme val="minor"/>
          </rPr>
          <t>======
ID#AAAAdZ4yy0s
    (2022-07-31 16:54:42)
entrevistas y conflicto
	-Ian Barbe</t>
        </r>
      </text>
    </comment>
    <comment ref="D76" authorId="0" shapeId="0" xr:uid="{C8552E78-2D6F-4A4B-85F1-21ABB69A079B}">
      <text>
        <r>
          <rPr>
            <sz val="10"/>
            <color rgb="FF000000"/>
            <rFont val="Arial"/>
            <scheme val="minor"/>
          </rPr>
          <t>======
ID#AAAAdZ4yym4
    (2022-07-31 16:54:42)
conflicto
	-Ian Barbe
------
ID#AAAAggVcgN8
Ian Barbe    (2022-09-21 18:25:07)
Lo saco de conflicto porque estudia la dieta del puma en una reserva que tiene ovejas y el foco esta puesto en la predacion de guanacos</t>
        </r>
      </text>
    </comment>
    <comment ref="B80" authorId="0" shapeId="0" xr:uid="{638148A7-4B92-4E06-A3C4-BCB2B3865A80}">
      <text>
        <r>
          <rPr>
            <sz val="10"/>
            <color rgb="FF000000"/>
            <rFont val="Arial"/>
            <scheme val="minor"/>
          </rPr>
          <t>======
ID#AAAAdZ4yypg
    (2022-07-31 16:54:42)
comparan metodos para estimar densidad
	-Ian Barbe</t>
        </r>
      </text>
    </comment>
    <comment ref="B95" authorId="0" shapeId="0" xr:uid="{48EF4B67-AD7D-464B-B2B7-BB7237C43BDD}">
      <text>
        <r>
          <rPr>
            <sz val="10"/>
            <color rgb="FF000000"/>
            <rFont val="Arial"/>
            <scheme val="minor"/>
          </rPr>
          <t>======
ID#AAAAggVcgOc
Ian Barbe    (2022-09-21 19:05:11)
nuevo. se lo sumo a metodologias</t>
        </r>
      </text>
    </comment>
    <comment ref="C95" authorId="0" shapeId="0" xr:uid="{26FA9343-E160-4B56-8EE2-49320287D74B}">
      <text>
        <r>
          <rPr>
            <sz val="10"/>
            <color rgb="FF000000"/>
            <rFont val="Arial"/>
            <scheme val="minor"/>
          </rPr>
          <t>======
ID#AAAAggVcgOk
Ian Barbe    (2022-09-21 19:08:26)
nuevo</t>
        </r>
      </text>
    </comment>
    <comment ref="D95" authorId="0" shapeId="0" xr:uid="{68952C48-92CE-4A01-9D3C-57C31447DF90}">
      <text>
        <r>
          <rPr>
            <sz val="10"/>
            <color rgb="FF000000"/>
            <rFont val="Arial"/>
            <scheme val="minor"/>
          </rPr>
          <t>======
ID#AAAAggVcgOg
Ian Barbe    (2022-09-21 19:07:20)
percepcion de presencia</t>
        </r>
      </text>
    </comment>
    <comment ref="B107" authorId="0" shapeId="0" xr:uid="{DF807C05-4BA1-47E0-976C-6CC0C6F58A48}">
      <text>
        <r>
          <rPr>
            <sz val="10"/>
            <color rgb="FF000000"/>
            <rFont val="Arial"/>
            <scheme val="minor"/>
          </rPr>
          <t>======
ID#AAAAdZ4yynY
    (2022-07-31 16:54:42)
predacion corroborada en campo
	-Ian Barbe</t>
        </r>
      </text>
    </comment>
    <comment ref="B118" authorId="0" shapeId="0" xr:uid="{E6D58FEA-895B-4865-A753-704854A53152}">
      <text>
        <r>
          <rPr>
            <sz val="10"/>
            <color rgb="FF000000"/>
            <rFont val="Arial"/>
            <scheme val="minor"/>
          </rPr>
          <t>======
ID#AAAAdZ4yysc
    (2022-07-31 16:54:42)
conservacion, dieta, etc
	-Ian Barbe</t>
        </r>
      </text>
    </comment>
    <comment ref="D118" authorId="0" shapeId="0" xr:uid="{351E5D14-B49B-47BD-BD1B-DC32F7A2A405}">
      <text>
        <r>
          <rPr>
            <sz val="10"/>
            <color rgb="FF000000"/>
            <rFont val="Arial"/>
            <scheme val="minor"/>
          </rPr>
          <t>======
ID#AAAAdZ4yyw0
    (2022-07-31 16:54:42)
conflicto, leyes, politica
	-Ian Barbe</t>
        </r>
      </text>
    </comment>
    <comment ref="B121" authorId="0" shapeId="0" xr:uid="{FF2D25E7-1E4A-4F51-9C03-9FA99108FC64}">
      <text>
        <r>
          <rPr>
            <sz val="10"/>
            <color rgb="FF000000"/>
            <rFont val="Arial"/>
            <scheme val="minor"/>
          </rPr>
          <t>======
ID#AAAAdZ25m4o
    (2022-07-31 16:54:42)
entrevistas para registros se contrastaron con evidencias que dieron con la distribucion del puma
	-Ian Barbe
Los que no son contrastados son percepcion</t>
        </r>
      </text>
    </comment>
    <comment ref="D121" authorId="0" shapeId="0" xr:uid="{3EFF2796-6334-4DCC-8B56-598A29F548D3}">
      <text>
        <r>
          <rPr>
            <sz val="10"/>
            <color rgb="FF000000"/>
            <rFont val="Arial"/>
            <scheme val="minor"/>
          </rPr>
          <t>======
ID#AAAAdZ4yy1I
    (2022-07-31 16:54:42)
conflicto y percepcion
	-Ian Barbe</t>
        </r>
      </text>
    </comment>
    <comment ref="D123" authorId="0" shapeId="0" xr:uid="{12DC29BF-4A46-401B-819A-B1386BA5AAA1}">
      <text>
        <r>
          <rPr>
            <sz val="10"/>
            <color rgb="FF000000"/>
            <rFont val="Arial"/>
            <scheme val="minor"/>
          </rPr>
          <t>======
ID#AAAAd6GBCKM
Ian Barbe    (2022-09-19 18:35:40)
conflicto humano puma: surpus killing a ganado</t>
        </r>
      </text>
    </comment>
    <comment ref="B128" authorId="0" shapeId="0" xr:uid="{371F5D9C-335A-4D4D-86E1-A9D9367762AA}">
      <text>
        <r>
          <rPr>
            <sz val="10"/>
            <color rgb="FF000000"/>
            <rFont val="Arial"/>
            <scheme val="minor"/>
          </rPr>
          <t>======
ID#AAAAdZ4yytQ
    (2022-07-31 16:54:42)
habla del comportamiento del puma en la formacion de recursos de arqueologia
	-Ian Barbe</t>
        </r>
      </text>
    </comment>
    <comment ref="B131" authorId="1" shapeId="0" xr:uid="{76840E9F-FA75-4FEF-8127-A23822C94CE7}">
      <text>
        <r>
          <rPr>
            <b/>
            <sz val="9"/>
            <color indexed="81"/>
            <rFont val="Tahoma"/>
            <family val="2"/>
          </rPr>
          <t>HP:</t>
        </r>
        <r>
          <rPr>
            <sz val="9"/>
            <color indexed="81"/>
            <rFont val="Tahoma"/>
            <family val="2"/>
          </rPr>
          <t xml:space="preserve">
aramaron un gran dataset</t>
        </r>
      </text>
    </comment>
    <comment ref="B143" authorId="0" shapeId="0" xr:uid="{3C0F1CE9-7252-42E6-B8FF-32DD83B18EAD}">
      <text>
        <r>
          <rPr>
            <sz val="10"/>
            <color rgb="FF000000"/>
            <rFont val="Arial"/>
            <scheme val="minor"/>
          </rPr>
          <t>======
ID#AAAAggVcgNc
Ian Barbe    (2022-09-21 18:13:21)
dieta del puma en ranchos</t>
        </r>
      </text>
    </comment>
    <comment ref="D143" authorId="0" shapeId="0" xr:uid="{6E511ADD-CC66-4022-A908-21F0E5733BCD}">
      <text>
        <r>
          <rPr>
            <sz val="10"/>
            <color rgb="FF000000"/>
            <rFont val="Arial"/>
            <scheme val="minor"/>
          </rPr>
          <t>======
ID#AAAAgiK-qXs
Ian Barbe    (2022-09-22 13:44:10)
nuevo</t>
        </r>
      </text>
    </comment>
    <comment ref="B149" authorId="0" shapeId="0" xr:uid="{3CA8B0DF-8E8F-491B-8495-3381351BFBFF}">
      <text>
        <r>
          <rPr>
            <sz val="10"/>
            <color rgb="FF000000"/>
            <rFont val="Arial"/>
            <scheme val="minor"/>
          </rPr>
          <t>======
ID#AAAAdZ4yyuw
    (2022-07-31 16:54:42)
es distribucion por encuestas y camaras con evidencias
	-Ian Barbe</t>
        </r>
      </text>
    </comment>
    <comment ref="B154" authorId="0" shapeId="0" xr:uid="{8EEECFE7-AB77-480B-B29D-222AF9EDF7EB}">
      <text>
        <r>
          <rPr>
            <sz val="10"/>
            <color rgb="FF000000"/>
            <rFont val="Arial"/>
            <scheme val="minor"/>
          </rPr>
          <t>======
ID#AAAAdpeLbWc
Ian Barbe    (2022-08-04 17:00:48)
mortandad de puma por pesticidas</t>
        </r>
      </text>
    </comment>
    <comment ref="B155" authorId="0" shapeId="0" xr:uid="{06F28FC3-AA29-4690-9AC1-5B9EC6C6230F}">
      <text>
        <r>
          <rPr>
            <sz val="10"/>
            <color rgb="FF000000"/>
            <rFont val="Arial"/>
            <scheme val="minor"/>
          </rPr>
          <t>======
ID#AAAAdZ4yyrQ
    (2022-07-31 16:54:42)
todo tiene respaldo fehaciente para confirmar su distribucion
	-Ian Barbe</t>
        </r>
      </text>
    </comment>
    <comment ref="D155" authorId="1" shapeId="0" xr:uid="{DF989488-02DA-45CC-B26B-9251B519FCE1}">
      <text>
        <r>
          <rPr>
            <b/>
            <sz val="9"/>
            <color indexed="81"/>
            <rFont val="Tahoma"/>
            <family val="2"/>
          </rPr>
          <t>HP:</t>
        </r>
        <r>
          <rPr>
            <sz val="9"/>
            <color indexed="81"/>
            <rFont val="Tahoma"/>
            <family val="2"/>
          </rPr>
          <t xml:space="preserve">
relato de avistamiento de pobladores sin respaldo es percepcion</t>
        </r>
      </text>
    </comment>
    <comment ref="D160" authorId="0" shapeId="0" xr:uid="{06394C56-C770-44CF-94AB-811692BBFA0B}">
      <text>
        <r>
          <rPr>
            <sz val="10"/>
            <color rgb="FF000000"/>
            <rFont val="Arial"/>
            <scheme val="minor"/>
          </rPr>
          <t xml:space="preserve">======
ID#AAAAdZ4yymA
    (2022-07-31 16:54:42)
Modeling and mapping of the probabilities of conflicts
	-Ian Barbe
preguntan por carnivoros en la zona y por loa domesticos predados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D78" authorId="0" shapeId="0" xr:uid="{00000000-0006-0000-0100-000001000000}">
      <text>
        <r>
          <rPr>
            <b/>
            <sz val="9"/>
            <color indexed="81"/>
            <rFont val="Tahoma"/>
            <family val="2"/>
          </rPr>
          <t>HP:</t>
        </r>
        <r>
          <rPr>
            <sz val="9"/>
            <color indexed="81"/>
            <rFont val="Tahoma"/>
            <family val="2"/>
          </rPr>
          <t xml:space="preserve">
fauna de Rio Lujan zona
</t>
        </r>
      </text>
    </comment>
    <comment ref="C79" authorId="0" shapeId="0" xr:uid="{00000000-0006-0000-0100-000002000000}">
      <text>
        <r>
          <rPr>
            <b/>
            <sz val="9"/>
            <color indexed="81"/>
            <rFont val="Tahoma"/>
            <family val="2"/>
          </rPr>
          <t>HP:</t>
        </r>
        <r>
          <rPr>
            <sz val="9"/>
            <color indexed="81"/>
            <rFont val="Tahoma"/>
            <family val="2"/>
          </rPr>
          <t xml:space="preserve">
hicieron abundancia relativa y densidad absoluta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HP</author>
  </authors>
  <commentList>
    <comment ref="AA36" authorId="0" shapeId="0" xr:uid="{00000000-0006-0000-0200-000001000000}">
      <text>
        <r>
          <rPr>
            <sz val="10"/>
            <color rgb="FF000000"/>
            <rFont val="Arial"/>
            <scheme val="minor"/>
          </rPr>
          <t>======
ID#AAAAdZ4yyrA
    (2022-07-31 16:54:42)
no detalla el origen de los animales
	-Ian Barbe</t>
        </r>
      </text>
    </comment>
    <comment ref="B64" authorId="0" shapeId="0" xr:uid="{00000000-0006-0000-0200-000002000000}">
      <text>
        <r>
          <rPr>
            <sz val="10"/>
            <color rgb="FF000000"/>
            <rFont val="Arial"/>
            <scheme val="minor"/>
          </rPr>
          <t>======
ID#AAAAdZ4yytY
    (2022-07-31 16:54:42)
no detalla los trabajos del review
	-Ian Barbe</t>
        </r>
      </text>
    </comment>
    <comment ref="M76" authorId="0" shapeId="0" xr:uid="{00000000-0006-0000-0200-000003000000}">
      <text>
        <r>
          <rPr>
            <sz val="10"/>
            <color rgb="FF000000"/>
            <rFont val="Arial"/>
            <scheme val="minor"/>
          </rPr>
          <t>======
ID#AAAAdZ4yymg
    (2022-07-31 16:54:42)
sumar el de caba como buenos aires
	-Ian Barbe</t>
        </r>
      </text>
    </comment>
    <comment ref="L78" authorId="1" shapeId="0" xr:uid="{00000000-0006-0000-0200-000004000000}">
      <text>
        <r>
          <rPr>
            <b/>
            <sz val="9"/>
            <color indexed="81"/>
            <rFont val="Tahoma"/>
            <family val="2"/>
          </rPr>
          <t>HP:</t>
        </r>
        <r>
          <rPr>
            <sz val="9"/>
            <color indexed="81"/>
            <rFont val="Tahoma"/>
            <family val="2"/>
          </rPr>
          <t xml:space="preserve">
fauna de Rio Lujan zona
</t>
        </r>
      </text>
    </comment>
    <comment ref="B130" authorId="0" shapeId="0" xr:uid="{00000000-0006-0000-0200-000005000000}">
      <text>
        <r>
          <rPr>
            <sz val="10"/>
            <color rgb="FF000000"/>
            <rFont val="Arial"/>
            <scheme val="minor"/>
          </rPr>
          <t>======
ID#AAAAdZ4yyro
    (2022-07-31 16:54:42)
puedo contar de donde son las muestras?
	-Ian Barbe</t>
        </r>
      </text>
    </comment>
    <comment ref="B160" authorId="0" shapeId="0" xr:uid="{00000000-0006-0000-0200-000006000000}">
      <text>
        <r>
          <rPr>
            <sz val="10"/>
            <color rgb="FF000000"/>
            <rFont val="Arial"/>
            <scheme val="minor"/>
          </rPr>
          <t>======
ID#AAAAdZ4yyuc
    (2022-07-31 16:54:42)
se usan sus citas aparte
	-Ian Barbe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HP</author>
    <author/>
  </authors>
  <commentList>
    <comment ref="E2" authorId="0" shapeId="0" xr:uid="{00000000-0006-0000-0300-000001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G2" authorId="0" shapeId="0" xr:uid="{00000000-0006-0000-0300-000002000000}">
      <text>
        <r>
          <rPr>
            <b/>
            <sz val="9"/>
            <color indexed="81"/>
            <rFont val="Tahoma"/>
            <family val="2"/>
          </rPr>
          <t>HP:</t>
        </r>
        <r>
          <rPr>
            <sz val="9"/>
            <color indexed="81"/>
            <rFont val="Tahoma"/>
            <family val="2"/>
          </rPr>
          <t xml:space="preserve">
si es una especie vs la otra.
Ver de renombrar DEMOGRAFIA
Body mas y estado reproductivo? Donde entra?</t>
        </r>
      </text>
    </comment>
    <comment ref="I2" authorId="0" shapeId="0" xr:uid="{00000000-0006-0000-0300-000003000000}">
      <text>
        <r>
          <rPr>
            <b/>
            <sz val="9"/>
            <color indexed="81"/>
            <rFont val="Tahoma"/>
            <family val="2"/>
          </rPr>
          <t>HP:</t>
        </r>
        <r>
          <rPr>
            <sz val="9"/>
            <color indexed="81"/>
            <rFont val="Tahoma"/>
            <family val="2"/>
          </rPr>
          <t xml:space="preserve">
coeficientes de comunidades. Métricas de comunidades. Solapamamiento, redes troficas.
RELACIONES TROFICAS</t>
        </r>
      </text>
    </comment>
    <comment ref="J2" authorId="0" shapeId="0" xr:uid="{00000000-0006-0000-0300-000004000000}">
      <text>
        <r>
          <rPr>
            <b/>
            <sz val="9"/>
            <color indexed="81"/>
            <rFont val="Tahoma"/>
          </rPr>
          <t>HP:</t>
        </r>
        <r>
          <rPr>
            <sz val="9"/>
            <color indexed="81"/>
            <rFont val="Tahoma"/>
          </rPr>
          <t xml:space="preserve">
competencia intragremio</t>
        </r>
      </text>
    </comment>
    <comment ref="K2" authorId="0" shapeId="0" xr:uid="{00000000-0006-0000-0300-000005000000}">
      <text>
        <r>
          <rPr>
            <b/>
            <sz val="9"/>
            <color indexed="81"/>
            <rFont val="Tahoma"/>
            <family val="2"/>
          </rPr>
          <t>HP:</t>
        </r>
        <r>
          <rPr>
            <sz val="9"/>
            <color indexed="81"/>
            <rFont val="Tahoma"/>
            <family val="2"/>
          </rPr>
          <t xml:space="preserve">
SI TENGO DISTRIBUCION Y USO DE HABITAT. VA USO DE HABITAT Y NO DISTRIBUCION
</t>
        </r>
      </text>
    </comment>
    <comment ref="M2" authorId="0" shapeId="0" xr:uid="{00000000-0006-0000-0300-000006000000}">
      <text>
        <r>
          <rPr>
            <b/>
            <sz val="9"/>
            <color indexed="81"/>
            <rFont val="Tahoma"/>
            <family val="2"/>
          </rPr>
          <t>HP:</t>
        </r>
        <r>
          <rPr>
            <sz val="9"/>
            <color indexed="81"/>
            <rFont val="Tahoma"/>
            <family val="2"/>
          </rPr>
          <t xml:space="preserve">
datos gps de moviemiento en distancia del puma</t>
        </r>
      </text>
    </comment>
    <comment ref="E3" authorId="1" shapeId="0" xr:uid="{00000000-0006-0000-0300-000007000000}">
      <text>
        <r>
          <rPr>
            <sz val="10"/>
            <color rgb="FF000000"/>
            <rFont val="Arial"/>
            <scheme val="minor"/>
          </rPr>
          <t>======
ID#AAAAd6GBCIo
Ian Barbe    (2022-09-19 17:22:26)
contrastada con pumas capturados en jualas, atropellamientos, avistajes</t>
        </r>
      </text>
    </comment>
    <comment ref="G11" authorId="1" shapeId="0" xr:uid="{00000000-0006-0000-0300-000008000000}">
      <text>
        <r>
          <rPr>
            <sz val="10"/>
            <color rgb="FF000000"/>
            <rFont val="Arial"/>
            <scheme val="minor"/>
          </rPr>
          <t>======
ID#AAAAd6GBCKg
Ian Barbe    (2022-09-19 19:14:22)
estructura de edades</t>
        </r>
      </text>
    </comment>
    <comment ref="N29" authorId="1" shapeId="0" xr:uid="{00000000-0006-0000-0300-000009000000}">
      <text>
        <r>
          <rPr>
            <sz val="10"/>
            <color rgb="FF000000"/>
            <rFont val="Arial"/>
            <scheme val="minor"/>
          </rPr>
          <t>======
ID#AAAAdZ4yyqg
    (2022-07-31 16:54:42)
encuestan sobre predacion de puma sobre ganado
	-Ian Barbe</t>
        </r>
      </text>
    </comment>
    <comment ref="N30" authorId="1" shapeId="0" xr:uid="{00000000-0006-0000-0300-00000A000000}">
      <text>
        <r>
          <rPr>
            <sz val="10"/>
            <color rgb="FF000000"/>
            <rFont val="Arial"/>
            <scheme val="minor"/>
          </rPr>
          <t>======
ID#AAAAdZ4yyoo
    (2022-07-31 16:54:42)
estimaron la tasa de predacion del puma sobre ganado yendo al campo
	-Ian Barbe</t>
        </r>
      </text>
    </comment>
    <comment ref="AO36" authorId="1" shapeId="0" xr:uid="{00000000-0006-0000-0300-00000B000000}">
      <text>
        <r>
          <rPr>
            <sz val="10"/>
            <color rgb="FF000000"/>
            <rFont val="Arial"/>
            <scheme val="minor"/>
          </rPr>
          <t>======
ID#AAAAdZ4yyrA
    (2022-07-31 16:54:42)
no detalla el origen de los animales
	-Ian Barbe</t>
        </r>
      </text>
    </comment>
    <comment ref="M45" authorId="1" shapeId="0" xr:uid="{00000000-0006-0000-0300-00000C000000}">
      <text>
        <r>
          <rPr>
            <sz val="10"/>
            <color rgb="FF000000"/>
            <rFont val="Arial"/>
            <scheme val="minor"/>
          </rPr>
          <t>======
ID#AAAAgruW4wc
Ian Barbe    (2022-09-23 20:22:45)
Pumas in Bolivia moved significantly shorter distances than pumas in Argentina and those for Belize were intermediate (mean lA
MMDM ? SD, n = 3; Bolivia: 1.827 ? 0.186 km; Belize: 5.263 ? 1.034 km; Argentina: 6.953 ? 0.297 km).
------
ID#AAAAgruW4wg
Ian Barbe    (2022-09-23 20:22:53)
Movimiento entre camaras</t>
        </r>
      </text>
    </comment>
    <comment ref="G55" authorId="1" shapeId="0" xr:uid="{00000000-0006-0000-0300-00000D000000}">
      <text>
        <r>
          <rPr>
            <sz val="10"/>
            <color rgb="FF000000"/>
            <rFont val="Arial"/>
            <scheme val="minor"/>
          </rPr>
          <t>======
ID#AAAAdZ4yyz8
    (2022-07-31 16:54:42)
proporcion de sexos y especies
	-Ian Barbe
se obtiene population data: identidad de la especie, distinguir individuos y determinar su sexo
	-Ian Barbe</t>
        </r>
      </text>
    </comment>
    <comment ref="D57" authorId="1" shapeId="0" xr:uid="{00000000-0006-0000-0300-00000E000000}">
      <text>
        <r>
          <rPr>
            <sz val="10"/>
            <color rgb="FF000000"/>
            <rFont val="Arial"/>
            <scheme val="minor"/>
          </rPr>
          <t>======
ID#AAAAdZ4yy0g
    (2022-07-31 16:54:42)
o modelos de distribucion aplica a uso de habitat? The distribution models showed that the most probable variables for predicting conflicts were the distance from the roads, livestock density and the proportion of anthropized areas.
	-Ian Barbe
Conflict probability distribution models</t>
        </r>
      </text>
    </comment>
    <comment ref="K57" authorId="1" shapeId="0" xr:uid="{00000000-0006-0000-0300-00000F000000}">
      <text>
        <r>
          <rPr>
            <sz val="10"/>
            <color rgb="FF000000"/>
            <rFont val="Arial"/>
            <scheme val="minor"/>
          </rPr>
          <t>======
ID#AAAAdZ4yypk
    (2022-07-31 16:54:42)
Modelos de distribucion espacial
	-Ian Barbe</t>
        </r>
      </text>
    </comment>
    <comment ref="K58" authorId="1" shapeId="0" xr:uid="{00000000-0006-0000-0300-000010000000}">
      <text>
        <r>
          <rPr>
            <sz val="10"/>
            <color rgb="FF000000"/>
            <rFont val="Arial"/>
            <scheme val="minor"/>
          </rPr>
          <t>======
ID#AAAAdZ4yyrE
    (2022-07-31 16:54:42)
Para mi esto es uso de habitat nomas: we developed a rule-basedhabitat model in a Geographic Information System (GIS) to predict the distribution of puma habitat at a regionalscale in Patagonia.
	-Ian Barbe</t>
        </r>
      </text>
    </comment>
    <comment ref="I61" authorId="0" shapeId="0" xr:uid="{00000000-0006-0000-0300-000011000000}">
      <text>
        <r>
          <rPr>
            <b/>
            <sz val="9"/>
            <color indexed="81"/>
            <rFont val="Tahoma"/>
            <family val="2"/>
          </rPr>
          <t>HP:</t>
        </r>
        <r>
          <rPr>
            <sz val="9"/>
            <color indexed="81"/>
            <rFont val="Tahoma"/>
            <family val="2"/>
          </rPr>
          <t xml:space="preserve">
ven la relacion puma- vicuña guanaco y condor</t>
        </r>
      </text>
    </comment>
    <comment ref="A62" authorId="1" shapeId="0" xr:uid="{00000000-0006-0000-0300-000012000000}">
      <text>
        <r>
          <rPr>
            <sz val="10"/>
            <color rgb="FF000000"/>
            <rFont val="Arial"/>
            <scheme val="minor"/>
          </rPr>
          <t>======
ID#AAAAdZ4yys4
    (2022-07-31 16:54:42)
interaccion espacial y temporal con otras especies de carnivoros
	-Ian Barbe</t>
        </r>
      </text>
    </comment>
    <comment ref="D62" authorId="1" shapeId="0" xr:uid="{00000000-0006-0000-0300-000013000000}">
      <text>
        <r>
          <rPr>
            <sz val="10"/>
            <color rgb="FF000000"/>
            <rFont val="Arial"/>
            <scheme val="minor"/>
          </rPr>
          <t>======
ID#AAAAdZ4yynw
    (2022-07-31 16:54:42)
interaccion espacial y temporal con otras especies de carnivoros
	-Ian Barbe
en realidad esto lo evalua en el modelo de ocupacion?
	-Ian Barbe
diferencia entre uso de habitat y modelo de ocupacion? no se tocan?
	-Ian Barbe
en realidad analizan el uso de habitat para crear el modelo de ocupacion o algo asi
	-Ian Barbe</t>
        </r>
      </text>
    </comment>
    <comment ref="K62" authorId="1" shapeId="0" xr:uid="{00000000-0006-0000-0300-000014000000}">
      <text>
        <r>
          <rPr>
            <sz val="10"/>
            <color rgb="FF000000"/>
            <rFont val="Arial"/>
            <scheme val="minor"/>
          </rPr>
          <t>======
ID#AAAAdZ4yyyM
    (2022-07-31 16:54:42)
usan modelos de ocuàcion: Single-species occupancy models have been widelyused in camera-trap studies to determine wildlife speciesoccurrence and distribution
	-Ian Barbe</t>
        </r>
      </text>
    </comment>
    <comment ref="AP64" authorId="1" shapeId="0" xr:uid="{00000000-0006-0000-0300-000015000000}">
      <text>
        <r>
          <rPr>
            <sz val="10"/>
            <color rgb="FF000000"/>
            <rFont val="Arial"/>
            <scheme val="minor"/>
          </rPr>
          <t>======
ID#AAAAdZ4yytY
    (2022-07-31 16:54:42)
no detalla los trabajos del review
	-Ian Barbe</t>
        </r>
      </text>
    </comment>
    <comment ref="N66" authorId="0" shapeId="0" xr:uid="{00000000-0006-0000-0300-000016000000}">
      <text>
        <r>
          <rPr>
            <b/>
            <sz val="9"/>
            <color indexed="81"/>
            <rFont val="Tahoma"/>
            <family val="2"/>
          </rPr>
          <t>HP:</t>
        </r>
        <r>
          <rPr>
            <sz val="9"/>
            <color indexed="81"/>
            <rFont val="Tahoma"/>
            <family val="2"/>
          </rPr>
          <t xml:space="preserve">
retiraron los huevos de los nidos</t>
        </r>
      </text>
    </comment>
    <comment ref="I75" authorId="0" shapeId="0" xr:uid="{00000000-0006-0000-0300-000017000000}">
      <text>
        <r>
          <rPr>
            <b/>
            <sz val="9"/>
            <color indexed="81"/>
            <rFont val="Tahoma"/>
            <family val="2"/>
          </rPr>
          <t>HP:</t>
        </r>
        <r>
          <rPr>
            <sz val="9"/>
            <color indexed="81"/>
            <rFont val="Tahoma"/>
            <family val="2"/>
          </rPr>
          <t xml:space="preserve">
estructura trofica de la comunidad de carnivoros y sus presas en patagonia y españa</t>
        </r>
      </text>
    </comment>
    <comment ref="AA78" authorId="0" shapeId="0" xr:uid="{00000000-0006-0000-0300-000018000000}">
      <text>
        <r>
          <rPr>
            <b/>
            <sz val="9"/>
            <color indexed="81"/>
            <rFont val="Tahoma"/>
            <family val="2"/>
          </rPr>
          <t>HP:</t>
        </r>
        <r>
          <rPr>
            <sz val="9"/>
            <color indexed="81"/>
            <rFont val="Tahoma"/>
            <family val="2"/>
          </rPr>
          <t xml:space="preserve">
fauna de Rio Lujan zona
</t>
        </r>
      </text>
    </comment>
    <comment ref="B79" authorId="0" shapeId="0" xr:uid="{00000000-0006-0000-0300-000019000000}">
      <text>
        <r>
          <rPr>
            <b/>
            <sz val="9"/>
            <color indexed="81"/>
            <rFont val="Tahoma"/>
            <family val="2"/>
          </rPr>
          <t>HP:</t>
        </r>
        <r>
          <rPr>
            <sz val="9"/>
            <color indexed="81"/>
            <rFont val="Tahoma"/>
            <family val="2"/>
          </rPr>
          <t xml:space="preserve">
hicieron abundancia relativa y densidad absoluta</t>
        </r>
      </text>
    </comment>
    <comment ref="I80" authorId="0" shapeId="0" xr:uid="{00000000-0006-0000-0300-00001A000000}">
      <text>
        <r>
          <rPr>
            <b/>
            <sz val="9"/>
            <color indexed="81"/>
            <rFont val="Tahoma"/>
            <family val="2"/>
          </rPr>
          <t>HP:</t>
        </r>
        <r>
          <rPr>
            <sz val="9"/>
            <color indexed="81"/>
            <rFont val="Tahoma"/>
            <family val="2"/>
          </rPr>
          <t xml:space="preserve">
Potencial de depredación intragrande (IGP) y matanza interespecífica (IK) en los carnívoros terrestres sudamericanos
</t>
        </r>
      </text>
    </comment>
    <comment ref="M83" authorId="0" shapeId="0" xr:uid="{00000000-0006-0000-0300-00001B000000}">
      <text>
        <r>
          <rPr>
            <b/>
            <sz val="9"/>
            <color indexed="81"/>
            <rFont val="Tahoma"/>
            <family val="2"/>
          </rPr>
          <t>HP:</t>
        </r>
        <r>
          <rPr>
            <sz val="9"/>
            <color indexed="81"/>
            <rFont val="Tahoma"/>
            <family val="2"/>
          </rPr>
          <t xml:space="preserve">
expresan en metros por hora</t>
        </r>
      </text>
    </comment>
    <comment ref="D85" authorId="0" shapeId="0" xr:uid="{00000000-0006-0000-0300-00001C000000}">
      <text>
        <r>
          <rPr>
            <b/>
            <sz val="9"/>
            <color indexed="81"/>
            <rFont val="Tahoma"/>
          </rPr>
          <t>HP:</t>
        </r>
        <r>
          <rPr>
            <sz val="9"/>
            <color indexed="81"/>
            <rFont val="Tahoma"/>
          </rPr>
          <t xml:space="preserve">
logica de vinculacion a un tipo de habitat entre varrios en estudio</t>
        </r>
      </text>
    </comment>
    <comment ref="I85" authorId="0" shapeId="0" xr:uid="{00000000-0006-0000-0300-00001D000000}">
      <text>
        <r>
          <rPr>
            <b/>
            <sz val="9"/>
            <color indexed="81"/>
            <rFont val="Tahoma"/>
            <family val="2"/>
          </rPr>
          <t>HP:</t>
        </r>
        <r>
          <rPr>
            <sz val="9"/>
            <color indexed="81"/>
            <rFont val="Tahoma"/>
            <family val="2"/>
          </rPr>
          <t xml:space="preserve">
respuestas predador-presa
</t>
        </r>
      </text>
    </comment>
    <comment ref="K85" authorId="0" shapeId="0" xr:uid="{00000000-0006-0000-0300-00001E000000}">
      <text>
        <r>
          <rPr>
            <b/>
            <sz val="9"/>
            <color indexed="81"/>
            <rFont val="Tahoma"/>
          </rPr>
          <t>HP:</t>
        </r>
        <r>
          <rPr>
            <sz val="9"/>
            <color indexed="81"/>
            <rFont val="Tahoma"/>
          </rPr>
          <t xml:space="preserve">
con dudas pero lo pongo distribucion porque esta vinculada a un habitat sin ser un estudio de uso de habitat</t>
        </r>
      </text>
    </comment>
    <comment ref="I87" authorId="0" shapeId="0" xr:uid="{00000000-0006-0000-0300-00001F000000}">
      <text>
        <r>
          <rPr>
            <b/>
            <sz val="9"/>
            <color indexed="81"/>
            <rFont val="Tahoma"/>
            <family val="2"/>
          </rPr>
          <t>HP:</t>
        </r>
        <r>
          <rPr>
            <sz val="9"/>
            <color indexed="81"/>
            <rFont val="Tahoma"/>
            <family val="2"/>
          </rPr>
          <t xml:space="preserve">
respuesta predador-presa</t>
        </r>
      </text>
    </comment>
    <comment ref="M87" authorId="0" shapeId="0" xr:uid="{00000000-0006-0000-0300-000020000000}">
      <text>
        <r>
          <rPr>
            <b/>
            <sz val="9"/>
            <color indexed="81"/>
            <rFont val="Tahoma"/>
          </rPr>
          <t>HP:</t>
        </r>
        <r>
          <rPr>
            <sz val="9"/>
            <color indexed="81"/>
            <rFont val="Tahoma"/>
          </rPr>
          <t xml:space="preserve">
no da datos de nmovilidad
</t>
        </r>
      </text>
    </comment>
    <comment ref="I91" authorId="0" shapeId="0" xr:uid="{00000000-0006-0000-0300-000021000000}">
      <text>
        <r>
          <rPr>
            <b/>
            <sz val="9"/>
            <color indexed="81"/>
            <rFont val="Tahoma"/>
            <family val="2"/>
          </rPr>
          <t>HP:</t>
        </r>
        <r>
          <rPr>
            <sz val="9"/>
            <color indexed="81"/>
            <rFont val="Tahoma"/>
            <family val="2"/>
          </rPr>
          <t xml:space="preserve">
interaccion trofica entre carnivoros en areas con mas nativas y mas exoticas
</t>
        </r>
      </text>
    </comment>
    <comment ref="K94" authorId="0" shapeId="0" xr:uid="{00000000-0006-0000-0300-000022000000}">
      <text>
        <r>
          <rPr>
            <b/>
            <sz val="9"/>
            <color indexed="81"/>
            <rFont val="Tahoma"/>
          </rPr>
          <t>HP:</t>
        </r>
        <r>
          <rPr>
            <sz val="9"/>
            <color indexed="81"/>
            <rFont val="Tahoma"/>
          </rPr>
          <t xml:space="preserve">
arman mapa de distribucion</t>
        </r>
      </text>
    </comment>
    <comment ref="D95" authorId="0" shapeId="0" xr:uid="{00000000-0006-0000-0300-000023000000}">
      <text>
        <r>
          <rPr>
            <b/>
            <sz val="9"/>
            <color indexed="81"/>
            <rFont val="Tahoma"/>
            <family val="2"/>
          </rPr>
          <t>HP:</t>
        </r>
        <r>
          <rPr>
            <sz val="9"/>
            <color indexed="81"/>
            <rFont val="Tahoma"/>
            <family val="2"/>
          </rPr>
          <t xml:space="preserve">
ocurrencia respecto a variables del habitat</t>
        </r>
      </text>
    </comment>
    <comment ref="D97" authorId="0" shapeId="0" xr:uid="{00000000-0006-0000-0300-000024000000}">
      <text>
        <r>
          <rPr>
            <b/>
            <sz val="9"/>
            <color indexed="81"/>
            <rFont val="Tahoma"/>
          </rPr>
          <t>HP:</t>
        </r>
        <r>
          <rPr>
            <sz val="9"/>
            <color indexed="81"/>
            <rFont val="Tahoma"/>
          </rPr>
          <t xml:space="preserve">
es selección de habitat</t>
        </r>
      </text>
    </comment>
    <comment ref="I97" authorId="0" shapeId="0" xr:uid="{00000000-0006-0000-0300-000025000000}">
      <text>
        <r>
          <rPr>
            <b/>
            <sz val="9"/>
            <color indexed="81"/>
            <rFont val="Tahoma"/>
            <family val="2"/>
          </rPr>
          <t>HP:</t>
        </r>
        <r>
          <rPr>
            <sz val="9"/>
            <color indexed="81"/>
            <rFont val="Tahoma"/>
            <family val="2"/>
          </rPr>
          <t xml:space="preserve">
analizan interaccion predador presa puma vicuña hipotesis prey catchability o ambush habitat</t>
        </r>
      </text>
    </comment>
    <comment ref="I103" authorId="0" shapeId="0" xr:uid="{00000000-0006-0000-0300-000026000000}">
      <text>
        <r>
          <rPr>
            <b/>
            <sz val="9"/>
            <color indexed="81"/>
            <rFont val="Tahoma"/>
          </rPr>
          <t>HP:</t>
        </r>
        <r>
          <rPr>
            <sz val="9"/>
            <color indexed="81"/>
            <rFont val="Tahoma"/>
          </rPr>
          <t xml:space="preserve">
estudian como la interaccion entre carnivoros afecta sus distribuciones. Buscan ver si hay competencia intragremio
</t>
        </r>
      </text>
    </comment>
    <comment ref="D110" authorId="0" shapeId="0" xr:uid="{00000000-0006-0000-0300-000027000000}">
      <text>
        <r>
          <rPr>
            <b/>
            <sz val="9"/>
            <color indexed="81"/>
            <rFont val="Tahoma"/>
            <family val="2"/>
          </rPr>
          <t>HP:</t>
        </r>
        <r>
          <rPr>
            <sz val="9"/>
            <color indexed="81"/>
            <rFont val="Tahoma"/>
            <family val="2"/>
          </rPr>
          <t xml:space="preserve">
en realidad es intensidad de uso de sitios en el parque</t>
        </r>
      </text>
    </comment>
    <comment ref="D112" authorId="0" shapeId="0" xr:uid="{00000000-0006-0000-0300-000028000000}">
      <text>
        <r>
          <rPr>
            <b/>
            <sz val="9"/>
            <color indexed="81"/>
            <rFont val="Tahoma"/>
          </rPr>
          <t>HP:</t>
        </r>
        <r>
          <rPr>
            <sz val="9"/>
            <color indexed="81"/>
            <rFont val="Tahoma"/>
          </rPr>
          <t xml:space="preserve">
selección de habitat con PCA</t>
        </r>
      </text>
    </comment>
    <comment ref="I113" authorId="0" shapeId="0" xr:uid="{00000000-0006-0000-0300-000029000000}">
      <text>
        <r>
          <rPr>
            <b/>
            <sz val="9"/>
            <color indexed="81"/>
            <rFont val="Tahoma"/>
            <family val="2"/>
          </rPr>
          <t>HP:</t>
        </r>
        <r>
          <rPr>
            <sz val="9"/>
            <color indexed="81"/>
            <rFont val="Tahoma"/>
            <family val="2"/>
          </rPr>
          <t xml:space="preserve">
coompetencia entre 3 especies de carnivoros</t>
        </r>
      </text>
    </comment>
    <comment ref="D117" authorId="0" shapeId="0" xr:uid="{00000000-0006-0000-0300-00002A000000}">
      <text>
        <r>
          <rPr>
            <b/>
            <sz val="9"/>
            <color indexed="81"/>
            <rFont val="Tahoma"/>
          </rPr>
          <t>HP:</t>
        </r>
        <r>
          <rPr>
            <sz val="9"/>
            <color indexed="81"/>
            <rFont val="Tahoma"/>
          </rPr>
          <t xml:space="preserve">
utiliza variables de selección de habitat o comparacion entre usos en distintos habitats</t>
        </r>
      </text>
    </comment>
    <comment ref="K117" authorId="0" shapeId="0" xr:uid="{00000000-0006-0000-0300-00002B000000}">
      <text>
        <r>
          <rPr>
            <b/>
            <sz val="9"/>
            <color indexed="81"/>
            <rFont val="Tahoma"/>
          </rPr>
          <t>HP:</t>
        </r>
        <r>
          <rPr>
            <sz val="9"/>
            <color indexed="81"/>
            <rFont val="Tahoma"/>
          </rPr>
          <t xml:space="preserve">
Describe en que ambientes se localizan los registros de la especie. Sin ningun tipo de analisis de selección de habitat</t>
        </r>
      </text>
    </comment>
    <comment ref="I120" authorId="0" shapeId="0" xr:uid="{00000000-0006-0000-0300-00002C000000}">
      <text>
        <r>
          <rPr>
            <b/>
            <sz val="9"/>
            <color indexed="81"/>
            <rFont val="Tahoma"/>
            <family val="2"/>
          </rPr>
          <t>HP:</t>
        </r>
        <r>
          <rPr>
            <sz val="9"/>
            <color indexed="81"/>
            <rFont val="Tahoma"/>
            <family val="2"/>
          </rPr>
          <t xml:space="preserve">
se evaluó la competencia con el jaguar</t>
        </r>
      </text>
    </comment>
    <comment ref="AP130" authorId="1" shapeId="0" xr:uid="{00000000-0006-0000-0300-00002D000000}">
      <text>
        <r>
          <rPr>
            <sz val="10"/>
            <color rgb="FF000000"/>
            <rFont val="Arial"/>
            <scheme val="minor"/>
          </rPr>
          <t>======
ID#AAAAdZ4yyro
    (2022-07-31 16:54:42)
puedo contar de donde son las muestras?
	-Ian Barbe</t>
        </r>
      </text>
    </comment>
    <comment ref="G131" authorId="0" shapeId="0" xr:uid="{00000000-0006-0000-0300-00002E000000}">
      <text>
        <r>
          <rPr>
            <b/>
            <sz val="9"/>
            <color indexed="81"/>
            <rFont val="Tahoma"/>
            <family val="2"/>
          </rPr>
          <t>HP:</t>
        </r>
        <r>
          <rPr>
            <sz val="9"/>
            <color indexed="81"/>
            <rFont val="Tahoma"/>
            <family val="2"/>
          </rPr>
          <t xml:space="preserve">
variaciones morfologicas de puma deacuerdo a region geografica
</t>
        </r>
      </text>
    </comment>
    <comment ref="I135" authorId="0" shapeId="0" xr:uid="{00000000-0006-0000-0300-00002F000000}">
      <text>
        <r>
          <rPr>
            <b/>
            <sz val="9"/>
            <color indexed="81"/>
            <rFont val="Tahoma"/>
          </rPr>
          <t>HP:</t>
        </r>
        <r>
          <rPr>
            <sz val="9"/>
            <color indexed="81"/>
            <rFont val="Tahoma"/>
          </rPr>
          <t xml:space="preserve">
estrategias antipredacion de guanaco</t>
        </r>
      </text>
    </comment>
    <comment ref="D141" authorId="0" shapeId="0" xr:uid="{00000000-0006-0000-0300-000030000000}">
      <text>
        <r>
          <rPr>
            <b/>
            <sz val="9"/>
            <color indexed="81"/>
            <rFont val="Tahoma"/>
            <family val="2"/>
          </rPr>
          <t>HP:</t>
        </r>
        <r>
          <rPr>
            <sz val="9"/>
            <color indexed="81"/>
            <rFont val="Tahoma"/>
            <family val="2"/>
          </rPr>
          <t xml:space="preserve">
modelado de nicho ecologico</t>
        </r>
      </text>
    </comment>
    <comment ref="K141" authorId="0" shapeId="0" xr:uid="{00000000-0006-0000-0300-000031000000}">
      <text>
        <r>
          <rPr>
            <b/>
            <sz val="9"/>
            <color indexed="81"/>
            <rFont val="Tahoma"/>
            <family val="2"/>
          </rPr>
          <t>HP:</t>
        </r>
        <r>
          <rPr>
            <sz val="9"/>
            <color indexed="81"/>
            <rFont val="Tahoma"/>
            <family val="2"/>
          </rPr>
          <t xml:space="preserve">
modelado de nicho ecologico</t>
        </r>
      </text>
    </comment>
    <comment ref="E150" authorId="0" shapeId="0" xr:uid="{00000000-0006-0000-0300-000032000000}">
      <text>
        <r>
          <rPr>
            <b/>
            <sz val="9"/>
            <color indexed="81"/>
            <rFont val="Tahoma"/>
          </rPr>
          <t>HP:</t>
        </r>
        <r>
          <rPr>
            <sz val="9"/>
            <color indexed="81"/>
            <rFont val="Tahoma"/>
          </rPr>
          <t xml:space="preserve">
es presencia</t>
        </r>
      </text>
    </comment>
    <comment ref="E151" authorId="0" shapeId="0" xr:uid="{00000000-0006-0000-0300-000033000000}">
      <text>
        <r>
          <rPr>
            <b/>
            <sz val="9"/>
            <color indexed="81"/>
            <rFont val="Tahoma"/>
          </rPr>
          <t>HP:</t>
        </r>
        <r>
          <rPr>
            <sz val="9"/>
            <color indexed="81"/>
            <rFont val="Tahoma"/>
          </rPr>
          <t xml:space="preserve">
es presencia</t>
        </r>
      </text>
    </comment>
    <comment ref="AP160" authorId="1" shapeId="0" xr:uid="{00000000-0006-0000-0300-000034000000}">
      <text>
        <r>
          <rPr>
            <sz val="10"/>
            <color rgb="FF000000"/>
            <rFont val="Arial"/>
            <scheme val="minor"/>
          </rPr>
          <t>======
ID#AAAAdZ4yyuc
    (2022-07-31 16:54:42)
se usan sus citas aparte
	-Ian Barbe</t>
        </r>
      </text>
    </comment>
    <comment ref="F165" authorId="0" shapeId="0" xr:uid="{00000000-0006-0000-0300-000035000000}">
      <text>
        <r>
          <rPr>
            <b/>
            <sz val="9"/>
            <color indexed="81"/>
            <rFont val="Tahoma"/>
          </rPr>
          <t>HP:</t>
        </r>
        <r>
          <rPr>
            <sz val="9"/>
            <color indexed="81"/>
            <rFont val="Tahoma"/>
          </rPr>
          <t xml:space="preserve">
interaccion entre vicuña guanaco y la presion de caza del puma</t>
        </r>
      </text>
    </comment>
    <comment ref="E172" authorId="0" shapeId="0" xr:uid="{00000000-0006-0000-0300-000036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G172" authorId="0" shapeId="0" xr:uid="{00000000-0006-0000-0300-000037000000}">
      <text>
        <r>
          <rPr>
            <b/>
            <sz val="9"/>
            <color indexed="81"/>
            <rFont val="Tahoma"/>
            <family val="2"/>
          </rPr>
          <t>HP:</t>
        </r>
        <r>
          <rPr>
            <sz val="9"/>
            <color indexed="81"/>
            <rFont val="Tahoma"/>
            <family val="2"/>
          </rPr>
          <t xml:space="preserve">
si es una especie vs la otra.
Ver de renombrar DEMOGRAFIA
Body mas y estado reproductivo? Donde entra?</t>
        </r>
      </text>
    </comment>
    <comment ref="I172" authorId="0" shapeId="0" xr:uid="{00000000-0006-0000-0300-000038000000}">
      <text>
        <r>
          <rPr>
            <b/>
            <sz val="9"/>
            <color indexed="81"/>
            <rFont val="Tahoma"/>
            <family val="2"/>
          </rPr>
          <t>HP:</t>
        </r>
        <r>
          <rPr>
            <sz val="9"/>
            <color indexed="81"/>
            <rFont val="Tahoma"/>
            <family val="2"/>
          </rPr>
          <t xml:space="preserve">
coeficientes de comunidades. Métricas de comunidades. Solapamamiento, redes troficas.
RELACIONES TROFICAS</t>
        </r>
      </text>
    </comment>
    <comment ref="J172" authorId="0" shapeId="0" xr:uid="{00000000-0006-0000-0300-000039000000}">
      <text>
        <r>
          <rPr>
            <b/>
            <sz val="9"/>
            <color indexed="81"/>
            <rFont val="Tahoma"/>
          </rPr>
          <t>HP:</t>
        </r>
        <r>
          <rPr>
            <sz val="9"/>
            <color indexed="81"/>
            <rFont val="Tahoma"/>
          </rPr>
          <t xml:space="preserve">
competencia intragremio</t>
        </r>
      </text>
    </comment>
    <comment ref="K172" authorId="0" shapeId="0" xr:uid="{00000000-0006-0000-0300-00003A000000}">
      <text>
        <r>
          <rPr>
            <b/>
            <sz val="9"/>
            <color indexed="81"/>
            <rFont val="Tahoma"/>
            <family val="2"/>
          </rPr>
          <t>HP:</t>
        </r>
        <r>
          <rPr>
            <sz val="9"/>
            <color indexed="81"/>
            <rFont val="Tahoma"/>
            <family val="2"/>
          </rPr>
          <t xml:space="preserve">
SI TENGO DISTRIBUCION Y USO DE HABITAT. VA USO DE HABITAT Y NO DISTRIBUCION
</t>
        </r>
      </text>
    </comment>
    <comment ref="M172" authorId="0" shapeId="0" xr:uid="{00000000-0006-0000-0300-00003B000000}">
      <text>
        <r>
          <rPr>
            <b/>
            <sz val="9"/>
            <color indexed="81"/>
            <rFont val="Tahoma"/>
            <family val="2"/>
          </rPr>
          <t>HP:</t>
        </r>
        <r>
          <rPr>
            <sz val="9"/>
            <color indexed="81"/>
            <rFont val="Tahoma"/>
            <family val="2"/>
          </rPr>
          <t xml:space="preserve">
datos gps de moviemiento en distancia del puma</t>
        </r>
      </text>
    </comment>
    <comment ref="Q178" authorId="0" shapeId="0" xr:uid="{00000000-0006-0000-0300-00003C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Q179" authorId="0" shapeId="0" xr:uid="{00000000-0006-0000-0300-00003D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Q182" authorId="0" shapeId="0" xr:uid="{00000000-0006-0000-0300-00003E000000}">
      <text>
        <r>
          <rPr>
            <b/>
            <sz val="9"/>
            <color indexed="81"/>
            <rFont val="Tahoma"/>
            <family val="2"/>
          </rPr>
          <t>HP:</t>
        </r>
        <r>
          <rPr>
            <sz val="9"/>
            <color indexed="81"/>
            <rFont val="Tahoma"/>
            <family val="2"/>
          </rPr>
          <t xml:space="preserve">
coeficientes de comunidades. Métricas de comunidades. Solapamamiento, redes troficas.
RELACIONES TROFICAS</t>
        </r>
      </text>
    </comment>
    <comment ref="Q183" authorId="0" shapeId="0" xr:uid="{00000000-0006-0000-0300-00003F000000}">
      <text>
        <r>
          <rPr>
            <b/>
            <sz val="9"/>
            <color indexed="81"/>
            <rFont val="Tahoma"/>
            <family val="2"/>
          </rPr>
          <t>HP:</t>
        </r>
        <r>
          <rPr>
            <sz val="9"/>
            <color indexed="81"/>
            <rFont val="Tahoma"/>
            <family val="2"/>
          </rPr>
          <t xml:space="preserve">
SI TENGO DISTRIBUCION Y USO DE HABITAT. VA USO DE HABITAT Y NO DISTRIBUCION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HP</author>
  </authors>
  <commentList>
    <comment ref="A2" authorId="0" shapeId="0" xr:uid="{00000000-0006-0000-0500-000001000000}">
      <text>
        <r>
          <rPr>
            <sz val="10"/>
            <color rgb="FF000000"/>
            <rFont val="Arial"/>
            <scheme val="minor"/>
          </rPr>
          <t>======
ID#AAAAdZ4yysg
    (2022-07-31 16:54:42)
ABARCA A CUALQUIER ESTUDIO DE PREDACION DE GANADO POR PARTE DE PUMA
	-Ian Barbe
Y LOS QUE ESTUDIAN PRESION ANTROPICA PARA USO DE HABITAT DEL PUMA?
	-Ian Barbe
------
ID#AAAAggVcgW0
Ian Barbe    (2022-09-21 20:04:49)
We defined puma–livestock conflict as ‘present’ when the authors of a study, regardless of the source of information, reported depredation of livestock by puma, and as ‘absent’ when a study did not report any livestock attacks by pumas. We then analysed each study in which conflict was present to extract information on the techniques employed to collect data and on all factors affecting the presence of conflict.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t>
        </r>
      </text>
    </comment>
    <comment ref="C2" authorId="0" shapeId="0" xr:uid="{00000000-0006-0000-0500-000002000000}">
      <text>
        <r>
          <rPr>
            <sz val="10"/>
            <color rgb="FF000000"/>
            <rFont val="Arial"/>
            <scheme val="minor"/>
          </rPr>
          <t>======
ID#AAAAdZ25m5U
    (2022-07-31 16:54:42)
esto vendria a estar dentro de actitudes y comportamiento,no?
	-Ian Barbe
Creo que si, es mejor para unificar
	-Ian Barbe
------
ID#AAAAgruW4ts
Ian Barbe    (2022-09-23 17:31:59)
ESTO ES COMPORTAMIENTO
------
ID#AAAAgruW4uA
Ian Barbe    (2022-09-23 17:34:51)
Es comportamiento que se toma respecto a la presencia de puma</t>
        </r>
      </text>
    </comment>
    <comment ref="A23" authorId="0" shapeId="0" xr:uid="{00000000-0006-0000-0500-000003000000}">
      <text>
        <r>
          <rPr>
            <sz val="10"/>
            <color rgb="FF000000"/>
            <rFont val="Arial"/>
            <scheme val="minor"/>
          </rPr>
          <t>======
ID#AAAAgiK-qYA
Ian Barbe    (2022-09-22 13:52:55)
NUEVO</t>
        </r>
      </text>
    </comment>
    <comment ref="C23" authorId="0" shapeId="0" xr:uid="{00000000-0006-0000-0500-000004000000}">
      <text>
        <r>
          <rPr>
            <sz val="10"/>
            <color rgb="FF000000"/>
            <rFont val="Arial"/>
            <scheme val="minor"/>
          </rPr>
          <t>======
ID#AAAAggVcgOw
Ian Barbe    (2022-09-21 19:29:56)
es actitud hacia el puma: Do you hunt pumas?
------
ID#AAAAggVcgO0
Ian Barbe    (2022-09-21 19:30:04)
nuevo</t>
        </r>
      </text>
    </comment>
    <comment ref="C28" authorId="0" shapeId="0" xr:uid="{00000000-0006-0000-0500-000005000000}">
      <text>
        <r>
          <rPr>
            <sz val="10"/>
            <color rgb="FF000000"/>
            <rFont val="Arial"/>
            <scheme val="minor"/>
          </rPr>
          <t>======
ID#AAAAgruW4t8
Ian Barbe    (2022-09-23 17:32:58)
Behaviors toward pumas:
Have you hunted a puma in the last year?</t>
        </r>
      </text>
    </comment>
    <comment ref="C29" authorId="0" shapeId="0" xr:uid="{00000000-0006-0000-0500-000006000000}">
      <text>
        <r>
          <rPr>
            <sz val="10"/>
            <color rgb="FF000000"/>
            <rFont val="Arial"/>
            <scheme val="minor"/>
          </rPr>
          <t>======
ID#AAAAgruW4uc
Ian Barbe    (2022-09-23 17:50:58)
Comportamiento</t>
        </r>
      </text>
    </comment>
    <comment ref="A30" authorId="0" shapeId="0" xr:uid="{00000000-0006-0000-0500-000007000000}">
      <text>
        <r>
          <rPr>
            <sz val="10"/>
            <color rgb="FF000000"/>
            <rFont val="Arial"/>
            <scheme val="minor"/>
          </rPr>
          <t>======
ID#AAAAgruW4uo
Ian Barbe    (2022-09-23 18:08:34)
informes de predacion de ganado por puma y corroboracion en campo</t>
        </r>
      </text>
    </comment>
    <comment ref="B30" authorId="0" shapeId="0" xr:uid="{00000000-0006-0000-0500-000008000000}">
      <text>
        <r>
          <rPr>
            <sz val="10"/>
            <color rgb="FF000000"/>
            <rFont val="Arial"/>
            <scheme val="minor"/>
          </rPr>
          <t>======
ID#AAAAdZ25m5I
    (2022-07-31 16:54:42)
rancheros percibieron al puma como una amenaza
	-Ian Barbe</t>
        </r>
      </text>
    </comment>
    <comment ref="C30" authorId="0" shapeId="0" xr:uid="{00000000-0006-0000-0500-000009000000}">
      <text>
        <r>
          <rPr>
            <sz val="10"/>
            <color rgb="FF000000"/>
            <rFont val="Arial"/>
            <scheme val="minor"/>
          </rPr>
          <t>======
ID#AAAAdZ4yysY
    (2022-07-31 16:54:42)
rancheros reportaron matar puma
	-Ian Barbe
tambien hablan de enclosure de ganado
	-Ian Barbe
------
ID#AAAAgruW4u0
Ian Barbe    (2022-09-23 18:09:21)
EN ESTE CASO LE DICEN "ACTITUD"  Y NO COMPORTAMIENTO</t>
        </r>
      </text>
    </comment>
    <comment ref="AD36" authorId="0" shapeId="0" xr:uid="{00000000-0006-0000-0500-00000A000000}">
      <text>
        <r>
          <rPr>
            <sz val="10"/>
            <color rgb="FF000000"/>
            <rFont val="Arial"/>
            <scheme val="minor"/>
          </rPr>
          <t>======
ID#AAAAdZ4yyrA
    (2022-07-31 16:54:42)
no detalla el origen de los animales
	-Ian Barbe</t>
        </r>
      </text>
    </comment>
    <comment ref="A39" authorId="0" shapeId="0" xr:uid="{00000000-0006-0000-0500-00000B000000}">
      <text>
        <r>
          <rPr>
            <sz val="10"/>
            <color rgb="FF000000"/>
            <rFont val="Arial"/>
            <scheme val="minor"/>
          </rPr>
          <t>======
ID#AAAAdZ4yyp8
    (2022-07-31 16:54:42)
dudo se va o no ya que buscan porcentaje de ganado en la dieta
	-Ian Barbe
------
ID#AAAAgruW4vU
Ian Barbe    (2022-09-23 19:29:20)
No porque es dieta. No informan de ataque a ganado bajo ningun metodo</t>
        </r>
      </text>
    </comment>
    <comment ref="A40" authorId="0" shapeId="0" xr:uid="{00000000-0006-0000-0500-00000C000000}">
      <text>
        <r>
          <rPr>
            <sz val="10"/>
            <color rgb="FF000000"/>
            <rFont val="Arial"/>
            <scheme val="minor"/>
          </rPr>
          <t>======
ID#AAAAdZ4yylw
    (2022-07-31 16:54:42)
analizan tolerancia a disturbion antropicos analizando el mapa de habitat
	-Ian Barbe
------
ID#AAAAgruW4vY
Ian Barbe    (2022-09-23 19:34:04)
NO ES CHC</t>
        </r>
      </text>
    </comment>
    <comment ref="A41" authorId="0" shapeId="0" xr:uid="{00000000-0006-0000-0500-00000D000000}">
      <text>
        <r>
          <rPr>
            <sz val="10"/>
            <color rgb="FF000000"/>
            <rFont val="Arial"/>
            <scheme val="minor"/>
          </rPr>
          <t>======
ID#AAAAdZ4yysI
    (2022-07-31 16:54:42)
ANALISIS DE DIETA EN RANCHO Y OBTIENEN OVEJA
	-Ian Barbe</t>
        </r>
      </text>
    </comment>
    <comment ref="A52" authorId="1" shapeId="0" xr:uid="{00000000-0006-0000-0500-00000E000000}">
      <text>
        <r>
          <rPr>
            <b/>
            <sz val="9"/>
            <color indexed="81"/>
            <rFont val="Tahoma"/>
          </rPr>
          <t>HP:</t>
        </r>
        <r>
          <rPr>
            <sz val="9"/>
            <color indexed="81"/>
            <rFont val="Tahoma"/>
          </rPr>
          <t xml:space="preserve">
es percepcion del conflicto</t>
        </r>
      </text>
    </comment>
    <comment ref="AE64" authorId="0" shapeId="0" xr:uid="{00000000-0006-0000-0500-00000F000000}">
      <text>
        <r>
          <rPr>
            <sz val="10"/>
            <color rgb="FF000000"/>
            <rFont val="Arial"/>
            <scheme val="minor"/>
          </rPr>
          <t>======
ID#AAAAdZ4yytY
    (2022-07-31 16:54:42)
no detalla los trabajos del review
	-Ian Barbe</t>
        </r>
      </text>
    </comment>
    <comment ref="P78" authorId="1" shapeId="0" xr:uid="{00000000-0006-0000-0500-000010000000}">
      <text>
        <r>
          <rPr>
            <b/>
            <sz val="9"/>
            <color indexed="81"/>
            <rFont val="Tahoma"/>
            <family val="2"/>
          </rPr>
          <t>HP:</t>
        </r>
        <r>
          <rPr>
            <sz val="9"/>
            <color indexed="81"/>
            <rFont val="Tahoma"/>
            <family val="2"/>
          </rPr>
          <t xml:space="preserve">
fauna de Rio Lujan zona
</t>
        </r>
      </text>
    </comment>
    <comment ref="A119" authorId="1" shapeId="0" xr:uid="{00000000-0006-0000-0500-000011000000}">
      <text>
        <r>
          <rPr>
            <b/>
            <sz val="9"/>
            <color indexed="81"/>
            <rFont val="Tahoma"/>
            <family val="2"/>
          </rPr>
          <t>HP:</t>
        </r>
        <r>
          <rPr>
            <sz val="9"/>
            <color indexed="81"/>
            <rFont val="Tahoma"/>
            <family val="2"/>
          </rPr>
          <t xml:space="preserve">
se informo de un puma que predo una oveja</t>
        </r>
      </text>
    </comment>
    <comment ref="AE130" authorId="0" shapeId="0" xr:uid="{00000000-0006-0000-0500-000012000000}">
      <text>
        <r>
          <rPr>
            <sz val="10"/>
            <color rgb="FF000000"/>
            <rFont val="Arial"/>
            <scheme val="minor"/>
          </rPr>
          <t>======
ID#AAAAdZ4yyro
    (2022-07-31 16:54:42)
puedo contar de donde son las muestras?
	-Ian Barbe</t>
        </r>
      </text>
    </comment>
    <comment ref="AE160" authorId="0" shapeId="0" xr:uid="{00000000-0006-0000-0500-000013000000}">
      <text>
        <r>
          <rPr>
            <sz val="10"/>
            <color rgb="FF000000"/>
            <rFont val="Arial"/>
            <scheme val="minor"/>
          </rPr>
          <t>======
ID#AAAAdZ4yyuc
    (2022-07-31 16:54:42)
se usan sus citas aparte
	-Ian Barbe</t>
        </r>
      </text>
    </comment>
    <comment ref="A172" authorId="0" shapeId="0" xr:uid="{00000000-0006-0000-0500-000014000000}">
      <text>
        <r>
          <rPr>
            <sz val="10"/>
            <color rgb="FF000000"/>
            <rFont val="Arial"/>
            <scheme val="minor"/>
          </rPr>
          <t>======
ID#AAAAdZ4yysg
    (2022-07-31 16:54:42)
ABARCA A CUALQUIER ESTUDIO DE PREDACION DE GANADO POR PARTE DE PUMA
	-Ian Barbe
Y LOS QUE ESTUDIAN PRESION ANTROPICA PARA USO DE HABITAT DEL PUMA?
	-Ian Barbe
------
ID#AAAAggVcgW0
Ian Barbe    (2022-09-21 20:04:49)
We defined puma–livestock conflict as ‘present’ when the authors of a study, regardless of the source of information, reported depredation of livestock by puma, and as ‘absent’ when a study did not report any livestock attacks by pumas. We then analysed each study in which conflict was present to extract information on the techniques employed to collect data and on all factors affecting the presence of conflict.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t>
        </r>
      </text>
    </comment>
    <comment ref="C172" authorId="0" shapeId="0" xr:uid="{00000000-0006-0000-0500-000015000000}">
      <text>
        <r>
          <rPr>
            <sz val="10"/>
            <color rgb="FF000000"/>
            <rFont val="Arial"/>
            <scheme val="minor"/>
          </rPr>
          <t>======
ID#AAAAdZ25m5U
    (2022-07-31 16:54:42)
esto vendria a estar dentro de actitudes y comportamiento,no?
	-Ian Barbe
Creo que si, es mejor para unificar
	-Ian Barbe
------
ID#AAAAgruW4ts
Ian Barbe    (2022-09-23 17:31:59)
ESTO ES COMPORTAMIENTO
------
ID#AAAAgruW4uA
Ian Barbe    (2022-09-23 17:34:51)
Es comportamiento que se toma respecto a la presencia de puma</t>
        </r>
      </text>
    </comment>
    <comment ref="F173" authorId="0" shapeId="0" xr:uid="{00000000-0006-0000-0500-000016000000}">
      <text>
        <r>
          <rPr>
            <sz val="10"/>
            <color rgb="FF000000"/>
            <rFont val="Arial"/>
            <scheme val="minor"/>
          </rPr>
          <t>======
ID#AAAAdZ4yysg
    (2022-07-31 16:54:42)
ABARCA A CUALQUIER ESTUDIO DE PREDACION DE GANADO POR PARTE DE PUMA
	-Ian Barbe
Y LOS QUE ESTUDIAN PRESION ANTROPICA PARA USO DE HABITAT DEL PUMA?
	-Ian Barbe
------
ID#AAAAggVcgW0
Ian Barbe    (2022-09-21 20:04:49)
We defined puma–livestock conflict as ‘present’ when the authors of a study, regardless of the source of information, reported depredation of livestock by puma, and as ‘absent’ when a study did not report any livestock attacks by pumas. We then analysed each study in which conflict was present to extract information on the techniques employed to collect data and on all factors affecting the presence of conflict.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t>
        </r>
      </text>
    </comment>
    <comment ref="F175" authorId="0" shapeId="0" xr:uid="{00000000-0006-0000-0500-000017000000}">
      <text>
        <r>
          <rPr>
            <sz val="10"/>
            <color rgb="FF000000"/>
            <rFont val="Arial"/>
            <scheme val="minor"/>
          </rPr>
          <t>======
ID#AAAAdZ25m5U
    (2022-07-31 16:54:42)
esto vendria a estar dentro de actitudes y comportamiento,no?
	-Ian Barbe
Creo que si, es mejor para unificar
	-Ian Barbe
------
ID#AAAAgruW4ts
Ian Barbe    (2022-09-23 17:31:59)
ESTO ES COMPORTAMIENTO
------
ID#AAAAgruW4uA
Ian Barbe    (2022-09-23 17:34:51)
Es comportamiento que se toma respecto a la presencia de puma</t>
        </r>
      </text>
    </comment>
    <comment ref="F178" authorId="1" shapeId="0" xr:uid="{00000000-0006-0000-0500-000018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F179" authorId="1" shapeId="0" xr:uid="{00000000-0006-0000-0500-000019000000}">
      <text>
        <r>
          <rPr>
            <b/>
            <sz val="9"/>
            <color indexed="81"/>
            <rFont val="Tahoma"/>
            <family val="2"/>
          </rPr>
          <t>HP:</t>
        </r>
        <r>
          <rPr>
            <sz val="9"/>
            <color indexed="81"/>
            <rFont val="Tahoma"/>
            <family val="2"/>
          </rPr>
          <t xml:space="preserve">
LOS DE PRESENCIA LOS PASO A DISTRIBUCION. 
No, analizar cada caso. Los que dan un gradiente es distribucion</t>
        </r>
      </text>
    </comment>
    <comment ref="F182" authorId="1" shapeId="0" xr:uid="{00000000-0006-0000-0500-00001A000000}">
      <text>
        <r>
          <rPr>
            <b/>
            <sz val="9"/>
            <color indexed="81"/>
            <rFont val="Tahoma"/>
            <family val="2"/>
          </rPr>
          <t>HP:</t>
        </r>
        <r>
          <rPr>
            <sz val="9"/>
            <color indexed="81"/>
            <rFont val="Tahoma"/>
            <family val="2"/>
          </rPr>
          <t xml:space="preserve">
coeficientes de comunidades. Métricas de comunidades. Solapamamiento, redes troficas.
RELACIONES TROFICAS</t>
        </r>
      </text>
    </comment>
    <comment ref="F183" authorId="1" shapeId="0" xr:uid="{00000000-0006-0000-0500-00001B000000}">
      <text>
        <r>
          <rPr>
            <b/>
            <sz val="9"/>
            <color indexed="81"/>
            <rFont val="Tahoma"/>
            <family val="2"/>
          </rPr>
          <t>HP:</t>
        </r>
        <r>
          <rPr>
            <sz val="9"/>
            <color indexed="81"/>
            <rFont val="Tahoma"/>
            <family val="2"/>
          </rPr>
          <t xml:space="preserve">
SI TENGO DISTRIBUCION Y USO DE HABITAT. VA USO DE HABITAT Y NO DISTRIBUCION
</t>
        </r>
      </text>
    </comment>
    <comment ref="F189" authorId="0" shapeId="0" xr:uid="{00000000-0006-0000-0500-00001C000000}">
      <text>
        <r>
          <rPr>
            <sz val="10"/>
            <color rgb="FF000000"/>
            <rFont val="Arial"/>
            <scheme val="minor"/>
          </rPr>
          <t>======
ID#AAAAdZ4yysg
    (2022-07-31 16:54:42)
ABARCA A CUALQUIER ESTUDIO DE PREDACION DE GANADO POR PARTE DE PUMA
	-Ian Barbe
Y LOS QUE ESTUDIAN PRESION ANTROPICA PARA USO DE HABITAT DEL PUMA?
	-Ian Barbe
------
ID#AAAAggVcgW0
Ian Barbe    (2022-09-21 20:04:49)
We defined puma–livestock conflict as ‘present’ when the authors of a study, regardless of the source of information, reported depredation of livestock by puma, and as ‘absent’ when a study did not report any livestock attacks by pumas. We then analysed each study in which conflict was present to extract information on the techniques employed to collect data and on all factors affecting the presence of conflict.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t>
        </r>
      </text>
    </comment>
    <comment ref="F191" authorId="0" shapeId="0" xr:uid="{00000000-0006-0000-0500-00001D000000}">
      <text>
        <r>
          <rPr>
            <sz val="10"/>
            <color rgb="FF000000"/>
            <rFont val="Arial"/>
            <scheme val="minor"/>
          </rPr>
          <t>======
ID#AAAAdZ25m5U
    (2022-07-31 16:54:42)
esto vendria a estar dentro de actitudes y comportamiento,no?
	-Ian Barbe
Creo que si, es mejor para unificar
	-Ian Barbe
------
ID#AAAAgruW4ts
Ian Barbe    (2022-09-23 17:31:59)
ESTO ES COMPORTAMIENTO
------
ID#AAAAgruW4uA
Ian Barbe    (2022-09-23 17:34:51)
Es comportamiento que se toma respecto a la presencia de puma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00000000-0006-0000-0700-000001000000}">
      <text>
        <r>
          <rPr>
            <sz val="10"/>
            <color rgb="FF000000"/>
            <rFont val="Arial"/>
            <scheme val="minor"/>
          </rPr>
          <t>======
ID#AAAAdZ4yy04
    (2022-07-31 16:54:42)
Possible native definitive hosts in our study area
include felids like puma, Felis colocolo, F. guigna
and canids like the foxes Dusicyon griseus and
D. culpaeus (Andean wolf), as well as domestic dogs.
	-Ian Barbe</t>
        </r>
      </text>
    </comment>
    <comment ref="A24" authorId="0" shapeId="0" xr:uid="{00000000-0006-0000-0700-000002000000}">
      <text>
        <r>
          <rPr>
            <sz val="10"/>
            <color rgb="FF000000"/>
            <rFont val="Arial"/>
            <scheme val="minor"/>
          </rPr>
          <t>======
ID#AAAAdZ4yyzo
    (2022-07-31 16:54:42)
NO CUENTA. NO ES EN ARGENTINA
	-Ian Barbe</t>
        </r>
      </text>
    </comment>
    <comment ref="G25" authorId="0" shapeId="0" xr:uid="{00000000-0006-0000-0700-000003000000}">
      <text>
        <r>
          <rPr>
            <sz val="10"/>
            <color rgb="FF000000"/>
            <rFont val="Arial"/>
            <scheme val="minor"/>
          </rPr>
          <t>======
ID#AAAAdZ4yyms
    (2022-07-31 16:54:42)
NO PUEDO ACCEDER Y CREO QUE NO ES DE PUMA
	-Ian Barbe</t>
        </r>
      </text>
    </comment>
    <comment ref="D27" authorId="0" shapeId="0" xr:uid="{00000000-0006-0000-0700-000004000000}">
      <text>
        <r>
          <rPr>
            <sz val="10"/>
            <color rgb="FF000000"/>
            <rFont val="Arial"/>
            <scheme val="minor"/>
          </rPr>
          <t>======
ID#AAAAdZ25m5g
    (2022-07-31 16:54:42)
NO ESTA DISPONIBLE PARA DESCARGAR
	-Ian Barbe</t>
        </r>
      </text>
    </comment>
    <comment ref="G27" authorId="0" shapeId="0" xr:uid="{00000000-0006-0000-0700-000005000000}">
      <text>
        <r>
          <rPr>
            <sz val="10"/>
            <color rgb="FF000000"/>
            <rFont val="Arial"/>
            <scheme val="minor"/>
          </rPr>
          <t>======
ID#AAAAdZ4yyt4
    (2022-07-31 16:54:42)
Se muestreo en puma y no se obtuvieron resultados
	-Ian Barbe</t>
        </r>
      </text>
    </comment>
    <comment ref="H27" authorId="0" shapeId="0" xr:uid="{00000000-0006-0000-0700-000006000000}">
      <text>
        <r>
          <rPr>
            <sz val="10"/>
            <color rgb="FF000000"/>
            <rFont val="Arial"/>
            <scheme val="minor"/>
          </rPr>
          <t>======
ID#AAAAdZ4yyuI
    (2022-07-31 16:54:42)
Se muestreo en puma y no se obtuvieron resultados
	-Ian Barbe</t>
        </r>
      </text>
    </comment>
    <comment ref="G28" authorId="0" shapeId="0" xr:uid="{00000000-0006-0000-0700-000007000000}">
      <text>
        <r>
          <rPr>
            <sz val="10"/>
            <color rgb="FF000000"/>
            <rFont val="Arial"/>
            <scheme val="minor"/>
          </rPr>
          <t>======
ID#AAAAdZ4yyyE
    (2022-07-31 16:54:42)
Plantean como posible mortandad de humano al ataquer por puma pero concluyen que fue por perro
	-Ian Barbe</t>
        </r>
      </text>
    </comment>
    <comment ref="G29" authorId="0" shapeId="0" xr:uid="{00000000-0006-0000-0700-000008000000}">
      <text>
        <r>
          <rPr>
            <sz val="10"/>
            <color rgb="FF000000"/>
            <rFont val="Arial"/>
            <scheme val="minor"/>
          </rPr>
          <t>======
ID#AAAAdZ4yyog
    (2022-07-31 16:54:42)
sin acceso iugla no estoy seguro si es de argentina
	-Ian Barbe</t>
        </r>
      </text>
    </comment>
    <comment ref="G30" authorId="0" shapeId="0" xr:uid="{00000000-0006-0000-0700-000009000000}">
      <text>
        <r>
          <rPr>
            <sz val="10"/>
            <color rgb="FF000000"/>
            <rFont val="Arial"/>
            <scheme val="minor"/>
          </rPr>
          <t>======
ID#AAAAdZ25m5Q
    (2022-07-31 16:54:42)
no la encuesntro en interenet completa
	-Ian Barbe</t>
        </r>
      </text>
    </comment>
    <comment ref="F34" authorId="0" shapeId="0" xr:uid="{00000000-0006-0000-0700-00000A000000}">
      <text>
        <r>
          <rPr>
            <sz val="10"/>
            <color rgb="FF000000"/>
            <rFont val="Arial"/>
            <scheme val="minor"/>
          </rPr>
          <t>======
ID#AAAAdZ4yyt8
    (2022-07-31 16:54:42)
no lo encuentro en la web
	-Ian Barbe</t>
        </r>
      </text>
    </comment>
    <comment ref="F36" authorId="0" shapeId="0" xr:uid="{00000000-0006-0000-0700-00000B000000}">
      <text>
        <r>
          <rPr>
            <sz val="10"/>
            <color rgb="FF000000"/>
            <rFont val="Arial"/>
            <scheme val="minor"/>
          </rPr>
          <t>======
ID#AAAAdZ4yyvU
    (2022-07-31 16:54:42)
encuentro solo el resumen
	-Ian Barbe</t>
        </r>
      </text>
    </comment>
    <comment ref="F38" authorId="0" shapeId="0" xr:uid="{00000000-0006-0000-0700-00000C000000}">
      <text>
        <r>
          <rPr>
            <sz val="10"/>
            <color rgb="FF000000"/>
            <rFont val="Arial"/>
            <scheme val="minor"/>
          </rPr>
          <t>======
ID#AAAAdZ4yy2M
    (2022-07-31 16:54:42)
no lo encuentro en la web
	-Ian Barbe</t>
        </r>
      </text>
    </comment>
    <comment ref="F39" authorId="0" shapeId="0" xr:uid="{00000000-0006-0000-0700-00000D000000}">
      <text>
        <r>
          <rPr>
            <sz val="10"/>
            <color rgb="FF000000"/>
            <rFont val="Arial"/>
            <scheme val="minor"/>
          </rPr>
          <t>======
ID#AAAAdZ4yyyw
    (2022-07-31 16:54:42)
no esta en la web
	-Ian Barbe
Informe elevado a la Delegación Regional
Técnica del Nordeste Argentino. APN. Campaña
enero. Argentina: Asociación Huellas.
	-Ian Barbe</t>
        </r>
      </text>
    </comment>
    <comment ref="F40" authorId="0" shapeId="0" xr:uid="{00000000-0006-0000-0700-00000E000000}">
      <text>
        <r>
          <rPr>
            <sz val="10"/>
            <color rgb="FF000000"/>
            <rFont val="Arial"/>
            <scheme val="minor"/>
          </rPr>
          <t>======
ID#AAAAdZ4yy1M
    (2022-07-31 16:54:42)
no lo encuentro en web
	-Ian Barbe</t>
        </r>
      </text>
    </comment>
    <comment ref="F41" authorId="0" shapeId="0" xr:uid="{00000000-0006-0000-0700-00000F000000}">
      <text>
        <r>
          <rPr>
            <sz val="10"/>
            <color rgb="FF000000"/>
            <rFont val="Arial"/>
            <scheme val="minor"/>
          </rPr>
          <t>======
ID#AAAAdZ4yywc
    (2022-07-31 16:54:42)
esta en google esas paginas
	-Ian Barbe
https://books.google.com.ar/books?id=ndb0QOvq2LYC&amp;pg=PA269&amp;lpg=PA269&amp;dq=Human-induced+changes+in+the+effect+of+top+carnivores+on+biodiversity+in+Patagonia.&amp;source=bl&amp;ots=viK8Tb5je4&amp;sig=ACfU3U1jGhVPzgANxsxF5Bx79z9UgN2jow&amp;hl=es-419&amp;sa=X&amp;ved=2ahUKEwigy-q-44z5AhX5qJUCHftEBAoQ6AF6BAgPEAM#v=onepage&amp;q=Human-induced%20changes%20in%20the%20effect%20of%20top%20carnivores%20on%20biodiversity%20in%20Patagonia.&amp;f=false
	-Ian Barbe</t>
        </r>
      </text>
    </comment>
    <comment ref="F42" authorId="0" shapeId="0" xr:uid="{00000000-0006-0000-0700-000010000000}">
      <text>
        <r>
          <rPr>
            <sz val="10"/>
            <color rgb="FF000000"/>
            <rFont val="Arial"/>
            <scheme val="minor"/>
          </rPr>
          <t>======
ID#AAAAdZ4yyss
    (2022-07-31 16:54:42)
no esta
	-Ian Barbe</t>
        </r>
      </text>
    </comment>
    <comment ref="F43" authorId="0" shapeId="0" xr:uid="{00000000-0006-0000-0700-000011000000}">
      <text>
        <r>
          <rPr>
            <sz val="10"/>
            <color rgb="FF000000"/>
            <rFont val="Arial"/>
            <scheme val="minor"/>
          </rPr>
          <t>======
ID#AAAAdZ4yy0Q
    (2022-07-31 16:54:42)
no esta en web
	-Ian Barbe</t>
        </r>
      </text>
    </comment>
    <comment ref="F44" authorId="0" shapeId="0" xr:uid="{00000000-0006-0000-0700-000012000000}">
      <text>
        <r>
          <rPr>
            <sz val="10"/>
            <color rgb="FF000000"/>
            <rFont val="Arial"/>
            <scheme val="minor"/>
          </rPr>
          <t>======
ID#AAAAdZ4yytw
    (2022-07-31 16:54:42)
no esta en web
	-Ian Barbe</t>
        </r>
      </text>
    </comment>
    <comment ref="F45" authorId="0" shapeId="0" xr:uid="{00000000-0006-0000-0700-000013000000}">
      <text>
        <r>
          <rPr>
            <sz val="10"/>
            <color rgb="FF000000"/>
            <rFont val="Arial"/>
            <scheme val="minor"/>
          </rPr>
          <t>======
ID#AAAAdZ4yywM
    (2022-07-31 16:54:42)
se asigna coprolito a puma o jaguar. No lo pueden definir
	-Ian Barbe</t>
        </r>
      </text>
    </comment>
    <comment ref="G46" authorId="0" shapeId="0" xr:uid="{00000000-0006-0000-0700-000014000000}">
      <text>
        <r>
          <rPr>
            <sz val="10"/>
            <color rgb="FF000000"/>
            <rFont val="Arial"/>
            <scheme val="minor"/>
          </rPr>
          <t>======
ID#AAAAdZ4yys8
    (2022-07-31 16:54:42)
Possible native definitive hosts in our study area include felids like puma, Felis colocolo, F. guigna and canids like the foxes Dusicyon griseus and
D. culpaeus (Andean wolf), as well as domestic dogs.
	-Ian Barbe</t>
        </r>
      </text>
    </comment>
    <comment ref="G47" authorId="0" shapeId="0" xr:uid="{00000000-0006-0000-0700-000015000000}">
      <text>
        <r>
          <rPr>
            <sz val="10"/>
            <color rgb="FF000000"/>
            <rFont val="Arial"/>
            <scheme val="minor"/>
          </rPr>
          <t>======
ID#AAAAdZ4yy2c
    (2022-07-31 16:54:42)
No pueden afirmar a que especie del linage puma correpsonde la muestra
	-Ian Barbe</t>
        </r>
      </text>
    </comment>
    <comment ref="G49" authorId="0" shapeId="0" xr:uid="{00000000-0006-0000-0700-000016000000}">
      <text>
        <r>
          <rPr>
            <sz val="10"/>
            <color rgb="FF000000"/>
            <rFont val="Arial"/>
            <scheme val="minor"/>
          </rPr>
          <t>======
ID#AAAAdZ4yyxU
    (2022-07-31 16:54:42)
Posible accion del puma como acumulador de huesos
	-Ian Barbe</t>
        </r>
      </text>
    </comment>
    <comment ref="E50" authorId="0" shapeId="0" xr:uid="{00000000-0006-0000-0700-000017000000}">
      <text>
        <r>
          <rPr>
            <sz val="10"/>
            <color rgb="FF000000"/>
            <rFont val="Arial"/>
            <scheme val="minor"/>
          </rPr>
          <t>======
ID#AAAAdZ4yyo0
    (2022-07-31 16:54:42)
no esta accesible
	-Ian Barbe</t>
        </r>
      </text>
    </comment>
    <comment ref="E51" authorId="0" shapeId="0" xr:uid="{00000000-0006-0000-0700-000018000000}">
      <text>
        <r>
          <rPr>
            <sz val="10"/>
            <color rgb="FF000000"/>
            <rFont val="Arial"/>
            <scheme val="minor"/>
          </rPr>
          <t>======
ID#AAAAdZ4yyuA
    (2022-07-31 16:54:42)
no esta disponible la descarga
	-Ian Barbe</t>
        </r>
      </text>
    </comment>
    <comment ref="F52" authorId="0" shapeId="0" xr:uid="{00000000-0006-0000-0700-000019000000}">
      <text>
        <r>
          <rPr>
            <sz val="10"/>
            <color rgb="FF000000"/>
            <rFont val="Arial"/>
            <scheme val="minor"/>
          </rPr>
          <t>======
ID#AAAAdZ4yysE
    (2022-07-31 16:54:42)
no esta en la web
	-Ian Barbe</t>
        </r>
      </text>
    </comment>
    <comment ref="F53" authorId="0" shapeId="0" xr:uid="{00000000-0006-0000-0700-00001A000000}">
      <text>
        <r>
          <rPr>
            <sz val="10"/>
            <color rgb="FF000000"/>
            <rFont val="Arial"/>
            <scheme val="minor"/>
          </rPr>
          <t>======
ID#AAAAdZ4yyzc
HP    (2022-07-31 16:54:42)
no aparece en web</t>
        </r>
      </text>
    </comment>
    <comment ref="F54" authorId="0" shapeId="0" xr:uid="{00000000-0006-0000-0700-00001B000000}">
      <text>
        <r>
          <rPr>
            <sz val="10"/>
            <color rgb="FF000000"/>
            <rFont val="Arial"/>
            <scheme val="minor"/>
          </rPr>
          <t>======
ID#AAAAdZ4yy2s
Ian Barbe    (2022-07-31 17:04:46)
no lo encuentro completo en la web</t>
        </r>
      </text>
    </comment>
    <comment ref="E55" authorId="0" shapeId="0" xr:uid="{00000000-0006-0000-0700-00001C000000}">
      <text>
        <r>
          <rPr>
            <sz val="10"/>
            <color rgb="FF000000"/>
            <rFont val="Arial"/>
            <scheme val="minor"/>
          </rPr>
          <t>======
ID#AAAAdZ4yy2w
Ian Barbe    (2022-07-31 17:15:40)
sin acceso</t>
        </r>
      </text>
    </comment>
    <comment ref="E56" authorId="0" shapeId="0" xr:uid="{00000000-0006-0000-0700-00001D000000}">
      <text>
        <r>
          <rPr>
            <sz val="10"/>
            <color rgb="FF000000"/>
            <rFont val="Arial"/>
            <scheme val="minor"/>
          </rPr>
          <t>======
ID#AAAAdX9M5HU
Ian Barbe    (2022-07-31 21:50:08)
no esta completa en la web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F1" authorId="0" shapeId="0" xr:uid="{00000000-0006-0000-0800-000001000000}">
      <text>
        <r>
          <rPr>
            <sz val="10"/>
            <color rgb="FF000000"/>
            <rFont val="Arial"/>
            <scheme val="minor"/>
          </rPr>
          <t>======
ID#AAAAdZ4yy0I
    (2022-07-31 16:54:42)
para la charla puedo incluir carnivore focal species
	-Ian Barbe
focalizar esto en carnivoros.
	-Ian Barbe</t>
        </r>
      </text>
    </comment>
    <comment ref="Q2" authorId="0" shapeId="0" xr:uid="{00000000-0006-0000-0800-000002000000}">
      <text>
        <r>
          <rPr>
            <sz val="10"/>
            <color rgb="FF000000"/>
            <rFont val="Arial"/>
            <scheme val="minor"/>
          </rPr>
          <t>======
ID#AAAAdZ25m5Y
    (2022-07-31 16:54:42)
voy a poner todas como encuestas
	-Ian Barbe</t>
        </r>
      </text>
    </comment>
    <comment ref="AG2" authorId="0" shapeId="0" xr:uid="{00000000-0006-0000-0800-000003000000}">
      <text>
        <r>
          <rPr>
            <sz val="10"/>
            <color rgb="FF000000"/>
            <rFont val="Arial"/>
            <scheme val="minor"/>
          </rPr>
          <t>======
ID#AAAAdZ4yyps
    (2022-07-31 16:54:42)
trabajos de interaccion entre puma y una presa
	-Ian Barbe</t>
        </r>
      </text>
    </comment>
    <comment ref="AK2" authorId="0" shapeId="0" xr:uid="{00000000-0006-0000-0800-000004000000}">
      <text>
        <r>
          <rPr>
            <sz val="10"/>
            <color rgb="FF000000"/>
            <rFont val="Arial"/>
            <scheme val="minor"/>
          </rPr>
          <t>======
ID#AAAAdZ4yyvg
    (2022-07-31 16:54:42)
puma y 3 mas para adelante
	-Ian Barbe</t>
        </r>
      </text>
    </comment>
    <comment ref="AN2" authorId="0" shapeId="0" xr:uid="{00000000-0006-0000-0800-000005000000}">
      <text>
        <r>
          <rPr>
            <sz val="10"/>
            <color rgb="FF000000"/>
            <rFont val="Arial"/>
            <scheme val="minor"/>
          </rPr>
          <t>======
ID#AAAAdZ4yyzk
    (2022-07-31 16:54:42)
puma es objetivo de estudio
	-Ian Barbe
semi y dirigido deben ir juntos?
	-Ian Barbe</t>
        </r>
      </text>
    </comment>
    <comment ref="AO2" authorId="0" shapeId="0" xr:uid="{00000000-0006-0000-0800-000006000000}">
      <text>
        <r>
          <rPr>
            <sz val="10"/>
            <color rgb="FF000000"/>
            <rFont val="Arial"/>
            <scheme val="minor"/>
          </rPr>
          <t>======
ID#AAAAdZ4yyus
    (2022-07-31 16:54:42)
no focaliza especialmente en puma sino que lo incluye con otros
	-Ian Barbe</t>
        </r>
      </text>
    </comment>
    <comment ref="AP2" authorId="0" shapeId="0" xr:uid="{00000000-0006-0000-0800-000007000000}">
      <text>
        <r>
          <rPr>
            <sz val="10"/>
            <color rgb="FF000000"/>
            <rFont val="Arial"/>
            <scheme val="minor"/>
          </rPr>
          <t>======
ID#AAAAdZ4yytI
    (2022-07-31 16:54:42)
puma es resultado de otro estudio de otra especie
	-Ian Barbe
es colateral
	-Ian Barbe</t>
        </r>
      </text>
    </comment>
    <comment ref="AW2" authorId="0" shapeId="0" xr:uid="{00000000-0006-0000-0800-000008000000}">
      <text>
        <r>
          <rPr>
            <sz val="10"/>
            <color rgb="FF000000"/>
            <rFont val="Arial"/>
            <scheme val="minor"/>
          </rPr>
          <t>======
ID#AAAAdZ4yyxY
    (2022-07-31 16:54:42)
unir a BS AS
	-Ian Barbe</t>
        </r>
      </text>
    </comment>
    <comment ref="CD2" authorId="0" shapeId="0" xr:uid="{00000000-0006-0000-0800-000009000000}">
      <text>
        <r>
          <rPr>
            <sz val="10"/>
            <color rgb="FF000000"/>
            <rFont val="Arial"/>
            <scheme val="minor"/>
          </rPr>
          <t>======
ID#AAAAdZ4yyzQ
    (2022-07-31 16:54:42)
ABARCA A CUALQUIER ESTUDIO DE PREDACION DE GANADO POR PARTE DE PUMA
	-Ian Barbe
Y LOS QUE ESTUDIAN PRESION ANTROPICA PARA USO DE HABITAT DEL PUMA?
	-Ian Barbe</t>
        </r>
      </text>
    </comment>
    <comment ref="CF2" authorId="0" shapeId="0" xr:uid="{00000000-0006-0000-0800-00000A000000}">
      <text>
        <r>
          <rPr>
            <sz val="10"/>
            <color rgb="FF000000"/>
            <rFont val="Arial"/>
            <scheme val="minor"/>
          </rPr>
          <t>======
ID#AAAAdZ4yynk
    (2022-07-31 16:54:42)
esto vendria a ser "conocimiento"?
	-Ian Barbe</t>
        </r>
      </text>
    </comment>
    <comment ref="CG2" authorId="0" shapeId="0" xr:uid="{00000000-0006-0000-0800-00000B000000}">
      <text>
        <r>
          <rPr>
            <sz val="10"/>
            <color rgb="FF000000"/>
            <rFont val="Arial"/>
            <scheme val="minor"/>
          </rPr>
          <t>======
ID#AAAAdZ4yymU
    (2022-07-31 16:54:42)
que seria esto?
	-Ian Barbe
acciones
	-Ian Barbe</t>
        </r>
      </text>
    </comment>
    <comment ref="CH2" authorId="0" shapeId="0" xr:uid="{00000000-0006-0000-0800-00000C000000}">
      <text>
        <r>
          <rPr>
            <sz val="10"/>
            <color rgb="FF000000"/>
            <rFont val="Arial"/>
            <scheme val="minor"/>
          </rPr>
          <t>======
ID#AAAAdZ4yy1c
    (2022-07-31 16:54:42)
esto vendria a estar dentro de actitudes y comportamiento,no?
	-Ian Barbe
Creo que si, es mejor para unificar
	-Ian Barbe</t>
        </r>
      </text>
    </comment>
    <comment ref="CY2" authorId="0" shapeId="0" xr:uid="{00000000-0006-0000-0800-00000D000000}">
      <text>
        <r>
          <rPr>
            <sz val="10"/>
            <color rgb="FF000000"/>
            <rFont val="Arial"/>
            <scheme val="minor"/>
          </rPr>
          <t>======
ID#AAAAdZ4yynU
    (2022-07-31 16:54:42)
para mi no va
	-Ian Barbe</t>
        </r>
      </text>
    </comment>
    <comment ref="DJ2" authorId="0" shapeId="0" xr:uid="{00000000-0006-0000-0800-00000E000000}">
      <text>
        <r>
          <rPr>
            <sz val="10"/>
            <color rgb="FF000000"/>
            <rFont val="Arial"/>
            <scheme val="minor"/>
          </rPr>
          <t>======
ID#AAAAdZ4yypY
    (2022-07-31 16:54:42)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
	-Ian Barbe</t>
        </r>
      </text>
    </comment>
    <comment ref="B3" authorId="0" shapeId="0" xr:uid="{00000000-0006-0000-0800-00000F000000}">
      <text>
        <r>
          <rPr>
            <sz val="10"/>
            <color rgb="FF000000"/>
            <rFont val="Arial"/>
            <scheme val="minor"/>
          </rPr>
          <t>======
ID#AAAAdZ4yyw8
    (2022-07-31 16:54:42)
NO LO PUEDO DESCARGAR
	-Ian Barbe</t>
        </r>
      </text>
    </comment>
    <comment ref="K3" authorId="0" shapeId="0" xr:uid="{00000000-0006-0000-0800-000010000000}">
      <text>
        <r>
          <rPr>
            <sz val="10"/>
            <color rgb="FF000000"/>
            <rFont val="Arial"/>
            <scheme val="minor"/>
          </rPr>
          <t>======
ID#AAAAdZ4yy2Q
    (2022-07-31 16:54:42)
sitio arqeuologico
	-Ian Barbe</t>
        </r>
      </text>
    </comment>
    <comment ref="G4" authorId="0" shapeId="0" xr:uid="{00000000-0006-0000-0800-000011000000}">
      <text>
        <r>
          <rPr>
            <sz val="10"/>
            <color rgb="FF000000"/>
            <rFont val="Arial"/>
            <scheme val="minor"/>
          </rPr>
          <t>======
ID#AAAAdZ4yyx0
    (2022-07-31 16:54:42)
colateral?
	-Ian Barbe</t>
        </r>
      </text>
    </comment>
    <comment ref="B6" authorId="0" shapeId="0" xr:uid="{00000000-0006-0000-0800-000012000000}">
      <text>
        <r>
          <rPr>
            <sz val="10"/>
            <color rgb="FF000000"/>
            <rFont val="Arial"/>
            <scheme val="minor"/>
          </rPr>
          <t>======
ID#AAAAdZ4yynI
    (2022-07-31 16:54:42)
NO APARECIO POR AHORA
	-Ian Barbe
encontrarlo por snowball
	-Ian Barbe</t>
        </r>
      </text>
    </comment>
    <comment ref="B7" authorId="0" shapeId="0" xr:uid="{00000000-0006-0000-0800-000013000000}">
      <text>
        <r>
          <rPr>
            <sz val="10"/>
            <color rgb="FF000000"/>
            <rFont val="Arial"/>
            <scheme val="minor"/>
          </rPr>
          <t>======
ID#AAAAdZ4yyxw
    (2022-07-31 16:54:42)
NO LO PUEDO DESCARGAR
	-Ian Barbe</t>
        </r>
      </text>
    </comment>
    <comment ref="F7" authorId="0" shapeId="0" xr:uid="{00000000-0006-0000-0800-000014000000}">
      <text>
        <r>
          <rPr>
            <sz val="10"/>
            <color rgb="FF000000"/>
            <rFont val="Arial"/>
            <scheme val="minor"/>
          </rPr>
          <t>======
ID#AAAAdZ25m48
    (2022-07-31 16:54:42)
No estaba completo
	-Ian Barbe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rovincias" type="6" refreshedVersion="6" background="1" saveData="1">
    <textPr sourceFile="C:\Users\HP\Downloads\provincias.csv" decimal="," thousands="." tab="0" comma="1">
      <textFields count="9">
        <textField/>
        <textField/>
        <textField/>
        <textField/>
        <textField/>
        <textField/>
        <textField/>
        <textField/>
        <textField/>
      </textFields>
    </textPr>
  </connection>
  <connection id="2" xr16:uid="{00000000-0015-0000-FFFF-FFFF01000000}" name="provincias1" type="6" refreshedVersion="6" background="1" saveData="1">
    <textPr sourceFile="C:\Users\HP\Downloads\provincias.csv"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<sst xmlns="http://schemas.openxmlformats.org/spreadsheetml/2006/main" count="3191" uniqueCount="1715">
  <si>
    <t>Variacion temporal</t>
  </si>
  <si>
    <t>Tipo de sitio de estudio</t>
  </si>
  <si>
    <t>Metodologia</t>
  </si>
  <si>
    <t>Generalidad del tema</t>
  </si>
  <si>
    <t>Dimension humana detalle</t>
  </si>
  <si>
    <t>Dimension Ecologica</t>
  </si>
  <si>
    <t>Otros enfoques</t>
  </si>
  <si>
    <t>Enfoque/Rol puma (Principal/Acompañado/Colateral)</t>
  </si>
  <si>
    <t>Variacion espacial</t>
  </si>
  <si>
    <t>Santa Cruz sitio de estudio</t>
  </si>
  <si>
    <t>ID</t>
  </si>
  <si>
    <t>Revisado</t>
  </si>
  <si>
    <t>Estado de revision</t>
  </si>
  <si>
    <t>Revista</t>
  </si>
  <si>
    <t>Autor/es</t>
  </si>
  <si>
    <t>Año</t>
  </si>
  <si>
    <t>Publicacion</t>
  </si>
  <si>
    <t>Literatura gris</t>
  </si>
  <si>
    <t>Titulo</t>
  </si>
  <si>
    <t>Area de estudio</t>
  </si>
  <si>
    <t>No aplica</t>
  </si>
  <si>
    <t>Indeterminado</t>
  </si>
  <si>
    <t>Area protegida</t>
  </si>
  <si>
    <t>Area no protegida</t>
  </si>
  <si>
    <t>AP y ANP</t>
  </si>
  <si>
    <t>Experimental</t>
  </si>
  <si>
    <t>Revision bibliografica</t>
  </si>
  <si>
    <t>Encuesta</t>
  </si>
  <si>
    <t>Entrevista</t>
  </si>
  <si>
    <t>Talleres</t>
  </si>
  <si>
    <t>Registros de pumas cazados/ muertos</t>
  </si>
  <si>
    <t>Registro de ataque de puma a humano</t>
  </si>
  <si>
    <t>Libro</t>
  </si>
  <si>
    <t>Recopilacion de datos</t>
  </si>
  <si>
    <t>Dimension humana</t>
  </si>
  <si>
    <t>Genetica</t>
  </si>
  <si>
    <t>Paleontología</t>
  </si>
  <si>
    <t>Veterinaria</t>
  </si>
  <si>
    <t>Etnozoologia</t>
  </si>
  <si>
    <t>Otro</t>
  </si>
  <si>
    <t>Paleoecologia</t>
  </si>
  <si>
    <t>Metodologias</t>
  </si>
  <si>
    <t>Evolucion</t>
  </si>
  <si>
    <t>Dimension ecologica</t>
  </si>
  <si>
    <t>Dimension H y E</t>
  </si>
  <si>
    <t>Conflicto puma-humano</t>
  </si>
  <si>
    <t>Percepcion</t>
  </si>
  <si>
    <t>Opinion / ¿Conocimiento?</t>
  </si>
  <si>
    <t>Actitudes</t>
  </si>
  <si>
    <t>Estrategias de manejo</t>
  </si>
  <si>
    <t>Estimacion perdidas economicas</t>
  </si>
  <si>
    <t>Representatividad</t>
  </si>
  <si>
    <t>Politica</t>
  </si>
  <si>
    <t>Patrones actividad</t>
  </si>
  <si>
    <t>Abundancia</t>
  </si>
  <si>
    <t>Densidad</t>
  </si>
  <si>
    <t>Uso de habitat</t>
  </si>
  <si>
    <t>Presencia</t>
  </si>
  <si>
    <t>Distribucion</t>
  </si>
  <si>
    <t>Actividad</t>
  </si>
  <si>
    <t>Movement</t>
  </si>
  <si>
    <t>Dieta</t>
  </si>
  <si>
    <t>Genetica de poblaciones</t>
  </si>
  <si>
    <t>Tafonomía (paleontología)</t>
  </si>
  <si>
    <t>Paleoecología (paleontologia)</t>
  </si>
  <si>
    <t>Parasitología (veterinaría)</t>
  </si>
  <si>
    <t>Metódos de deteccion de rastros (ej: perros rastreros de fecas)</t>
  </si>
  <si>
    <t>Evolución</t>
  </si>
  <si>
    <t>Conservación (Situacion poblacional)</t>
  </si>
  <si>
    <t>Otra especie objetivo</t>
  </si>
  <si>
    <t>Puma sólo</t>
  </si>
  <si>
    <t>Puma y  1 presa</t>
  </si>
  <si>
    <t>Puma y otro carnivoro</t>
  </si>
  <si>
    <t>Jaguar (Panthera onca)</t>
  </si>
  <si>
    <t>Culpeo fox (Pseudalopex culpaeus smithersi)</t>
  </si>
  <si>
    <t>Puma, presa y otro carnivoro</t>
  </si>
  <si>
    <t>Puma, carnivoro y otra especie en funcion no presa</t>
  </si>
  <si>
    <t>Ensamble: Puma y dos carnivoros</t>
  </si>
  <si>
    <t>Ensamble de carnivoros</t>
  </si>
  <si>
    <t>Multiespecie</t>
  </si>
  <si>
    <t>Dirigidos</t>
  </si>
  <si>
    <t>Semi dirigido</t>
  </si>
  <si>
    <t>No dirigidos</t>
  </si>
  <si>
    <t>Argentina</t>
  </si>
  <si>
    <t>Argentina + 1 país</t>
  </si>
  <si>
    <t>Brazil</t>
  </si>
  <si>
    <t>Chile</t>
  </si>
  <si>
    <t>Argentina + 2 paises</t>
  </si>
  <si>
    <t>Paraguay</t>
  </si>
  <si>
    <t>Belize</t>
  </si>
  <si>
    <t>Bolivia</t>
  </si>
  <si>
    <t>Argentina y más</t>
  </si>
  <si>
    <t xml:space="preserve">Chile </t>
  </si>
  <si>
    <t>Guyana Fr</t>
  </si>
  <si>
    <t>Canada</t>
  </si>
  <si>
    <t>USA</t>
  </si>
  <si>
    <t>Mexico</t>
  </si>
  <si>
    <t>Venezuela</t>
  </si>
  <si>
    <t>Uruguay</t>
  </si>
  <si>
    <t>Colombia</t>
  </si>
  <si>
    <t>Nicaragua</t>
  </si>
  <si>
    <t>Guatemala</t>
  </si>
  <si>
    <t>Panama</t>
  </si>
  <si>
    <t>Peru</t>
  </si>
  <si>
    <t>Costa Rica</t>
  </si>
  <si>
    <t>Buenos Aires</t>
  </si>
  <si>
    <t>CABA</t>
  </si>
  <si>
    <t>Catamarca</t>
  </si>
  <si>
    <t>Chaco</t>
  </si>
  <si>
    <t>Chubut</t>
  </si>
  <si>
    <t>Córdoba</t>
  </si>
  <si>
    <t>Corrientes</t>
  </si>
  <si>
    <t>Entre Ríos</t>
  </si>
  <si>
    <t>Formosa</t>
  </si>
  <si>
    <t>Jujuy</t>
  </si>
  <si>
    <t>La Pampa</t>
  </si>
  <si>
    <t>La Rioja</t>
  </si>
  <si>
    <t>Mendoza</t>
  </si>
  <si>
    <t>Misiones</t>
  </si>
  <si>
    <t>Neuquen</t>
  </si>
  <si>
    <t>Río Negro</t>
  </si>
  <si>
    <t>Salta</t>
  </si>
  <si>
    <t>San Juan</t>
  </si>
  <si>
    <t>San Luis</t>
  </si>
  <si>
    <t>Santa Cruz</t>
  </si>
  <si>
    <t>Santa Fe</t>
  </si>
  <si>
    <t>Santiago del Estero</t>
  </si>
  <si>
    <t>Tierra del Fuego</t>
  </si>
  <si>
    <t>Tucuman</t>
  </si>
  <si>
    <t>No aclara en detalle</t>
  </si>
  <si>
    <t>Sitio</t>
  </si>
  <si>
    <t>Bosque Andino</t>
  </si>
  <si>
    <t>Estepa</t>
  </si>
  <si>
    <t>No aclara</t>
  </si>
  <si>
    <t>Detalle</t>
  </si>
  <si>
    <t>Categoria</t>
  </si>
  <si>
    <t>Tema</t>
  </si>
  <si>
    <t>Tipo de estudio</t>
  </si>
  <si>
    <t>Palabras clave</t>
  </si>
  <si>
    <t>Objetivo/s</t>
  </si>
  <si>
    <t>Hipótesis y predicciones</t>
  </si>
  <si>
    <t>Key results</t>
  </si>
  <si>
    <t>Discusion</t>
  </si>
  <si>
    <t>Conclusion</t>
  </si>
  <si>
    <t>Link</t>
  </si>
  <si>
    <t>Conflicto puma-humanos</t>
  </si>
  <si>
    <t>Dimension Social</t>
  </si>
  <si>
    <t>Observaciones</t>
  </si>
  <si>
    <t>Si con comentario</t>
  </si>
  <si>
    <t>Nótulas faunisticas - Fundacion de Histora Natural Felix Azara</t>
  </si>
  <si>
    <t>De Lucca Eduardo Raul</t>
  </si>
  <si>
    <t>Paper</t>
  </si>
  <si>
    <t>PRESENCIA DEL PUMA (Puma concolor) Y SU CONFLICTO CON EL HOMBRE EN LAS PAMPAS ARGENTINAS</t>
  </si>
  <si>
    <t>Region pampeana: Sistema de Ventania en el sur de la provincia de Buenos Aires (SV), es un cordón serrano perteneciente a la subregión de Sierras y subregión de la Pampa Interior en el sudeste de la provincia de Córdoba, más precisamente en el Sistema 
de Aguas Superficiales de la cuenca intermedia entre 
los ríos VI y V. En esta zona también denominada como 
Lagunas del Sur y Bañados del Saladillo (LB)</t>
  </si>
  <si>
    <t>Encuestas a dueños/encargados de establecimientos productivos y a cazadores</t>
  </si>
  <si>
    <t>Entrevistas</t>
  </si>
  <si>
    <t>Socioecologia</t>
  </si>
  <si>
    <t>-</t>
  </si>
  <si>
    <t xml:space="preserve">1) Identificar áreas importantes para la preservación del puma en las pampas argentinas (núcleos poblacionales y corredores de dispersión) 2) Examinar desde una perspectiva social la intensidad de conflicto entre la especie y el hombre en las mismas.
</t>
  </si>
  <si>
    <t>56 encuestas a dueños/encargados de establecimientos agropecuarios (Eaps) y a cazadores locales con el objeto de obtener información sobre la especie. Se entrevistaron veterianarios rurales e ingenieros agrónomos quienes proporcionaron contactos con estancieros y brindaron un primer panorama general sobre distribución y conflicto del puma en cada región. En las encuestas se realizaron preguntas con la finalidad de: a) Obtener registros sobre presencia, episodios de depredación, cuantificación de pérdidas de hacienda y muertes de pumas por las comunidades humanas en el último año, b) Determinar el tipo de medidas adoptadas por los Eaps para prevenir ataques y para controlar/combatir la especie y c) Conocer percepciones sobre fluctuaciones en la abundancia del puma en la última década, sobre la importancia dada a las pérdidas de ganado y sobre la consideración o no del puma como plaga. Algunos encuestados brindaron datos sobre presencia de especies-presa del puma</t>
  </si>
  <si>
    <t>Fue posible identificar poblaciones reproductivas en el Sistema de Ventania (SV), provincia de Buenos Aires y en las Lagunas del Sur y Bañados del río Saladillo (LB), provincia de Córdoba. Existirían evidencias sobre la presencia de la especie en más del 80% de los Eaps encuestados. Un 60% de los Eaps habrían sufrido pérdidas de ganado por pumas estimadas en  2.723 pesos anuales por Eap afectado en SV y de 3.450 pesos en LB. En varios Eaps se combate a la especie. Un mínimo de 28 pumas en SV y de 19 en LB fueron matados en el período de un año entre el 2008 y 2009. La mayoría de los encuestados no consideran a la especie como una plaga</t>
  </si>
  <si>
    <r>
      <rPr>
        <sz val="8"/>
        <color theme="1"/>
        <rFont val="Arial"/>
      </rPr>
      <t xml:space="preserve">1) La información presentada en el presente trabajo indica la </t>
    </r>
    <r>
      <rPr>
        <b/>
        <sz val="8"/>
        <color theme="1"/>
        <rFont val="Arial"/>
      </rPr>
      <t>presencia de una población reproductiva</t>
    </r>
    <r>
      <rPr>
        <sz val="8"/>
        <color theme="1"/>
        <rFont val="Arial"/>
      </rPr>
      <t xml:space="preserve"> distribuida a lo largo y ancho de todo el </t>
    </r>
    <r>
      <rPr>
        <b/>
        <sz val="8"/>
        <color theme="1"/>
        <rFont val="Arial"/>
      </rPr>
      <t>cordón serrano desde las Sierras de Puán en el extremo noroeste hasta el Cerro El Bonete en el sudeste del mismo</t>
    </r>
    <r>
      <rPr>
        <sz val="8"/>
        <color theme="1"/>
        <rFont val="Arial"/>
      </rPr>
      <t xml:space="preserve">. </t>
    </r>
    <r>
      <rPr>
        <b/>
        <sz val="8"/>
        <color theme="1"/>
        <rFont val="Arial"/>
      </rPr>
      <t>En Lagunas del Sur y Bañados del Saladillo existiría al presente una población viable</t>
    </r>
    <r>
      <rPr>
        <sz val="8"/>
        <color theme="1"/>
        <rFont val="Arial"/>
      </rPr>
      <t xml:space="preserve"> gracias a la ocurren-cia de amplios parches de tierra improductiva aparen-temente  interconectados  por  corredores  de    dispersión. 2) </t>
    </r>
    <r>
      <rPr>
        <b/>
        <sz val="8"/>
        <color theme="1"/>
        <rFont val="Arial"/>
      </rPr>
      <t>Al presente no se contaba en Argentina con estudios que además de identificar áreas de conflicto humano-puma evaluaran el impacto de este felino sobre la pro-ducción  animal  y  las  percepciones  y  actitudes  de  los productores  pecuarios  y  cazadores  en  torno  al  mismo.</t>
    </r>
    <r>
      <rPr>
        <sz val="8"/>
        <color theme="1"/>
        <rFont val="Arial"/>
      </rPr>
      <t xml:space="preserve"> En este trabajo, el alto número de Eaps que sufren ata-ques y que combaten al puma así como los porcentajes de  depredación  y  pumas  muertos  en  represalia  pone en evidencia la existencia de conflicto en dos amplias áreas de  la ecorregión pampeana. 3)</t>
    </r>
    <r>
      <rPr>
        <b/>
        <sz val="8"/>
        <color theme="1"/>
        <rFont val="Arial"/>
      </rPr>
      <t xml:space="preserve"> El número de pumas muertos en estas dos áreas de la ecorregión pampeana por caza oportunista</t>
    </r>
    <r>
      <rPr>
        <sz val="8"/>
        <color theme="1"/>
        <rFont val="Arial"/>
      </rPr>
      <t xml:space="preserve"> (durante la época de brama del ciervo colorado en Ventania y por cazadores de liebres y jabalíes en ambas regiones) </t>
    </r>
    <r>
      <rPr>
        <b/>
        <sz val="8"/>
        <color theme="1"/>
        <rFont val="Arial"/>
      </rPr>
      <t>y en represalia por los ataques al ganado</t>
    </r>
    <r>
      <rPr>
        <sz val="8"/>
        <color theme="1"/>
        <rFont val="Arial"/>
      </rPr>
      <t xml:space="preserve"> (la especie goza de protección legal en las provincias de Buenos Aires y de Córdoba, Chebez y Nigro, 2010)</t>
    </r>
    <r>
      <rPr>
        <b/>
        <sz val="8"/>
        <color theme="1"/>
        <rFont val="Arial"/>
      </rPr>
      <t xml:space="preserve"> está indicando tanto la necesidad de campañas de difusión que destaquen el rol que desempeña como predador tope de la eco-rregión y la importancia que tiene su conservación así como la intervención de las autoridades responsables de fauna de las dos provincias para disminuir el con-flicto</t>
    </r>
    <r>
      <rPr>
        <sz val="8"/>
        <color theme="1"/>
        <rFont val="Arial"/>
      </rPr>
      <t xml:space="preserve"> (brindar una solución de corto plazo a los Eaps que sufren pérdidas por ataques) </t>
    </r>
    <r>
      <rPr>
        <b/>
        <sz val="8"/>
        <color theme="1"/>
        <rFont val="Arial"/>
      </rPr>
      <t>y controlar la caza fur-tiva</t>
    </r>
    <r>
      <rPr>
        <sz val="8"/>
        <color theme="1"/>
        <rFont val="Arial"/>
      </rPr>
      <t xml:space="preserve"> (tanto en las sub-poblaciones  relevadas como en aquellas con las que estas pueden estar interactuando).</t>
    </r>
  </si>
  <si>
    <t>Se requiere de una estrategia de manejo conservacionista  para salvaguardar las poblaciones de la zona estudiada.</t>
  </si>
  <si>
    <t>(PDF) DE LUCCA, E.R 2010. PRESENCIA DEL PUMA (Puma concolor) Y SU CONFLICTO CON EL HOMBRE EN LAS PAMPAS ARGENTINAS | Eduardo De Lucca - Academia.edu</t>
  </si>
  <si>
    <t>Si</t>
  </si>
  <si>
    <t>Wild Felid Monitor</t>
  </si>
  <si>
    <t>Bartolucci, Cristina; MM Guerisoli, Gabriel Martin</t>
  </si>
  <si>
    <t xml:space="preserve">Notes from the field </t>
  </si>
  <si>
    <t>New Information on the Diet of Pumas (Puma concolor) in Los Glaciares National Park, Santa Cruz Province, Argentina: Preliminary Results</t>
  </si>
  <si>
    <t xml:space="preserve">Parque Nacional Los Glaciares, Santa Cruz. </t>
  </si>
  <si>
    <t>Parque Nacional Los Glaciares</t>
  </si>
  <si>
    <t>Dieta de puma 2004- 2006</t>
  </si>
  <si>
    <t>Recoleccion de heces y analisis de dieta</t>
  </si>
  <si>
    <t>Ecologia trofica</t>
  </si>
  <si>
    <t>Estudiar los habitos alimenticios del puma en el PNLG, para determinar si la presencia del huemul es una parte importante en su dieta</t>
  </si>
  <si>
    <t>Colecta de heces identificadas segun Chame (2003) y procesadas de acuerdo a Reynolds y Aebischer (1991). Fragmentos de huesos, uñas, garras, pezuñas y dientes fueron determinados usando material de referencia de lo mamiferos y aves locales. Los pelos se identificaron a traves de las cuticulas y patrones medulares descriptos por Chehébar y Martin (1989) y Bonzano y Dellafiore (2018). Se determino la frecuiencia de ocurrencia, calculada en el total de muestras, y la biomasa relativa de cada presa consumida. La contribucion de cada item a la biomasa total fue calculado con el factor de correlacion lineal de Ackerman (1984) siguiendo la ecuacion VER ECUACION para presas mayores a 2 kg y VER ECUACION para presas de menos de 2 kg. El peso de las presas se obtuvo de la web "The Animal Diversity Web" (Universidad de Michigan). Para vaca y caballo se considero el peso promedio de las crias menores a los 12 años de edad (Guerisoli, 2017)</t>
  </si>
  <si>
    <t xml:space="preserve">Presas mas consumidas en el area son de tamaño medio. Predomina liebre europea y pichi. No se encontró registro de huemul en la dieta. SI se encontro de ganado </t>
  </si>
  <si>
    <t>En Chile aparece huemul en dieta de puma pero muy poco frecuente. Cuando terminen de procesar todas las muestras en este estuido interanual van a poder tener una real dimension de rol de huemul en el PNLG</t>
  </si>
  <si>
    <t>http://pdfviewer.softgateon.net/?state=%7B%22ids%22:%5B%221NYqyUP6zfqc6ieXj_xjntjnPgWcssJAA%22%5D,%22action%22:%22open%22,%22userId%22:%22109958747550891173915%22,%22resourceKeys%22:%7B%7D%7D</t>
  </si>
  <si>
    <t>Estudio en el Parque Nacional Los Glaciares</t>
  </si>
  <si>
    <t xml:space="preserve">Fuente: </t>
  </si>
  <si>
    <t>schoolar google</t>
  </si>
  <si>
    <t>puma concolor + Argentina</t>
  </si>
  <si>
    <t>Mastozoologia Neotropical</t>
  </si>
  <si>
    <t>Bolgeri, Maria &amp; Novaro, Andres</t>
  </si>
  <si>
    <t>VARIACIÓN ESPACIAL EN LA DEPREDACIÓN POR PUMA (Puma concolor) SOBRE GUANACOS (Lama guanicoe) EN LA PAYUNIA, MENDOZA, ARGENTINA</t>
  </si>
  <si>
    <t>Área Natural protegida La Peyunia, Mendoza</t>
  </si>
  <si>
    <t>Patrones de depredacion por puma sobre guanaco</t>
  </si>
  <si>
    <t>Analisis de datos de predacion.</t>
  </si>
  <si>
    <t>Depredador-presa. Migración estacional. Selección de presas.</t>
  </si>
  <si>
    <t>Caracterizar los patrones de depredacion del puma sobre una poblacion de guanacos parcialmente migratoria y describir variaciones espaciales en la incidencia de la depredacion en relacion a otras causas de mortandad</t>
  </si>
  <si>
    <t xml:space="preserve">En base al tipo de caza al acecho que realizan los pumas (Hornocker, 1970), esperamos que en sitios de relieve escarpado y con vegetación arbustiva alta, que favorecen la emboscada, la inciden_x0002_cia de la depredación sea mayor que en sitios menos escarpados y con vegetación más baja 
(Marino y Baldi, 2008; Franklin et al., 1999; Bank et al., 2002). </t>
  </si>
  <si>
    <r>
      <rPr>
        <sz val="8"/>
        <color theme="1"/>
        <rFont val="Arial"/>
      </rPr>
      <t xml:space="preserve">Se desarrollo entre noviembre 2005 y noviembre 2010.  Se dividio el area de estudio en dos sitios, Este y Oeste en base a topografia diferencial e informacion sobre uso estacional de guanacos. El Oeste es suave y plano mientras que el Este es escarpado. La densidad promedio de ganado vulnerable a pumas (equinos juveniles, caprinos y ovinos) durante el estudio fue mayor en el Oeste en relacion al Este. Se estimo la cobertura de arbustos altos en ambos sitios (cobertura para acecho).  Con frecuencia semanal de noviembre 2005 a marzo de 2010 se buscaron carcasas de guanacos en vehiculo o apie guiados por aves carroñeras. Se registro edad, sexo y causa de muerte y presencia de arbustos cercanos. </t>
    </r>
    <r>
      <rPr>
        <b/>
        <sz val="8"/>
        <color theme="1"/>
        <rFont val="Arial"/>
      </rPr>
      <t>Se identifico la muerte por puma cuando se observaron signos como la carcasa semienterrada o ubicada sobre arbustos, marcas grandes de caninos en cuello, garganta o cráneo, huesos largos rotos y marcas de arrastre (</t>
    </r>
    <r>
      <rPr>
        <b/>
        <sz val="8"/>
        <color rgb="FFFF0000"/>
        <rFont val="Arial"/>
      </rPr>
      <t>Franklin et al., 1999; Shaw et al., 2007</t>
    </r>
    <r>
      <rPr>
        <b/>
        <sz val="8"/>
        <color theme="1"/>
        <rFont val="Arial"/>
      </rPr>
      <t xml:space="preserve">). Al igual que en otros estudios, esperamos un sesgo en el hallazgo de carcasas debido a una más rápida desaparición de carcasas de crías que de adultos (Franklin et al., 1999). </t>
    </r>
    <r>
      <rPr>
        <sz val="8"/>
        <color theme="1"/>
        <rFont val="Arial"/>
      </rPr>
      <t xml:space="preserve">Evaluamos la </t>
    </r>
    <r>
      <rPr>
        <b/>
        <sz val="8"/>
        <color theme="1"/>
        <rFont val="Arial"/>
      </rPr>
      <t>condición nutricional de los guanacos por análisis visual de la grasa medular del fémur  (</t>
    </r>
    <r>
      <rPr>
        <b/>
        <sz val="8"/>
        <color rgb="FFFF0000"/>
        <rFont val="Arial"/>
      </rPr>
      <t>Cheatum, 1949; Bank et al., 2002</t>
    </r>
    <r>
      <rPr>
        <b/>
        <sz val="8"/>
        <color theme="1"/>
        <rFont val="Arial"/>
      </rPr>
      <t>)</t>
    </r>
    <r>
      <rPr>
        <sz val="8"/>
        <color theme="1"/>
        <rFont val="Arial"/>
      </rPr>
      <t>. Clasificamos  como en buen estado a guanacos con médula de  color blanco-amarillento y consistencia sólida, y  como pobre estado a los de médula rosada y gelatinosa. Descartamos a las crías &lt;3 meses de edad  ya que el color de su médula puede depender del  proceso de diferenciación de células sanguíneas. Para determinar si hubo diferencias entre la proporción  de estados bueno/pobre en los guanacos depredados  por pumas y los guanacos muertos por otras causas  comparamos estas proporciones con una prueba de  independencia de X2. Estimamos la disponibilidad de guanacos en cada  sitio a través de su densidad, utilizando transectas  de línea de ancho variable de 5 km de largo sobre  huellas y caminos secundarios. 
.</t>
    </r>
  </si>
  <si>
    <t>La depredación fue la causa más frecuente de muerte (73%, n=118 carcasas). En el sitio Este (más escarpado) los guanacos fueron depredados con mayor frecuencia que lo esperado en base a su densidad. No encontramos selección por parte de pumas por edades ni condición nutricional de guanacos, pero sí de machos por encima de hembras, a diferencia de otros estudios. En invierno, cuando se reduce el forraje, aumentó la frecuencia de carcasas en condición nutricional pobre.</t>
  </si>
  <si>
    <t xml:space="preserve">La incidencia de la depredación por pumas que documentamos  para  los  guanacos  de  Payunia  está  entre  las  más  altas  reportadas. Además  de  la  topografía,  otros  dos  factores  que  pueden  estar  asociados  con  la  mayor  de-predación en el Este son la mayor densidad de guanacos,  que  podría  resultar  por  ejemplo  en  una  mayor  actividad  de  caza  de  pumas,  y  una  menor  densidad  de  presas  alternativas,  como  ocurre  parcialmente  con  el  ganado.  </t>
  </si>
  <si>
    <t>Las diferencias espaciales encontradas en la incidencia  de  la  depredación  sugieren  que  los  guanacos  que  se  desplazan  entre  el  Oeste  y  el  Este  de  Payunia  se  exponen  a  un  riesgo  de  depredación  cambiante  en  su  ruta  migratoria.</t>
  </si>
  <si>
    <t>PDF Viewer Online (softgateon.net)</t>
  </si>
  <si>
    <t>Web Of Science</t>
  </si>
  <si>
    <t>puma concolor</t>
  </si>
  <si>
    <t>filtro: argentina</t>
  </si>
  <si>
    <t>Journal of Arid Environments</t>
  </si>
  <si>
    <r>
      <rPr>
        <b/>
        <sz val="8"/>
        <color theme="1"/>
        <rFont val="Arial"/>
      </rPr>
      <t>Gáspero, Pablo</t>
    </r>
    <r>
      <rPr>
        <sz val="8"/>
        <color theme="1"/>
        <rFont val="Arial"/>
      </rPr>
      <t>, M.H. Easdale, J.A. Pereira, V. Fernández-Arhex,J. Von Thüngen</t>
    </r>
  </si>
  <si>
    <t>Interacción hombre-carnívoro en un contexto de crisis socio-productiva: Evaluación de las estrategias de los pequeños agricultores para reducir la depredación en el noroeste de la Patagonia, Argentina</t>
  </si>
  <si>
    <t xml:space="preserve">Rural zone of Pilcaniyeu county, RíoNegro province (−70.72191,-41.12280), situated in northwesternPatagonia, Argentina. </t>
  </si>
  <si>
    <t>Socioecología de carnivoros. Interaccion carnivoros-ganado-humano</t>
  </si>
  <si>
    <t>Manejo adaptativa, Mando y control, Prácticas ganaderas, Análisis de redes, Sistemas socioecológicos</t>
  </si>
  <si>
    <t>El objetivo de este estudio fue analizar las percepciones de los pequeños productores en relación a la pérdida de producción ganadera y las estrategias que adoptaron en el contexto de una situación socio-productiva severamente estresante en la región del noroeste de la Patagonia, Argentina. También se buscó evaluar si las estrategias de mitigación de la depredación adoptadas por los pequeños productores están alineadas con las políticas basadas en las lógicas de comando y control.Se busca encontrar los principales problemas percibidos y las estrategias adoptadas por los pequeños productores para mitigar los daños por depredación, así como su importancia relativa respecto de otros problemas y estrategias de manejo identificados.</t>
  </si>
  <si>
    <t>Considering the key assumptions of human-carnivore impacts, wehypothesized that (a) smallholders would perceive predation as one ofthe most relevant problems affecting their livestock, and (b) their mainstrategy to reduce predation damage would be associated with somekind of lethal control to reduce losses.</t>
  </si>
  <si>
    <t>We performed semi-structured interviews on issues related to the management decisions of the productive system.To study the relative importance and associations among different factors, we constructed causal maps and usedcentrality measures based on network analysis to identify the dominant discourse.</t>
  </si>
  <si>
    <t>Aunque los carnívoros eran percibidos como uno de los problemas centrales del mapa, la matanza de represalia no era una estrategia central de prevención de pérdidas. Los pequeños propietarios recurrieron a la semi-intensificación de las prácticas ganaderas para aumentar la eficiencia de su producción como respuesta a diferentes problemas percibidos. Las técnicas de control letal se asociaron débilmente a un sistema de control subvencionado, que el Estado implementa para estimular la caza de carnívoros. Mientras que las políticas estaban orientadas a controlar a los depredadores silvestres nativos como principal fuente de perturbación, las estrategias de los pequeños propietarios se basaban en respuestas adaptativas a los múltiples problemas percibidos</t>
  </si>
  <si>
    <t>In concordance with ourfirst hypothesis, predation by wild carni-vores was perceived as an important factor in the loss of livestock. However, contrary to our second hypothesis, smallholders did not usehunting modes as their main strategy to reduce predation damage.Instead they sought to increase management response options aimed atpreventing starvation and predation losses, by means of forage sup-plementation, night-time enclosures and daily patrols. Although no lethal control methods were part of the center of thenetwork, poisoning was the most commonly used method in our studyarea, which also occurs in other sites of Patagonia and other regions ofthe world. Este trabajo aporta nuevas ideas para mejorar el seguimiento de las medidas de mitigación y promover una política eficaz basada en pruebas.</t>
  </si>
  <si>
    <t>Although predation by wild carnivores was perceived as a relevant problem, the payment of lethal control incentives has failed to homo-genise smallholders behaviour towards wild predators. Proponemos que las intervenciones estatales tengan como objetivo fortalecer el capital social (es decir, las cooperativas) como medio para aumentar la resistencia de los sistemas socioecológicos a la variabilidad y las perturbaciones ambientales.</t>
  </si>
  <si>
    <t>No es específico de puma, es extendible al conflicto carnivoros-humanos-ganado</t>
  </si>
  <si>
    <t>Human Dimensions of Wildlife</t>
  </si>
  <si>
    <r>
      <rPr>
        <b/>
        <sz val="8"/>
        <color theme="1"/>
        <rFont val="Arial"/>
      </rPr>
      <t>Llanos</t>
    </r>
    <r>
      <rPr>
        <sz val="8"/>
        <color theme="1"/>
        <rFont val="Arial"/>
      </rPr>
      <t>, Romina, Analia Andrade &amp; Alejandro Travaini</t>
    </r>
  </si>
  <si>
    <t>Puma and livestock in central Patagonia (Argentina): from ranchers’ perceptions to predator management</t>
  </si>
  <si>
    <t>ranchos north of Chubut province, Central Patagonia, Argentina. Some of the ranches are found in the Peninsula Valdes Natural Protected Area (PVNPA),
which covers a surface area of 4,000 km2</t>
  </si>
  <si>
    <t>Socioecologia de puma. Interaccion puma-ganado-humano</t>
  </si>
  <si>
    <t>Conflicto hombre-carnívoro; depredación del ganado; percepciones humanas; gestión de depredadores; Pumaconcolor.</t>
  </si>
  <si>
    <t>This article: (a) assessed ranchers’perceptions of puma damage in the center and north of Chubut province,Argentine Central Patagonia; (b) examined those factors that may influence perceptions,and (c) evaluated the current actions taken by ranchers to reduce livestock depredation.</t>
  </si>
  <si>
    <t xml:space="preserve">The following questions arise: what is the dominant perception of puma damage in relationto livestock depredation? Which external factors influence these perceptions? What are themain actions taken by ranchers to reduce livestock predation? </t>
  </si>
  <si>
    <t>We used a semi-structured questionnaire. The survey was designed from general questions (or less intrusive) to most committedones. We also considered a profile of possible respondents (e.g., their knowledge about the topics addressed, reluctance to answer about certain issues, terms and language usually employed). We conducted personal interviews (face-to-face) and self-administered question-naires. The ranchers’ perception of puma damage was defined as a dichotomous variable: Do you have puma damage problems?  We evaluated the actions taken by ranchers with negative perception, which were grouped into three classes of mitigation measures: (a) lethal control of the puma, (b) implementa-tion of non-lethal methods of preventing puma attacks and (c) a combination of the both.</t>
  </si>
  <si>
    <t>We analyzed a total of 383 surveys, 64 (17%) within the PV-NPA (interviews face to face)and319 (n= 83%) outside the protected area (self-administered questionnaires). We obtained data from 369 ranches. Ranchers differed in their perceptions of puma damage. 32% of respondents had a negative perception, while 65% were neutral. Negative perceptions increased: (a) with thebreeding of mixed livestock, (b) with the presence of neighboringinactive, and (c) in small and medium ranches. Only 12% (n= 46) of respondents indicated that the puma is the main livestock predator, while nearly two thirds (62%,n= 236) of respondents did not perceive thisfelid as the most harmful carnivore species. Our results showed that ranchers use both lethal control and non-lethal methods (regularpatrol of the ranch areas, night and seasonal enclosures, guardiandogs) to reduce livestock predation. Lethal control has great acceptance among ranchers, but there is a general lack of evidence about its effectiveness</t>
  </si>
  <si>
    <t>There was a high rate of non-response for some questions, such as those thatinquire about the main cause of livestock loss. This high rate of non-response could beexplained by the difficulty, among ranchers, to compare different causes of livestock loss.An alternative explanation could be the reject of ranchers to provide information. Considering that our results indicated that the pumamay not be the major problem in livestock areas, it is necessary toreview the current management policy. We suggest focusing effortsto reduce livestock depredation only on affected ranches, prioritizingthe development of non-lethal methods. As afirst step to replace lethal control pumas, future research must continue to evaluatethe applicability and effectiveness of non-lethal methods at a local scale. This evaluationwould allow both to improve (or discard, if necessary) traditional practices and toimplement innovative strategies</t>
  </si>
  <si>
    <t>Our study allowed afirst quantitative approach to the extent and magnitude of pumadamage, based on ranchers’perceptions, showing its variability within Chubut province.Considering our results, it is necessary to review the current management policy operatingthroughout the territory, because it can be a disproportionate response to the problem. We suggest that the focus of management actions has to be on non-lethal methodsto minimize livestock losses by pumas, removing“problem individuals”only in strictlynecessary case. Finally, we suggest the creation of workshops with ranchers where research results canbe brought for public discussion.</t>
  </si>
  <si>
    <t>Si con comentarios</t>
  </si>
  <si>
    <t>Mammal Review</t>
  </si>
  <si>
    <r>
      <rPr>
        <b/>
        <sz val="8"/>
        <color theme="1"/>
        <rFont val="Arial"/>
      </rPr>
      <t>Lucherini</t>
    </r>
    <r>
      <rPr>
        <sz val="8"/>
        <color theme="1"/>
        <rFont val="Arial"/>
      </rPr>
      <t xml:space="preserve">, Mauro,  MM Guerisoli, Estela Luengos Vidal </t>
    </r>
  </si>
  <si>
    <t>Paper review</t>
  </si>
  <si>
    <t>Surplus killing by pumas Puma concolor: rumours and facts</t>
  </si>
  <si>
    <t xml:space="preserve">puma   depredation   events   from   central   Argentina.En ranchos. </t>
  </si>
  <si>
    <t>Comportamiento: surplus killing</t>
  </si>
  <si>
    <t>Etología, revision bibliografica</t>
  </si>
  <si>
    <t>dieta, conflicto entre humanos y carnívoros, depredación del ganado</t>
  </si>
  <si>
    <t>Here,  we  review  the  information  available  on  SK  in  pumas,  to  understand  the  prevalence  of  this  phenomenon  over  the  puma’s  geographic  range.  Additionally,  we  use  both   published   and   unpublished   data   from   a   human-   dominated  rangeland  of  central  Argentina  to  quantify  the  impact  of  SK  on  ranching  activities,  separate  myth  from  reality  surrounding  the  SK  phenomenon,  and  reveal  the  potential  impacts  of  SK  on  the  management  of  puma–hu-man  conflicts</t>
  </si>
  <si>
    <t>We  review  the  information  available  on  surplus  killing  by  pumas  Puma  con-color  and  use  data  from  central  Argentina  to  quantify  its  impact  on  ranching  and   to   analyse   both   its   causes   and   its   implications   for   puma–human   conflicts. For  this  review,  we  defined  SK  events  as  those  predation  events  in  which  two  or  more  prey  individuals  were  killed,  but  not  consumed  (Khorozyan  et  al.  2017).  We  reviewed  two  distinct  sources  of  data  for  information  on  SK  events  attributed to pumas: 1) a database of publications obtained through  a  literature  search;  and  2)  an  original  database  of   puma   depredation   events   from   central   Argentina   (Guerisoli  et  al.  2017).  The  second  database  we  used  to  search  for  evidence  of  SK  was  originally  constructed  for  a  study  that  aimed  to  characterise  puma  depredation  in  the  Espinal  ecoregion  of  southern  Buenos  Aires  Province,  Argentina  (Guerisoli  et  al.  2017).  This  study  was  based  on  213  semi-  structured  interviews  with  cattle  and  sheep  ranchers  and  17  surveys  of  puma  depredation  sites.</t>
  </si>
  <si>
    <t>We  reviewed  73  publications  and  found  nine  mentions  of  surplus  killing  events  from  six  countries.  The  sheep  was  by  far  the  most  commonly  affected  livestock  species.  In  central  Argentina,  surplus  killing  was  reported  by  25–33%  of  the  ranchers.  In  this  region,  the  number  of  livestock  killed  during  each  event  ranged  from  seven  to  160  (median=23)  for  the  literature  reports  and  from  two  to  70  (median=7)  in  the  records  we  personally  collated.  The  number  of  individual  animals  killed  per  event  was  greater  for  interview-based  second-hand  reports  than  for  first-hand  reports  and  verified  events.</t>
  </si>
  <si>
    <t>Our  results  indicate  that  although  surplus  killing  by  pumas  is  uncommonly  reported  in  the  literature,  it  may  be  locally  recurrent.  Although  surplus  killing  may  be  overestimated  in  interview-based  reports,  it  can  produce  significant  losses  for  sheep  and  goat  ranchers,  may  strongly  exacerbate  puma–human  conflicts,   and   should   be   considered   in   puma–human   conflict   mitigation   strategies. Ranchers  typically  attributed  surplus  killing  to  female  pumas  teaching  kittens  to hunt. However, there is little evidence supporting this interpretation. Surplus killing  by  pumas  may  be  more  likely  to  occur  in  situations  where  the  preda-tor’s   ‘normal’   hunting   sequence   is   disrupted   by   the   accessibility   of   large   numbers  of  easy  prey.  Confinement,  stormy  weather  and  poor  antipredator  behaviour  may  favour  the  occurrence  of  surplus  killing  events  on  livestock</t>
  </si>
  <si>
    <t>We  conclude  that  the  importance  of  SK  events  should  not  be  underestimated  when   designing   strategies   for   puma   conservation   and   puma–livestock  conflict  management  and  mitigation,  par-ticularly  in  areas  where  sheep  and  goat  farming  is  a  major  economic  activity</t>
  </si>
  <si>
    <t>Es un review</t>
  </si>
  <si>
    <t>Mastozologia Neotropical</t>
  </si>
  <si>
    <t>Novaro, Andres et al.</t>
  </si>
  <si>
    <t>MANEJO DEL CONFLICTO ENTRE CARNÍVOROS Y GANADERÍA EN PATAGONIA UTILIZANDO PERROS MESTIZOS PROTECTORES DE GANADO</t>
  </si>
  <si>
    <t>El  proyecto  se  llevó  a  cabo  en  el  extremo  norte  de  la Patagonia argentina, en las provincias de Mendoza y  Neuquén</t>
  </si>
  <si>
    <t>Socioecologia de carnivoros y prevencion de depredacion de ganado con perros protectores</t>
  </si>
  <si>
    <t>Conflicto ganado-depredadores. Gato andino. Perro protector. Puma. Zorro colorado</t>
  </si>
  <si>
    <t>Los objetivos de este estudio fueron analizar características  del  conflicto  entre  la  ganadería  menor  y  los  carnívoros  nativos  en  el  noroeste  de  Patagonia  y  evaluar  la  efectividad  del  uso  por  parte  de  los  crianceros  de  los  perros  mes-tizos  protectores  de  ganado  para  mitigar  las  pérdidas por depredación de caprinos y ovinos y reducir la caza indiscriminada de carnívoros.</t>
  </si>
  <si>
    <t xml:space="preserve">El  análisis  del  conflicto  incluyó  la  evaluación  de  la  percepción  de  los  crianceros  sobre  las  pérdidas  de  ganado  y  su  predisposición  a  utilizar  métodos  de  protección  como  el  de  perros  mestizos  protectores.  Entre  2005  y  2010  entrevistamos  a  64  crianceros  de  un  área  aproximada  de  57  000  km2  para  obtener  información sobre su percepción de la depredación a  su  ganado  por  distintas  especies  de  carnívoros  y  las pérdidas económicas asociadas a la depredación, y  sobre  el  manejo,  tamaño  y  composición  de  sus  rebaños. Las entrevistas fueron semiestructuradas, en persona y realizadas en las casas de los crianceros. En  las  64  entrevistas  identificamos  25  crianceros  dispuestos  a  probar  perros  mestizos  para  proteger  su  ganado. Los  dueños  de  perros  que  alcanzaron  con  éxito  la  etapa  de  trabajo  siguieron  siendo  encuestados,  cada  3  a  6  meses,  sobre  el  comportamiento del perro, su grado de satisfacción con  el  desempeño  del  perro,  la  tendencia  en  las  pérdidas  por  depredación  y,  durante  2005-2010,  si  utilizaron otros métodos de control de depredación de ganado. </t>
  </si>
  <si>
    <t xml:space="preserve">Los crianceros atribuyeron la depredación  de  ganado  principalmente  a  pumas  (64%  de  las  pérdidas  promedio)  y  zorros  culpeos  (10%). De  2005  a  2013  la  crianza de  58  perros  por  45  productores  (rebaños  promedio  de  379  cabras,  DE =  184)  entrenó  satisfactoriamente  28 perros (48% de éxito). Dieciséis de 18 crianceros (89%) con perros protectores reportaron reducción en ataques a ganado y 86% dejaron de cazar carnívoros nativos. En un grupo control de 9 productores sin perros, 8 (89%) reportaron  similar  o  mayor  depredación  de  ganado  y  todos  continuaron  cazando  carnívoros  nativos.  El  costo anual promedio de mantenimiento de cada perro fue 183 dólares, 7% de las pérdidas promedio de ganado. </t>
  </si>
  <si>
    <t xml:space="preserve">Consideramos  que  este  estudio  también  es  revelador  al  destacar  la  predisposición  de  un  gran número de productores ganaderos patagó-nicos  de  escasos  recursos  a  experimentar  con  un método novedoso de manejo de un conflicto entre  su  principal  actividad  y  el  ambiente.  Nuestra  experiencia  previa  con  productores  de  otras  regiones  indica  que  los  productores  rurales  tienden  a  ser  reacios  a  experimentar  con  nuevas  técnicas  de  manejo  de  su  ganado. La  eficacia  de  los  perros  protectores  para  proteger  ganado  frente  a  pumas,  uno  de  los  principales  depredadores  en  el  área  de  es-tudio en Patagonia, no ha sido demostrada aun empíricamente.  No  obstante,  como  destacan  otros  autores  (Coppinger  y  Coppinger,  2005;  Marker  et  al.,  2005),  la  percepción  de  los  pro-ductores entrevistados en nuestro estudio sobre la eficacia de los perros mestizos para prevenir la  depredación  puede  ser  tan  relevante  para  la  mitigación  del  conflicto  ganado-carnívoros  como  la  evidencia  empírica. La  mayoría  de  los  crianceros  de  Patagonia  con  los  que  trabajamos  se  mostraron  conven-cidos de que sus perros mestizos eran efectivos para  proteger  el  ganado  de  pumas. En  el  caso  del  grupo  control  de  crianceros  que no tuvieron perros, no podemos descartar que  los  aumentos  de  depredación  de  ganado  que  percibió  la  mayoría  se  hayan  debido  en  parte a la efectividad de los perros protectores de  sus  vecinos.  Si  los  zorros  y  pumas  evitaron  campos con perros durante el estudio, podrían haber  desviado  sus  ataques  a  los  campos  que  usamos  como  controles.  </t>
  </si>
  <si>
    <t>Nuestra conclusión sobre los perros protectores mestizos  es  que  fueron  efectivos  para  reducir  tanto  la  percepción  de  las  pérdidas  de  ganado  por  depredación  como  la  matanza  de  carní-voros  para  mitigar  las  pérdidas  por  parte  de  los crianceros de cabras con los que se trabajó en  el  norte  de  Patagonia. En  conclusión,  en  comparación  con  otros  métodos,  los  perros  protectores  mesti-zos  tienen  las  ventajas  de  brindar  protección continua  y  tener  bajo  costo  de  inversión  y  las  desventajas de requerir una importante dedica-ción de tiempo para el entrenamiento del perro y  ser  efectivos  solo  para  rebaños  pequeños  a  medianos y donde se pueda alimentar al perro diariamente.</t>
  </si>
  <si>
    <t>Mediciones mediante percepcion</t>
  </si>
  <si>
    <t>SI</t>
  </si>
  <si>
    <t>Notas sobre Mamiferos Sudamericanos</t>
  </si>
  <si>
    <t>Nota</t>
  </si>
  <si>
    <t>Primer registro de basura en heces de puma (Puma concolor) en el Parque Nacional Los Glaciares, provincia de Santa Cruz, República Argentina</t>
  </si>
  <si>
    <t>Parque Nacional Los Glaciares, provincia de Santa Cruz, República Argentina</t>
  </si>
  <si>
    <t>Dieta de puma: restos de basura</t>
  </si>
  <si>
    <t>Analisis de dieta de puma en el PNLG zona norte</t>
  </si>
  <si>
    <t>Entre los años 2004 y 2006 se colectaron, de manera oportunista, 68 heces de puma en los principales senderos de trekking en la zona norte del PNLG, que fueron identifi-cadas en base a su forma, tamaño y color (Chame 2003). Las heces fueron almacenadas individualmente en sobres de papel madera, esterilizadas en estufa a 90 °C durante 48 h (Fernández &amp; Baldi 2014) y disgregadas para separar los restos identificables de las presas consumidas por el puma. Las heces fueron insumo para el estudio de la dieta del felino en la tesis de licenciatura de la primera autora (Bartolucci 2019).</t>
  </si>
  <si>
    <t>En este trabajo reportamos el hallazgo de restos de basura en heces de puma en el Parque Nacional Los Glaciares (PNLG). . Los residuos fueron encontrados en tres heces de puma colectadas en los senderos de trekking dentro del PNLG, e incluyeron los siguientes ítems: hilo, fósforos y dos tipos de polietileno</t>
  </si>
  <si>
    <t>El tipo y tamaño de especies encontradas en las heces y los restos de basura aquí descriptos (Tabla 2), permiten inferir que el consumo de residuos debió ser directo y no de otras fuentes (i.e., consumo anterior por parte de alguna de las presas).. A partir de estos resultados se recomienda continuar con  el  análisis  de  heces  de  puma  e  incorporar  las  de  otros  carnívoros  presentes  en  el  PNLG,  para  tener más elementos que permitan evaluar si se trata de un consumo accidental o si están cambiando algunos hábitos alimenticios. Se recomienda evitar evitar que  la  fauna  silvestre  esté  en  contacto  con  los  sitios  donde  se  deposita  la  basura.  De  esta  manera,  se  podría  evitar  no  sólo  el  consumo  de  la  misma,  sino  también  futuros  conflictos relacionados con la disponibilidad de basura como recurso alimenticio (e.g., riesgo de infección por patógenos (Fischer &amp; Gerhold 2002; Acosta Jamett et al. 2011; Plaza &amp; Lambertucci 2017) y potenciales impactos indirectos (e.g., ataques a humanos y/o predación de animales domésticos; Gunther et al. 2004; Bateman &amp; Fleming 2012; Home et al. 2017; Plaza &amp; Lambertucci 2017; Reshamwala et al. 2017.).</t>
  </si>
  <si>
    <t>Ecologia Austral</t>
  </si>
  <si>
    <r>
      <rPr>
        <b/>
        <sz val="8"/>
        <color theme="1"/>
        <rFont val="Arial"/>
      </rPr>
      <t>Llanos</t>
    </r>
    <r>
      <rPr>
        <sz val="8"/>
        <color theme="1"/>
        <rFont val="Arial"/>
      </rPr>
      <t>, Romina;  Alejandro Travaini, Silvana Montanelli, Enrique Crespo</t>
    </r>
  </si>
  <si>
    <t>Estructura de edades de pumas (Puma concolor) cazados bajo el sistema de remoción por recompensas en Patagonia. ¿Selectividad u oportunismo en la captura?</t>
  </si>
  <si>
    <t>Chubut y Santa Cruz</t>
  </si>
  <si>
    <t>Conflicto puma-humano. Determinacion de estructura de edades y sexo de pumas cazados</t>
  </si>
  <si>
    <t>Monitoreo de datos de mortalidad</t>
  </si>
  <si>
    <t>Ecologia estructural (proporcion de sexos y edades)</t>
  </si>
  <si>
    <t>Manejo de depredadores, ganadería ovina, sistema de recompensas, distribución de edades</t>
  </si>
  <si>
    <t>Nuestros objetivos fueron determinar y comparar la estructura de edades y proporción de sexos de los pumas cazados en las provincias del Chubut y Santa Cruz en el marco del sistema de control por recompensas.</t>
  </si>
  <si>
    <t>Los cráneos de los pumas cazados y remunerados en Santa Cruz, entre los años 1998 y 2011, fueron recolectados a través de las Sociedades Rurales, el Consejo Agrario Provincial y productores de esta provincia. Fueron trasladados, incorporados y examinados. En Chubut, los cráneos de los pumas cazados entre los años 2005 y 2010 fueron entregados por los productores a las Sociedades Rurales. Los  individuos  fueron  clasificados  en  seis clases de edad en base al patrón de desgaste y coloración dentario, desarrollado por Anderson (1983) y descrito e ilustrado en Gay &amp; Best (1996a) y en Cougar Management Guidelines Working Group (2007). El sexo fue precisado por el cazador al momento de entregar la piel y el cráneo del animal cobrado, y se asume que esta clasificación es correcta dado que la condición sexual en los pumas se distingue por características externas, excepto en las crías donde no es tan evidente (Logan &amp; Sweanor 2001; Cougar Management Guidelines Working Group 2007).</t>
  </si>
  <si>
    <t xml:space="preserve">En total se examinaron 411 cráneos, de los cuales 211 pertenecieron a pumas procedentes del Chubut y 200 de Santa Cruz.  La mayor proporción de individuos en ambas provincias corresponde a la clase de edad I o sub-adultos (entre 16 meses y dos años) (43.6% Chubut y 46.5% Santa Cruz), seguidos de las crías (hasta 16 meses de edad) y las sucesivas clases de edad adultas. </t>
  </si>
  <si>
    <t>La estructura de edades y sexo de los pumas removidos en Patagonia mediante el sistema de recompensas era hasta ahora desconocida. El sesgo hacia los sub-adultos en las muestras de Patagonia podría reflejar una población joven, en proceso de recuperación (menos actividad ganadera en la zona --&gt; menos ovejas y poblacion rural --&gt; menos presion de caza --&gt; recuperacion de la especie). La alta representación de los sub-adultos podría estar determinada además por su mayor vulnerabilidad a los métodos de caza. En cuanto a los beneficios que se intentan obtener para la actividad ganadera, el sesgo en las capturas hacia las clases de edad más jóvenes no garantiza una disminución en el daño por depredación. Incluso, el perjuicio se podría ver aumentado localmente por el flujo de individuos que se promueve al dejar áreas vacantes en los territorios. En apoyo a esta conjetura, según los registros recabados en Chubut el número de pumas cazados no ha disminuido sino que tiende a aumentar. Mediante la caza indiscriminada se dejan áreas vacantes que, teniendo en cuenta que no todos los pumas depredan sobre ganado (Elbroch &amp; Wittmer 2013), pueden ser ocupadas por individuos más propensos a realizar ataques de ovinos que el que fue removido. Una estrategia alternativa es la caza selectiva de los individuos “problema”, es decir, aquellos que producen el daño. Por último, un aspecto controversial del manejo del puma es la visión que el sector ganadero tiene sobre la especie, que puede estar  sobredimensionada.  Existen  otros factores que ocasionan pérdidas de ovinos como la sequía, las nevadas, enfermedades y abigeato (Irazoqui 1981; Hall &amp; Paruelo 2006; Llanos, obs. pers.). Sin embrago, se consideran subjetivamente a los ataques por puma como una de las principales causas de pérdidas, ya que aún no hay información empírica que lo pruebe.</t>
  </si>
  <si>
    <t>Por lo tanto, creemos que el esfuerzo y los recursos disponibles deberían destinarse al desarrollo de estrategias más efectivas que contemplen los aspectos aquí tratados y que redunden en beneficios tanto para el sector productivo como para la conservación de la especie y, en consecuencia, del ambiente donde se desarrollan las actividades humanas</t>
  </si>
  <si>
    <t>Interciencia</t>
  </si>
  <si>
    <r>
      <rPr>
        <b/>
        <sz val="8"/>
        <color theme="1"/>
        <rFont val="Arial"/>
      </rPr>
      <t>Llanos</t>
    </r>
    <r>
      <rPr>
        <sz val="8"/>
        <color theme="1"/>
        <rFont val="Arial"/>
      </rPr>
      <t>, Romina; Maria Belen Llanos, Alejandro Travaini</t>
    </r>
  </si>
  <si>
    <t xml:space="preserve">La Pampa, Neuquen, Rio Negro, Chubut y Santa Cruz. </t>
  </si>
  <si>
    <t>Conflicto puma- humano: representacion del pùma en los medios</t>
  </si>
  <si>
    <t>Analisis de datos de imagen en medios de comunicacion</t>
  </si>
  <si>
    <t>Sociecologia</t>
  </si>
  <si>
    <t>Conflicto  Humano-Carnívoro  /  Medios  de  Prensa  /  Patagonia  /  Puma</t>
  </si>
  <si>
    <t>El  objetivo   de   este   trabajo   fue   identificar   una  de  las  maneras  en  que  los  medios  de  prensa  escrita  pueden  construir  una  ima-gen  del  puma  en  Patagonia</t>
  </si>
  <si>
    <t>El  corpus  de  análisis  es-tuvo   compuesto   por   notas   periodísticas   publicadas   en   diarios   de   las   provincias   patagónicas  de  La  Pampa,  Neuquén,  Rio  Negro,  Chubut  y  Santa  Cruz. El  período  abarcado  va  desde  el  2000  al  2013,  durante  el  cual  se  incrementó  considerablemente  el  conflicto  con  la  especie  y  se  consolidaron  las  dife-rentes  estrategias  de  manejo  provinciales.  Se  navegaron  los  diarios  utilizando  la  pa-labra  clave  ‘puma’  y  se  evitó  la  navega-ción  a  través  de  caracteres  como  ‘preda-dores’,  ‘ovinos’  y  similares,  a  fin  de  no  sesgar  la  muestra  hacia  el  conflicto  con  la  especie. La  metodología  se  construyó  a  par-tir  de  los  lineamientos  generales  del  aná-lisis  ideológico  del  discurso  de  Van  Dijk  (1996a),  quien  sostiene  que  es  posible  determinar  la  ideología  de  los  hablantes  y  escritores  a  través  de  una  comprensión  o  lectura  minuciosa  de  aquello  que  éstos  expresan  de  manera  explícita  o  inadverti-da  por  medio  del  lenguaje  u  otros  me-dios  de  comunicación</t>
  </si>
  <si>
    <t>Aplicando  el  método  de  búsqueda   de   caracteres,   se   hallaron   68   notas  periodísticas  pu-blicadas   en   diferentes   diarios        provinciales (n=11).  En  éstos  se  reconocieron  los  cuatro  mecanismos  propuestos  por  Van  Dijk,  mediante  los  cuales  se  construye  la  figura  de  un  ‘nosotros’  (el  hombre  en  este  caso)  y  la  de  un  ‘ellos’  (el  puma),  y  se  describe  positivamente  al  primer  grupo  y  negativamente  al  segundo</t>
  </si>
  <si>
    <t>De  este  estudio  se  desprende  que  los  más  aborda-dos  por  las  notas  periodísticas  publicadas  en  las  provincias  de  Neuquén,  Río  Negro,  Chubut  y  Santa  Cruz,  fueron  los  conflic-tos  por  la  predación  del  puma  sobre  ga-nado  ovino  y  el  acercamiento  de  la  espe-cie  al  humano  o  zonas  urbanas.  De  esta  forma,   se   presenta   la   vinculación   hom-bre–puma  sobre  la  base  de  dos  criterios  principales:  por  un  lado,  las  consecuen-cias  que  provoca  para  las  actividades  eco-nómicas  regionales  y,  por  otro,  la  peligro-sidad  que  representa  un  encuentro  entre  el  felino  y  el  hombre. En  el  32%  de  las  notas periodísticas  analizadas  en  este  trabajo,  la  predación  se  expone  como  una  problemá-tica  que  afecta  gravemente  a  los  ganade-ros.  Pero,  si  bien  se  ha  registrado  el  con-sumo  de  ovinos  por  parte  de  esta  especie  en    estudios    realizados    en    el    sur    de    Argentina  y  Chile  (Yañez  et    al.,  1986;  Iriarte et    al.,  1991;  Fernández  y  Baldi,  2014),  el  impacto  económico  y  el  daño  causado  por  ataques  de  puma  es  aún  des-conocido  y  ha  sido  evaluado  sólo  en  base  a  las  percepciones  de  los  propios  ganade-ros</t>
  </si>
  <si>
    <t>Oryx</t>
  </si>
  <si>
    <r>
      <rPr>
        <b/>
        <sz val="8"/>
        <color theme="1"/>
        <rFont val="Arial"/>
      </rPr>
      <t>Zanon Martınez,</t>
    </r>
    <r>
      <rPr>
        <sz val="8"/>
        <color theme="1"/>
        <rFont val="Arial"/>
      </rPr>
      <t xml:space="preserve"> Juan Ignacio ;Alejandro Travaini, Sonia Zapata, Diego Procopio, Miguel Angel Santillan</t>
    </r>
  </si>
  <si>
    <t xml:space="preserve">We analysed puma diet in three protected areas and two sheep ranches in Santa Cruz province. Monumento Nacional Bosques Petrificados, Parque Nacional Perito Moreno y Parque Nacional Monte Leon. Rancho 25 de Marzo y Rancho Doraike. </t>
  </si>
  <si>
    <t>Parque Nacional Perito Moreno en BAP y Parque Nacional Monte Leon en Estepa. Estancia Doraike y 25 de Mayo en Estepa. As far as weare aware this is the first study to describe the puma’s dietin the largest (c.250,000km2) and southernmost conti-nental province of Argentine Patagonia.</t>
  </si>
  <si>
    <t>Dieta de puma: extincion ecologica de presa nativa en Patagonia sur</t>
  </si>
  <si>
    <r>
      <rPr>
        <sz val="8"/>
        <color theme="1"/>
        <rFont val="Arial"/>
      </rPr>
      <t xml:space="preserve">Argentina, dieta, extincion eclogica, Patagonia, predacion, </t>
    </r>
    <r>
      <rPr>
        <i/>
        <sz val="8"/>
        <color theme="1"/>
        <rFont val="Arial"/>
      </rPr>
      <t>Puma concolor</t>
    </r>
  </si>
  <si>
    <t>The purpose of our study was to examine the supposedecological extinction of the puma’s native prey in southernPatagonia and to determine if the observations of Novaroet al. (2000) could be extrapolated to all of ArgentinePatagonia</t>
  </si>
  <si>
    <r>
      <rPr>
        <sz val="9"/>
        <color theme="1"/>
        <rFont val="Arial"/>
      </rPr>
      <t xml:space="preserve">Puma diet was determined by identification and quantifi-cation of prey remains in </t>
    </r>
    <r>
      <rPr>
        <b/>
        <sz val="9"/>
        <color theme="1"/>
        <rFont val="Arial"/>
      </rPr>
      <t>282 scats</t>
    </r>
    <r>
      <rPr>
        <sz val="9"/>
        <color theme="1"/>
        <rFont val="Arial"/>
      </rPr>
      <t>, which were collected in the five study sites during 2004–2007. Puma scats were identified by their size, colour and shape(Ya ́n ̃ez et al.,1986). Collected scats were dried and stored inlabelled paper envelopes until analysis. Bones and hairs of mammalian prey were identifiedusing a reference collection and a key of skulls and jaws(Pearson,1995), or patterns of hair scales and medulla(Chehe ́bar &amp; Martı ́n,1989). Bird remains, feathers, andbones were identified by comparing them with our ownreference material. Identified prey items were grouped intotaxa. Puma diet composition at each site was expressed aspercentage occurrence and relative biomass of preyconsumed using the equation of Ackerman et al. (1984).Prey body masses were obtained from Redford &amp; Eisenberg(1992) and from our own records.</t>
    </r>
  </si>
  <si>
    <t>Native prey contributed.60% of the total consumedbiomass in the Monumento Natural Bosques Petrificados,Monte Leo ́n National Park and their neighbouring ranches(25de Marzo Ranch, and Doraike Ranch). Native prey in Perito Moreno National Park represented only23.6% of the consumed biomass and the introduced European hare dominated its diet, accounting for the76.4% of the total consumed biomass. Our results show a clear difference in the diet of thepuma in southern compared to north-western Patagonia.</t>
  </si>
  <si>
    <t>In Santa Cruz province native prey species are still part of the diet of the puma. The majority of scats collected indicated that the puma’s diet there includes guanaco andvariable contributions of Patagonian mara, Patagonianpichi and the Magellanic penguin. Nevertheless, the in-troduced European hare was also an important componentand found in scats from all five sites. Large native herbivores (i.e. guanaco and lesser rhea)maintain their role as the main prey species for the pumain  southern  Patagonia.  We  suggest,  therefore,  thatnative prey could be restored to those areas of ArgentinePatagonia, such as the north-west, where they are currentlyecologically extinct</t>
  </si>
  <si>
    <t>Our results do not support the suggestionof Novaro et al. (2000) that native prey no longer have anecological role as prey of the puma in Argentine Patagonia, atleast in Santa Cruz province. Facilitating native species recoveryand/or restoration and applying more rigorous controlsto prevent the introduction of potential alien prey speciesof the puma, both within and outside protected areas,needs to be evaluated as a regional strategy.</t>
  </si>
  <si>
    <t>https://pdfviewer.softgateon.net/?state=%7B%22ids%22:%5B%221cGP9pgrG7Fz6bwHiwYr__Rfr0muIAFYJ%22%5D,%22action%22:%22open%22,%22userId%22:%22109958747550891173915%22,%22resourceKeys%22:%7B%7D%7D</t>
  </si>
  <si>
    <t>Biological Conservation</t>
  </si>
  <si>
    <r>
      <rPr>
        <b/>
        <sz val="9"/>
        <color theme="1"/>
        <rFont val="Arial"/>
      </rPr>
      <t>Novaro</t>
    </r>
    <r>
      <rPr>
        <sz val="9"/>
        <color theme="1"/>
        <rFont val="Arial"/>
      </rPr>
      <t>, Andres;  Martin Funes, Susan Walker</t>
    </r>
  </si>
  <si>
    <t>Ecological extinction of native prey of a carnivore assemblage in ArgentinePatagonia</t>
  </si>
  <si>
    <t>Province of Neuquen, Argentina, on six sheep and cattle ranches with a total area of 1420 km2.</t>
  </si>
  <si>
    <t>Dieta de carnivoros 1989 - 1994 en Neuquen</t>
  </si>
  <si>
    <t>Recoleccion de heces, analisis de contenido estomacal y analisis de dieta</t>
  </si>
  <si>
    <t>Extincion ecologica, Interaccion predador-presa, Patagonia</t>
  </si>
  <si>
    <t>The purpose of this study is to evaluate the roles ofnative and introduced species as prey of the native car-nivore assemblage on rangelands in northwestern Pata-gonia, Argentina.</t>
  </si>
  <si>
    <t>We determined food habits of carnivores through theanalysis of stomach contents and faeces. Stomachs (320culpeo, 42 chilla, 25 skunk, and three Georoy's cat)were obtained from animals killed by hunters between1989 and 1994. Puma (nà70) and Geofroy's cat faeces (n=33) were collected during 1993 and 1994. Samplesize for the Georoy's cat diet was small, so we com-bined data from stomachs and faeces. We estimated prey biomass as the product betweenprey density and mean body mass and assumed thatprey biomass was an acceptable estimator of preyavailability. The densities of sheep and cattle on each ranch werecalculated using total counts and body masses providedby landowners between 1989 and 1994 and the size ofthe ranches.</t>
  </si>
  <si>
    <t>The carnivores consumed primarily (and selected) introduced hares (Lepus europaeus), red deer (Cervus elaphus), orcarrion of introduced species. Native species represented 6% of the potential-prey biomass, and similar percentages of carnivore diets. Pumas consumed red deer and hares more than expected according to their bio-mass available (% biomass available was approximatelyone half of % biomass consumed) and small prey lessthan expected, although no statistical tests were conducted.  Esto dio lugar a un mayor consumo de especies silvestres (liebres y ciervos) que de ganado por parte de culpeos y pumas y de carroña por parte de zorros chilla.</t>
  </si>
  <si>
    <t>This is the first study reporting an entire assemblage of native carnivores relying primarily on introduced prey. The major signiÆcance of species of small body sizesto the biomass of the native fauna in this area of Pata-gonia was due to low densities of guanacos and lesserrheas, the only native large animals in the Patagoniansteppe.</t>
  </si>
  <si>
    <t>We conclude that native large-bodied species (guanacos,Lama guanicoe, and rheas,Pterocnemia pennata) are ecologicallyextinct as prey and sources of carrion in our study area, and likely throughout Argentine Patagonia. The role of guanacos and rheas has been replaced by red deer, European hares, and livestock.</t>
  </si>
  <si>
    <t>Journal of Arid Enviroments</t>
  </si>
  <si>
    <r>
      <rPr>
        <b/>
        <sz val="9"/>
        <color theme="1"/>
        <rFont val="Arial"/>
      </rPr>
      <t>Llanos</t>
    </r>
    <r>
      <rPr>
        <sz val="9"/>
        <color theme="1"/>
        <rFont val="Arial"/>
      </rPr>
      <t>, Romina  &amp; Alejandro Travaini</t>
    </r>
  </si>
  <si>
    <t>Diet of puma (Puma concolor) in sheep ranches of central Patagonia(Argentina)</t>
  </si>
  <si>
    <t>This study was conducted onfive livestock ranches located innortheastern Chubut. At the time of the study, sheep density was from 6 to 25 headsper km2. In the context of human-puma conflict in Chubut province, our
study addresses the following questions: What is the main prey of this
large carnivore in livestock areas? What is the importance of sheep in
their diet? Is it advisable to maintain suitable abundance of wild prey to
limit livestock predation? In order to answer these questions, our aim
was to examine puma's diet in ranches of northeastern Chubut.</t>
  </si>
  <si>
    <t>Dieta de puma en estancias ganaderas ovinas</t>
  </si>
  <si>
    <t>Analisis de contenido estomacal y analisis de dieta</t>
  </si>
  <si>
    <t>Dieta de puma, Puma concolor, Livestock predation, Carnivore-human conflict, Preventive management, Patagonia</t>
  </si>
  <si>
    <t>Our aim was to examine puma's diet in ranches of northeastern Chubut</t>
  </si>
  <si>
    <t>Our study addresses the following questions: What is the main prey of thislarge carnivore in livestock areas? What is the importance of sheep intheir diet? Is it advisable to maintain suitable abundance of wild prey tolimit livestock predation</t>
  </si>
  <si>
    <r>
      <rPr>
        <b/>
        <sz val="8"/>
        <color theme="1"/>
        <rFont val="Arial"/>
      </rPr>
      <t>Stomachs and intestines were obtained from 21 pumas</t>
    </r>
    <r>
      <rPr>
        <sz val="8"/>
        <color theme="1"/>
        <rFont val="Arial"/>
      </rPr>
      <t xml:space="preserve"> huntedunder provincial legislation. They were killedboth by ranchers and hunters hired to control puma1, during spring-summer and fall seasons in 2009–2012. In the laboratory, recognizable prey items remains pre-sents in viscera (i.e. hairs, bones, feathers, plates, nails and teeth) wererecovered for a macro and microscopic analysis.We estimated the minimum number of stomach/intestines requiredfor an adequate diet description through a prey-species accumulationcurve. We identified prey remains using reference collections and a hairidentification key of mammals (Chehébar and Martín, 1989). Puma dietwas expressed as frequency of occurrence and relative biomass of preyconsumed</t>
    </r>
  </si>
  <si>
    <t xml:space="preserve">The accu-mulation curve presented a progressive tendency to stabilization, whichindicated that samples analyzed were sufficient to describe the pumadiet in the study area. The puma diet was composed of mammals species and 23 prey items were identified. ). The main prey consumed was the guanaco,both in terms of frequency of occurrence (61.9%) and biomass con-sumed (75.3%). Sheep was the second most important prey, re-presenting 17.1% of biomass consumed. Large hairy armadillos andsmall rodents were consumed at low frequency, accounting only 4.4%and 2.9% of biomass consumed, respectively
</t>
  </si>
  <si>
    <t>Our study shows that pumas fed predominantly on guanacos in li-vestock areas, which was in line with previousfindings in Patagonia. Considering our results, the presence of guanacos -with medium to highoccurrence probability in the study area (Pedrana et al., 2019)- maypotentially mitigate predation losses as observed for other carnivoresand their main wild prey (Meriggi and Lovari, 1996; Stahl et al., 2001)</t>
  </si>
  <si>
    <t>Finally, our study provides thefirst description of diet of pumashunted under provincial legislation. As a starting point, this informa-tion could be useful to promote preventive management measures inlivestock area</t>
  </si>
  <si>
    <t>Mastozoología Neotropical</t>
  </si>
  <si>
    <r>
      <rPr>
        <b/>
        <sz val="9"/>
        <color theme="1"/>
        <rFont val="Arial"/>
      </rPr>
      <t>Fernandez,</t>
    </r>
    <r>
      <rPr>
        <sz val="9"/>
        <color theme="1"/>
        <rFont val="Arial"/>
      </rPr>
      <t xml:space="preserve"> Cynthia &amp; Ricardo Baldi</t>
    </r>
  </si>
  <si>
    <t>HÁBITOS ALIMENTARIOS DEL PUMA (Puma concolor) E INCIDENCIA DE LA DEPREDACIÓN EN LA MORTANDAD DE GUANACOS (Lama guanicoe) EN EL NORESTE DE LA PATAGONIA</t>
  </si>
  <si>
    <t>Refugio  de  Vida  Silvestre  “La  Esperanza”  (42°11’S,  64°57’W),  en  el  nordeste  de  la  provincia  del  Chubut entre 2002 y 2004.  La  carga  ovina  se  redujo  por  decisiones  de  manejo,  de  651  a  455  cabezas  durante  el  período  de  estudio,  obteniéndose  su  número  total  anual  durante  cada  evento  de  esquila.  La  abundancia  de  guanacos  en  el  área  fue  estimada  por  Baldi  (2004)  utilizando  el método Distance Sampling (Buckland et al., 1993),  permaneciendo  relativamente  estable  entre  2002  (5.92  guanacos.km-2;  %CV = 14.20) y  2004  (5.30  guanacos.km-2;  %CV = 14.18)</t>
  </si>
  <si>
    <t>DIeta de puma y depredacion de guanacos</t>
  </si>
  <si>
    <t>Recoleccion de heces y analisis de dieta. Analisis de datos de predacion.</t>
  </si>
  <si>
    <t>Abundancia de presas, Argentina, Habitos alimentarios, Mortalidad de guanacos, Predador presa</t>
  </si>
  <si>
    <t xml:space="preserve">Examinamos los habitos alimentarios del puma y evaluamos en particular la seleccion de guanacos y ovinos segun su abundancia. Tambien evaluamos la importancia de la depredacion por pumas como causa de muerte de guanaco.  </t>
  </si>
  <si>
    <t xml:space="preserve">La hipótesis general de este trabajo  propone  que,  en  ausencia  de  competi-dores,  la  selección  de  presas  por  el  puma  está  influenciada  por  el  tamaño  y  la  abundancia  de  las  mismas. De ser asi, esperamos que: (1) guanacos y ovinos sean las presas más importantes  en  la  dieta  del  puma;  (2)  ambas  especies  estén  representadas  de  acuerdo  a  su  abundancia  relativa  en  el  área  de  estudio;  y  (3)  la disminución del número de ovinos resulte en que las especies más pequeñas incrementen su  representatividad  en  la  dieta  del  puma. </t>
  </si>
  <si>
    <t>Se  relevó  el  área  con  una  frecuencia  quin-cenal,  recolectándose  todas  las  fecas  de  puma  encontradas en los alrededores de senderos que totalizan  46  km  y  varios  cañadones. Se  regis-tró  la  ocurrencia  de  cadáveres  de  guanacos  y ovinos,  determinándose  cuando  fue  posible  la  causa  de  muerte; Las fecas obtenidas se esterilizaron en estufa a  90°C  durante  48  horas  y  luego  se  lavaron  para  separar  restos  identificables  de  animales.  Los  restos  óseos  y  dentarios  presentaron  un  alto  grado  de  fragmentación,  por  lo  tanto  la  determinación  de  las  presas  se  basó  princi-palmente  en  la  identificación  de  los  pelos  de  mamíferos, Los  restos  identificables  fueron  com-parados  macroscópica  y/o  microscópicamente  con  material  de  referencia  del  Laboratorio  de  Fauna Silvestre (Unidad de Ecología Terrestre, CENPAT),  utilizando  un  microscopio  óptico  con  oculares  de  40x  y  100x</t>
  </si>
  <si>
    <t xml:space="preserve">Se  determinaron  taxonómicamente  228  restos  provenientes  de  71  fecas.   (1)  el  guanaco,  Lama  guanicoe, fue  la  presa  más  importante  en  su  dieta;  (2)  ante  una  reducción  sustancial  en  la  abundancia  de  ovinos,  el  puma  respondió con una ampliación de su nicho trófico mediante la incorporación de presas de menor tamaño; y (3)  la depredación  por  pumas  fue  la  principal  causa  de  muerte  de  guanacos. </t>
  </si>
  <si>
    <t>los  principales  resultados apoyan las hipótesis planteadas sobre el  predomino  de  presas  de  tamaño  grande  en  la  dieta  del  puma  en  la  región,  sus  hábitos  alimentarios  en  relación  con  la  abundancia  relativa de ungulados y el cambio de estrategia de alimentación al disminuir la abundancia de alguna  de  sus  presas  principales. Si  bien  el  aporte  de  los  ovinos  a  la  dieta  del  puma fue importante, esta estuvo mayormente compuesta  por  especies  nativas,  en  coinciden-cia  con  lo  encontrado  en  sitios  de  Santa  Cruz  (Zanón  Martínez  et  al.,  2012)  y  en  contraste  con sitios de Neuquén y el oeste de Río Negro, donde  el  guanaco  fue  considerado  ecológica-mente extinto con respecto a su rol como presa, representando  &lt;  1%  de  la  biomasa  consumida  (Novaro et al., 2000).</t>
  </si>
  <si>
    <t>Nuestro  estudio  muestra  que  el  puma  se  comportó  como  un  depredador  oportunis-ta,  cuyos  hábitos  alimentarios  fueron  flexibles  en  el  tiempo.</t>
  </si>
  <si>
    <r>
      <rPr>
        <b/>
        <sz val="9"/>
        <color theme="1"/>
        <rFont val="Arial"/>
      </rPr>
      <t>Zanon Martinez</t>
    </r>
    <r>
      <rPr>
        <sz val="9"/>
        <color theme="1"/>
        <rFont val="Arial"/>
      </rPr>
      <t>, Juan Ignacio; Santillan Miguel Angel, Sarasola, José Hernán, Travaini, Alejandro.</t>
    </r>
  </si>
  <si>
    <t>A native top predator relies on exotic prey inside a protected area: Thepuma and the introduced ungulates in Central Argentina</t>
  </si>
  <si>
    <t>This study was conducted in the Parque Luro Reserva Natural located in La Pampa province, Argentina. The PLNR is a 76-km2protected area, repre-senting the best preserved remnant of Cald_x0013_en forest (Prosopis cal-denia), encompassed in the Espinal phytogeographic province(Cabrera, 1976) in central Argentina</t>
  </si>
  <si>
    <t>Dieta de puma respecto a ungulados introducidos</t>
  </si>
  <si>
    <t xml:space="preserve">Recoleccion de heces y analisis de dieta. </t>
  </si>
  <si>
    <t>Top predator, Puma diet, Puma concolor, Introduced species, Protected area management, Argentina</t>
  </si>
  <si>
    <t>In thisstudy, we aimed to assess whether the puma effectively bases itsdiet mainly on native prey species despite the abundance andavailability of introduced ungulates in the PLNR</t>
  </si>
  <si>
    <t>During summer (January) and winter (JulyeAugust) 2003, andwinter (JulyeAugust) 2004, we collected puma scats along 120 kmof internal and peripheral dirt roads, within the PLNR. We identi-fied puma scats based on physical appearance: size, color, andshape. In the laboratory, we identified andquantified prey item remains present in scat samples. We identifiedprey remains using our own reference collections and keys formammals and birds. Puma diet is expressed as percent occur-rence (number of times a prey item occurred as percentage of thetotal number of prey items in all scats) and relative biomass of preyconsumed. We calculated the relative biomass and numbers of preyconsumed by puma using the equation proposed byAckerman et al.(1984</t>
  </si>
  <si>
    <t>We conducted prey remain analysis in 83 scats. Results indicate that puma diet was composed mostly by introduced species, which represented 80.8% of the total biomassconsumed (Cervus elaphus40.6%,Sus scrofa39.4%, and Ovis aries 0.8%. Puma diet was composed mostly by introduced species: red deer, wild boar, sheep (Ovis aries), and european hare (Lepus europaeus). Introduced ungulates represented 80.8% of total biomass consumed by pumas, with red deer and wild boarcontributing the highest biomass. Puma also consumeddomestic sheep, which was undoubtedly obtained beyond theboundaries of the PLNR.</t>
  </si>
  <si>
    <t>Pumas consumed more non-native than native prey at the PLNR. The main prey items in puma diet were introduced ungulate spe-cies, red deer and wild boar. None of the native prey speciesidentified in puma diet at the PLNR reached similar occurrencerates or biomass to those of the large introduced ungulates. Puma native preyconsumption was proportionally small, in spite of the widespreadpresence of small and medium native prey (small birds, armadillos,rodents and carnivores)</t>
  </si>
  <si>
    <t>Considering our results, native predator-prey interactions in thePLNR are worrisome from an ecological and managerial point ofview. We believe that urgent actions are needed in the manage-ment of PLNR. For instance, PLNR needs the reintroduction of largeand medium native prey, and the eradication of exotic species.</t>
  </si>
  <si>
    <t>Ecological Modelling</t>
  </si>
  <si>
    <r>
      <rPr>
        <b/>
        <sz val="9"/>
        <color theme="1"/>
        <rFont val="Arial"/>
      </rPr>
      <t>Caruso, Nicolas</t>
    </r>
    <r>
      <rPr>
        <sz val="9"/>
        <color theme="1"/>
        <rFont val="Arial"/>
      </rPr>
      <t>; Guerisoli, MM; Luengos Vidal, EM; Castillo, D; Casanave, EB; Lucherini M</t>
    </r>
  </si>
  <si>
    <t xml:space="preserve">Fieldwork was conducted in an area of 27,300km2 located in the southernmost part of Buenos Aires province in central Argentina and corresponding to Villarino and Patagones counties </t>
  </si>
  <si>
    <t>Modelado de nicho de puma population</t>
  </si>
  <si>
    <t>Modelado de nicho. Construccion de habitat suitability map.</t>
  </si>
  <si>
    <t>Ecologia espacial</t>
  </si>
  <si>
    <t>Argentine espinal, Cougar, Factor analysis, Fragmentation, Habitat use, Spatial distribution</t>
  </si>
  <si>
    <t>In this work, we identified biological and anthropogenic factorsaffecting puma habitat use at a landscape scale to produce thefirsthabitat suitability map for the puma in the Argentine Espinal.</t>
  </si>
  <si>
    <t>In the southern region of Espinal which has been highly altered by human activities (Fernández andBusso, 1999), we expected that the use of habitat by pumas woulddiffer significantly from the available habitat. We predicted thatthe ecological niche of pumas in the Espinal would be positivelyassociated to the proportion of and/or distance to scrubland,because it provides effective cover and represents one of the mostdense vegetation types in this region. In contrast, a negativecorrelation was predicted for open cropland. We expected that puma presence would be negatively associated with proximity to road and urban areas.</t>
  </si>
  <si>
    <t>We used present data obtained from April 2008 to October2013 from three sources of information. . To determine the presence of thecarnivore, we used the following methods of observation: (1) photographs via camera trapping surveys.(2) Semi-structured interviews of local people. (3) Direct observation by way of sightings of live animals.(4) Indirect sightings by way of tracks. (5) Opportunistically recordings of dead individuals. We usedGNESFA to study the factors affecting the use of space by the puma considering environmental, biological,anthropogenic factors, and MADIFA (Mahalanobis distance factor analysis) to create a habitat suitabilitymap</t>
  </si>
  <si>
    <t>Most suitable locations for pumawere away fromcropland or urban areas and fromroads. Distancesto roads and to scrubland patches were the limiting variables that influenced the narrowness of the nicheof this felid. Pumas in this region preferred an environment of patchy scrubland which is typicallycreatedby selective logging. They did not limit their environmental preferences to closed habitats.</t>
  </si>
  <si>
    <t xml:space="preserve">his paperreports thefirst analysis of the factors determining the distribution of pumas in a grassland/shrublandecoregion in the southernmost part of its distribution. This suggests that pumas may use human-modified habitats and withstand some degree of deforestation and fragmentation. Our results confirmthe usefulness of this integral approach to identify the factors affecting the ecological niche of a cryptic,highly-vagile species. </t>
  </si>
  <si>
    <t>We conclude that our results suggest that successful pumaconservation in the southern Espinal of Argentina will hinge onland management practices that conserve the integrity of criticalhabitat patches. Moreover, it will also require the permeability ofpuma dispersal through areas with low habitat quality to enablethe maintenance of geneticflow throughout this region</t>
  </si>
  <si>
    <t>PLOS ONE</t>
  </si>
  <si>
    <r>
      <rPr>
        <b/>
        <sz val="8"/>
        <color theme="1"/>
        <rFont val="Arial"/>
      </rPr>
      <t>Caruso</t>
    </r>
    <r>
      <rPr>
        <sz val="8"/>
        <color theme="1"/>
        <rFont val="Arial"/>
      </rPr>
      <t xml:space="preserve">, Nicolas; Lucherini, Mauro; Fortin Daniel, Casanave Emma. </t>
    </r>
  </si>
  <si>
    <t>Species-Specific Responses of Carnivores to Human-Induced Landscape Changes in Central Argentina</t>
  </si>
  <si>
    <t xml:space="preserve">Fieldwork was conducted in an area of 27,300 km2located in central Argentina and corre-sponding to the southernmost counties of Buenos Aires province </t>
  </si>
  <si>
    <t>Uso de habitat e impacto antropogenico</t>
  </si>
  <si>
    <t>Analisis del impacto antropogenico sobre el uso de habitat en carnivoros</t>
  </si>
  <si>
    <t>habitat use, carnivores, human habitat disturbance</t>
  </si>
  <si>
    <t>The aim of this study was to identify the effect of environmental and anthropogenic featureson the occurrence of four carnivore species in a landscape of the Espinal of central Argentina,and analyze interspecific variations in responses to anthropogenic habitat modifications</t>
  </si>
  <si>
    <t>In this study we aimed to test the following predictions: 1) given that the populations ofpumas in our study area appear to be heavily affected by anthropogenic pressure [33], we pre-dicted that this species would avoid the areas fragmented and modified by human activity andwould be associated with the most preserved habitats. 2) A certain avoidance of areas withintense human activity was expected also for Pampas foxes, because of the strong hunting pres-sure on its populations in this area [34]. 3) Due to its association to open habitat [21,35], wealso expected that Pampas foxes would use grasslands intensively. 4) Because the Pampas fox isthe most ecologically adaptable species of the carnivore guild of the Espinal, we expected that itwould show a less marked response to landscape composition than more selective species, suchas Geoffroy’s cat. 5) Based on what is known by their respective habitat preferences, weexpected that skunks would make intensive use of croplands located in proximity of compara-tively more densely vegetated patches [36,37], whereas Geoffroy’s cat would show an associa-tion with the habitat with the densest cover of natural vegetation, namely the shrubland</t>
  </si>
  <si>
    <t>Camera trapping surveys were carried out at 49 sites from 2011 to 2013.Each site was characterized by 12 habitat attributes, including human disturbance and frag-mentation. Four landscape gradients were created from Principal Component Analysis andtheir influence on species-specific habitat use was studied using Generalized Linear Mod-els.</t>
  </si>
  <si>
    <r>
      <rPr>
        <sz val="8"/>
        <color theme="1"/>
        <rFont val="Arial"/>
      </rPr>
      <t>We recorded 74 events of Conepatus chinga, 546 of Pseudalopex gymnocercus, 193 of Leopardus geoffroyiand 45 of Puma concolor. We found that the gradient describingsites away from urban settlements and with low levels of disturbance had the strongest influ-ence.L.geoffroyiwas the only species responding significantly to the four gradients andshowing a positive response to modified habitats, which could be favored by the low level ofpersecution by humans.</t>
    </r>
    <r>
      <rPr>
        <b/>
        <sz val="8"/>
        <color theme="1"/>
        <rFont val="Arial"/>
      </rPr>
      <t>P.concolor made stronger use of most preserved sites with low proportion of cropland, even though the species also used sites with an intermediate levelof fragmentation</t>
    </r>
    <r>
      <rPr>
        <sz val="8"/>
        <color theme="1"/>
        <rFont val="Arial"/>
      </rPr>
      <t>. A more flexible use of space was found forC.chingaandP.gymnocercus</t>
    </r>
  </si>
  <si>
    <t>Our study demonstrates that human activities impact all species of carnivores in the Espinal ofcentral Argentina and that this effect varies among species differing in their ecological andbehavioral attributes as observed in other agricultural landscapes. Because of these spe-cies-specific responses of carnivores, we can expect that human-induced changes will modifythe structure of the carnivore community, favoring the most adaptable species</t>
  </si>
  <si>
    <t>This study shows the importance of multi-species land-scape-scale studies to identify habitat components that are necessary for the conservation ofhealthy mammalian communities. We suggest that the conservation of the native commu-nity of carnivores of the Argentine Espinal would benefit from actions encouraging the maintenance of the remaining portions of natural habitats, especially shrublands.</t>
  </si>
  <si>
    <r>
      <rPr>
        <b/>
        <sz val="8"/>
        <color theme="1"/>
        <rFont val="Arial"/>
      </rPr>
      <t>Caruso</t>
    </r>
    <r>
      <rPr>
        <sz val="8"/>
        <color theme="1"/>
        <rFont val="Arial"/>
      </rPr>
      <t>, Nicolas; Luengo Vidal, E; Guerisoli, M; Lucherini M</t>
    </r>
  </si>
  <si>
    <t>Carnivore occurrence: do interview-based surveys produce unreliable results?</t>
  </si>
  <si>
    <t>We carried out both camera trapping surveys and interviews in Villarino and Patagones counties (which cover a total of 27300 km2) in the southernmost part of Buenos Aires prov-ince in central Argentina</t>
  </si>
  <si>
    <t>Comparacion de métodos de presencia/ausencia</t>
  </si>
  <si>
    <t>Analisis de presencia/ausencia de carnivoros entre metodos</t>
  </si>
  <si>
    <t>Argentina,  camera trapping,  Geoffroy’s  cat,pampas fox, puma, questionnaires</t>
  </si>
  <si>
    <t>Our main objective was to assess the reliability ofinterviews in detecting the presence of three species of car-nivores with different characteristics by explicitly testinginterview results against data obtained through cameratrapping surveys</t>
  </si>
  <si>
    <t>We hypothesized that the reli-ability of interviews with rural inhabitants for detectingthe occurrence of wildlife () varies as a function of speciesdetectability (thus, we predicted that the level of coincidencebetween data obtained through both techniques would behigher for those species with highest detectability, () variesas a function of the degree of human–wildlife conflict, and () depends on the level of familiarity the interviewees havewith the species surveyed (thus, we predicted that the simi-larity between the data obtained from interview-based sur-veys and camera trapping would be greatest in the case ofpeople who had lived in the study area for the longest time)</t>
  </si>
  <si>
    <t>During 2010-2013 we conducted semi-structured interviews with local people to gather presence data on carnivores. Systematic camera-trap surveys were conducted during January–May in 2011-2013.. We assessed the reliability of interviews (n =155) in detecting the pres-ence of three species of carnivores with different character-istics, by comparing interview results with data obtained through camera trapping surveys at 52 sites in central Argentina</t>
  </si>
  <si>
    <t>We completed 155 interviews. The duration of the intervie-wees’residency in the study area varied; some had lived there for only 1 month, others their entire lives. We obtained a total of 823 photographic records of the three car-nivore species (204 of Geoffroy’s cat,57 of the puma, and 562 of the pampas fox). The degree of concordance between methodswas low for Geoffroy’s cat Leopardus geoffroyiand especiallyfor the puma Puma concolor. However, Geoffroy’s cats were detected more frequently by camera traps than interviews,whereas the opposite was true for pumas. For the pampas fox Pseudalopex gymnocercus, a less elusive species, we observed a high degree of concordance and a similar probability of occurrence between methods.</t>
  </si>
  <si>
    <t>We found that reports obtained by interviewinglocal inhabitants were unreliable and yielded inaccurate andbiased presence data for two of the three species we sur-veyed. This conclusion was supported by the discrepancybetween interviews and the probabilities of occurrence esti-mated by camera trapping, and by the poor spatial associ-ation between methodologies. Our results support thehypothesis that the reliability of results collected from inter-views varies between specie</t>
  </si>
  <si>
    <t>Thus, despite the fact that inter-views have advantages over more time-consuming and ex-pensive methods for collecting data on wildlife presence,and have frequently been used to study the distribution of mammals, we conclude that they should be used with cau-tion when surveying carnivores, especially when the speciestargeted are of conservation concern and biased results maylead to inappropriate conservation measures</t>
  </si>
  <si>
    <t>Forest Ecology and Management</t>
  </si>
  <si>
    <r>
      <rPr>
        <b/>
        <sz val="8"/>
        <color theme="1"/>
        <rFont val="Arial"/>
      </rPr>
      <t>Lantschner</t>
    </r>
    <r>
      <rPr>
        <sz val="8"/>
        <color theme="1"/>
        <rFont val="Arial"/>
      </rPr>
      <t>, M.V et al</t>
    </r>
  </si>
  <si>
    <t>Habitat use by carnivores at different spatial scales in a plantation forestlandscape in Patagonia, Argentina</t>
  </si>
  <si>
    <t>We carried out our study in the Meliquina Valley (41°S, 71°W)in northwest Patagonia, Argentina. Neuquen</t>
  </si>
  <si>
    <t>Uso de habitat por carnivoros</t>
  </si>
  <si>
    <t>Analisis del uso de habitat por carnivoros</t>
  </si>
  <si>
    <t>Biodiversity, Landscape scale, Conifer plantation, Habitat fragmentation, Land use change</t>
  </si>
  <si>
    <t>The aims of this study were to: (a) assess differences in habitat-use by carnivore species among native open vegetation, denseconifer plantations, and alternative landscape structures like fire-breaks, remnants of native vegetation between conifer plantations,and sparse conifer plantations; and (b) identify habitat variables atstand and landscape scale related to presence of carnivores in plan-tation landscapes</t>
  </si>
  <si>
    <t>We conducted camera-trap surveys at 69 sites and assessed composition of carnivore assemblages and habitat use in conifer plantations andnative vegetation. We also evaluated habitat characteristics at stand and landscape scales related topresence of carnivores. We used camera traps to estimate relative habitat use of carni-vores. We determined indices of habitat use for carnivores in fivetypes of habitats: continuous native vegetation, dense conifer plan-tations, sparse conifer plantations, native vegetation remnants be-tween plantations, and firebreaks.</t>
  </si>
  <si>
    <r>
      <rPr>
        <sz val="8"/>
        <color theme="1"/>
        <rFont val="Arial"/>
      </rPr>
      <t>Four species of carnivores were detected:Lycalopex culpaeus,Conepatus chinga,Puma concolor, andLeopardus geoffroyi.L. culpaeusandC. chingaused continuous native vegetation mostfrequently, but also used dense conifer plantations and tended to be more abundant in firebreaks andsparse plantations than in dense plantations.L. geoffroyiwas almost fully restricted to continuous nativevegetation, but was also detected in firebreaks and native vegetation remnants between plantations; thisspecies was never detected in plantations.</t>
    </r>
    <r>
      <rPr>
        <b/>
        <sz val="8"/>
        <color theme="1"/>
        <rFont val="Arial"/>
      </rPr>
      <t>P. concolor was detected in all habitat types and did not exhibit any preference</t>
    </r>
  </si>
  <si>
    <t>In conifer plantations presence of most species was not directly related to habitat type, but to the complexity or heter-ogeneity of vegetation structure and landscape attributes. In this way, our resultssuggest that conifer plantations are not inhospitable habitat forsome species of carnivores, but that plantation management cansignificantly influence the extent of their use. Because the relationships we found between species and habi-tat variables were not derived from an experimental study, butan observational one, inferences from these data should be madecautiously. Some of the observed patterns of relative abundancemay have been the result of variables we could not account for,such as the influence of previous land uses, or interactions amongspecies. Therefore, the pattern of habitat use by carnivore speciesfound in this research should serve as a base for future studies thatprovide experimental test to the observed relations between spe-cies and habitat variables</t>
  </si>
  <si>
    <t>Our results suggest that forested landscapes may be managed atdifferent spatial scales to sustain use by some species of carnivores.</t>
  </si>
  <si>
    <t>Journal of Mammalogy</t>
  </si>
  <si>
    <r>
      <rPr>
        <b/>
        <sz val="8"/>
        <color theme="1"/>
        <rFont val="Arial"/>
      </rPr>
      <t>Lucherini,</t>
    </r>
    <r>
      <rPr>
        <sz val="8"/>
        <color theme="1"/>
        <rFont val="Arial"/>
      </rPr>
      <t xml:space="preserve"> Mauro et al</t>
    </r>
  </si>
  <si>
    <t>ACTIVITY PATTERN SEGREGATION OF CARNIVORES IN THEHIGH ANDES</t>
  </si>
  <si>
    <t xml:space="preserve">Activity   data   were   obtained   from   13   sites   located   inArgentina,  Bolivia,  and  Chile,  which  represent  3  of  the  4countries  in  which  the  Andean  cat  occurs. En Argentina se situó en San Guillermo, San Juan. </t>
  </si>
  <si>
    <t>Patrones de actividad de carnivoros</t>
  </si>
  <si>
    <t>Analisis de patrones de actividad</t>
  </si>
  <si>
    <t>Ecologia temporal</t>
  </si>
  <si>
    <t>camera  trapping,  intraguild  competition,Lagidium  viscacia,Lycalopex  culpaeus,Leopardus  colocolo,Leopardus jacobita,Puma concolor, South America</t>
  </si>
  <si>
    <t>Comparar patrones de actividad entre carnivoros y entre esos carnivoros y la vizcacha. Provide  the  1st  quantitative  data  on  theactivity  patterns  of  Andean  cats,  Pampas  cats,  culpeos,  andpumas in high-altitude deserts of the Andes</t>
  </si>
  <si>
    <t>We  predicted  that  temporal  segregation  of  activity  would  be evident  between  the  species  with  the  greatest  potential  for competition,  namely  culpeos  and  Andean  and  Pampas  cats. Because  the  Andean  cat  appears  to  be  the  predator  mostspecialized on vizcachas (Walker et al. 2007a), we predictedthat activity pattern for this felid should be most similar to thatfor  vizcachas.</t>
  </si>
  <si>
    <t>Here,  we  test  these  predictions  using  camera-trap data obtained from multiple localities in the High Andes. Using data from1,596  camera-trap  photos,  we  present  the  1st  quantitative  analyses  of  the  activity  patterns  of  Andean  cats(Leopardus  jacobita),  Pampas  cats  (Leopardus  colocolo),  culpeos  (Lycalopex  culpaeus),  and  pumas  (Pumaconcolor) in high-altitude deserts of the Andes. We compared daily activity patterns for these carnivores withthose of mountain vizcachas (Lagidium viscacia), the main prey of Andean cats</t>
  </si>
  <si>
    <t xml:space="preserve">We  obtained  1,099  distinct  photos  of  mountain  vizcachasand 497 distinct  photos of  carnivores.. Activity patterns of all specieswere  positively  skewed  toward  night.  Pampas  cats  displayed  the  greatest  proportion  of  nocturnal  activity,whereas Andean cats were the most diurnal. Activity of Andean cats differed significantly only from that ofPampas cats; Pampas cats also differed from pumas. Activity of Andean cats was generally similar to that ofmountain  vizcachas. </t>
  </si>
  <si>
    <t>The  dissimilar  activity  patterns  of  Andean  and  Pampas  cats  support  the  hypothesis  oftemporal niche segregation of these felids.</t>
  </si>
  <si>
    <t>In summary,  our  results  suggest that  temporal  partitioningcontributes to ecological niche segregation among carnivoresin   the   high-altitude   Andes.   Although   our   sample   sizes,particularly  of  pumas,  are  relatively  small,  studies  of  theseelusive  animals  are  difficult  and  our  data  provide  the  1stquantitative evidence that daily activity patterns differ amongthese  species,  notably  the  trophically  similar  Andean  andPampas   cats.   This   temporal   segregation   may   favor   thecoexistence of these 2 small cats and decrease the importanceof  intraguild  competition  as  a  threat  for  conservation  of  theendangered Andean cat.</t>
  </si>
  <si>
    <t>CAT News</t>
  </si>
  <si>
    <r>
      <rPr>
        <b/>
        <sz val="8"/>
        <color theme="1"/>
        <rFont val="Arial"/>
      </rPr>
      <t>Lucherini,</t>
    </r>
    <r>
      <rPr>
        <sz val="8"/>
        <color theme="1"/>
        <rFont val="Arial"/>
      </rPr>
      <t xml:space="preserve"> Mauro et al</t>
    </r>
  </si>
  <si>
    <t>Paper. Preliminary results</t>
  </si>
  <si>
    <t>Human-Puma Conflicts in Three Areas from the Southern Cone of South America: Preliminary Data</t>
  </si>
  <si>
    <t>the rural areas of Villar-rica  (Araucanía  Region,  southern  Chi-le),  the  surroundings  of  the  Laguna  de Chasicó Provincial Park (Buenos Aires Province,  central  Argentina),  and  the Andes of northwestern Argentina (Pro-vinces  of  Tucumán,  Catamarca,  Salta, and  Jujuy;</t>
  </si>
  <si>
    <t xml:space="preserve">Conflicto puma-humano. </t>
  </si>
  <si>
    <t>Our  questions aimed  to  explore  local  people’s knowledge  of  the  presence  of  pumas, and their perceived abundance, as well as  study  people  perception  of  and  atti-tude  towards  this  large  cat.</t>
  </si>
  <si>
    <t xml:space="preserve">We  personally interviewed 234 inhabitants of three regions. </t>
  </si>
  <si>
    <t>In  all  areas,  the  great  majority  of respondents was aware of the presence of pumas . On average, most  people  perceived  pumas  as  pests (84.8%)  for  their  impact  on  livestock, the image of these felids was compara-tively less negative in central Argentina. Our first results prove the existence of  human-puma  conflicts  in  three  are-as  differing  largely  in  many  aspects, among  others  the  economic  status  and culture  of  local  inhabitants,  as  well  as the natural habitats and their degree of alterations  by  man</t>
  </si>
  <si>
    <t>It is clear that, since these conflicts are affected by a number of factors, no common rule for their reduction exists, and  that  management  plans  have  to be  based  on  a  clear knowledge    of    lo-cal  realities.  If we are to improve human perception of pumas, education is also useful to increase knowledge on the ecological role of pumas and to pro-vide a more objective perception of the economic  importance  of  losses  due  to carnivore  predation,  which  frequently tend  to  be  overestimated  with  respect to  other  sources  of  mortality.</t>
  </si>
  <si>
    <r>
      <rPr>
        <b/>
        <sz val="10"/>
        <color theme="1"/>
        <rFont val="Arial"/>
      </rPr>
      <t>Pia</t>
    </r>
    <r>
      <rPr>
        <sz val="10"/>
        <color theme="1"/>
        <rFont val="Arial"/>
      </rPr>
      <t xml:space="preserve">, MV et al </t>
    </r>
  </si>
  <si>
    <t>Occurrence of top carnivores in relation to land protection status, human settlements and rock outcrops in the high mountains of central Argentina</t>
  </si>
  <si>
    <t xml:space="preserve">The study area was located in the high Córdoba Mountain range(Córdoba province, central Argentina, 31_x000E_340S, 64_x000E_500W). Our study area included a national park and a similar areaadjacent to the park in the high mountains of Córdoba, the onlyregion in central Argentina where pumas and culpeo foxes areknown to be sympatric. Quebrada del Condorito National Park (hereafter“the park”)wascreated in 1996 and covers an area of 26,000 ha </t>
  </si>
  <si>
    <t>Uso de habitat de puma y zorro dentro y fuera de area protegida</t>
  </si>
  <si>
    <t>Analisis del uso de habitat de dos carnivoros</t>
  </si>
  <si>
    <t>Culpeo fox, Generalized linear models, Land use, Poaching, Protected area, Puma, Sign survey</t>
  </si>
  <si>
    <t>Our objectives were to determine if the occurrence of puma and culpeo varied under different management and degra-dation conditions and to assess the effect of local environmenta land human variables</t>
  </si>
  <si>
    <t xml:space="preserve">We hypothesized that puma and culpeo occurrence is influ-enced by prey abundance, hunting pressure and refuge availability. 1. We predicted that both carnivores will bemore frequent within the park due to the recovery of nativevegetation and consequent high abundance of rodents, their mainprey, reduced hunting pressure andgreater refuge availability than in the area surrounding the pro-tected area. 2.  We predicted that outside the park, pumaand culpeo fox will be more frequent at greater distance fromhuman settlements and at sites with a high proportion of rockoutcrops, which could be used as hiding and breeding areas </t>
  </si>
  <si>
    <t xml:space="preserve">We evaluated puma (Puma concolor) and culpeo fox (Pseudalopex culpaeus smithersi) occurrence inrelation to a national park where livestock was reduced and hunting banned, and in relation to humanpresence and landscape features. Due to the secretive behaviour and low densities of top carni-vores, occurrence was measured by counting the number of signs,which included tracks, feces, or direct sightings of culpeo foxes and pumas. To count signs,14 transects were established inside the parkand 13 outside the park (5 m x1000 m). Transects weresampled twice between 2007 and 2008. The variables quantified were: (1) location relative to the pro-tected area (categorical: inside and outside the park), (2) distancefrom human settlements (continuous) and (3) proportion of rockoutcrops (continuous) surrounding each transect. Since the number of signs is a variable based on counts, gener-alized linear models (GLM) with Poisson distribution and log-linked function were used for analysis. </t>
  </si>
  <si>
    <t xml:space="preserve">In the high mountains of central Argentina puma signs were about 3.5times less frequent than culpeo signs. Puma and culpeo signs were 33 and 19 times, respectively, moreabundant within than outside the park. Puma signs increased with distance to settlements within thepark but no trend was detected outside the park where signs were scarce. Culpeos were abundant allthroughout the park with no relation with distance to settlements while outside the park signs increasedwith distance from settlements. Rock outcrops had a positive effect on pumas, which used this habitatfrequently, and negative effect on culpeos, whose presence decreased slightly at sites with the highestproportion of rock outcrops inside the park and sharply at sites with presence of rock outcrops outsidethe park. </t>
  </si>
  <si>
    <t>Our results clearly demonstrate the importance of conservationstatus on the occurrence of top carnivores in the high CórdobaMountains, where the existence of a 12-year-old protected areapresumably boosted puma and culpeo abundance, as judged by animpressive 33 and 19-fold higher number of puma and culpeo signsrecorded within than outside the park. Distance from humansettlements also explained top carnivore abundance in the studyarea, whereas availability of refuge sites, as indicated by theproportion of rock outcrops, was positively related to puma abun-dance. By contrast, culpeos appeared to prefer areas away from rockoutcrops.</t>
  </si>
  <si>
    <t>We conclude that top carnivores were positively affected by the park creation and encouragethe creation of more protected areas with connectivity in the region to better assure the long-termconservation of top predators</t>
  </si>
  <si>
    <t>Journal for Nature Conservation</t>
  </si>
  <si>
    <r>
      <rPr>
        <b/>
        <sz val="8"/>
        <color theme="1"/>
        <rFont val="Arial"/>
      </rPr>
      <t>Quiroga</t>
    </r>
    <r>
      <rPr>
        <sz val="8"/>
        <color theme="1"/>
        <rFont val="Arial"/>
      </rPr>
      <t>, Veronica; Noss, Andrew, Paviolo, Agustin; Boaglio, Gabriel, Di Bitetti, Mario</t>
    </r>
  </si>
  <si>
    <t>Puma density,habitat use and conflict with humans in the Argentine Chaco</t>
  </si>
  <si>
    <t>The semi-arid Chaco is located in the central part of the eco-region and includes parts of Argentina, Paraguay and Bolivia. Copo NAtional Park, The Aborigen Reserve, El Cantor. Santiago del Estero. All the people interviewed were adultmale and had livestock of their own. During the interviews weasked about poaching of pumas and conflicts due to predation onlivestock during the previous year, potential causes of conflicts,and solutions to solve the conflicts. The main goals of the inter-views were to generate information about the frequency of pumapoaching in the different areas and help us understand the level ofpuma-human conflict.</t>
  </si>
  <si>
    <t>Densidad y uso de habitat de puma y conflicto humano-puma</t>
  </si>
  <si>
    <t>Analisis del uso de habitat, estimacion de densidad de puma. Entrevistas.</t>
  </si>
  <si>
    <t>Socioecologia y Ecologia espacial. Ecologia estructural (densidad)</t>
  </si>
  <si>
    <t>Camera-trap Hunting Livestock Occupancy</t>
  </si>
  <si>
    <t>The objective of this study was to evaluate puma population density, habitat use and puma-human conflict in the Argentine semi-arid Chaco at three sites across a gradient of legal protection status and human disturbance</t>
  </si>
  <si>
    <t xml:space="preserve">We compared puma population density, habitat use and puma-human conflict across three sites that vary in legal protection status as well as in ranch outpost and livestock density. Copo National Park (1204trapdays,24stations,17interviews,national park,lowest ranch/livestock density),Aborigen Reserve (1993 trapdays,29stations,13 interviews,indigenous reserve,medium ranch/livestockdensity) and ElCantor (2129trapdays,35stations,11interviews,noprotection,highest ranch/livestockdensity)  We under took camera-trapsurveys during three consecu-tive years (2008–2010), during a three-month period each year (between June and Novembe raccording to the site).At each site we installed 24–35 camera-trap stations separated by anaverage of 3km,using two cameras,30 cm above the ground,facing each other across foot trails or dirt roads in each station. Se estimo la densidad poiblaciona de puma con el metodo de captura recaptura. Se realizaron modelos de ocupacionteniendo en cuenta: 1) la distancia al rancho mas cercano, 2) la distancia al camino vehicular mas cercano, 3) el tipo de camino donde la estacion de camara fue instalada. Durante los relevamientos sistematicos de camaras trampa se  realizaron 41 entrevistar informales semiestructuradas con residentes rurales de las tres areas. Se pregunto por poaching of pumas, conflicts due to predation on livestock during the previous years, potential causes of conflicts and solution to solve them. </t>
  </si>
  <si>
    <t>Puma population density was low (&lt;1individual/100km2) and we found no significant differences in puma density across the three sites.Occupancy models show a positive relationship between puma detectability and the distances from vehicle roads.Legal protection status of the área does not positively affect puma density, probably due to the large edge effect,and weak law enforcement capacity at Copo National Park. Low density of pumas at the three sites could result primarily from retaliation killing of pumas by local ranchers in response to predation on goats. At all three sites,100% of interviewees affirmed that predation on goats was frequently by female pumas teaching their young to hunt,and that conflicts were more common in the dry season(May–October).All interviewees also affirmed that the predation problem can be greatly reduced or even eliminated by using well-trained shep herd dogs to tend the goat herds and by enclosing the goats in corrals at night.</t>
  </si>
  <si>
    <t>Pumas in the Chaco require effectively managed protected areas,regulation of wildlife hunting and livestock management practices to minimize depredation</t>
  </si>
  <si>
    <r>
      <rPr>
        <b/>
        <sz val="9"/>
        <color theme="1"/>
        <rFont val="Arial"/>
      </rPr>
      <t>Guerisoli MM</t>
    </r>
    <r>
      <rPr>
        <sz val="9"/>
        <color theme="1"/>
        <rFont val="Arial"/>
      </rPr>
      <t>; Luengos Vidal, E; Caruso, N; Giordano, A; Lucherini, M</t>
    </r>
  </si>
  <si>
    <t>Puma–livestock conflicts in the Americas: a review of the evidence</t>
  </si>
  <si>
    <t>we   divided   the   American  continent  into  three  broad-scale  regions:  North  America  (defined  here  as  Canada  and  the  USA),  Central  America  (from  Mexico  to  Panama),  and  South  America. Paises: USA, Chile, Mexico, Costa Rica, Peru, Brazil, Colombia, Argentina, Bolivia, Uruguay, Venezuela, Canada, Panama, Guatemala</t>
  </si>
  <si>
    <t>Sudamerica</t>
  </si>
  <si>
    <t>Revision bibliografica. Entrevistas y datos de la dieta del puma derivados de la inspección del lugar de la matanza</t>
  </si>
  <si>
    <t xml:space="preserve">Socioecologia. Ecologia trofica. </t>
  </si>
  <si>
    <t>American continent, conflict mitigation, cougar, human–wildlife, large Felidae, livestock depredation, Puma concolor</t>
  </si>
  <si>
    <t>We  propose  to:  (1)  assess  the  research  efforts  dedicated  to  the  study  of  puma  depredation  on  livestock  throughout  the  Americas;  (2)  describe  the  environmental  and  anthropogenic  variables  that  characterise  the  presence  of  conflict  in  a  given  area,  and  identify  the  main  factors  that  correlate  with  depredation;  and  (3)  explore  the  tech-niques  chosen  and  applied  to  mitigate  conflicts  between  puma  and  livestock  producers</t>
  </si>
  <si>
    <r>
      <rPr>
        <sz val="8"/>
        <color theme="1"/>
        <rFont val="Arial"/>
      </rPr>
      <t xml:space="preserve">We  conducted  a  systematic  search  and  review  of  the  sci-entific  literature  (Pullin  &amp;  Stewart  2006)  in  English  and  Spanish that addressed predation by pumas in the Americas. All  scientific  literature  published  by  December  2017  was  searched  using  Web  of  Science  and  Google  Scholar.  Following  Inskip  and  Zimmerman  (2009),  we  also  employed  a  ‘snowball’  sam-pling  approach  (Goodman  1961)  to  identify  and  include  additional   relevant   literature   matching   our   criteria   and   listed   in   the   reference   section   of   articles   and   chapters   identified  during  our  primary  searches.  We  intentionally  excluded  from  our  analyses  unpublished  reports,  grey  lit-erature,  and  MSc  and  PhD  theses.  </t>
    </r>
    <r>
      <rPr>
        <b/>
        <sz val="8"/>
        <color theme="1"/>
        <rFont val="Arial"/>
      </rPr>
      <t>We  defined  puma–livestock  conflict  as  ‘present’  when  the  authors  of  a  study,  regardless  of  the  source  of  informa-tion,  reported  depredation  of  livestock  by  puma,  and  as  ‘absent’  when  a  study  did  not  report  any  livestock  attacks  by  pumas. We  then  analysed  each  study  in  which  conflict  was  present  to  extract  information  on  the  techniques  em-ployed   to   collect   data   and   on   all   factors   affecting   the   presence  of  conflict.  Whereas  puma  diet  data  derived  from  kill-site   inspection   were   considered   for   this   review,   we   excluded  from  the  analyses  the  literature  based  on  puma  scat  analysis,  because  the  presence  of  a  prey  item  in  faecal  samples   could   be   due   to   opportunistic   scavenging   and   not,  necessarily,  to  active  predation  (Bauer  et  al.  2005)</t>
    </r>
    <r>
      <rPr>
        <sz val="8"/>
        <color theme="1"/>
        <rFont val="Arial"/>
      </rPr>
      <t xml:space="preserve">.Human–wildlife  conflict  tends  to  be  minimal  or  absent  inside  Protected  Areas  (PAs;  Borg  et  al.  2016,  Borón  et  al.  2016).  In  order  to  test  this  for  puma–livestock  conflict,  we  identified  in  the  literature  those  studies  that  were  car-ried  out  inside  PAs. To  understand  which  livestock  species  were  taken  as  prey  by  pumas,  we  extracted,  directly  from  the  literature,  which  livestock   species   were   present   in   each   StA,   and,   when   several species co-occurred, which was the livestock species most  commonly  taken  as  prey  by  pumas. Based  on  prior  information  associated  with  livestock  pre-dation  by  large  felids,  and  particularly  pumas  (Mazzolli  et  al.  2002,  Rosas-Rosas  et  al.  2008,  Zarco-González  et  al.  2013),  we  defined  and  considered  a  set  of  conflict  predic-tors  and  associated  predictions  (Table  1)  that  could  be  used  to  compare  areas  where  conflicts  occurred  with  areas  where  conflict  was  absent. We  used  Mann–Whitney  U-tests  to  understand  which  of  the  predictive  variables  were  significantly  associated  with  conflict. </t>
    </r>
  </si>
  <si>
    <t>We  conducted  a  systematic  search  and  subsequent  review  of  the  scientific  literature  and  found  92  publications  on  puma–livestock  conflicts.  Through  single-variable  analyses  and  generalised  linear  models  (GLM),  we  identified  which  of  the  12  conflict  predictors  were  most  predictive  of  the  occurrence  of  predation.  The  single-variable  analyses  showed  that  high  livestock  density  (goat,  sheep,  and  cattle),  low  latitudes,  low  habitat  steepness,  low  co-predator  richness,  high  distance  to  habitat  (shrub),  and  high  distance  to  roads  characterised  areas  with  conflict.  The  binomial  GLM  indicated  that  areas  with  conflicts  were primarily located in the temperate southern hemisphere and characterised by  densities  of  livestock.  The  most  frequently  cited  conflict  mitigation  tech-niques  were  ‘improving  livestock  management’,  ‘predator  control’,  and  the  ‘use  of  fencing</t>
  </si>
  <si>
    <t xml:space="preserve">We  found  that  interviewing  local  ranchers  was  the  main  approach  used  to  collect  data  on  puma–livestock  conflict. The  evidence  shows  that  puma–livestock  conflicts  are  re-current  throughout  most  of  South  America,  including  in many PAs. In   concordance   with   other   studies   (Michalsky   et   al.   2006,  Anaya-Zamora  et  al.  2017),  we  found  evidence  that  pumas  prefer  to  prey  on  small  livestock,  primarily  sheep,  and,  secondarily,  on  goats  and  young  calves. We  recognise  some  methodology  limitations.  A  major  weakness  in  our  work  is  that  we  were  unable  to  include  a  variable  in-dicative  of  the  abundance  of  wild  prey  populations.  Although  our  knowledge  about  the  puma  and  its  relationships  with  human  communities  has  improved,  there  are  wide  geographical  gaps,  and  many  facets  of  puma–livestock  conflicts  are  still  little  understood. Scientists should work with  local  stakeholders  to  generate  reliable  information  regarding  the  ecologi-cal  and  societal  consequences  of  puma–livestock  conflicts,  and  to  develop  conflict  mitigation  techniques  that  could  facilitate  the  coexistence  of  pumas  and  humans. </t>
  </si>
  <si>
    <t>It  is  time  to  take  a  further  step  in puma–livestock conflict research, and increase research efforts  aimed  at  identifying  tools  capable  of  reducing  the  negative  impacts  of  conflicts  for  both  humans  and  pumas.  The  development  and  testing  of  locally  effective  mitigation  techniques  is  the  next  frontier  in  human–wildlife  conflicts.</t>
  </si>
  <si>
    <t>si</t>
  </si>
  <si>
    <r>
      <rPr>
        <b/>
        <sz val="10"/>
        <color theme="1"/>
        <rFont val="Arial"/>
      </rPr>
      <t>Guerisoli MM</t>
    </r>
    <r>
      <rPr>
        <sz val="10"/>
        <color theme="1"/>
        <rFont val="Arial"/>
      </rPr>
      <t>, Caruso, Nicolas; Luengos Vidal, Estela Maris; Lucherini, Mauro</t>
    </r>
  </si>
  <si>
    <t>Habitat use and activity patterns of Puma concolor in a human-dominated landscape of central Argentina</t>
  </si>
  <si>
    <t xml:space="preserve">The  study  area  comprised  three  contiguous  rangeland sites in the southernmost part of Buenos Aires prov-ince  within  the  Argentine  Espinal </t>
  </si>
  <si>
    <t>Conflicto puma-humano. Uso de habitat, patrones de actividad y factores que pueden afectar al puma referidos a las actividades antropicas</t>
  </si>
  <si>
    <t xml:space="preserve">Analisis de uso de habitat. Analisis de patrones de actividad. Analisis de factores antropicos que afectan al puma. </t>
  </si>
  <si>
    <t xml:space="preserve">Ecologia espacial. Ecologia temporal. </t>
  </si>
  <si>
    <t>Carnivora, camera trapping, Felidae, Generalized Linear Mixed Models, habitat preferences, human–wildlife conflict, mountain lion, prey richness</t>
  </si>
  <si>
    <t>We  assessed  at  a  local  spatial  scale  what  factors  enable  pumas  to  live  in  the  combination  of  bushlands,  grass-lands, and croplands that typically shapes the rangelands of the southern Espinal today. We expected that in addition to habitat type, the availability of prey, disturbance by humans, and hab-itat  complexity  could  affect  the  occurrence  of  pumas  locally.</t>
  </si>
  <si>
    <t>Specifically, we tested the following predictions: 1) The inten-sity of habitat use by pumas in the southern Espinal is positively affected by the presence of a complex mix of closed and semi-open habitats, where vegetation configuration provides pumas with shelter from humans as well as improved accessibility to prey. 2) The richness of wild prey favors puma presence. In spite  of  the  abundance  of  livestock,  wild  prey  is  still  impor-tant in the diet of this felid in this region. Thus,  we  assumed  that  availability  of  wild  prey  would  affect habitat use by pumas. 3) Pumas avoid areas where anthropogenic activity is intense, and  times  of  the  day  when  humans  are  more  active  and  thus  concentrate their activity in the nocturnal and crepuscular hours. Given the negative effect of the distance to roads and to urban areas on the pres-ence  of  pumas  at  a  landscape  scale, we hypothesized that at a more-reduced spatial scale, these felids would minimize the chances of contact with humans</t>
  </si>
  <si>
    <t>Data  were  collected  in  2014,  2015,  and  2016 through three camera-trapping sessions. Eighty-six camera-trap stations were distributed in the study area pro-portionally to the area occupied by the main habitats (cropland, grassland,  grassland  with  shrubs,  and  bushland).  Habitat use: we  calculated  the  proportions  of  the  main habitat types: bushland (comprising closed bushland and the more open grassland with shrubs), cropland, and grassland.To estimate prey richness, we registered the presence of po-tential  prey  species  obtained  through  the  same  camera-trap  sampling. We measured three metrics related to anthropogenic distur-bance.  We  georeferenced  all  the  inhabited  houses  within  the  study  area  and  calculated  the  minimum  distance  to  the  near-est house (Dhouse) for each camera-trap site. Additionally, we computed  the  number  of  properties  within  the  buffer  of  each  camera  station  and  divided  it  by  the  size  of  the  buffer  area  (Propd) and the minimum distance to the nearest road (Droad). We considered as independent  all  the  consecutive  photographs  of  pumas  taken  more  than  30  min  apart. Activity   patterns.—To   characterize   activity   patterns   of   pumas,  we  used  the  independent  events  obtained  through  the  three camera-trapping surveys and by additional camera traps placed  to  monitor  two  areas  where  live-capture  sessions  for  pumas were carried out in 2015 and 2016.</t>
  </si>
  <si>
    <t>The intensity of habitat use by pumas was related positively to the presence of woodland, habitat complexity, and richness of wild prey. Pumas also avoided areas with a high concentration of ranches, indicators of more-intense human activity. Although some seasonal variation was detected in the activity patterns, pumas clearly preferred nighttime hours.</t>
  </si>
  <si>
    <t>In agreement with our predictions, pumas in the anthropogeni-cally modified landscape of central Argentina used more inten-sively  areas  with  a  greater  number  of  prey  species  and  where  habitat  was  characterized  by  the  presence  of  bushland  and  greater structural complexity. As  predicted,  we  also  found  that  pumas  preferred  areas  with a lower density of ranches. In  our  study  area,  each  property  was  associated with the continuous or frequent presence of people who may engage in different activities such as livestock breed-ing,  agriculture,  logging,  and  hunting.  Thus,  the  density  of  properties is an indicator of the intensity of human disturbance. Records  of  pumas  during  the  daytime  were  more  common  in winter than in summer and the frequency of events was very high  at  night  in  summer.  In  the  presence  of  strong  anthropo-genic disturbance, it is not surprising that the shorter duration of the night in summer forced pumas to concentrate their activ-ity in the dark hours, provoking a high rate of events per hour.</t>
  </si>
  <si>
    <t>We  conclude  that,  in  the  rangelands  of  central  Argentina,  puma activity is primarily limited to the night and to the dens-est and most structured habitats, where more prey species occur and human activity is reduced. Because P. concolor is frequently found in rangelands across its wide range, our results contribute to the understanding of the interactions between this felid and humans in areas with similar characteristics. This information is of great utility to develop plans for the conservation and man-agement of puma populations as well as to favor the coexistence of people and wildlife.</t>
  </si>
  <si>
    <r>
      <rPr>
        <b/>
        <sz val="10"/>
        <color theme="1"/>
        <rFont val="Arial"/>
      </rPr>
      <t>Nanni</t>
    </r>
    <r>
      <rPr>
        <sz val="10"/>
        <color theme="1"/>
        <rFont val="Arial"/>
      </rPr>
      <t>, Ana Sofia; Teel, Tara; Lucherini, Mauro</t>
    </r>
  </si>
  <si>
    <t>Predation on livestock and its influence on tolerance toward pumas in agroecosystems of the Argentine Dry Chaco</t>
  </si>
  <si>
    <t>We conducted our study in six agroecosystems of the Dry Chaco ecoregion of northwestern Argentina. The six agroecosystems we surveyed are located in the Argentine provinces of Catamarca, Salta, and Santiago del Estero, and are separated by at least 75 km</t>
  </si>
  <si>
    <t>Human-wildlife conflict; surveys; mountain lion; Puma concolor; attitudes; behaviors</t>
  </si>
  <si>
    <t>In this study, we explore the incidence of puma predation on livestock, its associated factors, and the attitudes and behaviors of local social actors toward this species in agroecosystems of the Argentine Dry Chaco.</t>
  </si>
  <si>
    <t>We address three research ques-tions. First, is puma predation on livestock perceived as a relevant cause of livestock loss (compared to other causes) in agroecosystems of the Argentine Dry Chaco? Second, are attitudes and behaviors of the local social actors toward pumas associated with this species’ predation on livestock? Third, are different livestock management strategies (e.g., use of nocturnal corrals, livestock type, use of guarding dogs) and local abundance of pumas associated with reported puma predation on livestock?</t>
  </si>
  <si>
    <r>
      <rPr>
        <sz val="8"/>
        <color theme="1"/>
        <rFont val="Arial"/>
      </rPr>
      <t xml:space="preserve">Data collection took place in 2018 and 2019, and was based on surveys of farmers and local peasants who have different livestock management systems. We selected the surveyed households in a random fashion within each site, until we totaled at least 50% of the existing house-holds. In the case of farms, because they are typically run by large companies and/or the landowners do not usually live permanently in the farm, we surveyed the person in charge of farm management decisions (hereafter, “farmers”). Two or three researchers administered semi-structured questionnaires that were facili-tated as face-to-face informal dialogs in Spanish (the native language of researchers and respondents) to create a friendly interaction between researchers and respondents, and to increase the chances of obtaining honest answers. </t>
    </r>
    <r>
      <rPr>
        <b/>
        <sz val="8"/>
        <color theme="1"/>
        <rFont val="Arial"/>
      </rPr>
      <t xml:space="preserve">We approached these as conversations, and we only completed the questionnaire after the conversations were finished (Guerisoli et al., 2017). </t>
    </r>
    <r>
      <rPr>
        <sz val="8"/>
        <color theme="1"/>
        <rFont val="Arial"/>
      </rPr>
      <t xml:space="preserve">The questions included in the questionnaires addressed: </t>
    </r>
    <r>
      <rPr>
        <b/>
        <sz val="8"/>
        <color theme="1"/>
        <rFont val="Arial"/>
      </rPr>
      <t xml:space="preserve">(a) general characteristics of the household and its inhabitants (e.g., age, occupation, number of people living in the house), livestock type, and management; (b) main causes of livestock loss; (c) number of puma predation on livestock events in the last year, and targeted livestock type; (d) actions (i.e., behaviors) toward pumas; and (e) level of agreement with the following statement: “I would prefer the puma not to be in the area,” on a 3-point scale of “I disagree,” “neutral,” and “I agree”. </t>
    </r>
    <r>
      <rPr>
        <sz val="8"/>
        <color theme="1"/>
        <rFont val="Arial"/>
      </rPr>
      <t>The questionnaires also included questions about the presence and perceived abundance of medium-large mammal species, which allowed us to obtain a measure of puma abundance because local ecological knowledge can provide reliable estimations of species abundance</t>
    </r>
  </si>
  <si>
    <t xml:space="preserve">We obtained 61 completed questionnaires in our study. Puma predation was reported as the main cause of livestock loss by 40% of respondents. El 35% de los encuestados declaró haber sufrido la predación del ganado por parte de los pumas en el último año y el 27% tuvo comportamientos de represalia, lo que ilustra la presencia de un conflicto entre los pumas y algunos habitantes locales en estos agroecosistemas. Attitudes toward pumas were negative (81%), implying a general intolerance for the species among respondents. Additionally, attitudes toward pumas were not significantly associated to their predation on livestock. Puma predation was much less likely to occur when the reported puma abundance in the area was low. the probability of experiencing predation on livestock was nine times greater when protective enclosures were not used. Also, predation was five times greater when breeding goats and sheep. </t>
  </si>
  <si>
    <t>In the surveyed Argentine Dry Chaco agroecosystems, puma predation was the most frequently reported cause of livestock loss among respondents, with more than one-third experiencing it within the year prior to the survey. We found a widespread intolerance toward pumas among respondents, which was not strongly related to predation events, even when neutral and positive attitudes toward the puma were more frequent among respondents who had not reported puma predation on livestock. The lack of a strong association between tolerance and livestock predation might be reflect-ing deep-rooted beliefs of negative impacts associated with this species. Further, the detected intolerance might be suggesting a general negative perception of the consequences of living with pumas, and a negative value assigned to this species’ existence (Lischka et al., 2019), which would need further exploring to assess its causes such as through qualitative analyses.</t>
  </si>
  <si>
    <t xml:space="preserve">Our findings suggest that social acceptance is low for pumas in Argentine Dry Chaco agroeco-systems, which could ultimately jeopardize conservation efforts carried out in the region. In these human-modified landscapes, livestock predation by pumas is a frequent and complex issue for the local social actors involved. A deeper understanding of the deeply rooted values, beliefs, and emotions shaping attitudes is needed to derive potentially effective interventions to increase tolerance, especially among farmers for whom predation on livestock does not seem to be a strong cause of intolerance toward pumas. </t>
  </si>
  <si>
    <t>https://pdfviewer.softgateon.net/?state=%7B%22ids%22:%5B%221UbCsJzW0t0RSQFHeCpmLLATX1Wk4tVMl%22%5D,%22action%22:%22open%22,%22userId%22:%22109958747550891173915%22,%22resourceKeys%22:%7B%7D%7D</t>
  </si>
  <si>
    <t>Si con comentarios resueltos</t>
  </si>
  <si>
    <r>
      <rPr>
        <b/>
        <sz val="10"/>
        <color theme="1"/>
        <rFont val="Arial"/>
      </rPr>
      <t>Cocimano,</t>
    </r>
    <r>
      <rPr>
        <sz val="10"/>
        <color theme="1"/>
        <rFont val="Arial"/>
      </rPr>
      <t xml:space="preserve"> Alejandra; Nanni, Sofia; Izquierdo, Andrea</t>
    </r>
  </si>
  <si>
    <t>Co-building knowledge on human-puma conflict: A case study in a village of the Argentine Puna ecoregion</t>
  </si>
  <si>
    <t>Our study was carried out in a village in the high-altitude Andes plateau (hereafter referred to as the Puna ecoregion), located more than 3000 meters above sea level. The village in which our study focused is inhabited by the indigenous-rural kolla atacameña community. To protect the privacy of participants, we do not report the exact location of this village.</t>
  </si>
  <si>
    <t>La Puna</t>
  </si>
  <si>
    <t>Human-puma conflict; knowledge co-production; Puma concolor; focus group; Puna</t>
  </si>
  <si>
    <t>We conducted a case study in a village located in this ecoregion, with the aim of: (a) better understanding human perceptions and behaviors toward pumas, and (b) co-building strategies with the community to foster coexistence with this species</t>
  </si>
  <si>
    <r>
      <rPr>
        <b/>
        <sz val="7"/>
        <color theme="1"/>
        <rFont val="Arial"/>
      </rPr>
      <t>We conducted a case study in a village located in this ecoregion, with the aim of: (a) better understanding human perceptions and behaviors toward pumas, and (b) co-building strategies with the community to foster coexistence with this species. Through interviews targeting the entire community, we described and quantified the community livelihoods and the loss of livestock due to puma predation and other causes. We also explored local perceptions and behaviors toward this species. Finally, through a focus group discussion in a meeting held with the local community, we validated the data reported, discussed the causes and consequences of livestock loss, and discussed problems, concerns, and potential solutions related to their interactions with pumas. We used two methods to explore human-puma interactions in the study area: (a) semi- structured interviews with local pastoralists and other rural residents across the target community, and (b) a focus group discussion carried out in a meeting with the community. We focused on pastoralists and rural residents’ perspectives and experiences, as they were directly interacting with pumas.</t>
    </r>
    <r>
      <rPr>
        <sz val="7"/>
        <color theme="1"/>
        <rFont val="Arial"/>
      </rPr>
      <t xml:space="preserve"> Data collection in this phase was a census, since we reached the entire community population, considering each family as the study unit. During February 2018, we con-ducted semi-structured interviews with one person per family across all 18 families in the village. Semi-structured interviews allowed us to directly interact with the interviewees, placing the focus of the research on their perspectives and experiences, which is useful for gathering information about perceptions or behaviors regarding a specific subject. We conducted the interviews as face-to-face informal dialogs in Spanish (the native language of the interviewers and interviewees), through which we verbally asked the questions while writing down their answers. Before conducting the interviews, we informed all participants about our affiliations and the aims of our study, and we obtained their verbal consent to participate. To maximize the honesty of the obtained answers and to reduce possible bias (e.g., social desirability bias), we followed guidelines from Anyaegbunam et al. (2004) and Kapila and Lyon (1994). We stated at the beginning that the information would be used for scientific research and subsequent community activities, and that responses would be treated anonymously. We also formulated the questions using local words (e.g., “león” when referring to pumas) and paid attention not to guide answers. Each interview consisted of a questionnaire combining 36 open- and close-ended ques-tions based on Guerisoli et al. (2017), as well as on our expert knowledge given that we have worked in the study area with the community for more than five years. The questionnaire aimed to gather information related to four topics: (a) interviewee’s livelihoods (including economic activities, type of livestock, and herd management), (b) estimated livestock losses throughout the year prior to the interview (i.e., 2017) of which we subsequently estimated the economic cost, (c) main perceived causes of these losses, and (d) perceptions and behaviors of interviewees toward pumas. To assess perceptions of the local community members toward pumas, we asked the following close-ended questions: (a) do you consider pumas to be dangerous to livestock (yes/ somewhat/no), and (b) do you consider pumas to provide any benefit to you (yes/no)? We selected these questions because they provide a direct measure of risk and benefit percep-tions associated with the presence of the species (Bruskotter &amp; Wilson, 2014). We also asked the following open-ended questions to address subject behaviors: (a) what do you do when a puma attacks livestock (b) do you use any method to prevent predation, and (c) have you ever hunted a puma? We asked the first two of these questions to the 16 interviewees who had livestock.</t>
    </r>
  </si>
  <si>
    <t>According to data from the community, 6% of livestock were killed by pumas in 2017, causing an estimated US $14,340 loss. Interviewees perceived pumas as dan-gerous and hunted them to protect livestock. Predation and diseases were identified as major causes of livestock losses, and infrequent checks on livestock, livestock being free-ranging, and an increase in the puma population were underlying causes of predation. Interviewees mentioned direct economic costs and indirect and hid-den costs as consequences of livestock loss</t>
  </si>
  <si>
    <t>Our results showed that puma predation is common in our study area and it leads to conflicts between the local population and the puma. Local people considered puma predation to be the main problem they faced as a community, they perceived pumas to be dangerous for their livestock, and they usually reacted by killing pumas as prevention or in retaliation. In turn, the pastoralists showed great willingness to seek solutions to protect their livestock (all surveyed families voluntarily participated for the focus group discussion) and positively valued the knowledge co-building approach used in our study, demonstrat-ing its potential for addressing human-carnivore conflicts and reaching feasible solutions from the community perspective.</t>
  </si>
  <si>
    <t>si, comentario resuelto</t>
  </si>
  <si>
    <t>Royal Society Open Science</t>
  </si>
  <si>
    <r>
      <rPr>
        <b/>
        <sz val="10"/>
        <color theme="1"/>
        <rFont val="Arial"/>
      </rPr>
      <t>Guerisoli MM,</t>
    </r>
    <r>
      <rPr>
        <sz val="10"/>
        <color theme="1"/>
        <rFont val="Arial"/>
      </rPr>
      <t xml:space="preserve"> Luengos Vidal, E; Franchini, Marcello; Caruso, Nicolas; Beatriz Casanave, Emma; Lucherini, Mauro</t>
    </r>
  </si>
  <si>
    <t>Characterization of puma–livestock conflicts in range lands of central Argentina</t>
  </si>
  <si>
    <t xml:space="preserve">We  carried  out  our  study  in  an  area  of  23 630 km2located  in  the  southern  part  of  Buenos  AiresProvince,  central  Argentina,  and  corresponding  to  Villarino  and  Patagones  counties </t>
  </si>
  <si>
    <t xml:space="preserve">Conflicto puma-humanos. Caracterizacion y cuantificacion. </t>
  </si>
  <si>
    <t xml:space="preserve">Entrevistas y  corroboracion de ataques en terreno. Analisis y caracterizacion del conflicto puma-ganaderia. Estimacion de pérdida ecónomica por predacion de puma sobre ganado. </t>
  </si>
  <si>
    <t>Argentinean Espinal, carnivores, interviews,livestock predation, mitigation,Pumaconcolor</t>
  </si>
  <si>
    <t>The  present  study  aimed  to  characterize  and  quantify  puma–livestock  interactions  in  a  human-dominated landscape of central Argentina</t>
  </si>
  <si>
    <t xml:space="preserve">we  tested  the  hypothesis  resulting  from  previous  studies  on  big  feline–livestock  conflicts that the implementation of livestock husbandry practices, such as nocturnal corralling, would reduce predation rates. we also tested the hypothesis that puma depredation was associated with sites and times of the day in which the risk of encountering humans was low. Particularly, we predicted that depredation events on livestock would occur (i) in areas far from rancher houses, (ii) mostly at night-time, and (iii) in proximity of areas with dense vegetation cover (woodlandsand grassland with shrubs). </t>
  </si>
  <si>
    <r>
      <rPr>
        <b/>
        <sz val="8"/>
        <color theme="1"/>
        <rFont val="Arial"/>
      </rPr>
      <t>Data collection lasted from 2007 to 2015 and was based on interviews with local inhabitants and directinspection  of  depredation  sites</t>
    </r>
    <r>
      <rPr>
        <sz val="8"/>
        <color theme="1"/>
        <rFont val="Arial"/>
      </rPr>
      <t>. Specifically,  we  estimated  the  rate  of  puma  predation  onlivestock  (‘depredation’  henceforward),  quantified  the  losses  caused  to  livestock  ranchers,  identifiedspatial–temporal  depredation  patterns,  and  explored  how  husbandry  practices  relate  to  depredation.Additionally, we estimated puma mortality rates and investigated the effect of depredation on pumahunting by ranchers. To independently validate some of these estimates, we carried out a comparisonbetween  interview-based,  landscape-scale  data  and  information  obtained  from  direct  surveys  in  asub-area. To estimate the financial losses caused by puma depredation, we used an average body weight ofeach type of livestock and its average annual market value in Argentine Pesos and multiplied this valueby the number of livestock heads lost. Finally, to standardize results we applied the average ArgentinePesos/USD rate of exchange of the year when the loss was recorded. From 2013 to 2015, during 24 months we surveyed intensively an area of Patagones county to validate the information obtained by interviews by personallychecking  all  puma  depredation  events  and  puma  kills  reported  by  local  ranchers.</t>
    </r>
  </si>
  <si>
    <t>We completed 111 and 102 interviews in Villarino and Patagones counties, respectively. Depredation   was   considered   the   major   cause   of   livestocklosses,   and   puma   attacks   were   reported   in   46.6%   and35.4%  of  ranches  in  Villarino  and  Patagones,  respectively.The   majority   of   ranches   underwent   losses   smaller   than1000 USD.  The  proportion  of  livestock  lost  to  predation  (0.1–10.4%)  and  financial  losses  (5.3–1560.4 USD)  per  ranch/yearvaried  across  ranches,  and  small  sheep  ranches  in  Villarinowere   affected   the   most.   Depredation   was   recorded   onlyat   night   and   preferentially   in   grassland   with   shrubs   andcropland  habitats.  Although  nocturnal  enclosures  appearedto   decrease   sheep   losses,   puma   hunting   was   consideredthe  most  effective  form  of  reducing  depredation  and  wasimplemented  by  most  ranchers.  Mortality  rates  were  3.7  and1.1–1.56 individuals/year×100 km2for   sheep   and   pumas,respectively. Of the ranches where kills were directly inspected (n=12), 41.7% suffered depredation by puma in theintensively surveyed area, but this rate was 75% for the ranches which kept sheep and cattle (n=4) and16.7% for those with cattle only (n=8). In Villarino, 67.3% of all the respondents (n = 52) hunted pumas; 47.6% (n = 21) admitted that they had killed pumas in the previous 5 years and they estimated to have killed at least 57 individuals in total (11.4 pumas yr −1 ). In Villarino, 57.1% of the ranches with sheep (n=35) enclosed their sheep at night and 3.8% used guard animals (dogs and donkeys). Based on the answers from interviewed ranchers, we calculated a mortality rate for each county. In Villarino 1.56 pumas yr −1 per 100 km 2 were killed while this rate was 1.1 pumas yr −1 per 100 km 2 in Patagones.</t>
  </si>
  <si>
    <t>We found that the conflict between pumas and livestock producers in central Argentina is very intense and that ranchers respond by killing pumas at alarming rates. Irrefutably, pumas caused a relatively largeamount of losses and, regardless of depredation, were perceived by ranchers as a major threat to theirlivelihoods.  Nocturnal   fencing,   shepherding   and   spatialseparation   from   predators   may   efficiently   reduce   sheeplosses. However, the poor association between the intensity ofpuma persecution and puma-related livestock losses suggests that  conflict  mitigation  in  central  Argentina  is  not  only  about  reducing  damage  but  also  aboutincreasing tolerance</t>
  </si>
  <si>
    <t xml:space="preserve">we conclude that the implementation of awareness programmes targeting local people and aiming toincrease  their  knowledge  about  carnivores  and  their  role  in  ecosystems  is  important  to  favour  long-term coexistence of pumas and ranching activities in central Argentina. Finally, we surmise that strongconflicts between pumas and local people are exacerbated by the lack of response from the government,which neither compensates losses to ranchers nor offers a forum for their complaints. </t>
  </si>
  <si>
    <t>31. Guerisoli et al. - 2017 - Characterization of puma–livestock conflicts in rangelands of central Argentina.pdf (kamihq.com)</t>
  </si>
  <si>
    <t>Journal of Archaeological</t>
  </si>
  <si>
    <r>
      <rPr>
        <b/>
        <sz val="10"/>
        <color theme="1"/>
        <rFont val="Arial"/>
      </rPr>
      <t>Montalvo</t>
    </r>
    <r>
      <rPr>
        <sz val="10"/>
        <color theme="1"/>
        <rFont val="Arial"/>
      </rPr>
      <t>, C; Pessino, M; González, V</t>
    </r>
  </si>
  <si>
    <t>Taphonomic analysis of remains of mammals eaten by pumas (Puma concolor Carnivora, Felidae) in central Argentina</t>
  </si>
  <si>
    <t>The studied sample was collected in the Parque Luro FaunaReserve (36_x000E_550S, 64_x000E_160W), a natural protected area in theprovince of La Pampa</t>
  </si>
  <si>
    <t>Paleontologia. Preservacion de restos oseos de presas en dieta de puma</t>
  </si>
  <si>
    <t xml:space="preserve">Analisis tafonomico de heces de puma. Analisis de la preservacion de restos paleontologicos y zooarcqueologicos. </t>
  </si>
  <si>
    <t>Tafonomia</t>
  </si>
  <si>
    <t>Taphonomy; Mammals prey; Bones;Puma concolor</t>
  </si>
  <si>
    <t>Prey remains recovered from puma (Puma concolor) scat were analyzed in order to identify taphonomic features produced on them by thispredator.</t>
  </si>
  <si>
    <t>Seventy six puma scats were stationally collected alongpreviously established paths between May 2002 and May2003. Scats were preserved in paper envelopesand stored in a dry and fresh place. Manual disaggregation ofeach one allowed separation of bone remains, horny material,hair, and feathers. These were compared macroscopically withreference material for prey identification. MNI (minimal number of individuals) and MNE (minimalnumber of skeletal elements) were assessed for each sample</t>
  </si>
  <si>
    <r>
      <rPr>
        <sz val="10"/>
        <color theme="1"/>
        <rFont val="Arial"/>
      </rPr>
      <t xml:space="preserve">Sixty one of the scats contained remains of mammals andbirds. Thirty nine contained remains of micromammals, con-sidering the latter to be those with a body mass of under1 kg. Twelve scats contained also remains of birds, whichwere separated but not analyzed herein. </t>
    </r>
    <r>
      <rPr>
        <b/>
        <sz val="10"/>
        <color theme="1"/>
        <rFont val="Arial"/>
      </rPr>
      <t>Mammal remains are abundant in puma scat, but recognition of bone remains decreases as prey size increases. Modifications producedby digestion are strong. However, micromammal bones show a gradation in preservation that includes well preserved specimens.</t>
    </r>
  </si>
  <si>
    <t>This results Theymay be useful tools to analyze preservation potential of re-mains in a paleontological and/or zooarchaeological context. Andrews (1990)analyzed remains recovered from scats andpointed out that carnivores produce significant damage tobones, whether during passage through the digestive tract orduring the chewing process. Differences were observed inthe preservation of bone remains in the studied scats of puma,which are directly related to the body size of the prey. Recogni-tion of bone remains decreases as prey size increases, asdescribed byMondini (2000)in his analysis of small carnivorescats.Micromammals are the ones showing the greatest integritythroughout the total sample, suggesting that the prey was swal-lowed whole without chewing.</t>
  </si>
  <si>
    <t>In spite of this and, even considering that the damageshown by the preserved specimens is high, there still isa chance of identifying the bones and characterizing them tax-onomically. Thus, when an accumulation was produced bya puma, it can be readily identified. As the representatives ofthe family Felidae have been recorded in the Pampean areasince the Pliocene, results obtained could aid as an analoguefor future comparison of fossil accumulations.</t>
  </si>
  <si>
    <t>32. Montalvo,2007.pdf (kamihq.com)</t>
  </si>
  <si>
    <t>Paleontología: Tafonomía</t>
  </si>
  <si>
    <t>Mammalian Biology</t>
  </si>
  <si>
    <t>Gallo, O et al.</t>
  </si>
  <si>
    <t>Molecular data reveal a structured puma (Puma concolor) population in northern Patagonia, Argentina</t>
  </si>
  <si>
    <t xml:space="preserve">This study covered an area of approximately 126,624  km2 of two Argentinian provinces, Neuquén and Río Negro, located in northern Patagonia </t>
  </si>
  <si>
    <t>Analisis molecular para poblacion de puma</t>
  </si>
  <si>
    <t>Anthropogenic disturbances · Density · Effective population size · Gene flow · Genetic variability · Population structure</t>
  </si>
  <si>
    <t>We aimed to investigate puma diversity patterns and genetic structure in this region, where the central area is the most affected by desertification</t>
  </si>
  <si>
    <t>Given the negative consequences that this degradation process may have had on prey availability and on puma dispersal capac-ity, we expect to find genetic distinctiveness of pumas occu-pying peripheral areas at opposite ends of our study area.</t>
  </si>
  <si>
    <t>Combining microsatellite genotyping and mitochondrial DNA sequencing, we investigated patterns of puma population diversity and genetic structure in an area of northern Patagonia heavily disturbed by anthropogenic activities. Moreover, we explored effective population size and functional connectivity to assess if recent habitat modifications might have influenced puma genetics</t>
  </si>
  <si>
    <t>Our results suggest the presence of two genetic clusters (based on microsatellites) and two different haplo-types, which exhibited a similar geographic separation.</t>
  </si>
  <si>
    <t>Despite the observed pattern of a decrease in genetic association among individuals with increasing geographic distance, we found asymmetric gene flow and non-homogeneously distributed diversity among populations, which could be explained by the effect of human disturbance on puma dispersal capacity. The low-density estimate and the sign of a recent significant bottleneck reinforce our inference</t>
  </si>
  <si>
    <t>This research contributes to the basic knowledge of puma genetics required for planning conservation strategies that aim to ensure species persistence in northern Patagonia</t>
  </si>
  <si>
    <t>30. Gallo 2021.pdf (kamihq.com)</t>
  </si>
  <si>
    <t xml:space="preserve">Pessino et al. </t>
  </si>
  <si>
    <t>Respuesta a largo plazo del puma (Puma concolor) a una declinacion poblacional de la vizcacha (Lagostomus maximus)
en el desierto del Monte, Argentina</t>
  </si>
  <si>
    <t>El Parque Nacional Lihue Calel (38°00'S;
65°35'O) est· situado en la provincia de La Pampa</t>
  </si>
  <si>
    <t>Analisis de dieta de puma en relacion a la poblacion de vizcachas</t>
  </si>
  <si>
    <t>Ecologia trófica. Dieta</t>
  </si>
  <si>
    <t>objetivo examinar la dieta del puma (Puma concolor) enel ·rea del Parque Nacional Lihue Calel, durante los perÌodos 1994ñ1997 y 2000</t>
  </si>
  <si>
    <t>La determinaciÛn del h·bito alimenticio delpuma  se  realizÛ  a  travÈs  del  an·lisis  de  198heces colectadas de forma oportunista a lo lar-go de caminos del parque entre los aÒos 1994ñ1997 y en 2000. Las heces se conservaron parasu an·lisis, previa esterilizaciÛn en autoclave,dentro de sobres de papel madera deposita-dos  en  un  sitio  fresco  y  seco.  Los  restos  quesufrieron menores modificaciones o que per-manecieron inalterados luego del proceso di-gestivo (pelos, plumas, restos Ûseos y cÛrneos)fueron separados y comparados macroscÛpicay/o  microscÛpicamente  con  material  prove-niente de colecciones de referencia de las pre-sas potenciales del puma en el ·rea de estudio(Korschgen 1980; ChehÈbar &amp; MartÌn 1989)</t>
  </si>
  <si>
    <t>La muestra ana-lizada consistiÛ en 198 heces a partir de las cuales se identificaron 244 individuos presa, resultan-do el 97% mamÌferos, el 2% aves y el 1% reptiles. En tÈrminos de biomasa relativa las grandespresas (&gt; 20 kg) representaron el 40.6%, las presas medianas (1-20 kg) el 59.1% y las presas pe-queÒas (&lt; 1 kg) el 0.3%. Entre 1994 y 1996 las vizcachas (Lagostomus maximus) fueron la principalpresa  del  puma,  a  pesar  de  estar  sufriendo  una  disminuciÛn  de  sus  poblaciones.</t>
  </si>
  <si>
    <t>Este  procesoquedÛ  evidenciado  en  la  dieta  por  una  notable  reducciÛn  y  la  posterior  desapariciÛn  de  estapresa.  Paralelamente  se  incrementÛ  el  consumo  de  otras  presas  medianas,  especialmentearmadillos (Chaetophractus villosus y Zaedyus pichiy) y ungulados (Sus scrofa y Lama guanicoe). Du-rante el perÌodo de estudio los valores de amplitudes de nicho trÛfico y peso promedio de presasfueron, en general, superiores a los registrados para el ·rea en trabajos previos.</t>
  </si>
  <si>
    <t>sI</t>
  </si>
  <si>
    <t>Geobios</t>
  </si>
  <si>
    <t xml:space="preserve">Muñoz et al </t>
  </si>
  <si>
    <t>Los pumas (Puma concolor) como agentes tafonómicos.Análisis actualístico de un sitio de matanza en los Andesde Mendoza, Argentina</t>
  </si>
  <si>
    <t>Reserva Laguna del Diamante (Provincia de Mendoza, Argentina)</t>
  </si>
  <si>
    <t xml:space="preserve">Paleontologia. </t>
  </si>
  <si>
    <t>Analisis tafonomico de guanaco predado por pumas</t>
  </si>
  <si>
    <t>Se presenta un estudio tafonómico sobre la carcasa de un individuo adulto de guanaco (Lama guanicoe) recientemente muerto y consumidopor uno o más pumas (Puma concolor) en la Reserva Laguna del Diamante (Provincia de Mendoza, Argentina) y se discute el caso a la luz delconocimiento tafonómico actual sobre este agente en América</t>
  </si>
  <si>
    <t>Se realizó un estudio actualístico naturalístico (sensuMarean,1995) sobre la carcasa de un individuo de guanaco de entre 6 y 9años de edad, muerto y consumido por uno o más pumas. El  sitio  fue  fotografiado,  y  los  distintos  restos  fueronmapeados  y  recolectados  para  su  análisis  en  laboratorio.  Elanálisis consistió en la identificación taxonómica, anatómica yetaria de los restos óseos, y en la descripción, fotografiado ycuantificación de las modificaciones óseas.</t>
  </si>
  <si>
    <t>La carcasa se presentaba dispersa a lo largo de más de 30 m y básicamentedesprovista de tejidos blandos. Un 34 % de los huesos presentaba modificaciones por mascado, remoción de tejido óseo y daños en bordes, lamayor parte atribuibles a pumas.</t>
  </si>
  <si>
    <t>Algunos de estosdaños son muy importantes, como en el caso del cráneo. Los resultados obtenidos sugieren quelas modificaciones óseas registradas son intensasen comparación con otros estudios tafonómicos sobre este félido.</t>
  </si>
  <si>
    <t>se  concluye  sobre  la  necesidad  de  conocer  mejor  los  rangos  de variabilidad  en  la  acción  tafonómica  del  puma  y  las  condiciones  bajolas que ocurre</t>
  </si>
  <si>
    <t>Plos ONE</t>
  </si>
  <si>
    <t>Gelin et al</t>
  </si>
  <si>
    <t>OurstudywasconductedinLaPayuniaReserve(36 ̊10’S,68 ̊50’W,Fig1),a provincialreserve(6641km2) innorthernPatagonia,MendozaProvince,Argentina.</t>
  </si>
  <si>
    <t xml:space="preserve">Dieta y densidad </t>
  </si>
  <si>
    <t>Densidad y dieta de puma respecto a la migracion de guanacos</t>
  </si>
  <si>
    <t>Ecologia trofica y espacial</t>
  </si>
  <si>
    <t>we examined puma density in summer and winter ranges of guanacos and analyzed diet of pumas from scats to determine whether pumas shift their diet when guanacos migrate.</t>
  </si>
  <si>
    <t>We hypothesized that pumasrespondtomigrationoflargenumbersofguanacosbyswitch-ingtoalternativeprey,orbyconsumingmorealternativepreyalongwithresidentguanacos,ratherthanmigratingwithguanacosbecausepumasgenerallyareterritorial,havebroadfoodhabits[28,29],andalternativepreyarecommoninLaPayuniaandavailablethroughouttheyear.Weexpectedpumastoincludemorelivestockaswellasnativepreyintheirdietwhenguanacosmigrated</t>
  </si>
  <si>
    <t>Todeterminewhetherpumasmovedseasonallywiththeguanacos,weconductedcameratrappingin thesummerandwinterrangeof guanacosacrossbothseasonsandestimateddensityof pumaswithspatialmark–resight(SMR)models.Also,weanalyzedpumascatstoassesschangesin preyconsumptionin responseto guanacomigration.. Weconductedfieldsurveyswithremotely-triggeredcameras(BrowningBTC-5HDStrikeForce)for11,442camera-stationtrapdays. Weplacedtwocamerastations. Toincreasethequantityandqualityofphotographsofpumasineachstation,weplacedperfume(ObsessionbyCalvinKlein)asanattractantona stakeapproximately50cmtallbetweenthetwocameras.</t>
  </si>
  <si>
    <t>Densityestimatesof pumasdidnotchangesignificantlyin thewinterandsummerrangeof guanacoswhenguanacosmigratedto andfromtheseareas,indicatingthatpumasdonotfollowthemigra-tionof guanacos.Pumasalsodidnotconsumemorealternativenativepreyor livestockwhenguanacoavailabilitywaslower,butratherfedprimarilyonguanacosandsomealter-nativepreyduringallseasons.Alternativepreyweremostcommonin thedietduringsum-merwhenguanacosalsowereabundantonthesummerrange</t>
  </si>
  <si>
    <t>Theresponseof pumastothemigrationof guanacosdiffersfromsitesin thewesternNorthAmericawhereentirepreypopulationsmigrateandpumasmigratewiththeirpreyor switchto moreabundantpreywhentheirprimarypreymigrates</t>
  </si>
  <si>
    <t>Journal of Heredity</t>
  </si>
  <si>
    <t xml:space="preserve">Culver et al </t>
  </si>
  <si>
    <t>Genomic DNA specimens from 315 pumas of specified geo-graphic origin. 148 wild, 113 de cautiverio pero con origenr verificado de silvestria y region verificada y 54 de museos.</t>
  </si>
  <si>
    <t>Genetica ancestral</t>
  </si>
  <si>
    <t>Here we examine the extent of geneticdiversity  using  three  groups  of  geneticmarkers  (mtDNA  coding  genes,  Y-chro-mosomeZfyintron sequence, and 10 nu-clear feline microsatellite loci) among 315individual pumas: 261 contemporary ani-mals and 54 museum specimens, each ofknown geographic origin representing 31of  32  named  subspecies.</t>
  </si>
  <si>
    <t xml:space="preserve">Biological   samples   were  collected  from315  pumas  and  were  obtained  from  thewild (n_x0001_148), captive facilities (n_x0001_113),and museums (n_x0001_54). DNA  was  extracted  from  white  bloodcells, whole blood, primary fibroblast cul-tures from skin biopsies, or tissues follow-ing  a  phenol-chloroform  protocol  </t>
  </si>
  <si>
    <t>Six phylogeographic groupings or subspecies were resolved, and theentire North American population (186 individuals from 15 previously named sub-species) was genetically homogeneous in overall variation relative to central andSouth American populations. The marked uniformity of mtDNA and a reduction inmicrosatellite  allele  size  expansion  indicates  that  North  American  pumas  derivefrom a recent (late Pleistocene circa 10,000 years ago) replacement and recoloni-zation by a small number of founders who themselves originated from a centrumof  puma  genetic  diversity  in  eastern  South  America  200,000–300,000  years  ago.</t>
  </si>
  <si>
    <t>The recolonization of North American pumas was coincident with a massive latePleistocene extinction event that eliminated 80% of large vertebrates in North Amer-ica and may have extirpated pumas from that continent as well</t>
  </si>
  <si>
    <t>Si con comentarios solucionados</t>
  </si>
  <si>
    <t>Revista Chilena de Historia Natural</t>
  </si>
  <si>
    <t>Elbroch et al</t>
  </si>
  <si>
    <t>Letter to the editor</t>
  </si>
  <si>
    <t>Long-distance dispersal of a male puma (Puma concolorpuma)in Patagonia</t>
  </si>
  <si>
    <t xml:space="preserve">Our  ongoing  study  of  pumas  is  located  inthe  Aysen  District,  Chile. </t>
  </si>
  <si>
    <t>Tucu Tucu</t>
  </si>
  <si>
    <t>El sitio corresponde con lugar donde se movieron pumaa con collar capturado en Chile</t>
  </si>
  <si>
    <t>Analisis GPS de la distribucion de pumas</t>
  </si>
  <si>
    <t>Here we report on along-distance  dispersal  event  of  a  malePatagonian  puma  (Puma  concolorpuma)  inSouth America as revealed by satellite and GPStelemetry</t>
  </si>
  <si>
    <t>si con comentarios resueltos</t>
  </si>
  <si>
    <t>Haag et al</t>
  </si>
  <si>
    <t>Development and testing of an optimized method for DNA-basedidentification of jaguar (Panthera onca) and puma(Puma concolor) faecal samples for use in ecologicaland genetic studies</t>
  </si>
  <si>
    <t xml:space="preserve">Tienen muestras de referencia de varios paises para poner a punto la tecnica y adicionalmente colectaron 55 heces de grandes felinos para identificar. Estas ultimas muestras son de Brasil y Argentina, We  analyzed   nine   reference   samples   of   pumas   (eight   bloodsamples and one tissue), representing multiple geographicregions  where  it  is  sympatric  with  the  jaguar. several forested locations inthe Misiones Province, Argentina (MP;n=42). </t>
  </si>
  <si>
    <t>Es una muestra genetica de un puma cuyo origen aclarar como Argentina y no dan mas detalle</t>
  </si>
  <si>
    <t>Optimizan un metodo basado en DNA para jaguar y puma para identificar especie</t>
  </si>
  <si>
    <t>Faecal DNA - Mitochondrial DNA - Panthera onca - Puma concolor - Species identification</t>
  </si>
  <si>
    <t>In this paper we describe a DNA-based assay for the identification of jaguar and puma faecal samples that bears the following assets: (1) high specificity, as sequence-based identification leads to multiple diagnostic characters between the two species; (2) high sensitivity, as the amplified fragment is short and leads to high amplification rates; (3) avoidance of numt amplification by targeting a mtDNA region not included in this translocation; and (4) no detected amplification of prey DNA.</t>
  </si>
  <si>
    <r>
      <rPr>
        <sz val="10"/>
        <color theme="1"/>
        <rFont val="Arial"/>
      </rPr>
      <t xml:space="preserve">In  order  to  develop  an  effective  molecular  approach  forreliable  identification  ofP.  oncascats,  especially  withrespect to distinguishing it from andP. concolor, we used 52  jaguar  reference  samples  that  spanned  the  geographicdistribution   of   this   species   (Table1),   including   blood(n=15), tissue (n=1), hair (n=2) and faeces (n=34)collected  from  captive  animals.  For  comparison,  we  ana-lyzed   nine   reference   samples   of   pumas   (eight   bloodsamples and one tissue), representing multiple geographicregions  where  it  is  sympatric  with  the  jaguar. In addition to samples originated from known specimens,we analyzed 55 scats collected by field researchers in dif-ferent  areas,  and  identified  as  ‘‘large  felid’’  based  onmorphological features such as diameter, size and shape, aswell  as  associated  tracks. All 55 samples were collected fromareas in the Atlantic Forest biome where both species arethought to occur. The field sites were: tres en Brasil (n=8) and and </t>
    </r>
    <r>
      <rPr>
        <b/>
        <sz val="10"/>
        <color theme="1"/>
        <rFont val="Arial"/>
      </rPr>
      <t>several forested locations inthe Misiones Province, Argentina (MP;n=42)</t>
    </r>
  </si>
  <si>
    <t xml:space="preserve">We   demonstrate   the   reliability   and   usefulness   of   thisapproach  by  evaluating  55  field-collected  samples  fromfour  locations  in  the  highly  fragmented  Atlantic  Forestbiome of Brazil and Argentina, and document the presenceof one or both of these endangered felids in each of theseareas.
</t>
  </si>
  <si>
    <t>Mammal Research</t>
  </si>
  <si>
    <t xml:space="preserve">Guerisoli et al </t>
  </si>
  <si>
    <t xml:space="preserve">Paper. Review. </t>
  </si>
  <si>
    <t>Native, exotic, and livestock prey: assessment of puma Puma concolor diet in South American temperate region</t>
  </si>
  <si>
    <t xml:space="preserve">Hicieron transectas para colecta de fecas en la zona sur del Espinal. Provincia de Buenos Aires: Carmen de Patagones y Viarrino. Y recolectaron informacion de trabajos de la region temparada de America del Sur debajo del paralelo 35. </t>
  </si>
  <si>
    <t>dieta puma</t>
  </si>
  <si>
    <t>Cougar.Exotic prey.Human-carnivore conflict.Livestock.Mountain lion.Patagonia.Predation</t>
  </si>
  <si>
    <t>In this study, we analyzed puma diet in a rangeland area ofthe Espinal ecoregion and reviewed literature available fromSouth American temperate regions</t>
  </si>
  <si>
    <t>Between 2014 and 2016, puma feces were collected in arangeland area in the southern part of the Espinal (Latitude38.4–4° S, Longitude 63.4–62° W; Appendix1,Fig.1). Wecompleted 15 transects stratified per habitat (woodlands,grasslands, and grassland with shrubs). Each transect included2–3 operators and a scat-detection dog</t>
  </si>
  <si>
    <t>“Undetermined small rodent,”plains vizcacha, European hare, and wild boar were the most frequent species in the small area ofthe Argentinean Espinal</t>
  </si>
  <si>
    <t>Si comentarios resueltos</t>
  </si>
  <si>
    <t>Diversity and Distributions</t>
  </si>
  <si>
    <t>De Angelo et al</t>
  </si>
  <si>
    <t>Differential impact of landscapetransformation on pumas (Pumaconcolor)and jaguars (Pantheraonca) in the UpperParana ́Atlantic Forest</t>
  </si>
  <si>
    <t>Selva Parananense. Paraguay, Brasil y Argentina. En Argentina abarca toda la provincia de Misiones</t>
  </si>
  <si>
    <t>Conservation biogeography, Ecological Niche Factor Analysis, habitat suitability,niche breadth, response to human pressures, tolerance</t>
  </si>
  <si>
    <t>Jaguars and pumas, being similar in size and behaviour, are the largest felidsof the Neotropics. However, pumas appear to be more resistant to humanimpacts. Our objective was to compare the response of both species with humanimpacts at a regional scale in a highly modified region where both species hadcontinuous distribution in the past.</t>
  </si>
  <si>
    <t>Pumas and jaguars presence-only data were used in an Ecological NicheFactor Analysis (ENFA). From the total number of records, we resampled 95records of each species 10 times to characterize and compare their habitatrequirements,  built  habitat-suitability  maps  and  examined  interspecificdifferences in niche parameters related to present landscape characteristics. The puma and jaguar presence records we used in our analysis were obtained from the monitoring program developed by De Angelo et al. (in press)  between 2002 and 2008. This monitoring was based on the collaboration of a network of volunteers and researchers who collected evidence of these species presence along the Upper Paraná Atlantic Forest. Collaborators collected different types of data of large felids presence: tracks, faecal samples, sighting or depredation evidences, and records obtained from systematic surveys (e.g. camera-trap photographs and radio-tracking points). Each record was classified according to the species (puma, jaguar and other/unknown), and was geographically positioned (Fig. S1a).</t>
  </si>
  <si>
    <t>Both species showed high dependence on native forest and habitatprotection, and low tolerance to anthropogenic environments. However, jaguarsshowed higher differences between their optimal habitat and the availablelandscape (mean ± SD; marginality M = 2.290 ± 0.072) and lower tolerance todeviations from their optimal habitat (tolerance T = 0.596 ± 0.013) than pumas(M = 1.358 ± 0.067,P&lt; 0.001; T = 0.742 ± 0.022,P&lt; 0.001). Although theirniches highly overlapped (Pianka’s O = 0.746 ± 0.069), pumas’ higher toleranceresulted in a larger area covered by suitable patches of habitat with higherconnectivity. All jaguar-suitable areas were also suitable for pumas; however,44 ± 8% of puma-suitable areas were unsuitable or marginal for jaguars.</t>
  </si>
  <si>
    <t>Pumas showed more tolerance than jaguars to human impactsat a regional scale in the UPAF, a pattern also observed at local and continentalscales. Although the proximate factors responsible for the differential response ofpumas to human-altered environments seem to be similar at all spatial scales (e.g.broader trophic niche than jaguars), the resultant spatial configuration of suitablehabitat at a regional scale might be another important factor determining pumapersistence and higher jaguar demands on conservation efforts.</t>
  </si>
  <si>
    <t>Si comentario resuelto</t>
  </si>
  <si>
    <t xml:space="preserve">Branch, L. C., Pessino, M., Villarreal, D. </t>
  </si>
  <si>
    <t>Response of pumas to a population decline of the plains vizcacha.</t>
  </si>
  <si>
    <t xml:space="preserve">Research was conducted in Lihue Calel Na- tional Park (8,000 ha, 38'00'S, 65035'W) and Los Ranqueles Ranch (18,000 ha), 15 km east of the park, in La Pampa Province, Argentina. </t>
  </si>
  <si>
    <t>Dieta de pumas en relacion a vizcachas</t>
  </si>
  <si>
    <t>Puma concolor, mountain lion, Lagostomus, vizcacha, predation, breadth of diet</t>
  </si>
  <si>
    <t>We examined the dietary response of pumas (Puma concolor) to a population decline of the plains vizcacha (Lagostomus maximus), and compared the diet of pumas in semi-arid scrub of Argentina to predicted patterns based on a biogeographic analysis of the diet of this species throughout the Americas.We examined the dietary response of pumas (Puma concolor) to a population decline of the plains vizcacha (Lagostomus maximus), and compared the diet of pumas in semi-arid scrub of Argentina to predicted patterns based on a biogeographic analysis of the diet of this species throughout the Americas.</t>
  </si>
  <si>
    <t xml:space="preserve">we expected average size of prey of pumas to be smaller at our site than in North America and that dietary shifts would occur with changes in the density of vizcachas. </t>
  </si>
  <si>
    <t>Feces of pumas were collected in Lihue Calel Na- tional Park in 1985-1988 and in 1994, and populations of vizcachas were monitored during the same period by direct observation of marked animals and burrow surveys. Food habits of pumas were determined from analysis of feces collected in the park in 1985- 1988 and in 1994. Feces (n = 280) were col- lected by searching along two major ridges (ca. 6.5 km and 13 km), and opportunistically throughout the park</t>
  </si>
  <si>
    <r>
      <rPr>
        <sz val="10"/>
        <color theme="1"/>
        <rFont val="Arial"/>
      </rPr>
      <t xml:space="preserve">Vizcachas were the most abundant prey in feces of pumas during all years and composed 51.6-84.9% of the diet. During 1986-1994, the population of vizcachas declined &gt;90% in Lihue Calel National Park, and -14% on surrounding ranches. The proportion of vizcachas in feces of pumas declined by 33%, and consumption of ungulates increased. </t>
    </r>
    <r>
      <rPr>
        <b/>
        <sz val="10"/>
        <color theme="1"/>
        <rFont val="Arial"/>
      </rPr>
      <t>Three species of ungulates, in- cluding domestic livestock, appeared in the diet only during the last year of the study</t>
    </r>
  </si>
  <si>
    <t>Weight of prey and breadth of diet of pumas were lower in our study site than in almost all other areas in North and South America. We hypothesize that pumas are selectively foraging on vizcachas because this species provides a clumped resource that is spatially predictable, easy to han- dle, and, at times, abundant</t>
  </si>
  <si>
    <t>Scientific reports</t>
  </si>
  <si>
    <t xml:space="preserve">Sarasola, J. H., et al. </t>
  </si>
  <si>
    <t>Hypercarnivorous apex predator could provide ecosystem services by dispersing seeds.</t>
  </si>
  <si>
    <t>Parque Luro Natural Reserve (n=1), La Pampa</t>
  </si>
  <si>
    <t>Dispersion de semillas por puma</t>
  </si>
  <si>
    <t>Here we show that cougars may play a key role in plant community dynamics through effective secondary dispersal of seeds.</t>
  </si>
  <si>
    <t>We conducted a cougar food habit analysis from scats collected at the Parque Luro Natural Reserve (7600 ha), La Pampa Province, Argentina.  Cougar scats were collected throughout the year between 2010 and 2012 along approximately 120 km of internal and peripheral roads available at the Reserve. Once in the lab, scats were hydrated to allow prey remains and seeds separation. Prey remains were identified using reference collections for birds and other prey and keys for mammals26. Cougars’ diet composition was expressed as percentage of fre-quency. Seeds of plant species were identified using available keys27. We employed chi-square test with Yates continuity correction28 to examine association between co-occurrence of doves and seeds on cougar scat. Germination potential of regurgitated seeds and seeds recovered from cougar scat was tested by sowing them individually in pots with a soil substrate from the study site. Cougar density in the Reserve was determined by deploying sixteen trapping stations composed of two camera-traps (Moultrie Game Spy 4.0 MP DGTL, Moultrie Products, LLC., Alabaster, Alabama) placed opposite each other on both sides of available trails or roads</t>
  </si>
  <si>
    <t>We collected a total of 123 cougar scats through years 2010 to 2012 at the Parque Luro Natural Reserve, La Pampa province, central Argentina, he cougar’s diet was composed mainly of doves (54% of prey items consumed) followed by small and medium sized mammals (19.2%), ungulates (red deer Cervus elaphus and wild boar Sus scrofa; 16.3%), and other small birds (5.8%). We counted a total of 31,678 seeds in cougar scats (mean 257.5 seeds per scat). seeds occurred in a high percentage (85%, 104 scats) of the analysed scats, a level that likely precludes accidental seed consumption. Cougars accidently ingest and disseminate large amounts of seeds (31,678 seeds in 123 scats) of plant species initially consumed by their main prey, the Eared Dove Zenaida auriculata. The germination potential of seeds for the three plant species most abundantly found in cougar scats (19,570 seeds) was not significantly different from that observed in seeds obtained from dove gizzards, indicating that seed passage through cougar guts did not affect seed germination. Considering the estimated cougar density in our study area, dispersal of seeds by cougars could allow a mean, annual seed spread of ~5,000 seeds per km2</t>
  </si>
  <si>
    <t>Our results show that large apex hypercarnivorous felids may potentially and directly interact with primary pro-ducers at the bottom of food webs by processes other than by limiting herbivore populations and subsequent trophic cascades, but with similar potential for additional ecosystem effects11. In addition to the potential local demographic effects on plant populations for the recruitment of new individuals, long distance seed dispersal involving cougars may play a role in large-scale ecosystems processes such as the maintenance of metapopula-tion dynamics, gene flow between populations and the colonization of new and unoccupied habitats by plants. Doves are not able to disperse viable seeds because all the seeds they ingest are destroyed by their powerful gizzards17. However, cougar predation on doves partially counteracts previous seed removal by birds, allowing the dispersal of seeds that otherwise are eliminated from plant populations as a consequence of granivory by birds</t>
  </si>
  <si>
    <t>Our results demonstrate that strictly carnivorous, felid predators could have broad and overlooked ecological functions related to ecosystem structuring and functioning</t>
  </si>
  <si>
    <t>Wildlife Research</t>
  </si>
  <si>
    <t>Zanón-Martínez, J. I., Kelly, M. J., Mesa-Cruz, J. B., Sarasola, J. H., DeHart, C., Travaini, A</t>
  </si>
  <si>
    <t>Density and activity patterns of pumas in hunted and non-hunted areas in central Argentina.</t>
  </si>
  <si>
    <t>The study area is located in the central region of La Pampa province, Argentina. This region corresponds to the Caldén District of the Espinal phytogeographic province, which includes habitat types such as Caldén forest. The two areas under different management strategies are (1) the 76-km2 Parque Luro Natural Reserve (PLNR), the only protected area of Caldén forest in La Pampa province, and (2) the 200-km2 La Escondida Game Reserve (LEGR), a region that has received the highest number of habitat modifications and introductions of ungulates in the past century. In 2005, the ranch was enclosed with a 2-m-high perimeter fence, preventing deer from exiting the ranch. At present, the game reserve supports multiple human activities such as agriculture, cattle production and game hunting.</t>
  </si>
  <si>
    <t>Densidad y patrones de actividad de pumas</t>
  </si>
  <si>
    <t>Densidad y patrones en areas de caza y no caza</t>
  </si>
  <si>
    <t>Ecologia espacial y temporal</t>
  </si>
  <si>
    <t>Caldén forest, camera surveys, hunting, mark–resight, population density, Puma concolor</t>
  </si>
  <si>
    <t>We estimated densities and determined activity patterns of pumas (Puma concolor) from camera-trapping surveys in a protected area and in a game reserve with sport hunting, in the Caldén forest of central Argentina</t>
  </si>
  <si>
    <t>We
hypothesised that the densities of puma in our study areas
would be a function of prey activity, with higher prey
encounter rates resulting in a higher puma density. We also
hypothesised that the area with existing human activity (i.e.
primarily hunting activity) would have a lower puma density
and pumas would change activity patterns from crepuscular or
cathemeral to strictly nocturnal.</t>
  </si>
  <si>
    <t>We used both non-spatial and spatial mark–resight techniques to estimate and compare puma densities and we used kernel-density estimation (KDE) techniques to analyse and compare puma activity patterns between study sites.</t>
  </si>
  <si>
    <t>Puma densities estimated from spatial models were lower than densities estimated from non-spatial mark–resight techniques. However, estimated density of pumas in the protected area was always higher (range = 4.89–9.32 per 100 km2) than in the game reserve (range = 0.52–1.98 per 100 km2), regardless of the estimation technique used. Trapping rates for large mammal prey were similar across sites. Pumas exhibited more nocturnal behaviour
and high activity peaks at 0600 hours and 1100 hours in the hunted game reserve, whereas puma activity was spread more
evenly around the clock in the protected area.</t>
  </si>
  <si>
    <t>The higher puma densities in the protected area reflect the potential for such areas to function as refugia in a human-dominated landscape. However, the game reserve had a lower puma density than the protected area despite high trap rates of large prey, indicating that these areas may function as attractive sinks.</t>
  </si>
  <si>
    <t>Our results could indicate that puma sport hunting in the Caldén forest should be managed at a
metapopulation, regional level, and include both no-hunting areas (protected area, as potential sources) and hunting
areas (game reserves, as potential sinks). Considering that our study areas were small and that this was an unreplicated study,
we urge more research to be conducted, so as to determine whether sport hunting is compatible with puma conservation in
the region.</t>
  </si>
  <si>
    <t>Gallo Orlando et al</t>
  </si>
  <si>
    <t>Genetic diversity, population structure, and immigration, in a partially hunted puma population of south-central Argentina</t>
  </si>
  <si>
    <t>This study was conducted in Buenos Aires, Río
Negro, and Chubut; three provinces of south-central Argentina. The principal
source of income in the area is livestock ranching, primarily
cattle and sheep.</t>
  </si>
  <si>
    <t>Caracteristicas poblacionales geneticas de poblacion de pumas</t>
  </si>
  <si>
    <t>gene flow, genetic diversity, hunting pressure, microsatellites, population structure, Puma concolor, south-central
Argentina</t>
  </si>
  <si>
    <t>We investigated genetic variability and population structure of pumas
(Puma concolor) from three south-central Argentine provinces with two different management policies for the
species: full protection versus legal hunting.</t>
  </si>
  <si>
    <t>We compare the results among provincial management
units to ascertain whether any differences could be explained
by harvesting. Because of the differences in management strategies,
our initial hypotheses were that: (1) the genetic diversity
in Chubut and Río Negro would be lower than in Buenos Aires;
and (2) that immigration rates would be higher into harvested
populations.</t>
  </si>
  <si>
    <r>
      <rPr>
        <sz val="10"/>
        <color theme="1"/>
        <rFont val="Arial"/>
      </rPr>
      <t xml:space="preserve">We obtained 146 puma samples, including
18 scats and 128 tissues (muscles, skins, and bones;
Supplementary Data SD1). Puma scats were opportunistically
collected by inspecting line transects along trails and dirt roads,
and identified based on their external appearance (shape, diameter,
color, and macroscopic content—Yañez et al. 1986). Seventy-one samples (16 scats and 55 tissues) were from
Buenos Aires, 58 from Chubut (2 scats and 56 tissues), and 17
tissue samples were from Río Negro. EasySpin
Kit (Citomed, Lisbon, Portugal) was used to extract DNA
from field-collected tissue samples following manufacturer’s
instructions. </t>
    </r>
    <r>
      <rPr>
        <b/>
        <sz val="10"/>
        <color theme="1"/>
        <rFont val="Arial"/>
      </rPr>
      <t>All genetic estimates were based on 83 individuals genotyped at
25 species-specific microsatellite loci.</t>
    </r>
  </si>
  <si>
    <t>The overall genetic diversity was high (observed heterozygosity = 0.63),
but lower than in other South American populations. Spatial analyses revealed the presence of two bottlenecked
genetic clusters with very similar diversity and low gene flow (3% per generation) between them. However,
analyses based on a priori separated groups showed that gene flow follows increasing values of hunting pressure,
converging to the area with the greatest number of individuals harvested</t>
  </si>
  <si>
    <t>Our results suggest that hunting
pressure likely is contributing to the gene flow pattern, limiting pumas’ movements and creating a metapopulation
dynamic among geographic subpopulations</t>
  </si>
  <si>
    <t>Integrated demographic and genetic approaches are needed to better
understand pumas’ movements across the landscape and adopt successful management plans to achieve longterm
population viability.</t>
  </si>
  <si>
    <t>Si, ver comentarios</t>
  </si>
  <si>
    <t>Kelly et al</t>
  </si>
  <si>
    <t>Estimating Puma Densities from Camera Trapping across Three Study Sites: Bolivia, Argentina, and Belize</t>
  </si>
  <si>
    <t>Surveys were conducted at study sites in Bolivia, Argentina, and Belize. The 2,742-km2 Yabotf Biosphere Reserve is located in the southeastern portion of the Green Corridor of Misiones Province (26?55'S, 54?00'W; 200-600 m above sea level) in the Atlantic Forest of Argentina.</t>
  </si>
  <si>
    <t xml:space="preserve">Densidad de pumas </t>
  </si>
  <si>
    <t>Densidad de pumas con camaras trampa</t>
  </si>
  <si>
    <t>Camera traps, density, individual identification, Neotropics, puma, Puma concolor</t>
  </si>
  <si>
    <t xml:space="preserve">In this study, we assessed the reliability with which pumas can be identified by their individual marks across 3 different camera-trapping study sites in Bolivia, Argentina, and Belize. </t>
  </si>
  <si>
    <r>
      <rPr>
        <b/>
        <sz val="10"/>
        <color theme="1"/>
        <rFont val="Arial"/>
      </rPr>
      <t>We used obvious and subtle markings to identify individual pumas in pho tographs and conducted double-blind identifications to examine the degree of agreement among investigators</t>
    </r>
    <r>
      <rPr>
        <sz val="10"/>
        <color theme="1"/>
        <rFont val="Arial"/>
      </rPr>
      <t xml:space="preserve">.. We conducted double-blind observer identifications, created capture histories based on each investigator's identifications, and used program CAPTURE (Rexstad and Burnham 1991) to estimate abundance of pumas across study sites and by dif ferent investigators. We estimated densities of pumas following Karanth and Nichols (1998; see also Silver et al. 2004). We compared our estimates among investigators and sites and to those estimates that existed from other methods and study sites. We also supplied recommendations for applying this technique in future studies. </t>
    </r>
  </si>
  <si>
    <t xml:space="preserve">Average agreement on identification between pairs of investigators was nearly 80.0% and 3-way agreement was 72.9%. Identification of pumas as different individuals was uncommon (7.8% pairwise, 0.69% 3-way dis agreement) with the remainder described as unidentifiable. Densities of pumas varied consistently from site to site regardless of investigator. Bolivian pumas moved the shortest distances between camera stations and Argentinean pumas the longest, but distances among cameras and area covered by surveys varied among sites. We applied a correction factor to the Bolivian data to account for the small area surveyed and found that, averaged across investigator, Bolivia had significantly more pumas per 100 km2 (mean ? SD; 6.80 ? 1.5) than Belize (3.42 ? 1.3) or Argentina (0.67 ? 0.2). Numbers of pumas in Argentina match those of low-density North American sites, and those for Belize are consistent with the Pantanal and high-density North American sites. </t>
  </si>
  <si>
    <t>Densities of pumas can be reliably estimated with remote cameras for these sites, and our work presents the 1st density estimates for Central America and for forested environments in South America</t>
  </si>
  <si>
    <t>Quaternary International</t>
  </si>
  <si>
    <t>Kaufmann et al.</t>
  </si>
  <si>
    <t>Carcass utilization and bone modifications on guanaco killed by puma in northern Patagonia, Argentina</t>
  </si>
  <si>
    <t>The wild puma sample consists of 6 guanaco carcasses from amodern osteological collection of 158 individuals, which werecollected during the years 2000 to 2006 as part of an actualisticresearch study in the province of Río Negro, Argentina</t>
  </si>
  <si>
    <t>Paleontologia</t>
  </si>
  <si>
    <t>Descripcion de patrones de modificacion en huesos de guanacos predados por puma</t>
  </si>
  <si>
    <t>Actualistic taphonomyPuma concolorLama guanicoeBone modificationsCarcass utilizationSouthern South Americ</t>
  </si>
  <si>
    <t>The aim of this paper is to provide new data on the bone modification pattern in a modern osteological collection of guanaco(Lama guanicoe, Camelidae, Artiodactyla) killed by puma (Pumaconcolor, Felidae, Carnivora</t>
  </si>
  <si>
    <t xml:space="preserve">. We describe the bonemodification pattern on the carcasses, including skeletal part representation, bone fractures, and toothmarks. Also, tooth mark modifications on bones collected from a puma enclosure at a local zoo wereanalyzed. The wild puma sample consists of 6 guanaco carcasses from amodern osteological collection of 158 individuals, which werecollected during the years 2000 to 2006. </t>
  </si>
  <si>
    <t>Our results indicate a light modification of guanaco carcass by puma; bone damages locatedmainly in the upper portions of rear and forelimbs, rib cage, and scapular and pelvic girdles; and thepresence of a low percentage of fractured bones. Scores, pits, and punctures are the best representedtooth marks. On average, punctures are 3.5-5 mm in diameter, although larger tooth impressions areobserved.</t>
  </si>
  <si>
    <t>The light consumption of guanaco by the puma would provide a potential source for scav-enging by other carnivores and humans.</t>
  </si>
  <si>
    <t>Veterinary Parasitology</t>
  </si>
  <si>
    <t>Krivokapich et al</t>
  </si>
  <si>
    <t>Molecular evidence for a novel encapsulated genotype of Trichinella from Patagonia, Argentina</t>
  </si>
  <si>
    <t>Muscle larvae ofTrichinellain study were obtainedfrom a female mountain lion hunted in Trapalco ́,province of Rio Negro, located in the Patagonian regionof Argentin</t>
  </si>
  <si>
    <t>Evidencia molecular de larva de Trichinella en puma</t>
  </si>
  <si>
    <t>Parasitología</t>
  </si>
  <si>
    <t>Trichinella;Puma concolor; Patagonia; Phylogeny</t>
  </si>
  <si>
    <t>Herein, we detail a molecular analysis of a newencapsulated  isolate  ofTrichinella,  found  in  amountain lion (Puma concolor) from the Patagonia(Rı ́o  Negro,  Argentina)</t>
  </si>
  <si>
    <t xml:space="preserve">We studied three DNA regions previously probed to be useful for the identification of all eleven recognizedTrichinellagenotypes: expansion segment 5 (ES5), cytochrome c-oxidase subunit I (COI) and 5S ribosomal DNA intergenic spacerregion (5S ISR). </t>
  </si>
  <si>
    <t>BLAST searches with these DNA sequences showed that the mitochondrial and nuclear ribosomal regions mostclosely resemble otherTrichinellasequences available in GenBank. However, they did not exactly match any of the elevenrecognized genotypes. The phylogenetic analysis from COI and 5S ISR sequences showed that the mountain lion isolate is groupedwith encapsulated members, in concordance with morphological data. Furthermore, this new isolate was located at the base of theencapsulated genotypes, signifying that it is an old genotype that could have emerged earliest in this group.</t>
  </si>
  <si>
    <t>These data stronglysuggest that this isolate from the Patagonia represents the twelfth genotype (T12) described in the genusTrichinella. Nevertheless,further studies are necessary to adequately establish this isolate as a unique genotype.</t>
  </si>
  <si>
    <t>Journal of Zoo and Wildlife Medicine</t>
  </si>
  <si>
    <t>Orozco MM et al</t>
  </si>
  <si>
    <t>ABSENCE OF PARVOVIRUS SHEDDING IN FECES OF THREATENED CARNIVORES FROM MISIONES, ARGENTINA</t>
  </si>
  <si>
    <t>Ausencia de Parvovirus canino en heces de carnivoros (posibles wild hosts)</t>
  </si>
  <si>
    <t>Parasitologia</t>
  </si>
  <si>
    <t>Leopardus guttulus,Leopardus pardalis, Panthera onca, parvovirus,Puma concolor,Speothos venaticus</t>
  </si>
  <si>
    <t xml:space="preserve">This study aimed to assess CPV occurrence inwild carnivore feces found in and around protect-ed areas in Misiones, Argentina, with a goal toidentify areas with high levels of CPV transmis-sion and contribute to management strategies. InSouth America, the range of wild hosts has been scarcely studied and the epidemiology of CPV in wildlife is stillunclear. </t>
  </si>
  <si>
    <t>In 2011, feces from five wild carnivores (bush dog [Speothos venaticus],jaguar [Panthera onca], puma [Pumaconcolor], oncilla [Leopardus guttulus], and ocelot [Leopardus pardalis]) were collected in Misiones, Argentina, usinga detection dog. Through polymerase chain reaction, a 583-bp fragment in the VP2 gene of CPV was amplified in these samples.</t>
  </si>
  <si>
    <r>
      <rPr>
        <sz val="10"/>
        <color theme="1"/>
        <rFont val="Arial"/>
      </rPr>
      <t xml:space="preserve">Of the 289 feces collected, 209 (72.3%) had sufficient sample remaining to be used in this studyand the majority of these were genetically confirmed to individual (81.3%) and sex (78.4%) level. In fact, thesesamples represent a minimum of 115 individuals (10 jaguars, 13 pumas, 33 ocelots, 38 oncillas, and 21 bush dogs). </t>
    </r>
    <r>
      <rPr>
        <b/>
        <sz val="10"/>
        <color theme="1"/>
        <rFont val="Arial"/>
      </rPr>
      <t>While no samples showed evidence of infection, this does not exclude the occurrence of CPV in wild carnivores inthe area, as intermittent viral shedding could condition the diagnosis of CPV in feces of infected wild mammals.</t>
    </r>
  </si>
  <si>
    <t>Locally, it is recommended that long-term monitoring of parvovirus be continued in wildlife and expanded todomestic carnivores.  Internationally, this study provides a useful contribution to the approach to the sylvatic cycleof parvovirus in wild carnivores</t>
  </si>
  <si>
    <t>Journal of Zoology</t>
  </si>
  <si>
    <t xml:space="preserve">Donadio et al. </t>
  </si>
  <si>
    <t>Evaluating a potentially strong trophic interaction: pumas and wild camelids in protected areas of Argentina</t>
  </si>
  <si>
    <t xml:space="preserve">We conducted field work at seven protected areas located innorthwestern and central Argentina. San Guillermo Na-tional Park (SGNP), San Guillermo Provincial Reserve (SGPR)  (San Juan) and Laguna Brava Provincial Reserve (LBPR) (La Rioja), In Talampaya National Park (TNP) (La Rioja),  El Leoncito National Park (ELNP) (San Juan), In Sierra de las Quijadas National Park (SQNP) (San Luis), In LosCardones National Park (LCNP) (Salta), </t>
  </si>
  <si>
    <t>Ecologia</t>
  </si>
  <si>
    <t>Evaluacion de la interaccion entre puma y camelidos silvestres</t>
  </si>
  <si>
    <t>puma; guanaco; vicuña; predation; South America</t>
  </si>
  <si>
    <t>Because puma predation on camelidsmay be the basis of far-reaching community effects, weaimed to evaluate (1) to what extent protected areas ofnorthwestern Argentina conserved this ecological interac-tion using diet data and (2) puma dietary responses tochanging abundances of guanacos and vicu ̃nas combiningdata on puma diet and camelid abundance across bothspatial and temporal scales</t>
  </si>
  <si>
    <t>At each protected area, we reconstructed diets of pumas bycollecting and analyzing their fecal droppings. Feces werecollected opportunistically and stored in labeled paper bags;in the laboratory, they were oven-dried at 60ºC and weighed.  Then, they were covered with water and brokenapart (Reynolds &amp; Aebischer, 1991). We estimated camelid relative densities at SGNP, TNP,ELNP, SQNP and LCNP in winter (June–August) 2006using two different and independent methods. We evaluated whether spatial variation in both camelid relative density indexes resulted in changes in their frequency of occurrence in puma scats by comparing data on relative densities and puma diets across protected areas. At SGNP, we evaluated puma–camelid predatory inter-actions by examining vicu ̃na and guanaco carcasses, which were necropsied to determine the cause of death. Thepresence of large tooth marks on the throat, skull or neck,and broken large bones were used as evidence of pumapredation (Franklinet al., 1999). We evaluated whethertemporal variation in guanaco and vicu ̃na densities wasreflected in the relative frequency of puma predation onguanacos and vicu ̃nas, comparing the period 2004–2006with the period 1978–1983 (Cajal &amp; Lopez, 1987).</t>
  </si>
  <si>
    <r>
      <rPr>
        <sz val="10"/>
        <color theme="1"/>
        <rFont val="Arial"/>
      </rPr>
      <t xml:space="preserve">Across sites, we observed a positive and significantrelationship between camelid consumption by pumas and camelid abundance, withpumas about nine times more likely to consume camelids where the latter were mostabundant. The temporal variation in predation rates on camelids differed byspecies. Guanacos, which did not change in abundance between periods, showed aslight decrease (1.5 times) in the relative frequencies of individuals killed by pumas.Conversely, vicu ̃nas increased in abundance by a factor of aprox. 7 between periods,coinciding with an </t>
    </r>
    <r>
      <rPr>
        <i/>
        <sz val="10"/>
        <color theme="1"/>
        <rFont val="Arial"/>
      </rPr>
      <t>c.</t>
    </r>
    <r>
      <rPr>
        <sz val="10"/>
        <color theme="1"/>
        <rFont val="Arial"/>
      </rPr>
      <t xml:space="preserve"> 3.4 times increase in individuals showing evidence of pumapredation. </t>
    </r>
  </si>
  <si>
    <t>Some protected areas of northwestern Argentina are conserving thetrophic interaction between pumas and native camelid prey. This interaction maybe the basis of the far-reaching community effects described for analogous systemson other continents. It also has implications for the possible recovery of orreintroduction of camelids to areas with high puma densities, where predationlosses can be expected to be high, and possibly prohibitive</t>
  </si>
  <si>
    <t xml:space="preserve">Annals of Parasitology </t>
  </si>
  <si>
    <t>Gonzalez-Rivas et al.</t>
  </si>
  <si>
    <t>Short note</t>
  </si>
  <si>
    <t>First record of Amblyomma tigrinum (Acari: Ixodidae) on puma (Puma concolor) in Argentina and new associations for carnivores in San Juan province</t>
  </si>
  <si>
    <t>San Juan. They  were  collected  and  examined  on  differentcarnivores as novel records for different localities inSan  Juan  province,  Argentina.  All  records  ofparasite-host  associations  correspond  to  localitiesthat lie within the Monte phytogeographic region. Between  August  and  November  2020,  tickspecimens were collected from a juvenile femalefox (Lycalopex gymnocercus), and from a juvenilemale puma (Puma concolor). These specimens werekept at the Wildlife Rehabilitation, EnvironmentalEducation  and  Responsible  Recreation  Center (Faunistico), Rivadavia district, San Juan province,Argentina. The  puma  specimen  was  from  the  district  ofAlbardón.  It  was  trapped  as  result  of  acommunication  of  its  entering  a  rural  property.</t>
  </si>
  <si>
    <t>Primer registro de garrapata A. tigriinum en puma</t>
  </si>
  <si>
    <t>Puma concolor, Canis familiaris,Lycalopex gymnocercus, parasite-hosts, wildlife, San Juan</t>
  </si>
  <si>
    <t>the goal of this study isto report the first case of A. tigrinum in Argentina, as well as two new parasite-host associations of the adult tick in othercarnivores  in  San  Juan</t>
  </si>
  <si>
    <t>We  analyzed  two  individuals,  one  puma  and  one  fox,  which  arrived  at  the  WildlifeRehabilitation,  Environmental  Education  and  Responsible  Recreation  Center  (Parque  Faunistico).  Moreover,  weanalyzed one canid specimen obtained during a field sampling event.</t>
  </si>
  <si>
    <t>Our results indicated new records for San Juanprovince of A. tigrinum parasitizing Canis familiarisand Lycalopex gymnocercus, in addition to the first record forArgentina of this tick parasitizing a Puma concolor individual.</t>
  </si>
  <si>
    <t>The present study affords novel information aboutnatural associations for carnivore hosts in San Juan province, and the first record of this tick on a puma for Argentina.Thus, we are contributing to the knowledge of parasite-host relationships on the group of carnivores in Argentina.</t>
  </si>
  <si>
    <t>Nature Neotropicalis</t>
  </si>
  <si>
    <t>Bonnot et al</t>
  </si>
  <si>
    <t>Nuevos registros de Puma concolor para la provincia de Entre Rios, Argentina</t>
  </si>
  <si>
    <t>Entre Rios. Constatamos la presencia reciente de puma en tres localidades de la provincia de
Entre Ríos (ninguna es area protegida)</t>
  </si>
  <si>
    <t>Nuevos registros de presencia en Entre Rios a traves de encuestas y confirmacion con material de referencia o fotografia de ejemplares</t>
  </si>
  <si>
    <t>Presencia / Ausencia</t>
  </si>
  <si>
    <t>Felidae, poaching, habitat fragmentation, distribution</t>
  </si>
  <si>
    <t>El objetivo de esta con-tribución es aportar nuevos registros del puma en la provincia de Entre Ríos, comentar brevemente su relevancia, posibles causales y discutir las perspectivas de conservación de la especie en la provincia con relación a la creciente pérdida del hábitat apto para esta especie y desarrollo de actividades cinegéticas.</t>
  </si>
  <si>
    <t>efectuamos encuestas verbales a pobladores rura-les y cazadores que pudieran ser debidamente corroboradas, ya sea por la existencia de materiales de referencia (cueros, cráneos, etc.) o por fotografías de los ejemplares.</t>
  </si>
  <si>
    <t xml:space="preserve">Constatamos  la  presencia  reciente  de  puma  en  tres  localidades  de  la  provincia  de Entre Ríos: Estación El Solar (31°09’50”S; 59°46’47”W);  Acceso a la ciudad de Paraná, departamento Paraná (31°43’S; 60°28’W); 8,5 km S de la localidad de Caseros (32°32’10”S; 58°30’27”W), en cercanías del río Gualeguaychú, departamento Uruguay.  Todos cazados. </t>
  </si>
  <si>
    <t>Los registros previamente mencionados y aquel consignado en Muzzachiodi (2007) son indicadores de la actual presencia de puma en la provincia de Entre Ríos. Al analizar estos registros se pueden enunciar tres hipótesis, mutuamente no excluyentes: 1) Los animales pudieron pasar inadvertidos desde tiempos históricos y no haberse extinguido en la provincia (Parera, 2002; Perovic &amp; Pereira, 2006) y, debido a la pérdida de am-bientes naturales, verse forzados a abandonar su hábitat. 2) Podría tratarse de animales procedentes de regiones vecinas, ya que el ámbito del hogar de estos animales puede variar  entre  otoño  y  verano  en  96–293  km2,  ya  que  pueden  recorrer  hasta  20  km  en un  día  (Currier,  1983) (Uruguay, Santa Fe, Corrientes); )  La  tercera  hipótesis  involucra  animales  de  cautiverio  que pudieran haber sido liberados intencionalmente.</t>
  </si>
  <si>
    <t>Mountain Research and Development</t>
  </si>
  <si>
    <t>Lucherini M and Merino M. J.</t>
  </si>
  <si>
    <t>Perceptions of Human-Carnivore Conflicts in the High Andes of Argentina</t>
  </si>
  <si>
    <t>The area covered bythese surveys falls within 4 Argentine provinces (Cata-marca, Jujuy, Salta, and Tucumán) and spreads overapproximately 89,500 km2. Se realizaron las encuestas en zonas rurales y urbanas</t>
  </si>
  <si>
    <t>Conflicto carnivoros-humanos</t>
  </si>
  <si>
    <t xml:space="preserve">Percepcion del conflicto carnivoro-humanos en los altos andes de Argentina. Entrevistas y encuestas. </t>
  </si>
  <si>
    <t>Carnivores; interviews; Andean cat; Pampascat; puma; culpeo fox; perceptions; conservation;Argentina</t>
  </si>
  <si>
    <t>The present article aims to explore the existenceand extent of human–carnivore conflicts in the high-altitude Andes and their potential consequences for theconservation of carnivore populations in this region.Our main objectives were to understand adult percep-tions of and attitudes towards the different carnivoresoccurring in the area, with particular emphasis on theAndean cat, and schoolchildren’s knowledge and perception of these species</t>
  </si>
  <si>
    <t xml:space="preserve">From 2001 to 2005, as part of a conservation project onthe Andean cat and during a number of expeditions tothe High Andes of northwestern Argentina, we carriedout the first systematic interview-based survey of adultvillagers (20 to 65-year-olds) and young (9 to 16-year-old) schoolchildren to test the presence of Leopardusjacobitusand understand villagers’ perceptions of, andattitudes towards, carnivores. We inter-viewed 50 adults (14 women and 36 men) belonging todifferent families from 33 settlements, and 226 studentsfrom 14 rural schools. Interviews followed a semi-structured procedure(Kapila and Lyon 1994) and were based on a standardquestionnaire that was not used in the presence of theinterviewees. Questions: 1)Which carnivores are causing problems of livestock orhen predation? 2) Which carnivores do you usually huntand why? We defined “perception” as the opinion shownby respondents, while we used the outcome of theiractions to define “attitude.” Schoolchildren were individually interviewedthrough a written form. The questionnaire asked them:1) to list the wild animals of their region, and 2) tochoose between two opposite situations, one showing aman shooting at a small wild cat (interpreted as a nega-tive perception) and the other featuring a man watchinga wild cat through binoculars (indicating a neutral/posi-tive perception). </t>
  </si>
  <si>
    <t xml:space="preserve">Inter-views with 50 adults and 226 schoolchildren revealedthat pumas (Puma concolor) and foxes (Lycalopex cul-paeus) are considered pests for preying upon livestockand are actively hunted by adults. Although perceptionsof the Andean cat and the Pampas cat (Leopardus colo-colo) were more positive, especially among schoolchild-ren, they are also frequently killed by local people. More than 75% of adult respondents reported hunt-ing pumas and foxes actively. Although we were not always able to detect the rea-sons why carnivores were killed, we found that pumasand foxes were mostly killed as retaliation for the realor imagined killing of domestic animals, or to preventanticipated livestock predation. </t>
  </si>
  <si>
    <t>Wesuggest that, contrary to what was previously thought,hunting might be affecting the conservation status ofthe Andean cat and of some puma populations in theHigh Andes of Argentina, and that education strategiesmay help to improve human attitudes, particularly in thecase of the endangered Andean cat.</t>
  </si>
  <si>
    <t>Arrabal et al</t>
  </si>
  <si>
    <t>Echinococcus oligarthrusin the subtropical region of Argentina: First integration of morphological and molecularanalyses determines two distinct populations</t>
  </si>
  <si>
    <t>Misiones. The study  area involved  the National routes 101  and 12 from Iguazú National Park(INP) which is placed 7 km away from the Puerto Iguazú city in the North of Misiones province,</t>
  </si>
  <si>
    <t>Deteccion de echinococcosis en puma y otros animales selvaticos. Neotropical echinococcosis in new sylvatichosts from Argentinawere identified</t>
  </si>
  <si>
    <t>Echinococcus oligarthrusNeotropical echinococcosisSouth AmericaSylvatic animalsNeglected diseasesParasites</t>
  </si>
  <si>
    <t>The aim of this work istoidentify  and  characterize E. oligarthrusinfections  in  sylvatic  animals  from  the  UPAF, Misiones,  Argentinathrough  an  integrative approach  that  link  morphological, genetic and ecological  aspects.  We  also  attempt  tounderstand underpinning  conditions  that  favour E. oligarthrusmaintenance  in  sylvatic  cycles  and to  evaluate its zoonotic significancein interface areas to guide prevention measurementsfor human and animal wellbeing.</t>
  </si>
  <si>
    <t>We actively searched for road-killed animals in the Iguazú National Park routes from2015 to 2016.Animalnecropsieswerecarried out under approved protocols by the National Parks Administration technical  office.Only  animals  with  an  estimated  period  of  discovering  carcasses  of  1-2 days were selected for sampling. Twenty fiveanimals collectedwere analysed in this work</t>
  </si>
  <si>
    <t>This  is  the  first  molecular determination  of E.  oligarthrusin  Argentina. In  addition,  the agouti(Dasyproctaazarae), the ocelot (Leoparduspardalis) and the puma (Puma concolor) were identified as sylvatichostsof Neotropicalechinococcosis  caused  by E.  oligarthrus. Mitochondrial  and  nuclear molecular marker analyses showed a high genetic diversity in E. oligarthrus. Moreover, the genetic distance found amongE. oligarthrusisolates is higher than the one observed among Echinococcusgranulosusgenotypes,  whichclearly  indicatesthat there  are at  least  two different E. oligarthruspopulations in Argentina.</t>
  </si>
  <si>
    <t>This studyprovidesvaluable information tounderstandtheunderlying conditions  that  favour the  maintenance  of E.  oligarthrusin sylvatic  cycles  and  to  evaluate  its  zoonotic  significance for  devising preventive  measures for human and animal wellbeing</t>
  </si>
  <si>
    <t>This  study  demonstrates,for  the  first  time,one of the  complete  life  cyclesof E.  oligarthrusin an  important ecoregion.</t>
  </si>
  <si>
    <t>Parasitology Research</t>
  </si>
  <si>
    <t>Ribicich et al</t>
  </si>
  <si>
    <t>Trichinella infection in wild animals from endemic regions of Argentina</t>
  </si>
  <si>
    <t>Se colectaron 169 muestras de tejido de varios animales entre elloes muestras de tejido muscular de puma de Santa Cruz</t>
  </si>
  <si>
    <t>Paleoparasitologia de trichinella en animales silvestres endemicos de Argentina</t>
  </si>
  <si>
    <t>In the present study, muscle tissue was obtainedfrom wild animals in some of these same regions with theaim of evaluating the presence ofTrichinella</t>
  </si>
  <si>
    <t xml:space="preserve">A total of 169muscle samples were collected to determine the presence ofTrichinellalarvae by artificial digestion. The 169 musclesamples originated from 12 species including 36 opossums(Didelphis albiventris), 19 armadillos (Chaetophractus vil-losus), 9 capybaras (Hydrocaeris hydrocaeris), 1 puma(Puma concolor), 3 grey fox (Lycalopex gymnocercus), 6coypus (Myocastor coypus), 6 skunks (Conepatus chinga), 2ferrets (Galictis cuja), 66 rats (Rattus norvegicus), 6 mice(Mus musculus), 12 wild boars (Sus scrofa), and 3 wild cats (Felis geoffroyi). </t>
  </si>
  <si>
    <t>Trichinella infection was detected in 1 puma [2 larvae per gram (LPG)], 3 wild boars (8–420 LPG),3armadillos(0.04–0.08 LPG), and 9 rats (0.1 to 150 LPG)</t>
  </si>
  <si>
    <t>The presence of Trichinella infection among wild animal populations suggests a sylvatic cycle of transmission in Argentina, which can serve as a reservoir for humans and domestic animals. Further, evidence of high prevalence in rats emphasizes the need to improve pig management,mainly in small individual farms without adequate technology, to enhance the quality of feeds, and to improve veterinary services to avoid exposure of pigs to Trichinella</t>
  </si>
  <si>
    <t>Integrative Zoology</t>
  </si>
  <si>
    <t>DeMatteo et al</t>
  </si>
  <si>
    <t>Using detection dogs and genetic analyses of scat to expand knowledge and assist felid conservation in Misiones, Argentina</t>
  </si>
  <si>
    <t>Misiones. We surveyed a total of 16 protected areas (range: 15–236,313 ha; total area 470,815 ha; Figure 1) and selected areas outside of protected areas including those adjacent to protected areas, private properties not connected to protected areas, monoculture plantations of pine, and a dirt/paved roads the majority of which is immersed in areas with subsistence farming, small villages, livestock, and free-ranging domestic animals.</t>
  </si>
  <si>
    <t>Determinar datos poblacionales de cuatros especies de felinos mediante colecta de fecas con perros rastreros y analisis geneticos</t>
  </si>
  <si>
    <t>Ecologia poblacional</t>
  </si>
  <si>
    <t>conservation,detection dogs,felids,noninvasive techniques,genetics</t>
  </si>
  <si>
    <t>Because detection dogs have been shown to be effective in the rough terrain and vegetation in Misiones (DeMatteo et al. 2009), we believe that when this technique is combined with genetic analyses of scat we can gain a tool that can be used to collect detailed population data for multiple species independent of body size and habitat use. We evaluated whether scat detection dogs could effectively survey for four wide-ranging felids that vary in these characteristics: jaguar (Panthera onca), puma (Puma concolor), ocelot (Leopardus pardalis), and oncilla (Leopardus tigrinus). Using DNA extracted from the scats we conducted genetic analyses to confirm species identity, distinguish individuals, and determine the sexes of individuals.</t>
  </si>
  <si>
    <t>Using detection dogs, we located samples from four felids [jaguar(Panthera onca), puma(Puma concolor), ocelot(Leopardus pardalis), and oncilla (Leopardus tigrinus)] that vary in their body mass, home range size, and relative use of native versus altered habitat in Misiones. Using DNA extracted from the scats we conducted genetic analyses to confirm species identity, distinguish individuals, and determine the sexesof individuals. In addition, we conducted a preliminary analysis of how felid richness varied with the size and degree of isolation of protected area.</t>
  </si>
  <si>
    <t>The detection dog located a total of 588 scats in the two survey periods. Of these, 447 (76.0%) were confirmed as one of the four felids (57 jaguar, 42 puma, 104 ocelot, and 244 oncilla; Table 2) or canid (34 bush dog) targeted by the detection dog.  588 scats, from which 176 unique genotypes weredetected. We assigned sex to 84.7% of the genotyped scats and identified 55 individuals multiple times.</t>
  </si>
  <si>
    <t>The effectiveness of these noninvasive techniques (detection dogs and genetic analyses of scat) not only opens the door for additional studies in areasthat were previously difficult or impossible with standard survey techniques, but also provides conservationists with a set of tools that overcome some of the limitations associated with the use of camera traps alone</t>
  </si>
  <si>
    <t>Journal of Ethnobiology and Ethnomedicine</t>
  </si>
  <si>
    <t>Hernandez et al</t>
  </si>
  <si>
    <t>Medicinal use of wild fauna by mestizo communities living near San Guillermo Biosphere Reserve (San Juan, Argentina)</t>
  </si>
  <si>
    <t>The present study was conducted in the area surround-ing San Guillermo Man and Biosphere Reserve, located inthe south of the arid Argentine Puna (San Juan province).</t>
  </si>
  <si>
    <t>Etnobiologia</t>
  </si>
  <si>
    <t>Uso medicinal de fauna silvestre mediante encuesta a comunidades de San Juan</t>
  </si>
  <si>
    <t>Etnozoologia y Etnomedicina</t>
  </si>
  <si>
    <t>Ethnozoology, Latin America, Medicinal animals, Mestizaje, Puna, Rural population, Traditional knowledge,Zootherapy</t>
  </si>
  <si>
    <t>This study assessed the medicinal use of animals bymestizo communities living near San Guillermo MaB Reserve by addressing the following questions: What animalspecies and body parts are used? What ailments or diseases are treated with remedies from these species? To whatextent do mestizo people use animals as a source of medicine? Is the use related to people’s age?</t>
  </si>
  <si>
    <t>We conducted semi-structured interviews with 171 inhabitants (15–93 years old) of four villages close tothe Reserve: Tudcúm, Angualasto, Malimán and Colangüil. We calculated the informant consensus factor and fidelitylevel to test homogeneity of knowledge and to know the importance of different medicinal uses for a given species.</t>
  </si>
  <si>
    <r>
      <rPr>
        <sz val="10"/>
        <color theme="1"/>
        <rFont val="Arial"/>
      </rPr>
      <t xml:space="preserve">The medicinal use of animals was reported by 57% of the surveyed people. The species most frequently used by residents were R.pennata (58.60% of responses) followed by L.  guanicoe (guanaco; 44.34%), Puma concolor (mountain lion; 5.38%) , Pseudalopex sp. (fox; 1.07%),L. vicugna(vicuña; 0.54%),L.europaeus(European hare; 0.54%), andConepatus chinga(Molina’s hog-nosed skunk; 0.54%). </t>
    </r>
    <r>
      <rPr>
        <b/>
        <sz val="10"/>
        <color theme="1"/>
        <rFont val="Arial"/>
      </rPr>
      <t>Puma</t>
    </r>
    <r>
      <rPr>
        <sz val="10"/>
        <color theme="1"/>
        <rFont val="Arial"/>
      </rPr>
      <t xml:space="preserve">: Fat. The fat is heated, and when cold,the ointment is collected for use. Desease treated: Rheumatism and bones’pain, Category: muscular-skeletal system disorders. Desease treated: Chest pain.  Category: Respiratory system disorders. Frequency ofresponses (N = 186): 5 for both. Percentages(%): 2.69 both of them. </t>
    </r>
  </si>
  <si>
    <t>A low number of animal species was mentioned as used for medicinal purposes, which could beexplained by the perception of strong control related the legislation that bans hunting and the erosion of traditionalknowledge produced by mestizaje. However, the presence of a traditional medicine is deeply rooted in the communityculture. Management strategy for protected areas should focus not only on the conservation and sustainability ofbiological resources, but also on the ancestral knowledge of local communities, such as the medicinal use of animals.</t>
  </si>
  <si>
    <t xml:space="preserve">Animal Biodiversity and Conservation </t>
  </si>
  <si>
    <t xml:space="preserve">Kihn et al </t>
  </si>
  <si>
    <t>Analysis of conflicts with wild carnivores in the humid chaco, argentina</t>
  </si>
  <si>
    <t>The  research  was  carried  out  in  the  northeast  of  Chaco  province,  an  area  belonging  to  the  Humid  Chaco  ecoregion. Fuera de areas protegidas.</t>
  </si>
  <si>
    <t>Analisis de conflictos humano-carnivoros mediante encuestas</t>
  </si>
  <si>
    <t>Sociecologia y ecologia espacial</t>
  </si>
  <si>
    <t>Depredación, Ganado, Maxent, Variables espaciales</t>
  </si>
  <si>
    <t>In  this  study  we  explored  the  scope  of  conflicts between  humans  and  carnivores  and  their  spatial  distribution in the Humid Chaco ecoregion in northern Argentina.  Our  main  objectives  were  to  identify  the  most conflictive species of wild carnivore and analyze their  incidence  on  domestic  animal  mortality,  and  to  develop spatial distribution models at different scales to determine which environmental variables are most associated with these conflicts</t>
  </si>
  <si>
    <t xml:space="preserve">In  this  study  we  determined  the  incidence  of  preda-tion on the mortality of domestic animals by interviewing local inhabitants. In addition, we identified the spatial variables that explain the distribution of the conflicts and we created a two–scale model based on the Maxent algorithm. Data  were  obtained  through  surveys  carried  out  in  two stages. Surveys in 2016 carried out in rural areas were  aimed  at  local  inhabitants  and  were  oral  and  semi–structured.  In  2019,  surveys were sent by the Google forms application to producers, extension workers of the National Institute of  Agricultural  Technology  (INTA)  and  park  rangers.The questions were structured or closed. Spatial data were processed using the QGIS program that included  the  geographical  location  of  the  points  of  conflicts indicated by the respondents, and the natural and anthropogenic variables, potentially determining factors of the spatial distribution of conflicts. To select the variables, we considered the interviewees’ respon-ses and various related studies. For each selected variable, we constructed raster maps of 100 m resolution. Eight variables were included in the analysis. To quantify the livestock density predictor variable, the total heads of cattle, sheep, goats, pigs and horses was extracted from the National Agricultural Census 2008  (INDEC,  2008).  This  information  was  used  to  create a vector map (heads/km2) of the study area. The modeling of the spatial distribution of conflict risk was developed in the MaxEnt 3.4.1 program. </t>
  </si>
  <si>
    <t>A  total  of  51  inhabitants  were  surveyed,  35  in  2016  (62.8 % rural inhabitants; 11.4 % park rangers and se-curity; 25.8 % farm employees), and 16 in 2019 (75 % producers and INTA extension workers and 25 % park rangers). Secondly,  they  mentioned  P.  concolor  (66.7  %). Regarding  the  predation  of  domestic  animals,  64.7  %  of  those  surveyed  knew  of  attacks by carnivores, with P. concolor being the most conflictive (41.2 %). Among  the  total  of  respondents  who  mentioned  cases of conflict (N = 43), 51 % indicated that these were  due  to  attacks  on  poultry,  44.2  %  on  small  li-vestock  (goats,  sheep  and  pigs)  and  9.3  %  on  large  livestock (cows and horses). In relation to the perception of carnivores, 41.5 % of  those  surveyed  expressed  a  positive  perception,  39.2 % considered them harmful, 9.8 % showed indi-fference  and  5.9  %  did  not  respond.  In  general,  the  negative  opinions  came  from  respondents  linked  to  animal husbandry. The  distribution  models  showed  that  the  most  probable  variables  for  predicting  conflicts were the distance from the roads, livestock density and the proportion of anthropized areas. High–risk areas  represented  28  %  of  the  study  area  and  were  distributed  in  broad  patches  around  the  protected  areas  and in the eastern sector of the area.</t>
  </si>
  <si>
    <t>Ecography</t>
  </si>
  <si>
    <t>Kissling et al</t>
  </si>
  <si>
    <t>Spatial risk assessment of livestock exposure to pumas in Patagonia, Argentina</t>
  </si>
  <si>
    <t>Desarrollo de modelo de habitat para predecir distribucion de puma habitat en Patagonia. Hacen una evaluacion of the spatial risk of livestock to puma depredation in Patagonian ranches, Argentina</t>
  </si>
  <si>
    <t>We  aim  to contribute  to  reconciling sustainable   livestock production and  pumaconservationin  Patagonia</t>
  </si>
  <si>
    <t>We  provide  a  firstassessment of  the spatial risk  of livestock exposure to pumas in  Patagonian ranches.  We   developed  a   rule-based  habitat   model  to predict  the  potential distribution  of  puma  habitat at  a regional  scale and  analysed its  sensitivity to  rulevalues. Second, we  used  empirical data  from  Patagonian ranches and  testedwhetherpumarecordsin  theseconflict  areasare associatedwith  our  rule-based habitat predictions. Third, we  evaluated  if    characteristics of   ranch paddocks  (i.e. vegetation  cover,  topography,  and   distance  to   roads) explain  puma   occurrences  within   Patagonian  ranches. Finally, wesimulatedthreelivestock management  scenarios and   compared  the   likelihood of   livestock  exposure  to pumas amongdifferent  husbandry strategiesthathavebeen suggested by  experts and  rangeland managers</t>
  </si>
  <si>
    <t xml:space="preserve">Here we useknowledge on habitat preferenceand distribution of pumas and  provide a firstassessmentof thespatialrisk of livestock to  puma depredation in  Patagonian ranches, Argentina. In   an  initial step, wedeveloped a rule-basedhabitat  model in  a  Geographic Information System (GIS) to  predict the  distribution of  puma  habitat  at  a  regionalscale in  Patagonia. We  then  usedempiricallyderived puma  occurrence records from  Patagonian ranches 1)  to  test  our  regional habitat  predictions, and  2)  to  evaluate if paddockcharacteristics  (vegetationcover, topography, and  distance to  roads) contribute to  explain puma  occurrences within  ranches. Finally,  we  simulated three livestock management scenarios differing in  their  spatial and  seasonal allocationof livestock to paddocks,and  compared thelikelihood of livestock exposureto  pumas amongscenarios. </t>
  </si>
  <si>
    <t>At a regionalscale, 22%  of the  study region was predicted to  be suitable for puma  home ranges. The greatestuncertainty in  these predictions resulted from  assumptions on  woody  vegetation cover requirements at  the  home  range  scale. Within  ranches, pumaoccurrenceswere positively associatedwith  paddock  topography,  woody vegetation cover on paddocks,  and  proximity  to  predicted  regional  puma  habitat.  Comparing  the  risk  of  predation by  puma  among simulated  livestock management  scenarios implied  that  rotating  livestock during  seasons may  help  to  reduce the likelihoodof livestock  exposureto  pumas</t>
  </si>
  <si>
    <t>Our results show the usefulness of rule-based habitat models for describing broad-scale  carnivore distributions and  for  aiding risk assessments to   mitigate conflicts between predators and  human activities</t>
  </si>
  <si>
    <t>Latin American Antiquity</t>
  </si>
  <si>
    <t>Miyano et al</t>
  </si>
  <si>
    <t>ANIMALES E INCAS EN EL OESTE TINOGASTEÑO (CATAMARCA,
ARGENTINA)</t>
  </si>
  <si>
    <t>San Francisco se emplaza en la puna transicional
de Chaschuil (Catamarca, Argentina)</t>
  </si>
  <si>
    <t>Analisis del uso de fauna silvestre mediante registros en yacimientos de comunidad Incaica en catamarca</t>
  </si>
  <si>
    <t>El
presente trabajo tiene como objetivo abordar
las prácticas humanas vinculadas al manejo y
aprovechamiento de animales durante la ocu_x0002_pación incaica del oeste tinogasteño mediante el
análisis de conjuntos arqueofaunísticos y frag_x0002_mentos cerámicos provenientes del sitio de San
Francisco, ubicado en la puna transicional de
Chaschuil, Catamarca, Argentina</t>
  </si>
  <si>
    <t>El presente trabajo propone abordar el manejo y uso de los animales durante la ocupación incaica del oeste tinogasteño (Catamarca, Argentina). Para
ello, se analiza el material arqueofaunístico y cerámico proveniente de las intervenciones realizadas en el sitio de San Francisco, emplazado en
la puna transicional de Chaschuil. . Por un lado, se analizó el material arqueofaunístico proveniente de los niveles fechados para momentos incaicos. El conjunto óseo se compone de 2607 especímenes 1176 provienen del Recinto 12 (R12) y 1431 del patio.. Por otro lado, se estudió parte del mate_x0002_rial cerámico para investigar si la grasa animal fue empleada para el tratamiento de sellado de las vasijas destinadas a contener bebidas.</t>
  </si>
  <si>
    <t>En San Francisco dominan los especímenes de camélidos. Tanto las aves como los roedores son más abundantes en el patio que en el R12 y, además, fue posible identificar un espécimen de Phoenicopteridae –posiblemente flamenco andino– y otro de puma en este espacio. Finalmente, la falange de Puma concolor exhibe intensas marcas de corte. Son escasos los especímenes de felinos en sitios incas del Collasuyu y la presencia de marcas de procesamiento en sus restos es destacable</t>
  </si>
  <si>
    <t>Probablemente, la piel de un puma, animal de gran importancia simbólica entre los incas, fue procesada en el sitio</t>
  </si>
  <si>
    <t xml:space="preserve"> Interciencia</t>
  </si>
  <si>
    <t>Isenrath &amp; Llano</t>
  </si>
  <si>
    <t>Reporte</t>
  </si>
  <si>
    <t>REPRESENTACIONES SOCIALES DE LA CONSERVACIÓN DE LA FAUNA ARGENTINA</t>
  </si>
  <si>
    <t>Es una encuesta por cuestionario online de gran disperison geografica no aclarada</t>
  </si>
  <si>
    <t>Etnoecologia</t>
  </si>
  <si>
    <t>Analisis de encuesta de representacion de la fauna argentina en la sociedad</t>
  </si>
  <si>
    <t xml:space="preserve">Conocimiento  Basado  en  la  Comunidad  /  Educación  Ambiental  /  Percepción  de  la  Diversidad  Animal  /  Sistemas  Socioecológicos </t>
  </si>
  <si>
    <t xml:space="preserve">Realizamos  una  indagación  sobre  el  conocimiento,  valora-ción  y  actitudes  hacia  la  fauna  por  parte  de  los  argentinos. </t>
  </si>
  <si>
    <t xml:space="preserve">Para  alcanzar  el  propósito  propuesto  se  utilizó  la  encuesta  virtual  online  a  través  de  Facebook  y  correo  electrónico. La  estrategia  adoptada  fue  la  apli-cación  de  una  encuesta  cuanti-tativa  en  pequeños  grupos  re-clutados  mediante  técnicas  de  rastreo  por  bola  de  nieve  vir-tual.  El  cuestionario  interpeló  sobre  los  valores  humanos  percibidos  hacia  la  biodiversi-dad  animal,  las  creencias  so-bre  las  amenazas  ambientales  y  las  actitudes  hacia  la  con-servación  y  medidas  de  mane-jo. </t>
  </si>
  <si>
    <t>Se  obtuvieron  520  respuestas. En  cuanto  al  conocimiento  de  la  fauna  nativa  de  la  región  biogeográfica: el  total  de  especies  nombradas  fueron  110,  de  las  cuales  en  orden  decreciente  fueron  repetidos  con  más  fre-cuencia:  zorro  (n=  59),  guanaco  (41),  puma  (37),  liebre  (29),  cuis  (22). EN cuanto a nombrar algun animal silvestre de Argentina: De un total  de  82  especies  diferentes  correspondientes  a  los  distintos  grupos  faunísticos,  en  orden  decreciente  la  frecuencia  de  las  especies  nombradas  fue:  puma  (n=  83);  yaguareté  (45);  guana-co  (40);  aguara-guazú  (33);  zorros  (29).  Respecto  a  la  extinción  de  la  fauna  perciben  que  la  destrucción  del  hábitat  es  la  princi-pal  causa  y  tienen  una  mirada  ecocéntrica  respecto  a  las  con-secuencias  de  la  misma.  Las  organizaciones  dedicadas  a  la  con-servación  de  la  fauna  nombradas  son  en  su  mayoría  locales  no  gubernamentales  y  con  presencia  internacional.  Los  encuestados  identifican  la  educación  y  la  legislación  como  las  principales  so-luciones.</t>
  </si>
  <si>
    <t>Este  trabajo  constituye  una  investigación  de  base  que  insta  a  realizar  acciones  concretas  de  comunicación  pública  de  la  ciencia  en  el  área  de  la  conservación  de  la  naturaleza</t>
  </si>
  <si>
    <t>Journal of Applied Ecology</t>
  </si>
  <si>
    <t xml:space="preserve">Perrig et al </t>
  </si>
  <si>
    <t>Puma predation subsidizes an obligate scavenger in the high Andes</t>
  </si>
  <si>
    <t>Our research was conducted at San Guillermo National Park(SGNP), Argentina (_x0001_29_x0003_07°S,_x0001_69_x0003_35°W). Along with twocontiguous reserves, Laguna Brava and San Guillermo ProvincialReserves, the park constitutes the San Guillermo-Laguna Bravalandscape:~1_x0003_4 million ha protected in the high Andes (Fig. 1)</t>
  </si>
  <si>
    <t>La predacion del puma subsidia al condor carroñero</t>
  </si>
  <si>
    <t>Argentina, camelids, carnivore, condor, predator, puma, scavenger, trophicfacilitation, ungulates, vulture</t>
  </si>
  <si>
    <t>We investigated the importance of pumaPuma concolorpredation on its native camelidprey, vicu~nasVicugna vicugnaand guanacosLama guanicoe, in food provisioning for AndeancondorsVultur gryphusin the high Andes of north-western Argentina.</t>
  </si>
  <si>
    <t xml:space="preserve">We evaluated the ori-gin of wild food sources through carcass surveys. We quantified condor feeding habits viaforaging observations and through the analysis of pellet contents and stable isotopes frommoulted feathers. </t>
  </si>
  <si>
    <t>Of the 102 fresh camelid carcasses we monitored, nearly all (94%) resulted from puma predation, and the majority (85%) of camelid carcasses used by condors were killed by pumas. Camelids represented 88% of the prey items identified from 183 condor pellets, andisotopic analyses of moulted feathers from 86 individuals identified via multilocus genotyping revealed that camelids and Small livestock were the most important prey items, representing 45–58% and 28–38% of condor assimilated biomass, respectively.</t>
  </si>
  <si>
    <t>Our results show that puma predation plays a key role in theforaging ecology of Andean condors, and highlight the importance of predatory processesthat make carrion available to scavengers. We contend that targeting the conservation ofungulate–carnivore–vulture modules, rather than a species-specific approach, will be a moreeffective strategy to ensure the long-term persistence of Andean condors and other obligatescavengers</t>
  </si>
  <si>
    <t>Ecological Applications</t>
  </si>
  <si>
    <t>Zanon Martinez et al</t>
  </si>
  <si>
    <t>Assessing carnivore spatial co-occurrence and temporal overlap in the face of human interference in a semiarid forest</t>
  </si>
  <si>
    <t>The study area is in the central region of La Pampaprovince, Argentina (Fig. 1), comprising 79,993 km2. We divided the study area into a grid of 10 × 10 km
cells from which we randomly selected 45 (~8% of the
total area, Fig. 1).We installed 16 single, remote cameras
(Moultrie Game Spy 4.0 MP DGTL, Moultrie Products,
LLC., Alabaster, AL, USA) at regular intervals (2–3 km)
in a 4 × 4 array within each selected 10 × 10 km square
(Fig. 1) between October 2010 and March 2013, for a
total of 720 sites to use in occupancy models. The total
number of cameras available allowed us to operate four
grids simultaneously. Taking advantage of the distribution
and availability of dirt roads inside grids, we
installed and georeferenced these cameras along roads
and wildlife and cattle trails, following standard practices
(Kelly et al. 2008).</t>
  </si>
  <si>
    <t>which human factors affect apex predator occurrence and which mediatemesopredators release at large scales</t>
  </si>
  <si>
    <t>apex predator; Cald ́en forest; co-occurrence; habitat use; human interference; intraguildinteractions; mesopredator release; occupancy model; puma</t>
  </si>
  <si>
    <t>We hypothesized that mesopredators would avoid spatialand temporal overlap with the apex predator, the puma; but that human perturbations (i.e.,cattle raising and trophy hunting) would dampen top-down effects and mediate habitat use</t>
  </si>
  <si>
    <t>We installed 16 camera traps in each of 45, 10×10 km grid cells in the Cald ́en forest region ofcentral Argentina resulting in 706 total stations covering 61,611 km2. We used single-season occupancy and two-species co-occurrence models and calculated the species interaction factor (SIF) to explore the contributions of habitat, biotic, and anthropic variables in explaining co-occurrence between carnivore pairs. We also used kernel density estimation techniques to ana-lyze temporal overlap in activity patterns of the carnivore guild.</t>
  </si>
  <si>
    <t>We found that puma habitatuse increased with abundance of large prey and with proximity to protected areas. Geoffroy’scats and skunks spatially avoided pumas and this effect was strong and mediated by distanceto protected areas and game reserves, but pumas did not influence pampas fox and pampas catspace use. At medium and low levels of puma occupancy, we found evidence of spatial avoid-ance between three pairs of mesocarnivores. All predators were mostly nocturnal and crepuscu-lar across seasons and mesopredators showed little consistent evidence of changing activitypatterns with varying levels of puma occupancy or human interference</t>
  </si>
  <si>
    <t>We found potential formesopredator release at large scale, especially on the spatial niche axis. Our results suggest thata combination of interacting factors, in conjunction with habitat features and interveninghuman activities, may make mesopredator release unlikely or difficult to discern at broadscales. Overall, we believe that promoting the creation of new protected areas linked by smallforest patches would likely lead to increased predator and prey abundances, as well as the inter-actions among carnivores inside and outside of protected areas.</t>
  </si>
  <si>
    <t>Journal of Mammalian Evoution</t>
  </si>
  <si>
    <t>Chimento &amp; Dondas</t>
  </si>
  <si>
    <t>First record of Puma conocolor (Mammalia, Felidae) in the Early-Middle Pleistocene of South America</t>
  </si>
  <si>
    <t>The fossil remains described here were found in thecoastal cliffs of Santa Elena Creek, north of Mar del Plata city (Buenos Aires, Argentina; 37°52′03′′S - 57°30′49′′W</t>
  </si>
  <si>
    <t>Describen primer registro de puma en el Pleistoceno en Mar del Plata</t>
  </si>
  <si>
    <t>Puma lineage.GABI.Ensenadan stage/age.South America.North America</t>
  </si>
  <si>
    <t>In this contribution, we describe the first skull of P. (P.) concolor from the early Pleistocene of the Mar del Plata locality (Buenos Aires province, Argentina), and we discuss its chronological and evolutionary implicances.</t>
  </si>
  <si>
    <t xml:space="preserve">The remains (MMP 1476-M) come from strati-graphic Level 2 of the Miramar Formation and were found by one the authors (AD). The specimen described here was compared with a large number of recent and fossils individuals. The new material is represented by a partial skull and mandible with complete dental series. </t>
  </si>
  <si>
    <t>The anatomical analysis demonstrates that MMP 1476-M perfectly matches with the morphology of living puma specimens. The associated fauna (e.g.,Protocyon scagliarum,Theriodictis platensis,Mesotherium cristatum) and paleomagnetic data support an upper Ensenadan Stage/Age.</t>
  </si>
  <si>
    <t>Paleontological knowl-edge about Puma concolor in North and South America is mainly restricted to the late Pleistocene and Holocene. In this contribution, we describe the first skull of Puma concolor from the early-middle Pleistocene (Ensenadan Stage/Age) of the costal cliffs of Santa Elena Creek, north of Mar del Plata city (37°52′03′′S-57°30′49′′W, Buenos Aires province, Argentina).</t>
  </si>
  <si>
    <t>Lucherini et al</t>
  </si>
  <si>
    <t>Paper tipo review</t>
  </si>
  <si>
    <t>A PRELIMINARY REVISION OF KNOWLEDGE STATUS OF FELIDS IN ARGENTINA</t>
  </si>
  <si>
    <t>Argentina. To evaluate the past and present effort dedicated toresearch  on  cats  in  Argentina,  we  reviewed  the  in-formation  published  on  the  Argentina  cats  duringthe  last  10  years,  that  appeared  in  Cat  News andin the abstract books of the two scientific meetingsthat  gather  most  of  Argentina’s  mammalogists:  theSAREM  (Argentina  Mammal  Society)  and  theASAE  (Argentine  Ecological  Association)  confer-ences.</t>
  </si>
  <si>
    <t>No detalla los trabajos del review</t>
  </si>
  <si>
    <t>Revision del estatus de los felinos en Argentina</t>
  </si>
  <si>
    <t>Ecologia de la conservacion</t>
  </si>
  <si>
    <t xml:space="preserve">Argentina, carnívoros, conservación, diversidad, ecorregiones, félidos, AméricaLatina, Leopardus  tigrina,  Oncifelis  guigna,  Oreailurus  jacobita
</t>
  </si>
  <si>
    <t>In this paper, we review the available infor-mation, including the gray literature, to under-stand  their  distribution  in  the  ecoregions  ofArgentina,  as  well  as  determine  the  currentstatus of knowledge and research effort on catsin  Argentina</t>
  </si>
  <si>
    <r>
      <rPr>
        <b/>
        <sz val="9"/>
        <color theme="1"/>
        <rFont val="Arial"/>
      </rPr>
      <t>Between 1990 and 2000, cat research has receivedincreasing  attention  in  Argentina.  Twenty-four  projects  have  been  carried  out,  but  only  13studies are still in progress. A rank of research priority has been calculated for each felid andecoregion</t>
    </r>
    <r>
      <rPr>
        <sz val="9"/>
        <color theme="1"/>
        <rFont val="Arial"/>
      </rPr>
      <t>. To evaluate the past and present effort dedicated toresearch  on  cats  in  Argentina,  we  reviewed  the  in-formation  published  on  the  Argentina  cats  duringthe  last  10  years,  that  appeared  in  Cat  News andin the abstract books of the two scientific meetingsthat  gather  most  of  Argentina’s  mammalogists:  theSAREM  (Argentina  Mammal  Society)  and  theASAE  (Argentine  Ecological  Association)  confer-ences. These  data  were  compared  with  those  re-ported  by  the  IUCN  Cat  Specialist  Group  ActionPlan  (Nowell  and  Jackson,  1996),  which  also  pro-vided  the  source  for  cat  vulnerability  rankings. For all project on felids in Argentina (Appendix I)we  recorded  the  species  studied,  study  region  andhabitat,  studied  aspects  (trophic  ecology,  spatialecology,  distribution,  management),  duration  (inyears)  and  current  status,  and  whether  results  werepublished  in  an  international  journal. We  used  the  “Habitat  Units”  (HUs,  hereafter)described  in  the  Regional  Analysis  of  GeographicPriorities  for  Biodiversity  Conservation  to  analyzethe geographic distribution of research effort on cats. We  used  a  two-step  procedure,  similar  to  that  pro-posed by Freitag and van Jaarsveld (1997), to rankresearch priorities for both cat species and HUs. Inthe first phase, we examined conservation prioritiesand  research  efforts. The  second  step  was  the  integration  of  the  valuesobtained  from  the  variables  considered  in  the  firststep.  In  order  to  attribute  the  same  weight  to  allvariables, and to avoid a disproportionate contribu-tion of any variable to the final figure, we standard-ized  the  values  of  the  variables  by  dividing  eachvalue  by  the  maximum  value  reached  by  that  vari-able. The priority score was calculated by assigningequal  weighing  to  each  of  the  variables,  i.e.  themean of all their values, and can range from 0 (low-est  priority)  to  1  (maximum  priority).</t>
    </r>
  </si>
  <si>
    <t>Our analysis showed that the Andean and Brazilian Araucaria tropical forests andPatagonia  steppe  are  the  three  ecoregions  with  the  highest  priority  for  future  cat  research.The  kodkod  (Oncifelis  guigna),  Andean  mountain  cat  (Oreailurus  jacobita)  and  oncilla(Leopardus tigrina) had the highest score.. The degree of habitat selectiv-ity varies widely among Argentine cats (Table2). However, with the remarkable exception ofthe  puma  (which  lives  in  all  Argentine  habi-tats), no species is significantly associated with(i.e.,  present  with  comparatively  high  popula-tion  abundance)  more  than  5  of  the  10  HUs recognized for Argentina. The puma is the low-est  research  priority  for  Argentina,  while  therest  of  the  felids  have  intermediate  index  val-ues  (from  0.49  to  0.67;  Fig.  4)</t>
  </si>
  <si>
    <t>Argentina is the host of 10 wild felids (28% of the world total). Although the CatSpecialist  Group  Action  Plan  has  classified  the  conservation  status  of  Argentine  cats  asrelatively good, the ranking was based on a largely incomplete database for at least 80% ofthe species. Here we review the current status of knowledge and research effort of Argentinecats,  compare  it  with  their  distribution,  habitat  association  and  conservation  status  and  pro-vide guidelines for their future research</t>
  </si>
  <si>
    <t>This ranking method is the first systematic attemptto identify research priorities based on the comparison between study effort and conservationpriority  of  both  the  species  in  object  and  their  habitats.</t>
  </si>
  <si>
    <t>Giannini et al</t>
  </si>
  <si>
    <t>A quantitative approach to the cranial ontogeny of the puma</t>
  </si>
  <si>
    <t>All the specimens were originally captured in Central, NE and NW Argentina.</t>
  </si>
  <si>
    <t>No aclara las provincias</t>
  </si>
  <si>
    <t>Biologia evolutiva</t>
  </si>
  <si>
    <t>Descripcion de la ontogenia cranial del puma</t>
  </si>
  <si>
    <t>Ontogenia</t>
  </si>
  <si>
    <t>Felidae; Skull ontogeny; Allometry; Hypermorphosis; Hypomorphosis</t>
  </si>
  <si>
    <t>We studied the postnatal ontogeny of the skull inPuma concolor(Mammalia: Carnivora: Felidae)using a quantitative approach</t>
  </si>
  <si>
    <t>We interpreted our results in the light of a previous qualitative assessment ofontogenetic changes in the species. This represents one of the few integrative studies of skull development in any extantspecies of wild felids. We report patterns of multivariate allometry of 19 linear skull dimensions measured in 48Argentine specimens. We examined the (jackknife resampled) departures from isometry as well as the interplay ofisometric and allometric trends in shaping the puma skull.</t>
  </si>
  <si>
    <t>Both the qualitative and quantitative results indicate thatthe major ontogenetic changes are directly linked to cranial structures that support a developing masticatory apparatusand its associated jaw and neck musculature, which are essential for the action of canines and carnassials during thekilling bite and slicing flesh. Sexual differences suggest allometric scaling (hypo- or hyper-morphosis) as key processesin the development of the puma skull.</t>
  </si>
  <si>
    <t>Cossa et al</t>
  </si>
  <si>
    <t>Pumas (Puma concolor) en un nido de cauquén común (Chloephaga picta)</t>
  </si>
  <si>
    <t xml:space="preserve">Durante los meses de noviembre y diciembre del año 2017, se monitorearon 52 ni-dos de cauquén común en el noroeste de la provincia de Santa Cruz, Argentina, entre los 46° 38’ S y 47° 15’ S de latitud y los 71° 35’ O y 70° 25’ O de longitud. </t>
  </si>
  <si>
    <t>Registro de puma con huevos de cauquen en la boque en nido del ave</t>
  </si>
  <si>
    <t>Ecologia espacial y predacion</t>
  </si>
  <si>
    <t>El objetivo fue estudiar aspectos de la biología reproductiva del cauquén común y conocer los factores que lo afectan durante la nidificación.</t>
  </si>
  <si>
    <t>Camaras trampa. El día 7 de Diciembre a las 1:02 a. m., una de las trampas cámara registró un puma adulto  junto  a  dos  cachorros  en  uno  de  los  nidos  de  cauquén  común  (Fig.1).</t>
  </si>
  <si>
    <t>Se los observó inspeccionar el nido y retirar los huevos con la boca. La hembra de cauquén regresó a las 6:28 a. m. y procedió con la incubación. Al día siguiente, al realizar el chequeo rutinario,  la  hembra  no  se  encontraba  incubando  y  todos  los  huevos  estaban  fuera  del nido, intactos pero fríos.</t>
  </si>
  <si>
    <t>En este trabajo presentamos un registro anecdótico de un posible ítem presa esca-samente documentado en la dieta del puma: los huevos de aves. Si bien en este caso los  huevos  no  fueron  consumidos,  no  podemos  descartar  que  lo  fueran  posterior-mente, ya que fueron retirados del nido</t>
  </si>
  <si>
    <t>Historia Natural</t>
  </si>
  <si>
    <t>De Lucca &amp; Chimento</t>
  </si>
  <si>
    <t xml:space="preserve">El  área  de  estudio  corresponde  al  terri-torio de la Ecorregión Pampeana o Pampa (Burkart et  al., 1999; Matteucci, 2012), que ocupa  la  provincia  de  Buenos  Aires.  </t>
  </si>
  <si>
    <t>Actualizacion del conflicto en la provincia de Buenos Aires</t>
  </si>
  <si>
    <t>Predador tope, conflicto humano-puma, recolonización, ecorregión pampeana, Puma, provincia de Buenos Aires, pampas</t>
  </si>
  <si>
    <t>El presente artículo tiene como finalidad realizar una actualización sobre el proceso de  recolonización  de  Puma  concolor  en  las pampas  bonaerenses  aportando  informa-ción  sobre  distribución  geográfica  y  con-flicto con el hombre.</t>
  </si>
  <si>
    <t>Se  reali-zaron  entrevistas  no  estructuradas  donde  se solicitó toda la información posible acer-ca de la especie con la finalidad de ubicar el  sitio  del  registro/reporte  con  la  mayor  precisión  posible  (nombre  de  parajes,  lo-calidades,  coordenadas  o  mapas  georreferenciados). También se requería fecha, sexo y  edad  aproximada  de  ejemplares,  cono-cimiento  acerca  de  causas  de  mortandad,  episodios de depredación, etc. Se solicitó a todos los encuestados evidencias de los re-portes, a través de fotos, videos, etc. En ju-nio de 2016 el primer autor recorrió duran-te una semana partidos del sudeste bonae-rense (Tornquist, Coronel Rosales, Coronel Dorrego, Tres Arroyos, San Cayetano, Ne-cochea, Lobería y Tandil) recabando infor-mación  mediante  encuestas  y  entrevistas.  Adicionalmente, se contactaron a encuesta-dos que proporcionaron información antes del 2009 (De Lucca, 2010) en el Sistema de Ventania,  particularmente  a  productores  agropecuarios con la finalidad de conocer sus  percepciones  acerca  de  la  abundancia  de la especie y el daño provocado a sus pro-ducciones. Adi-cionalmente,  la  utilización  de  internet/  re-des sociales permitió la recepción de datos a gran escala, obteniéndose registros proce-dentes de reportes periodísticos de medios locales.  A  partir  de  la  creación,  por  parte  del  primer  autor,  de  una  página  de  Face-book  denominada  “Puma  de  las  Pampas”  (actualmente  “Pumas  y  Aves  de  Presa  de  Argentina”), se logró establecer una red de voluntarios en distintas regiones de la pro-vincia quienes proporcionaron registros de sus respectivas localidades/partidos, inclu-so, colocando cámaras trampa con la finalidad de obtener registros. Los datos que se presentan en este trabajo fueron recabados entre abril de 2015 y julio de 2019.</t>
  </si>
  <si>
    <t>Entre  abril  de  2015  y  julio  de  2019  se  re-cabaron 184 registros de presencia de Puma concolor correspondientes a 57 partidos de la provincia de Buenos Aires (Tabla). Se obtuvo evidencia concreta de presencia (fotos de huellas, animales depredados, pu-mas muertos, videos de avistamientos) para 67 registros (36,22%) (la gran mayoría sobre avistamientos) (Figura 2), distribuidos en 35 partidos. En este trabajo, con el aporte de 184 registros correspondientes a 57 partidos, se agregaron 21 nuevos partidos a la geonemia provincial. Al presente la especie cuenta con registros para 81 partidos. Un 31,52% de los registros hicieron referencia a pumas muertos (un estimado de 83 ejemplares fallecidos). La  gran  mayoría  de  los  pumas  muertos  fueron  víctimas  de  cazadores  (un  estimado  de  67  ejemplares  cazados) y en menor medida a causa de colisiones con vehículos (14 ejemplares atropellados). Incidentes de depredación se reportaron para 28 partidos reforzando el hecho que el conflicto con el hombre se encuentra  extendido  en  la  provincia  (47  partidos  en  total  si  se  contemplan  también  datos  de  artículos  previos). En este trabajo se identificaron los partidos más afectados y se puso en evidencia la existencia de una marcada ocurrencia estacional (otoño/invierno) de los incidentes de depredación y de la caza de pumas. Ocho registros correspondieron a ejemplares presentes en localidades ubicadas en cercanías del Conglomerado del Gran Buenos Aires, a menos de 150 km de la Capital Federal. En 14 partidos hubo presencia de ejemplares en pueblos y ciudades.</t>
  </si>
  <si>
    <t xml:space="preserve"> Si bien la distribución del puma abarca en la actualidad gran  parte  de  la  provincia,  en  la  mayoría  de  los  partidos  la  presencia  de  la  especie  es  rara/ocasional.  Garantizar la persistencia del predador tope de la ecorregión requerirá de políticas tendientes a combatir la  caza  ilegal  de  Puma  concolor  y  de  sus  presas,  así  como  de  implementación  de  intervenciones  para  la  mitigación de conflicto.</t>
  </si>
  <si>
    <t>Scientia Interfluvius</t>
  </si>
  <si>
    <t>Rimoldi et al</t>
  </si>
  <si>
    <t>En el presente trabajo se reportan 9 registros de Puma concolor para el sur de la provincia de Santa Fe (Argentina) y se los relaciona con algunas variables ambientales. La zona de estudio está ubicada en la cuenca del río Carcarañá, dentro de la región pampeana, considerada uno de los ecosistemas naturales más modificados del mundo</t>
  </si>
  <si>
    <t>Mammalia</t>
  </si>
  <si>
    <t>Pia, Monica V.</t>
  </si>
  <si>
    <t>Trophic interactions between puma and endemic culpeo fox after livestock removal in the high mountains of central Argentina</t>
  </si>
  <si>
    <t xml:space="preserve"> A 6-year study of the diet of pumas and culpeo 
foxes was conducted in Quebrada del Condorito National 
Park, in the mountains of C ó rdoba, where livestock were 
almost entirely removed. Quebrada del Condorito National Park (26,000 ha) was 
created in 1996. Since then, poaching has been largely 
reduced. Livestock began to be removed from the park in 
1998, until densities were lower than in the surroundings 
(0 – 0.4 vs. 1.1 – 4.8 cattle equivalent per ha) (Cingolani 
et  al. 2008 ). Livestock reduction resulted in an increase 
in vegetation cover and height, which in turn contri buted 
to an increased presence of rodents (Pia et al. 2003 ). The 
lands surrounding the park were declared Provincial 
Water Reserves (117,000 ha); however, they continue to 
be privately owned and traditional livestock management 
is still practiced at high livestock densities, which keeps vegetation short (Cingolani et al. 2008 ) and reduces small 
mammal abundance (Pia et al. 2003 ).</t>
  </si>
  <si>
    <t>Caruso et al</t>
  </si>
  <si>
    <t>Location of interview and camera trapping sites in Villarino and Patagones counties in central Argentina</t>
  </si>
  <si>
    <t>Gayana</t>
  </si>
  <si>
    <t>Paper recopilacion</t>
  </si>
  <si>
    <t>Analizando los esfuerzos para la conservación de carnívoros terrestres en Argentina</t>
  </si>
  <si>
    <t xml:space="preserve">Lista los proyectos de conservacion de puma: corrientes, chaco, chubut, jujuy, salta, misiones, buenos aires, neuquen, mendoza, santa cruz, san juan, rio negro, tucuman, santiago del estero, formosa, </t>
  </si>
  <si>
    <t>Albanesi et al</t>
  </si>
  <si>
    <t>Patrones de actividad de mamíferos de medio y gran porte en el pedemonte de Yungas del noroeste argentino</t>
  </si>
  <si>
    <t>Los estudios se llevaron a cabo en tres sectores latitudinales del pedemonte de Yungas del NOA, incluyendo el extremo norte, en la Sierra de Tartagal (Salta), límite con Bolivia; el sector central, en áreas de la Serranía de Calilegua Jujuy); y el extremo sur, en la localidad de La Florida, al pie de la Sierra del Aconquija, sector considerado el último relicto de selva pedemontana de la provincia de Tucumán</t>
  </si>
  <si>
    <t>Kula</t>
  </si>
  <si>
    <t>Villar, Pablo</t>
  </si>
  <si>
    <t xml:space="preserve">Paper </t>
  </si>
  <si>
    <t>El lugar del Puma. Representaciones sociales y cultura material en el valle del cajón (Catamarca, Argentina)</t>
  </si>
  <si>
    <t>Este trabajo da a conocer los resultados de la investigación etnográ$ ca y etnoarqueológica, llevada a 
cabo en la vertiente occidental del valle del Cajón (Catamarca, Argentina). La experiencia se desarrolló 
en mayo del año 20133
 con el objetivo de comprender las relaciones establecidas entre el puma (Puma 
concolor) y los habitantes de dicho sector del Noroeste argentino.</t>
  </si>
  <si>
    <t>The Canadian Field Naturalist</t>
  </si>
  <si>
    <t>Flueck, Wernrst</t>
  </si>
  <si>
    <t>Observations of interactions between Puma, Puma concolor, and introduced European Red Deer, Cervus elaphus, in Patagonia</t>
  </si>
  <si>
    <t>European Journal of Wildlife Research</t>
  </si>
  <si>
    <t>Zapata et al</t>
  </si>
  <si>
    <t>Analysis of trophic structure of two carnivore assemblages by means of guild identification</t>
  </si>
  <si>
    <t>Bosque petrificados y alrededores</t>
  </si>
  <si>
    <t>Zoological Journal of the Linnean Society</t>
  </si>
  <si>
    <t>Segura et al</t>
  </si>
  <si>
    <t>Cranial ontogeny in the Puma lineage, Puma concolor, Herpailurus yagouaroundi, and Acinonyx jubatus (Carnivora: Felidae): a three-dimensional geometric morphometric approach</t>
  </si>
  <si>
    <t>P. concolor (N = 110): Colección Félix de Azara (CFA); Colección Mamíferos Lillo (CML); Museo Argentino de Ciencias Naturales Bernardino Rivadavia (MACN). CABA y Tucuman.</t>
  </si>
  <si>
    <t>Di Bitetti et al</t>
  </si>
  <si>
    <t>Niche partitioning and species coexistence in a Neotropical felid assemblage</t>
  </si>
  <si>
    <t>This studywasconductedintheGreenCorridorofMisiones
province,Argentina,andasmallportionofcontiguousareasof
Brazil,thelargestcontinuoustrackofAtlanticForestonEarth. We conducted five camera-trap surveys, between 2003 and 2008
in different areas of the Green Corridor of Misiones. The surveyed
areas comprise strictly protected areas (national parks, provincial
parks), protected areas where extractive activities (timber logging)
are allowed (Yabotí Biosphere Reserve), and pine plantations. The
areas included the Iguazú National Park, the Urugua-í Provincial
Park, the Urugua-í Private Reserve, San Jorge Forest Reserve, Campo
Los Palmitos (a private property with pine plantations) and the
Yabotí Biosphere Reserve, which included provincial parks and
areas under intense timber logging and illegal poaching.</t>
  </si>
  <si>
    <t>Prevosti et al</t>
  </si>
  <si>
    <t>Paleoecology of the large carnivore guild from the late Pleistocene of Argentina</t>
  </si>
  <si>
    <t>Paviolo et al</t>
  </si>
  <si>
    <t>PROTECTION AFFECTS THE ABUNDANCE AND ACTIVITY PATTERNS OF PUMAS IN THE ATLANTIC FOREST</t>
  </si>
  <si>
    <t>The abundance and behavior of pumas varied among areas
with different levels of protection within the Green Corridor.</t>
  </si>
  <si>
    <t>de Olivera &amp; Pereira</t>
  </si>
  <si>
    <t>Intraguild Predation and Interspecific Killing as Structuring Forces of Carnivoran Communities in South America</t>
  </si>
  <si>
    <t>Datos sobre comunidades de carnivoros de Sudamerica</t>
  </si>
  <si>
    <t>Rich et al</t>
  </si>
  <si>
    <t>Comparing capture-recapture, mark-resight, and spatial mark-resight models for estimating puma densities via camera traps</t>
  </si>
  <si>
    <t>Trichinella patagoniensis n. sp (Nematoda), a new encapsulated species infecting carnivorous mammals in South America</t>
  </si>
  <si>
    <t>Larvae of Trichinella spp. were collected from the striated muscles of four cougars hunted in Argentina: (i) near the locality of Trapalcó (Rio Negro province) in 2004. ii) El Calfatae, Santa Cruz ii) La pAz, Catamarca, iv) La Paz, Catamarca</t>
  </si>
  <si>
    <t>Calafate</t>
  </si>
  <si>
    <t>Smith et al</t>
  </si>
  <si>
    <t>Integrating temporal refugia into landscapes of fear: prey exploit predator downtimes to forage in risky places</t>
  </si>
  <si>
    <t>We conducted this research in San Guillermo National Park,
San Juan Province, Argentina (19J 471233mE 6771981mN).</t>
  </si>
  <si>
    <t>Specifically, we evaluated habitat selection and activity of the vicuña and its only predator, the puma, during three diel periods: day, dawn/dusk, and night.</t>
  </si>
  <si>
    <t>Martin &amp; Borrero</t>
  </si>
  <si>
    <t>A puma lair in southern Patagonia: Implications for the archaeological record</t>
  </si>
  <si>
    <t xml:space="preserve">AL norte del Lago Argentino, Santa Cruz. Latitudes 50 y 72. Es estancia. </t>
  </si>
  <si>
    <t>Lago Argentino cercanias</t>
  </si>
  <si>
    <t>Donadio &amp; Buskirk</t>
  </si>
  <si>
    <t>Linking predation risk, ungulate antipredator responses, and patterns of vegetation in the high Andes</t>
  </si>
  <si>
    <t>Study area and species.—We collected field data at San
Guillermo National Park (SGNP) during January 2008–April
2011.</t>
  </si>
  <si>
    <t>Biological Journal of the Linnean Society</t>
  </si>
  <si>
    <t>Morales &amp; Giannini</t>
  </si>
  <si>
    <t>Morphofunctional patterns in Neotropical felids: species co-existence and historical assembly</t>
  </si>
  <si>
    <t>Ecology</t>
  </si>
  <si>
    <t>Habitat complexity mediates the predator-prey space race</t>
  </si>
  <si>
    <t>We conducted this research between 2014 and 2017
at the 166,000-ha San Guillermo National Park, located
in San Juan Province, Argentina</t>
  </si>
  <si>
    <t>Mondini &amp; Muñoz</t>
  </si>
  <si>
    <t>Pumas as taphonomic agents: A comparative analysis of actualistic studies in the Neotropics</t>
  </si>
  <si>
    <t>Puma (Puma concolor) taphonomic action on vertebrate assemblages in the Neotropics is described and analyzed</t>
  </si>
  <si>
    <t>Checklist of helminths found in Patagonian wild mammals</t>
  </si>
  <si>
    <t>Mamiferos que estan en la Patagonia. Hay muestras de pumas de todo America</t>
  </si>
  <si>
    <t>Summer habitat use and activity patterns of wild boar Sus scrofa in rangelands of central Argentina</t>
  </si>
  <si>
    <t>Buenos Aires ranchos privados de la provincia</t>
  </si>
  <si>
    <t>Palacios et al</t>
  </si>
  <si>
    <t>Differences in diet and trophic interactions of Patagonian carnivores between areas with mostly native or exotic prey</t>
  </si>
  <si>
    <t>PlosOne</t>
  </si>
  <si>
    <t>Using niche-modelling and species-specific cost analyses to determine a multispecies corridor in a fragmented landscape</t>
  </si>
  <si>
    <t>Journal of Veterinary Medicine</t>
  </si>
  <si>
    <t>Sanchez et al</t>
  </si>
  <si>
    <t>Anatomical Study of the Forearm and Hand Nerves of the Domestic Cat ( Felis catus), Puma ( Puma concolor) and Jaguar ( Panthera onca)</t>
  </si>
  <si>
    <t>Pumas del Zoologico de La Plata</t>
  </si>
  <si>
    <t>De Angelo et al.</t>
  </si>
  <si>
    <t>Participatory networks for large-scale monitoring of large carnivores: pumas and jaguars of the Upper Parana Atlantic Forest</t>
  </si>
  <si>
    <t>Upper Parana Atlantic Forest. Argentina, Paraguay y Brasil. Misiones</t>
  </si>
  <si>
    <t>Pia et al</t>
  </si>
  <si>
    <t>The study area was located in the high Córdoba Mountain range (Córdoba province, central Argentina, 31_x0001_ 340 S, 64_x0001_ 500 W). Quebrada del Condorito National Park (hereafter “the park”) was
created in 1996 and covers an area of 26,000 ha. he lands surrounding the park
were declared Provincial Water Reserves (117,000 ha); however,
they continue to be privately owned and traditional livestock
management is still practised at relatively high densities (1.1e4.8
livestock units per hectare), which keeps vegetation short
(Cingolani et al., 2004, 2008) and reduces small mammal abundance
(Pia et al., 2003).</t>
  </si>
  <si>
    <t>Journal of Wildlife Management</t>
  </si>
  <si>
    <t>Traditional Versus Multivariate Methods for Identifying Jaguar, Puma, and Large Canid Tracks</t>
  </si>
  <si>
    <t>Where and when to hunt? Decomposing predation success of an ambush carnivore</t>
  </si>
  <si>
    <t>We conducted field research from April 2014 to April 2017 at San Guillermo National Park in San Juan Province, Argentina (465630 E, 6765029 N; park area: 1660 km2), a puma - vicuña system in the high Andes</t>
  </si>
  <si>
    <t>Ferretti et al</t>
  </si>
  <si>
    <t>Only the largest terrestrial carnivores increase their dietary breadth with increasing prey richness</t>
  </si>
  <si>
    <t>Varios paises del mundo entero</t>
  </si>
  <si>
    <t>Journal of Parasitology</t>
  </si>
  <si>
    <t>Fugassa &amp; Petrigh</t>
  </si>
  <si>
    <t>Apex Predators, Rockshelters, and Zoonoses in the Patagonian Holocene</t>
  </si>
  <si>
    <t>Parque Nacional Perito Moreno</t>
  </si>
  <si>
    <t>Echinococcus oligarthrus in the subtropical region of Argentina: First integration of morphological and molecular analyses determines two distinct populations</t>
  </si>
  <si>
    <t>Misiones. Iguazu National Park</t>
  </si>
  <si>
    <t>Petrigh et al</t>
  </si>
  <si>
    <t>Improved coprolite identification in Patagonian archaeological contexts</t>
  </si>
  <si>
    <t>PNPM</t>
  </si>
  <si>
    <t>Research in Science Education</t>
  </si>
  <si>
    <t>Bermudez et al</t>
  </si>
  <si>
    <t>Sociocultural Variables That Impact High School Students' Perceptions of Native Fauna: a Study on the Species Component of the Biodiversity Concept</t>
  </si>
  <si>
    <t xml:space="preserve">Cordoba. Escuela pública y privada. </t>
  </si>
  <si>
    <t>Cuyckens et al</t>
  </si>
  <si>
    <t>How are wetlands and biological interactions related to carnivore distributions at high altitude?</t>
  </si>
  <si>
    <t>Smith-Flueck &amp; Flueck</t>
  </si>
  <si>
    <t>Natural mortality patterns in a population of southern Argentina huemul (Hippocamelus bisulcus), an endangered Andean cervid</t>
  </si>
  <si>
    <t>The surveyed area is located in the watershed of Lago La Plata in the province of Chubut, southern Argentina (44°50'S, 71°45'W) (Fig. 2).</t>
  </si>
  <si>
    <t>Mastozoloogia Neotropical</t>
  </si>
  <si>
    <t>Borrero et al</t>
  </si>
  <si>
    <t>Taphonomy and the role of pumas (Puma concolor) in the formation of the archaeological record</t>
  </si>
  <si>
    <t>Chile, Argentina, USA</t>
  </si>
  <si>
    <t>Ancient parasitic DNA reveals Toxascaris leonina presence in Final Pleistocene of South America</t>
  </si>
  <si>
    <t>It is located at 3,582 m above sea level in Antofagasta de la Sierra, Catamarca Province, Argentina, in the southern Puna.</t>
  </si>
  <si>
    <t>Cajal &amp; Lopez</t>
  </si>
  <si>
    <t>El puma como depredador de camelidos silvestres en la reserva san guillermo, san juan, argentina</t>
  </si>
  <si>
    <t xml:space="preserve">San  Juan. Reserva San Guillermo. </t>
  </si>
  <si>
    <t>Physiology &amp; Behavior</t>
  </si>
  <si>
    <t>Antonio et al</t>
  </si>
  <si>
    <t>Daily rhythmicity of behavior of nine species of South American feral felids in captivity</t>
  </si>
  <si>
    <t xml:space="preserve">The authors analyzed the daily activity rhythms of the domestic cat and of eight of the ten 
feral felid species that are indigenous to South America. All species showed daily rhythmicity of 
activity in captivity under a natural light-dark cycle. The detailed analysis of behavioral activity of these species that is reported here 
complements the knowledge obtained by observations of behavior in the wild. The results are
valuable not only as an addition to the natural history of South American felids but also as 
practical information to assist zoological parks and rehabilitation agencies in providing adequate 
care for these and related animals. The detailed analysis of behavioral activity of these species that is reported here 
complements the knowledge obtained by observations of behavior in the wild. The results are
valuable not only as an addition to the natural history of South American felids but also as 
practical information to assist zoological parks and rehabilitation agencies in providing adequate 
care for these and related animals. El estudio del puma se hizo en Santa Fe. </t>
  </si>
  <si>
    <t>Pereira et al</t>
  </si>
  <si>
    <t>A small protected area facilitates persistence of a large carnivore in a ranching landscape</t>
  </si>
  <si>
    <t>Walker &amp; Novaro</t>
  </si>
  <si>
    <t>Review</t>
  </si>
  <si>
    <t>Lessons of 15,000 Years of Human-Wildlife Interaction for Conservation in Patagonia in the 21st Century</t>
  </si>
  <si>
    <t>D'Agostino &amp; Udrizar Sauthier</t>
  </si>
  <si>
    <t>Relative abundance and activity patterns of terrestrial carnivorous mammals in Peninsula Valdes, Patagonia, Argentina</t>
  </si>
  <si>
    <t>The purpose of this study was to assess the relative abundance and activity patterns of terrestrial carnivorous mammals living in San Pablo de Valdés Wildlife Reserve, which is located in Península Valdés (PV), Chubut province, Argentina. To this end, camera traps were placed in different plant communities of this reserve and they were used from January 2015 to December 2016. A total of 256 independent events, with a sampling effort of 1811 camera nights, were obtained. The following species were identified in order of relative abundance: Conepatus chinga , Lycalopex gymnocercus , Leopardus geoffroyi , Puma concolor , and Leopardus colocolo , and the activity patterns of the first three were estimated.</t>
  </si>
  <si>
    <t>Diaz-Ruiz et al</t>
  </si>
  <si>
    <t>Inferring Species Interactions from Long-Term Monitoring Programs: Carnivores in a Protected Area from Southern Patagonia</t>
  </si>
  <si>
    <t>We show the results of a 14-year monitoring program of three formerly persecuted carnivores, the culpeo fox (Lycalopex culpaeus), the South American grey fox (Lycalopex griseus) and the puma (Puma concolor), in two abandoned sheep ranches that were incorporated into a Patagonian national park approximately 25 years ago.. The study was conducted in the Bosques Petrificados de Jaramillo National Park (hereafter denoted as BPJNP) located in the central north of the Santa Cruz province, Argentine Patagonia (47.66° S 65.89° W; Figure 1). Currently, the BPJNP extends over 78,543 ha of Patagonian shrub-steppe, an ecoregion of special interest for global conservation [52]. In 1997, two neighbouring sheep ranches were incorporated into the national park, increasing its size by about 30,000 ha.</t>
  </si>
  <si>
    <t>Llanos et al</t>
  </si>
  <si>
    <t>THE MANDIBULAR MUSCLES OF Puma concolor (MAMMALIA, CARNIVORA, FELIDAE)</t>
  </si>
  <si>
    <t>Pezzani et al</t>
  </si>
  <si>
    <t>Prevalence of Cryptosporidium spp. in mammals of La Plata and its rural areas</t>
  </si>
  <si>
    <t>The purpose of this work was to evaluate the prevalence of Cryptosporidium spp in captive mammals, house rodents and bovine of La Plata city and its rural areas. The populations were analyzed by coproparasilotologic search. The fecal samples were perfomed by modified Telemann's method. The La Plata Zoo mammals and the rural bovine were positive for Cryptosporidium spp oocyst. The fecal samples of house rodents were negative. This work is the first reference of the Cryptosporidium oocysts presence in Puma concolor en cautiverio</t>
  </si>
  <si>
    <t>SAREM. CATEGORIZACION</t>
  </si>
  <si>
    <t>Divulgacion web</t>
  </si>
  <si>
    <t>Universidad de Buenos Aires, FCEyN</t>
  </si>
  <si>
    <t>De Angelo</t>
  </si>
  <si>
    <t>Tesis doctoral</t>
  </si>
  <si>
    <t xml:space="preserve">El paisaje del bosque Atlántico del Alto Paraná y sus efectos sobre la distribución y estructura poblacional del jaguar (Panthera onca) y el puma (Puma concolor). </t>
  </si>
  <si>
    <t>Universidad Nacional del Sur. Bahia Blanca</t>
  </si>
  <si>
    <t>Guerisoli</t>
  </si>
  <si>
    <t>Ecología del puma (Puma concolor) en el Espinal: un acercamiento enfocado en el efecto de los factores antrópicos</t>
  </si>
  <si>
    <t>Ecologia del puma y conflicto en Buenos Aires y revision bibliografica del conflicto en las Americas</t>
  </si>
  <si>
    <t>Montanelli</t>
  </si>
  <si>
    <t>Notas sobre ecología alimentaria, densidad relativa e impacto turístico en los carnívoros del Parque Nacional Iguazú, Misiones, Argentina.</t>
  </si>
  <si>
    <t>Mastozoologia tropical</t>
  </si>
  <si>
    <t>Paviolo, Agustin</t>
  </si>
  <si>
    <t>Densidad de yaguareté (Panthera onca) en la Selva Paranaense: su relación con la abundancia de presas, presión de caza y coexistencia con el puma (Puma concolor).</t>
  </si>
  <si>
    <t>El objetivo general de esta tesis fue conocer la densidad del jaguar en distintas áreas del CV y evaluar el efecto de la abundancia de presas, la presión de caza y la potencial competencia con el puma (Puma concolor) en la abundancia de la especie</t>
  </si>
  <si>
    <t>Universidad Nacional de Cordoba. Facultad de Ciencias Exactas, Fisicas y Naturales</t>
  </si>
  <si>
    <t>Pia, M.V</t>
  </si>
  <si>
    <t>Influencia conjunta de la vegetación, asentamientos humanos, caminos y actividades ganaderas sobre la ocurrencia y dieta de los carnívoros tope de Achala (Córdoba, Argentina)</t>
  </si>
  <si>
    <t>El objetivo de ésta tesis fue determinar cómo afectan a la ocurrencia y dieta de éstos carnívoros las modificaciones producidas en el ambiente por actividades humanas. El estudio se realizó en las Sierras Grandes de Córdoba.  Las Sierras están protegidas en diferentes categorías de conservación (Parque Nacional Quebrada del Condorito y Reserva Hídrica Provincial de Achala), y los carnívoros tope están representados por el puma (Puma concolot1) y el zorro colorado, subespecie endémica de achala (Pseucfa/opex culpaeus smithersi). A partir de transectas se contó el número de signos de los carnívoros tope para determinar su ocurrencia en ambas áreas, y mediante un Sistema de Información Geográfico (SIG) se obtuvieron variables explicativas como indicadores de disturbio humano (distancia a casas y caminos) y de ambiente, como la vegetación. El problema de predación de ganado por puma y zorro colorado, es una fuente de conflicto importante que pone en riesgo la conservación de éstos carnívoros y en consecuencia altera su ocurrencia y dieta. El parque podría estar cumpliendo el rol de refugio, donde la calidad de habitat para su supervivencia es buena (mayor cobertura vegetal y menor impacto humano), pero para el caso de los pumas, ésta área para su reproducción podría ser pobre por la escasez de presas grandes.</t>
  </si>
  <si>
    <t>Quiroga Veronica</t>
  </si>
  <si>
    <t xml:space="preserve">Ecología y Conservación del yaguareté (Panthera onca) y el puma (Puma concolor) en el Chaco semiárido argentino: su relación con la disponibilidad de presas y la presencia humana en la región. </t>
  </si>
  <si>
    <t xml:space="preserve">El objetivo general de esta tesis fue estudiar aspectos básicos de la ecología del puma y el yaguareté (densi_x0002_dad, abundancia relativa, distribución, disponibilidad de presas) en la zona del chaco semiárido argentino,relacionándolos con los distintos grados y tipos de interferencia humana y determinar sus principales problemas de conservación. Utilicé la metodología de cámaras-trampa y realicé transectas de recorridos para relevar avistajes y rastros. Realicé entrevistas informales con los pobladores y referentes locales. Los 3 sitios de muestreo principales fueron el Parque Nacional Copo (mediana-buena protección, 1204 días-cámara, 24 estaciones, 344 km recorridos), la Reserva Aborigen (mediana protección, 1937 días_x0002_cámara, 29 estaciones, 251 km recorridos) y el Cantor (baja protección, 2129 días-cámara, 35 estaciones, 297 km recorridos). Reserva Aborigen (mediana protección, 1937 días_x0002_cámara, 29 estaciones, 251 km recorridos) y el Cantor (baja protección, 2129 días-cámara, 35 estaciones, 297 km recorridos). Formosa, Chaco y Santiago del Estero y sitio sin proteccion a proteccion media a alta. </t>
  </si>
  <si>
    <t>Segura &amp; Flores</t>
  </si>
  <si>
    <t>Aproximación cualitativa y aspectos funcionales en la ontogenia craneana de Puma concolor (Felidae).</t>
  </si>
  <si>
    <t>Notas sobre Mamíferos Sudamericanos</t>
  </si>
  <si>
    <t>Castillo Sanchez et al</t>
  </si>
  <si>
    <t>Nota de field</t>
  </si>
  <si>
    <t>La colecta de heces de puma se realizó en el Parque Nacional Sierra de las Quija-das (PNSQ), San Luis, entre los -32,3333 y -32,7833 de latitud sur y los -67,1666 y -66,9666 de longitud oeste, que protege una porción del ecotono Chaco-Monte (Del Vitto et al. 1994; Karlin et al. 2017</t>
  </si>
  <si>
    <t>Alvarez et al</t>
  </si>
  <si>
    <t>Restos óseos ingeridos por puma (Puma concolor) en el Parque Nacional Sierra de las Quijadas (San Luis, Argentina)</t>
  </si>
  <si>
    <t>San Luis parque nacional</t>
  </si>
  <si>
    <t>Bartolucci et al</t>
  </si>
  <si>
    <t>Nativas versus exóticas: ¿Cuánto contribuyen en la dieta del puma Puma concolor en el Parque Nacional Los Glaciares, Patagonia, Argentina?</t>
  </si>
  <si>
    <t>PNLG</t>
  </si>
  <si>
    <t>BioScriba</t>
  </si>
  <si>
    <t>Brancatelli et al</t>
  </si>
  <si>
    <t>ANÁLISIS DE LA EXPLOTACIÓN DE PUMA EN ARGENTINA</t>
  </si>
  <si>
    <t>Argentina. Recopllacion de datos de estudios de puma de todo el pais</t>
  </si>
  <si>
    <t>Cuaderons de medicina forense</t>
  </si>
  <si>
    <t>Portelli et al</t>
  </si>
  <si>
    <t>Ataque fatal en humano, por puma (Puma concolor)</t>
  </si>
  <si>
    <t>CATnews</t>
  </si>
  <si>
    <t>The Yungas Biosphere Reserve of Argentina: a hot spot of South American wild cats</t>
  </si>
  <si>
    <t>The study area is located within the Yungas ecoregion of southern Bolivia and NW Argentina (Grau &amp; Brown 2000). Yungas Biosphere Reserve (13,000 km2), in the department of Ledesma, Jujuy province, Argentina</t>
  </si>
  <si>
    <t>Matte et al</t>
  </si>
  <si>
    <t>Molecular evidence for a recent demographic expansion in the puma (Puma concolor) (Mammalia, Felidae)</t>
  </si>
  <si>
    <t>To further investigate the phylogeographic structure and demographic history of pumas we analyzed mtDNA sequences from 186 individuals sampled throughout their range, with emphasis on South America. We obtained blood and tissue samples from 77 pumas including wild individuals captured during field-ecology projects, caught by farmers or road-killed, as well as captive animals with known geographic origin (Table S1). In addition, we also collected data from 109 additional individuals whose DNA was already available in the participant laboratories, some of which had been used in earlier genetic studies employing different markers (Culver et al., 2000; Castilho et al., 2011; Miotto et al., 2011, 2012). Therefore, as a whole we collected novel data from a total of 186 individuals. These samples were originated from a diverse array of geographic regions throughout most of the puma range, with greater emphasis on South America</t>
  </si>
  <si>
    <t>Gray &amp; Best</t>
  </si>
  <si>
    <t>Relationships between patterns of geographic variation in cranial morphology and selected abiotic
variables were studied in the puma (Puma concolor Linnaeus). Our dataset consisted of 11 cranial, 6 dental,
and 2 mandibular measurements of 1700 adults. Vienen de multiples paises</t>
  </si>
  <si>
    <t>Juvenile and adult mortality patterns in a vicuna (Vicugna vicugna) population</t>
  </si>
  <si>
    <t>Causes of mortality in a Geoffroy's cat population-a long-term survey using diverse recording methods</t>
  </si>
  <si>
    <t>Vega et al</t>
  </si>
  <si>
    <t>Toxocariasis in Carnivora from Argentinean Patagonia: Species molecular identification, hosts, and geographical distribution</t>
  </si>
  <si>
    <t>The aim of this work was to detect the presence of Toxocara cati through morphological and molecular identification in wild carnivores of Argentinean Patagonia. All specimens of Carnivora were road killed or found dead at dif_x0002_ferent localities in Lanín and Nahuel Huapi National Parks, within
Neuquén and Río Negro Provinces. Puma de Lake Falkner (NHNP, N)</t>
  </si>
  <si>
    <t>Bolgeri, M.J.</t>
  </si>
  <si>
    <t>Phd Tesis</t>
  </si>
  <si>
    <t xml:space="preserve">Caracterización de movimientos migratorios en guanacos (Lama guanicoe) y patrones de depredación por pumas (Puma concolor) en la Payunia, Mendoza. </t>
  </si>
  <si>
    <t>Zootaxa</t>
  </si>
  <si>
    <t xml:space="preserve">Moleon et al </t>
  </si>
  <si>
    <t>New hosts and localities for helminths of carnivores in Argentina</t>
  </si>
  <si>
    <t>Pacheco et al</t>
  </si>
  <si>
    <t>Pesticides: The most threat to the conservation of the Andean condor (Vultur gryphus)</t>
  </si>
  <si>
    <t>Gatica et al</t>
  </si>
  <si>
    <t>paper</t>
  </si>
  <si>
    <t>Potential predators of Dolichotis patagonum in the surroundings of its burrows, in Sierra de las Quijadas National Park, San Luis, Argentina</t>
  </si>
  <si>
    <t>Primates</t>
  </si>
  <si>
    <t>Oklander et al</t>
  </si>
  <si>
    <t>Use of genetic tools to assess predation on reintroduced howler monkeys (Alouatta caraya) in Northeastern Argentina</t>
  </si>
  <si>
    <t xml:space="preserve">Gonzalez et al </t>
  </si>
  <si>
    <t>Mixed-breed guarding dogs reduce conflict between goat herders and native carnivores in Patagonia</t>
  </si>
  <si>
    <t>Muzzachiodi et al</t>
  </si>
  <si>
    <t>En este trabajo se reportan registros actuales e históricos de la especie en la provincia que fueron contrastados con mapas de unidades ambientales y bioclimáticas para analizar su distribución. Según los resultados generales, inferimos que el puma no está extinto, más aún se reproduce en nuestro territorio. Entre Rios. El objetivo del trabajo es dar a conocer la distribución actual de la especie en la provincia de Entre Ríos, y relacionarla con una nueva clasificación propuesta de sus ambientes. Si bien se establecerá el área distribución actual y potencial, además, se presenta una primera aproximación sobre cuáles son las áreas prioritarias y las estrategias de conservación de este depredador tope teniendo en cuenta su rol como ‘ingeniero del ecosistema’. Se recopilaron registros modernos de la presencia de puma en la provincia que se volcaron en mapa de Google Earth, con revisión de publicaciones científicas, Tesis de Grado y Postgrado, bases de datos nacionales, notas periodísticas y materiales de museos. Se realizó un inventario a través de entrevistas, revisión de cueros y cráneos (Gallina Tessaro y López-González, 2011), presencia/ausencia (dela Maza y Salas, 2013) y para la identificación de la huella se utilizó la metodología propuesta por De Angelo y colaboradores (2010). Para identificar las zonas potenciales de distribución del puma en la provincia de Entre Ríos se utilizó un modelo de nicho ecológico a partir de los registros colectados. En la Tabla 1 se presenta detalladamente los 27 registros con respaldo fehaciente del año 1998 al 2020 de Puma concolor en la provincia de Entre Ríos obtenidos de literatura especializada, publicaciones periodísticas, entrevistas y trabajo de campo. Como puede observarse, la mayoría de los registros corresponden a animales cazados, revisión de cueros, fotografías de cráneos, relatos de avistamientos de pobladores locales, cazadores, profesionales o personal policial y en menor medida del levantamiento de huellas.</t>
  </si>
  <si>
    <t>Libro/guía</t>
  </si>
  <si>
    <t>Lista comentada de Mamíferos de la provincia de Entre Ríos.</t>
  </si>
  <si>
    <t>Multequina</t>
  </si>
  <si>
    <t>. ACOSTA Y F. MURÚA</t>
  </si>
  <si>
    <t>LISTA PRELIMINAR Y ESTADO DE CONSERVACIÓN DE LA MASTOFAUNA DEL PARQUE NATURAL ISCHIGUALASTO, SAN JUAN-ARGENTINA.</t>
  </si>
  <si>
    <t>En este trabajo se presenta una lista preliminar de las especies de mamíferos
registradas para el Parque Natural Ischigualasto y su estado de conservación. Fueron relevadas 14 especies de mamíferos del Parque Natural Ischigualasto ubicado en el Departamento de Valle Fértil, al noreste de la provincia de San Juan, Argentina. Se confeccionó la lista en base a la revisión de la Colección Zoológica del IMCN - UNSJ, a citas bibliográficas y trabajos de campo, en el período comprendido entre enero del 1997 y diciembre de 1999.
En los trabajos de campo se utilizaron censos de recorrida con observación de
ejemplares, fecas, huellas, cuevas y esqueletos además de captura con trampas tipo Shermann y tipo resorte. Para determinar el Estado de Conservación de la totalidad de las especies relevadas en el Parque se utilizó el método propuesto por Reca et al. (1994),</t>
  </si>
  <si>
    <t>MINISTERIO DE CULTURA Y EDUCACION FUNDACION MIGUEL LILLO</t>
  </si>
  <si>
    <t>C. C. Olrog, M. M. Lucero</t>
  </si>
  <si>
    <t>Guía de los mamíferos argentinos</t>
  </si>
  <si>
    <t>La lista de las especies en este trabajo, está basada principalmente en la obra de A. Cabrera, 1957-1961, “Catálogo de los mamíferos de América del Sur”, la de E. P. Walker, 1964, “Mammals of the World”, y numerosos estudios de especialistas, publicados durante los últimos 30 años. Sin embargo no tiene la
pretensión de ser completa, porque los problemas referentes a varios grupos, como por ejemplo los cricétidos y los roedores octodontes, están todavía lejos de ser solucionados.</t>
  </si>
  <si>
    <t>Libro Rojo de Mamíferos Amenazados
de la Argentina</t>
  </si>
  <si>
    <t xml:space="preserve">Aprile, G.et al </t>
  </si>
  <si>
    <t>Familia Felidae. Libro rojo de los mamíferos amenazados de la Argentina.SAREM</t>
  </si>
  <si>
    <t>El Ateneo, Buenos Aires.</t>
  </si>
  <si>
    <t>Parera, A</t>
  </si>
  <si>
    <t>Los Mamíferos de la Argentina y la región austral de Sudamérica</t>
  </si>
  <si>
    <t>Cabrera</t>
  </si>
  <si>
    <t>Nota en revista</t>
  </si>
  <si>
    <t>Notas sobre los pumas de la America Austral</t>
  </si>
  <si>
    <t>RIA</t>
  </si>
  <si>
    <t>Carnívoros en el sudoeste de la provincia de Buenos Aires: ecología y conflictos con los ganaderos</t>
  </si>
  <si>
    <t>LOLA (editorial)</t>
  </si>
  <si>
    <t>Canevari &amp; Vaccaro</t>
  </si>
  <si>
    <t>Libro. Guia de campo</t>
  </si>
  <si>
    <t>Guía de mamíferos del sur de América del Sur.</t>
  </si>
  <si>
    <t xml:space="preserve">La obra abarca un total de 190 especies de mamiferos grandes y medianos que habitan el sur de America del Sur. El libro cubre la totalidad de la Argentina, Chile, Paraguay y Uruguay, Bolivia y Brasil. </t>
  </si>
  <si>
    <t>Notas faunisiticas Azara</t>
  </si>
  <si>
    <t>Chimento y  De Lucca</t>
  </si>
  <si>
    <t>EL PUMA (Puma concolor) RECOLONIZA 
EL CENTRO Y EL ESTE 
DEL ECOSISTEMA DE LAS PAMPAS</t>
  </si>
  <si>
    <t>Nótulas Faunísticas Segunda Serie</t>
  </si>
  <si>
    <t>De Lucca</t>
  </si>
  <si>
    <t>PRESENCIA DEL PUMA (Puma concolor) Y SU CONFLICTO CON EL HOMBRE EN EL PARTIDO DE PATAGONES, BUENOS AIRES, ARGENTINA</t>
  </si>
  <si>
    <t>Para obtener un panorama de la situación del puma y de su conflicto con el hombre en el partido de Patagones se realizaron 29 encuestas a dueños de establecimientos agropecuarios. El presente trabajo tuvo como objetivos obtener un panorama actualizado acerca de la presencia y distribución
del felino en el partido de Patagones, conocer las percepciones y actitudes de la comunidad rural hacia este carnívoro y analizar la importancia de las pérdidas que los productores le atribuyen a la especie. En las encuestas se realizaron preguntas con la finalidad de: a) Obtener registros sobre presencia, episodios de depredación, cuantificación de pérdidas de hacienda y muertes de pumas por las comunidades humanas en el último año, b) Determinar el tipo de medidas adoptadas por los Eaps para prevenir ataques y para
controlar/combatir la especie y c) Conocer percepciones sobre fluctuaciones en la abundancia del puma en la última década, sobre la importancia dada a las pérdidas de ganado y sobre la consideración o no del puma como plaga. Algunos encuestados brindaron datos sobre la especie en campos vecinos, presencia de especies-presa del puma (ver Área de estudio) y sobre
antecedentes de depredación y de pumas muertos en represalia (Tabla 2).</t>
  </si>
  <si>
    <t>GONÇALVES, F. ET AL</t>
  </si>
  <si>
    <t>Recopilacion</t>
  </si>
  <si>
    <t>Atlantic Mammal Traits: a data set of morphological traits of mammals in the Atlantic Forest of South America</t>
  </si>
  <si>
    <t>Muzzachiodi</t>
  </si>
  <si>
    <t>NUEVO REGISTRO DE PUMA (Puma concolor) EN LA PROVINCIA
 DE ENTRE RÍOS, ARGENTINA</t>
  </si>
  <si>
    <t>. La presencia actual de Puma concolor en la provincia de Entre Ríos ha sido recientemente discutida. En este trabajo se reporta un nuevo registro para la provincia, cazado en la Estancia El Cerro, frente a El Chapetón (Departamento Paraná).  Este registro, junto a otros datos recientes evidencian que el puma no está extinguido de vida silvestre y debe considerarse como una especie críticamente amenazada en el territorio provincial. El día sábado 26 de noviembre de 2011 fue abatido un ejemplar de puma macho juvenil en un lote agrícola
rodeado de forestaciones de eucaliptos a la vera de un arroyo. Este curso de agua se ubica en las inmediaciones de la Estancia El Cerro, frente al Chapetón, en la localidad de Colonia Celina a 25 kilómetros de la ciudad de Paraná</t>
  </si>
  <si>
    <t>De Lucca &amp; Bollero</t>
  </si>
  <si>
    <t>NUEVOS REGISTROS DEL PUMA (Puma concolor) PARA EL NORTE DE LA ECORREGIÓN PAMPEANA</t>
  </si>
  <si>
    <t>En este trabajo se presentan nuevos registros del puma (Puma concolor) para el centro-norte de la ecorregión pampeana obtenidos a partir de entrevistas a cazadores y productores agropecuarios. Con esta información se pone en evidencia la existencia de una población reproductiva de la especie en una región de la cual había sido extirpada, por lo menos, desde hace más de medio siglo. La viabilidad de la misma sería frágil, considerando la presión de caza a la que parece estar sujeta. En este trabajo se proporcionan nuevos registros de Puma concolor para el sudeste de Córdoba, sur de Santa Fe y norte de Buenos Aires, evidenciando un proceso
de ocupación de territorios por parte de una población reproductiva de Puma concolor en un área de donde habría desaparecido al menos desde mediados del siglo pasado (Cabrera y Yepes, 1940).  En cada uno de estos pueblos se requería, de los pobladores (armeros, veterinarios, comerciantes, personal policial y municipal), información que permitiese localizar a personas con posibilidades de tener datos sobre la especie, ya sean estos cazadores o dueños/encargados
de establecimientos agropecuarios. Mediante esta metodología se pudo entrevistar a unas 20 personas.</t>
  </si>
  <si>
    <t>The IUCN Red List of Threatened Species 2015:e.T18868A97216466.</t>
  </si>
  <si>
    <t>NIELSEN, C et al</t>
  </si>
  <si>
    <t>Puma concolor (errata version published in 2016).</t>
  </si>
  <si>
    <t xml:space="preserve">América del Norte, América del Centro y América del Sur. </t>
  </si>
  <si>
    <t xml:space="preserve">Barriers, corridors or suitable habitat? Effect of monoculture tree plantations on the habitat use and prey availability for jaguars and pumas in the Atlantic Forest </t>
  </si>
  <si>
    <t>Using camera-trap records in combination with occupancy models, we investigated jaguar and puma habitat use in a productive landscape that includes pine plantations and forest areas in northern Misiones province. We estimated the availability of their main preys in this landscape and evaluated the variables that affect their occupancy pattern. This study area comprises a central portion with several contiguous public and private protected areas (Iguazú National Park, Urugua-í Provincial Park, San Jorge Forest Reserve, Urugua-í Wildlife Reserve, etc.) that together constitute a large block of continuous native forest of more than 2700 km2. Al oeste hay plantaciones de pinos y al este hay prpiedades rurales con produccion agro y pequeñ ganado. Esos sitios tambien se usaron para muestrear. For this study, we joined data from two overlapping (both in space and time) large-scale camera-trap surveys developed in the area between
2013 and 2014. In total, we developed 274 sampling stations with an effort of 13,347 camera-trap days. To evaluate prey availability for jaguars and pumas at each camera trap site we generated an index based on a model that took into account prey specieś occupancy probability and the contribution of
each prey species to biomass consumption by the two felid species. The mean biomass contribution of each prey species for pumas and
jaguars was obtained from three previous studies developed in the region (Cascelli de Azevedo, 2008; Crawshaw, 1995). We only included
prey species that have contributed at least 5% to the total biomass consumed by the large felids in at least one of these studies.</t>
  </si>
  <si>
    <t>Pia</t>
  </si>
  <si>
    <t>EVALUACIÓN DEL CONFLICTO ENTRE LOS CARNÍVOROS TOPE Y PRODUCTORES GANADEROS COLINDANTES AL PARQUE NACIONAL QUEBRADA DEL CONDORITO, SIERRAS GRANDES DE CÓRDOBA, ARGENTINA</t>
  </si>
  <si>
    <t xml:space="preserve">Se realizaron encuestas para evaluar el conflicto entre productores y puma (Puma concolor) y zorro colorado (Pseudalopex culpaeus smithersi). El 69% y 59% de los productores reportó pérdida de ganado por predación de puma y zorro, respectivamente. El estudio se llevó a cabo en las Sierras Grandes (31° 50’ S, 64° 52’ W), ubicadas en el oeste de la provincia de Córdoba (centro de Argentina). Para evaluar el conflicto entre productores y los carnívoros más grandes, se utilizaron encuestas como herramientas para generar información acerca de la interacción humanos-carnívoros. El objetivo del estudio fue describir el conflicto carnívoros-humanos, en base a las características productivas, conocimiento de los carnívoros, causas de pérdidas de ganado y percepción de los productores luego de la creación del parque nacional. En 1996, se creó en la porción central de las Sierras Grandes (Pampa de Achala) el Parque Nacional Quebrada del Condorito (36.737 ha, en adelante parque), el que se encuentra rodeado por la Reserva Hídrica Provincial de Achala (146.000 ha, en adelante reserva) donde se continúa con las prácticas tradicionales de ganadería. Durante el año 2004 se realizaron encuestas a 38 pequeños productores que poseen sus animales dentro del parque (convenios), en los alrededores del mismo y hacia el norte de la reserva (Mapa 1). Se desarrollaron entrevistas personales semiestructuradas, en base a un listado fijo de preguntas de tipo abierto y cerrado (Sabino, 1996). En las encuestas se solicitó información de las características productivas del campo (nombre,
superficie, ubicación, cantidad y tipo de ganado). Conocimiento que poseen de los carnívoros que frecuentan su campo (identificación de especies, época del año en que se los observa). Circunstancias de pérdida de ganado doméstico (motivos e identificación de las causas de muerte, época de mayor daño o mortandad, cantidad de pérdidas), descripción de los métodos de control que utilizan contra los predadores, tipos de control que
conocen y cuáles proponen para ser utilizados. Y finalmente, se les solicitó información sobre la percepción que poseían del conflicto antes y después de la creación del parque. </t>
  </si>
  <si>
    <t>De Lucca &amp; Nigro</t>
  </si>
  <si>
    <t>Para obtener un panorama del conflicto entre el hombre y el puma (Puma concolor cabrerae) en el Distrito del Caldén, Región del Espinal, Argentina, se realizaron 22 encuestas a dueños/encargados de establecimientos agropecuarios entre noviembre de 2010 y diciembre de 2011. El área en donde se efectuó el presente estudio abarca parte del extremo sur del distrito del Caldén (Tabla 1; Mapas 1 y 2). La información obtenida proviene de los Departamentos de Hucal y Caleu Caleu en el sudeste de la provincia de La Pampa y de los de Púan y Villarino en el sudoeste de la provincia de Buenos Aires. Estos Departamentos delimitan amplias superficies, conservan importantes áreas de bosques nativos (ver Tabla1; Foto 1) y tienen una baja densidad de población humana. Este estudio se basó en la realización de encuestas a productores (Foto 5) con la finalidad de obtener información sobre: 1) presencia, episodios de depredación, cuantificación de pérdidas de hacienda atribuidas a pumas y muertes de pumas por los pobladores, 2) tipo de medidas adoptadas por los Eaps para prevenir ataques y para controlar/combatir la especie y 3) percepciones acerca de a) fluctuaciones en la abundancia del puma en la última década, b) la importancia dada a las pérdidas de ganado y c) la consideración del puma como plaga. De estos temas, se requirió a los productores información del
último año (a partir del momento de la encuesta). Algunos encuestados brindaron datos sobre la especie
en campos vecinos, presencia de especies-presa del puma y sobre antecedentes de depredación y de pumas muertos en represalia (Tabla 2). En tres viajes previos a los caldenales del Departamento de Villarino y Púan realizados en 2008 y 2009, uno de los autores (EDL), efectuó entrevistas (informales, sin el empleo
de una encuesta) a personal de Eaps (ver Mapa 2), obteniendo datos sobre la presencia e interacción entre
hombres y pumas. Se consideró incluirlos en una sección de este trabajo (Tabla 2) por considerarlos de interés y complementarios a los del área de estudio.</t>
  </si>
  <si>
    <t>LA IMPORTANCIA DE LOS ROEDORES EN LA DIETA DE DOS CARNÍVOROS 
SIMPÁTRICOS BAJO DIFERENTES CONTEXTOS DE DISPONIBILIDAD 
DE PRESAS EN LA PAMPA DE ACHALA, CÓRDOBA</t>
  </si>
  <si>
    <t>SAREM</t>
  </si>
  <si>
    <t>Barquez et al</t>
  </si>
  <si>
    <t>Mamiferos de Argentina. Sistematica y Distribucion. SAREM</t>
  </si>
  <si>
    <t>El objetivo original de la obra fue poner a disposición de la comunidad científica, el
estado actual del conocimiento de los mamíferos de Argentina, desde la óptica y conocimiento
de los especialistas nacionales, quienes debían resumir la información de las especies
reconocidas hasta el momento, la taxonomía que debe utilizarse y las distribuciones de cada una. Es una pbra de Sistematica y Distribucion.</t>
  </si>
  <si>
    <t>Ethnobiology and Conservation</t>
  </si>
  <si>
    <t xml:space="preserve">Tamburini et al </t>
  </si>
  <si>
    <t>Multiple assessments to value wild animals in the analysis of human-wildlife relationships: a case study from the Argentine Dry Chaco</t>
  </si>
  <si>
    <t>We conducted our study in Pocho Department, located in the west of the province of Córdoba, Argentina. The present work is based on a study carried out on hunting (Tamburini 2016; Tamburini and Cáceres 2017), in which we interviewed 40 adult men of 25 to
77 years of age, between 2010 and 2012. Different perceptions of wildlife are usually involved in decision-making processes on the use of environmental commons and in human choices; therefore, knowing how people value nature can enhance our understanding about human-wildlife relationships. We propose to broaden the concept of cultural value by considering the trade-offs between positive and negative nature’s contributions to people (NCP), including trade-offs influenced by near-past contexts. Field work was conducted with inhabitants of a rural community of the Dry Chaco of Argentina, aiming at knowing the importance of fauna in people´s lives. Our overall goal is to broaden the assessment of cultural importance to find the best way to represent how the rural people of the Dry Chaco of Córdoba (Argentina) value local fauna. Drawing upon people’s local ecological knowledge
about wildlife, we pose the following research questions: a) What place does each species of wildlife occupy in the cognition of this social group?; b) How does the cultural importance of species vary when different NCP categories (material and immaterial, and positive and negative values) are considered in the calculations?; c) Does the cultural importance and cognitive salience indexes explain the same aspects about wildlife?, are these indexes redundant? In this work, we propose a methodological exercise that seeks to shed light on the difficult task of assigning values to nature from local people’s point of view, and to find the best way to represent it.</t>
  </si>
  <si>
    <t>Altrichter et al</t>
  </si>
  <si>
    <t>The decline of jaguars Panthera onca in the Argentine Chaco</t>
  </si>
  <si>
    <t>Gutierrez et al</t>
  </si>
  <si>
    <t>Ten years of actualistic taphonomic research in the Pampas region of Argentina: Contributions to regional archaeology</t>
  </si>
  <si>
    <t>In this paper, we present a summary of our results after ten years of actualistic studies in the Pampas. Our actualistic studies are carried out in the plains and coastal areas of inter-sierra grasslands and the Tandilia hills of the Pampas region of Argentina. Carnivore modifications are frequent in many archaeological sites in the Pampas region, however, few actualistic models exist for the area which permit evaluating the significance of these agents. For this reason, since 2010 several feeding experiments with native Pampean carnivores (Geoffroy's cat, Pampas fox, puma, Lesser grison, Hog-nosed skunk) have been conducted in a local zoo to generate a model of destructive behavior for these animals on small preys. Between 2000 and 2006, fieldwork was carried out in the north of the Province of Río Negro (Argentina), where 158 guanaco carcasses were registered by various causes of death (e.g. poachers, puma, accidents with fences) (Kaufmann, 2009).</t>
  </si>
  <si>
    <t>Laguna et al</t>
  </si>
  <si>
    <t>Inspired by real scenarios in Northern Patagonia, we analyze a mathematical model of a simple trophic web with two herbivores and one predator. The studied situations represent a common practice in the steppes of Argentine Patagonia, where livestock are raised in a semi-wild state, either on the open range or enclosed, coexisting with competitors and predators. In the present work, the competing herbivores represent sheep and guanacos, while the preda_x0002_tor is associated with the puma. Our intention is to advance towards the modeling of trophic web complexity in successive approximations. In this paper we take a first step in this direction: modeling a predator-prey-competition system in environments subjected to disturbances.
We present as a case study the dynamics of a simple trophic web. As a paradigm of a more complex ecosystem, we analyze here the case of a single predator and two competing preys in the Patagonian steppe. Specifically, we focus on two native species: puma (Puma concolor, a carnivore) and guanaco (Lama guanicoe, a camelid), and on sheep (Ovis aries) as an introduced competitor to the native herbivore and further prey of the pumas. This system is the result of a long sequence of ecological and historical events that we briefly
outline below. We perform numerical simulations of spatially extended metapopulations assemblages of the system, which allow us to incorporate the effects of habitat heterogeneity and destruction. The numerical results are compared with those obtained from mean field calculations. We find that the model provides a good theoretical framework in several situations, including the control of the wild populations that the ranchers exert to different extent. Furthermore, the present formulation incorporates new terms in previously analyzed models, that help to reveal the important effects due to the heterogeneous nature of the system. In many situations of conflict between production and conservation, it is
difficult to make ecologically right decisions in terms of sustainability if the variables are taken separately, ignoring their interactions. We believe that our results highlight the importance of mathematical models in the decision-making process, and constitute a valuable contribution for the theoretical framework of interacting metapopulations</t>
  </si>
  <si>
    <t>Acta Theriologica</t>
  </si>
  <si>
    <t>Spatial niche overlap between vicuñas and guanacos</t>
  </si>
  <si>
    <t>Historical Biology</t>
  </si>
  <si>
    <t>Mondini</t>
  </si>
  <si>
    <t>Carnivore taphonomy in South America: a review of actualistic studies and their 
implications in the southern Neotropics</t>
  </si>
  <si>
    <t xml:space="preserve">Actualistic studies on mammalian carnivore taphonomy in southern South America are reviewed here, including pumas, small cats, foxes, and other, smaller carnivores. Los de puma son de Argentina. </t>
  </si>
  <si>
    <t>Sign System Studies</t>
  </si>
  <si>
    <t>Gomez Ponce</t>
  </si>
  <si>
    <t>Ecosemiotic aspects of zoomorphic metaphors: 
The human as a predator</t>
  </si>
  <si>
    <t>Since ancient times, humans have tried to explain
various phenomena through animal representations: in other words, animals signify
our own experience of the world. In this work, I theorize about metaphor, understood by Juri Lotman (1990: 44) as a way to build knowledge through different cultural languages. Due to cultural dynamics, metaphors move freely in synchrony and diachrony, enabling us to produce different metaphors on the basis of the same referent and to make visible different ideologies. From this point of view, animal metaphors produce similarity, displacement and substitution with nature, relating animalistic features to different subjects in certain social contexts. Between the domains of culture and nature, rhetorics could be interpreted as a mechanism of meaning-generation which constitutes textual encounters. In this regard, I argue that one possible view to the use of animal metaphors could be sought in the metaphorical consideration of the human being as a predator, associating the ecological notion with certain social behaviours. In this sense, ecosemiotics makes it possible to understand “how human culture interprets nature” in its textual representations (Nöth 2001: 73). From a methodological point of view, ecosemiotics allows to investigate how specific behaviours are a source of meaning: in other words, how through metaphors an alleged “animal manifestation” is appropriated by (translated into) various cultural texts. To illustrate this, I am interested in reviewing some features of predatory metaphors in certain texts of Argentinean culture that have caught my attention. it is interesting to consider how some natural predators become
objects of representation in textual configurations which can be interpreted as
cultural translations of this primitive “semiotic moment” (Martinelli 2010: 10). For
instance, it is possible to observe this signification through Latin American history
and particularly in Argentinean culture. In this sense, such examples can be found
especially in two species present throughout the American continent: the cougar
(‘puma concolor’ or ‘puma’ in Spanish) and the jaguar (‘pantheraoca’ or, as it is
known in South America, ‘yaguareté’). These are two carnivore felines, top predators
whose natural environments (the former in the mountain, the latter in the jungle) are located throughout the vast territory of Argentina and many other countries in
the vicinity. The cougar and the jaguar, often confused, have been objects of cult and admiration for the native civilizations. The
cultural signification of both predators has generated semiotic meanings that expand
into contemporaneity as a form in which human culture metaphorizes aggressiveness.</t>
  </si>
  <si>
    <t>Vera Cortez et al</t>
  </si>
  <si>
    <t>Efficiency of antipredator training in captive-bred greater
rheas reintroduced into the wild</t>
  </si>
  <si>
    <t xml:space="preserve">In this context, the aimof this study was to analyze whether captive greater rheas receiving antipredator training maintained antipredator behaviors as well as to evaluate the efficacy of training by measuring survival after release into the wild. Entrenaron a dos grupos de Rheas en un zoologico de Cordoba: uno con un puma taxidermizado para ver el comportamiento antidepredador y otro sin el puma, con una silla. Eight individuals from the Antipredator Training group and
six from the Control group were equipped with CB-5 expansion
collars (Telonics, Mesa, Arizona, USA). All 20 greater
rheas were transported, maintaining the original group composition,
in conditioned vehicles as proposed by Navarro and
Martella (2011). The selected area was Estancia Las Dos
Hermanas Wildlife Refuge (33°40′S, 63°19′W), in Arias,
province of Córdoba (Argentina), 400 km away from the
zoo. Analizaron el comportamiento de entrenamiento. Y la supervivencia. A female from the Control group was killed by
poachers between 8 and 19 days post-release (dpr) and a male
of the same group had to be euthanized because of a fractured
leg due to a fall. Between 30 and 40 dpr, one Control male and
one male and one female from the Antipredator Training died
for dog attacks. The dead body of one Antipredator
Training male was found with signs of puma attack. Considering all released animals, and according to the
bone remains found, 50 % of deaths (n=10) were caused by
dog attack, 40 % (n=8) by poaching and only one by puma
attack. </t>
  </si>
  <si>
    <t>J. Zool., Lond</t>
  </si>
  <si>
    <t xml:space="preserve">Branch et al </t>
  </si>
  <si>
    <t>Factors influencing population dynamics of the plains viscacha 
(Lagostomus maximus, Mammalia, Chinchillidae) in scrub habitat of 
central Argentina</t>
  </si>
  <si>
    <t>Population dynamics of the plains viscacha (Lagostomus maximus), a highly social burrowing rodent, were studied in desert scrub habitat of central Argentina from 1984 to 1991. The viscacha population declined between 1984 and 1987 from 96 to three individuals, and all but one of eight social groups went extinct. Our data provide support for both food shortage and predation as important factors in the population crash. Predation by mountain lions (Felis concolor) was high throughout the study. However, observations of mountain lions foraging in viscacha colonies increased during the decline of the viscacha population. Data were collected between March 1984 and May 1991 in Lihue Calel National Park, Departamento Lihue Calel, La Pampa Province, Argentina. Observational data and radio-telemetry indicate that predation, particularly by mountain lions, was high during this study. Nine of the 12 viscachas with radio-collars were eaten by mountain lions. Mountain lions were also observed chasing viscachas 10 times, resulting in one kill. During systematic behavioural observations, mountain lions were sighted 41 times, small cats
11 times, and foxes 37 times. Mountain lions were observed in ward 3 more frequently during the decline phase of the viscacha population than during the stable phase</t>
  </si>
  <si>
    <t>Plos One</t>
  </si>
  <si>
    <t>Perrig et al</t>
  </si>
  <si>
    <t>Demography of avian scavengers 
after Pleistocene megafaunal 
extinction</t>
  </si>
  <si>
    <t xml:space="preserve">The late Quaternary megafauna extinctions reshaped species assemblages, yet we know little about  how extant obligate scavengers responded to this abrupt ecological change. To explore whether obligate scavengers persisted by depending on contemporary community linkages or via foraging fexibility, we tested the importance of the trophic interaction between pumas (Puma concolor) and native camelids (Vicugna vicugna and Lama guanicoe) for the persistence of Andean condors (Vultur gryphus) in southern South America, and compared the demographic history of three vultures in diferent continents. We sequenced and compiled mtDNA to reconstruct past population dynamics. Our results suggest that Andean condors increased in population size &gt;10 KYA, whereas vicuñas and pumas showed stable populations and guanacos a recent (&lt;10 KYA) demographic expansion, suggesting independent trajectories between specie. To test our predictions, we implemented three complementary analytical methods that infer past population dynamics from contempo_x0002_rary gene sequences. In particular, we sequenced mitochondrial (mtDNA) and nuclear loci (nDNA) of Andean condors and compiled available mtDNA sequences from GenBank to study changes in population size of pumas,  Andean condors, vicuñas, guanacos, California condors and white-backed vultures via neutrality tests, mismatch distributions, and Extended Bayesian Skyline Plot coalescent models (EBSP). We found independent historical demographic trajectories among pumas, condors and wild camelids in southern South America, and no support for the condor-puma-camelid being a historical relationship that allowed the persistence of Andean condors despite the loss of megafauna. Our results suggest that dietary plasticity of extant vulture lineages allowed them to thrive despite historical environmental changes. This dietary flexibility, however, is now detrimental as it enhances risk to toxicological compounds harbored by modern carrion resources.We targeted pumas dentro de Argentina y Chile. </t>
  </si>
  <si>
    <t>Puma</t>
  </si>
  <si>
    <t>Total</t>
  </si>
  <si>
    <t>total</t>
  </si>
  <si>
    <t>ecologia</t>
  </si>
  <si>
    <t>Ensamble</t>
  </si>
  <si>
    <t>Revisión bibliográfica del puma (Puma concolor) en Argentina: un acercamiento a lo que se conoce y lo que queda por explorar en miras a su conservación</t>
  </si>
  <si>
    <t>Tipo de Publicacion</t>
  </si>
  <si>
    <t>Argentina + 1</t>
  </si>
  <si>
    <t>Argentina + 2</t>
  </si>
  <si>
    <t>Actitudes y comportamiento</t>
  </si>
  <si>
    <t>Patrones de actividad</t>
  </si>
  <si>
    <t>Predación</t>
  </si>
  <si>
    <t>Revision</t>
  </si>
  <si>
    <t>Muestra</t>
  </si>
  <si>
    <t>sI DESCRIBE TRICHINIOSIS EN CARNIVOROS SI VA</t>
  </si>
  <si>
    <t>DE ESE PORCENTAJE DE VETERINARIA NO SON DIRIGIDOS, SI NO QUE LOS MENCIONA.</t>
  </si>
  <si>
    <t>MENCIONAR CUALES SON MULTIPLES ESPECIES</t>
  </si>
  <si>
    <r>
      <rPr>
        <sz val="10"/>
        <color theme="1"/>
        <rFont val="Arial"/>
      </rPr>
      <t xml:space="preserve">Of the 289 feces collected, 209 (72.3%) had sufficient sample remaining to be used in this studyand the majority of these were genetically confirmed to individual (81.3%) and sex (78.4%) level. In fact, thesesamples represent a minimum of 115 individuals (10 jaguars, 13 pumas, 33 ocelots, 38 oncillas, and 21 bush dogs). </t>
    </r>
    <r>
      <rPr>
        <b/>
        <sz val="10"/>
        <color theme="1"/>
        <rFont val="Arial"/>
      </rPr>
      <t>While no samples showed evidence of infection, this does not exclude the occurrence of CPV in wild carnivores inthe area, as intermittent viral shedding could condition the diagnosis of CPV in feces of infected wild mammals.</t>
    </r>
  </si>
  <si>
    <t>muestras de tejido muscular de puma de Santa Cruz</t>
  </si>
  <si>
    <r>
      <rPr>
        <sz val="10"/>
        <color theme="1"/>
        <rFont val="Arial"/>
      </rPr>
      <t xml:space="preserve">The medicinal use of animals was reported by 57% of the surveyed people. The species most frequently used by residents were R.pennata (58.60% of responses) followed by L.  guanicoe (guanaco; 44.34%), Puma concolor (mountain lion; 5.38%) , Pseudalopex sp. (fox; 1.07%),L. vicugna(vicuña; 0.54%),L.europaeus(European hare; 0.54%), andConepatus chinga(Molina’s hog-nosed skunk; 0.54%). </t>
    </r>
    <r>
      <rPr>
        <b/>
        <sz val="10"/>
        <color theme="1"/>
        <rFont val="Arial"/>
      </rPr>
      <t>Puma</t>
    </r>
    <r>
      <rPr>
        <sz val="10"/>
        <color theme="1"/>
        <rFont val="Arial"/>
      </rPr>
      <t xml:space="preserve">: Fat. The fat is heated, and when cold,the ointment is collected for use. Desease treated: Rheumatism and bones’pain, Category: muscular-skeletal system disorders. Desease treated: Chest pain.  Category: Respiratory system disorders. Frequency ofresponses (N = 186): 5 for both. Percentages(%): 2.69 both of them. </t>
    </r>
  </si>
  <si>
    <r>
      <rPr>
        <b/>
        <sz val="10"/>
        <color theme="1"/>
        <rFont val="Arial"/>
      </rPr>
      <t>No se puede definir.</t>
    </r>
    <r>
      <rPr>
        <sz val="10"/>
        <color theme="1"/>
        <rFont val="Arial"/>
      </rPr>
      <t xml:space="preserve"> Para  alcanzar  el  propósito  propuesto  se  utilizó  la  encuesta  virtual  online  a  través  de  Facebook  y  correo  electrónico.  </t>
    </r>
  </si>
  <si>
    <t>Fernandez et al</t>
  </si>
  <si>
    <t>Small mammal remains recovered from two archaeological sites in the middle and lower Negro River valley (Late Holocene, Argentina): Taphonomic issues and paleoenvironmental implications</t>
  </si>
  <si>
    <t>Segura Valentina</t>
  </si>
  <si>
    <t>A three-dimensional skull ontogeny in the bobcat (Lynx rufus) (Carnivora: Felidae): a comparison with other carnivores</t>
  </si>
  <si>
    <t>Flueck &amp; Jones</t>
  </si>
  <si>
    <t>Potential existence of a sylvatic cycle of Taenia ovis krabbei in Patagonia, Argentina</t>
  </si>
  <si>
    <t>Identification of cougar and jaguar feces through bile acid chromatography</t>
  </si>
  <si>
    <t xml:space="preserve">Buscan identificar 194 cacas recolectadas en PAraguay par diferenciar entre jaguar y puma. Y para poner a punto el metodo de identificacion de cromatografia usan pumas cacas de argentina. No lo cuento como trabajo en Argentina. </t>
  </si>
  <si>
    <t>Bellusci et al</t>
  </si>
  <si>
    <t>Carnivore coprolites from Gruta del Indio site as source of paleoparasitological and paleoecological evidences (late Pleistocene-Holocene, Mendoza, Argentina)</t>
  </si>
  <si>
    <t>The rock shelter Gruta del Indio (GI) is an emblematicarcheological and paleontological site located from Mendoza, Argentina. Several studies were conducted at this site, whichprovided a stratified sequence spanning the last ∼31ky BP. The aim of this work was to study parasite remains found in coprolitesassigned to carnivores from GI, with the purpose of contributing to the paleoecological knowledge of the site. Twenty coproliteswere examined for parasites. The macroscopic remains were separated and dried at room temperatureand were examined for diet analysis. All micromammal prey belonged to the Order Rodentia, and six histricomorphs could beidentified. Also, bird bones, plant, arthropod, and hair remains were found. Five coprolites contained parasite remains, and eightnematode species were recovered. This is the first paleoparasitological study at this site, and the findings broaden the knowledgeof the biogeographic history of the gastrointestinal helminths found. The obtained results evidence the importance of carnivorecoprolite studies recovered from archeological contexts in the reconstruction of paleoecological scenarios. Also, the importanceof carnivores for the dispersion of their own parasites and the parasites of their prey are discusse. In the particularcases of the coprolites GI9 and GI10, their morphology andsize suggested that correspond to a large carnivore.P. concolor is the only large size carnivore inhabiting current-ly in this area, although P. onca lived in the area until histor-ical times (Lehaman-Nitsche 1907)</t>
  </si>
  <si>
    <t>Advances in Knowledge of Wild Toxocariasis in Patagonia (Argentina): Toxocara canis</t>
  </si>
  <si>
    <t>Seventeen specimens of carnivores of the families Felidae (Puma concolor and Leopardus geoffroyi) and Canidae (Lycalopex culpaeus) were collected in different localities of Nahuel Huapi National Park (Argentina) from August 2005 to May 2018. The specimens were processed by necropsy, and ascaridid parasites were obtained only from L. culpaeus. Morphological analysis indicates all the specimens belong to Toxocara canis, and specific identification was confirmed by PCR procedure. This study represents the first molecular identification of T. canis from Andean foxes in Argentina, and provides information on the spatial distribution of T. canis in wild environments in Patagonia.</t>
  </si>
  <si>
    <t>Journal of forense</t>
  </si>
  <si>
    <t>Fonseca, GM; Palacios, R</t>
  </si>
  <si>
    <t>An Unusual Case of Predation: Dog Pack or Cougar Attack?</t>
  </si>
  <si>
    <t xml:space="preserve">ANDERSON AE </t>
  </si>
  <si>
    <t>A critical review of literature on Puma (Felis concolor).  [1983]</t>
  </si>
  <si>
    <t>Cabrera, A., &amp; C. Yepes</t>
  </si>
  <si>
    <t>Mamíferos Sud-Americanos</t>
  </si>
  <si>
    <t>Cabrera, A.</t>
  </si>
  <si>
    <t>1961.</t>
  </si>
  <si>
    <t>Los felidos vivientes de la Republica Argentina</t>
  </si>
  <si>
    <t>Hugh H. Genoways, Michael A. Mares</t>
  </si>
  <si>
    <t>Mammalian biology in South America</t>
  </si>
  <si>
    <t>Guia De Los Mamiferos Argentinos C Olrog Fundacion Miguel Lillo 1981 : Free Download, Borrow, and Streaming : Internet Archive</t>
  </si>
  <si>
    <t>Ariel Carmarán,</t>
  </si>
  <si>
    <t>Articulo</t>
  </si>
  <si>
    <t>Estudio exploratorio del Puma concolor (Linnaeus, 1771) en el Parque Nacional Pre Delta y zona de influencia, Provincia de Entre Ríos, Argentina</t>
  </si>
  <si>
    <t>Catálogo en línea (unlp.edu.ar)</t>
  </si>
  <si>
    <t>Fundación de Historia Natural Félix de Azara</t>
  </si>
  <si>
    <t>Juan Carlos Chebez1 y Norberto Angel Nigro</t>
  </si>
  <si>
    <t>REPORTE TECNICO</t>
  </si>
  <si>
    <t>APORTES PRELIMINARES PARA UN PLAN DE CONSERVACIÓN Y MANEJO DEL PUMA (Puma concolor) EN LA REPÚBLICA ARGENTINA</t>
  </si>
  <si>
    <t>Gallo et al</t>
  </si>
  <si>
    <t>Paper?</t>
  </si>
  <si>
    <t>Preliminary data on the genetic structure of puma (Puma concolor) populations in Argentina</t>
  </si>
  <si>
    <t>Di Bitteti et al</t>
  </si>
  <si>
    <t>RESUMEN CONGRESO</t>
  </si>
  <si>
    <t>Nuevos registros de puma (Puma concolor) en la Provincia de Corrientes:  recolonización, expansión o vacío de información?</t>
  </si>
  <si>
    <t>Biologica</t>
  </si>
  <si>
    <t>Soler, L. y F. Cáceres</t>
  </si>
  <si>
    <t>Evaluación preliminar de la actividad y uso del hábitat por carnívoros silvestres del Parque Nacional Mburucuyá a través de evidencias indirectas y trampeo</t>
  </si>
  <si>
    <t>Breve análisis sobre la presencia del puma (Puma concolor) en la Provincia de Corrientes.</t>
  </si>
  <si>
    <t>Soler, L et al</t>
  </si>
  <si>
    <t>Informe tecnico</t>
  </si>
  <si>
    <t>Evaluación preliminar de la actividad y uso del hábitat por carnívoros silvestres del Parque Nacional fotográfico</t>
  </si>
  <si>
    <t>Erlich de Yofre, A</t>
  </si>
  <si>
    <t>El puma. Fauna Argentina</t>
  </si>
  <si>
    <t>Novaro &amp; Walker</t>
  </si>
  <si>
    <t>Capitulo 14. Human-induced Changes in the Effect of Top Carnivores on Biodiversity in the Patagonian Steppe. En: Large Carnivores and the Conservation of Biodiversity</t>
  </si>
  <si>
    <t>Susan Walker &amp; Novaro</t>
  </si>
  <si>
    <t>Chapter 7. The World’s Southernmost Pumas in Patagonia and the Southern Andes. En: Cougar</t>
  </si>
  <si>
    <t>Libro capitulo</t>
  </si>
  <si>
    <t>Orden Carnívora. Mamíferos de Córdoba y su estado de conservación (R. Torres &amp; D. Tamburini, eds.</t>
  </si>
  <si>
    <t>Pia &amp; Novaro</t>
  </si>
  <si>
    <t>Informe de consultoria</t>
  </si>
  <si>
    <t>Monitoreo de poblaciones de carnívoros y análisis de alternativas para reducir conflictos con la ganadería del área circundante al Parque Nacional Monte León. Informe final de consultoría. Fundación Patagonia Natural</t>
  </si>
  <si>
    <t xml:space="preserve">Agustin et al </t>
  </si>
  <si>
    <t>Carnivore coprolites from “Gruta del Indio” site as source of paleoparasitological and paleoecological evidences (late Pleistocene-Holocene, Mendoza, Argentina)</t>
  </si>
  <si>
    <t>Ercoli et al</t>
  </si>
  <si>
    <t>FIRST RECORD OF CARNIVORA (PUMA LINEAGE, FELIDAE) IN THE UQUIA FORMATION (LATE PLIOCENE EARLY PLEISTOCENE, NW ARGENTINA) AND ITS SIGNIFICANCE IN THE GREAT AMERICAN BIOTIC INTERCHANGE</t>
  </si>
  <si>
    <t>Ornela Beltrame, et al</t>
  </si>
  <si>
    <t>Zoonotic parasites in feline coprolites from a holocenic mortuary context from eastern Patagonia (Argentina)</t>
  </si>
  <si>
    <t xml:space="preserve">Cueva Galpón (departamento de Valcheta, provincia de Río Negro. In this paper, two coprolites of felid found in Cueva Galpón, an 
initial late Holocene mortuary site from northeast Patagonia (Argentina), were studied for 
paleoparasitological purposes. Samples were processed by rehydration, homogenization, 
filtered and processed by spontaneous sedimentation. The samples were assigned to Puma 
concolor (puma) or Panthera onca (jaguar). “Cueva Galpón” (CG) is a mortuary archaeological context dated to the initial late 
Holocene (ca. 3000 years BP), located in the northeast of Patagonia region, Argentina. The 
site is located inside a rock shelter of ca. 50 m wide at the entrance and 10 m high, located on
the eastern edge of the Pailemán hills. </t>
  </si>
  <si>
    <t>Monk, J et al</t>
  </si>
  <si>
    <t>Cascading effects of a disease outbreak in a remote protected area</t>
  </si>
  <si>
    <t>https://www.conicet.gov.ar/una-investigacion-evidencia-como-un-parasito-afecta-a-la-fauna-de-los-altos-andes/</t>
  </si>
  <si>
    <t>Facultad de Ciencias Exactas y Naturales, Universidad Nacional de Mar del Plata, Buenos Aires, Argentina.</t>
  </si>
  <si>
    <t>Llanos, Romina</t>
  </si>
  <si>
    <t>Tesis Doctoral</t>
  </si>
  <si>
    <t>Identificación y cuantificación de conflictos entre la fauna silvestre y la actividad productiva en Patagonia: el puma (Puma concolor) y la ganadería ovina en la provincia del Chubut</t>
  </si>
  <si>
    <t xml:space="preserve">Lucherini &amp; Soler </t>
  </si>
  <si>
    <t>New data on felids of the high-altitude Andes. Cat News 26: 16-17.</t>
  </si>
  <si>
    <t>Revista de Medicina Veterinaria</t>
  </si>
  <si>
    <t>Moriena</t>
  </si>
  <si>
    <t>Cita para la Argentina de Ancylostoma pluridentatum. Alessandrini, 1905 (Nematoda, Ancylostomidae) en Felis concolor</t>
  </si>
  <si>
    <t>Rodriguez Curras, et al</t>
  </si>
  <si>
    <t>Perceived risk structures the space use of competing carnivores</t>
  </si>
  <si>
    <t>Anthony Caragiulo</t>
  </si>
  <si>
    <t>POPULATION GENETIC STRUCTURE AND PHYLOGEOGRAPHY OF PUMAS (PUMA CONCOLOR)</t>
  </si>
  <si>
    <t>Especie/s objetivo de estudio</t>
  </si>
  <si>
    <t>No puma / otra especie</t>
  </si>
  <si>
    <t>Puma y dos carnivoros</t>
  </si>
  <si>
    <t>Carnivore Niche Partitioning in a Human Landscape</t>
  </si>
  <si>
    <t>We simultaneously quantified overlap in the critical niche axes of a simple carnivore community—an apex carnivore (Puma concolor), a dominant mesocarnivore (Lycalopex culpaeus), and a subordinate small carnivore (Lycalopex griseus)—in a human landscape featuring pastoralists and semidomestic carnivores (i.e., dogs, Canis familiaris).</t>
  </si>
  <si>
    <t>Barcelo et al</t>
  </si>
  <si>
    <t>More than just meat: Carcass decomposition shapes trophic identities in a terrestrial vertebrate</t>
  </si>
  <si>
    <t xml:space="preserve">We evaluated the role of carcasses as multitrophic resources and explored 
dietary partitioning for a sexually dimorphic obligate scavenger known for its 
hierarchical social system. This study was set in a well-studied community of  camelids Vicugna, Lama guanicoe, pumas Puma concolor and Andean condors 
Vultur gryphus in the Andes San Guillermo NP (29°12′S–69°20′W) extends over 1,660 km2
 in  the Andean plateau in the province of San Juan, Argentina. </t>
  </si>
  <si>
    <t>LaBarge et al</t>
  </si>
  <si>
    <t>Pumas Puma concolor as ecological brokers: a review of their biotic relationships</t>
  </si>
  <si>
    <t>Sintetizamos  la  literatura  publicada  que  documenta  las  interacciones  bióticas  de  los  pumas,  con  el  fin  de:  1)  avanzar  en  nuestra  comprensión  de  los  roles  ecológicos  que  juegan  los  pumas  en  los  sistemas  naturales,  y  2)  apoyar  la  toma  de  decisiones  estratégicas  sobre  inversiones  en  conservación,  educación  pública  y  gestión  de  la  conservación  de  todo  el  ecosistema.   Dividimos  las  interacciones  bióticas  del  puma  en  cinco  categorías:  1)  regu-lación  de  la  dieta  y  las  presas,  2)  efectos  del  miedo  en  las  presas  (incluidas  las  cascadas  tróficas),  3)  efectos  a  través  de  la  producción  de  carroña,  4)  efectos en otros carnívoros y 5) servicios ecosistémicos</t>
  </si>
  <si>
    <t>Caruso Nicolas</t>
  </si>
  <si>
    <t>Factores determinantes de la distribución de cuatro especies de carnívoros en el sudoeste de la provincia de Buenos Aires</t>
  </si>
  <si>
    <t>El objetivo de esta tesis fue estudiar aspectos ecológicos de las cuatro especies de carnívoros más comunes presentes en el Espinal del sudoeste bonaerense, Conepatus chinga, Leopardus geoffroyi, Pseudalopex gymnocercus y Puma concolor, con un enfoque a escala de paisaje (27.300 km2) y con particular atención a los efectos de las alteraciones antrópicas que están afectando intensamente los ambientes naturales de esta región. En Provincia de Bs As</t>
  </si>
  <si>
    <t xml:space="preserve">Walker, S.; Novaro, A. </t>
  </si>
  <si>
    <t>The world’s southernmost pumas in Patagonia and the Southern Andes. In Cougar: Ecology and Conservation;</t>
  </si>
  <si>
    <t>Chile y Argentina????</t>
  </si>
  <si>
    <t>To determine how risk-avoidance behaviors shape the space-use of carnivore communities, we studied a simple community of carnivores in northern Patagonia, Argentina: pumas (Puma concolor; an apex carnivore), culpeo foxes (Lycalopex culpaeus; a meso-carnivore), and chilla foxes (Lycalopex griseus; a small carnivore). We used multi-species occupancy models to quantify the space use within the carnivore community and giving-up densities to understand the behaviors that structure space use. EN Northen Patagonia</t>
  </si>
  <si>
    <t xml:space="preserve"> </t>
  </si>
  <si>
    <t>PhD disertation</t>
  </si>
  <si>
    <t xml:space="preserve">POPULATION GENETIC STRUCTURE AND PHYLOGEOGRAPHY OF PUMAS (PUMA CONCOLOR)
</t>
  </si>
  <si>
    <t>However, this study identified a population of pumas inhabiting the areas near the border northeastern Argentina and southwestern Brazil as being genetically isolated due to suitable habitat nearly completely surrounded by agricultural land. Additionally, a population of pumas inhabiting a peninsula on the Pacific coast of Costa Rica was also genetically distinct from surrounding populations, also indicating a lack of connectivity with other pumas. Methodologically, the majority of samples was obtained non-invasively (except North 
American samples), and this study will be the first of its kind to use scat samples to 
reliably assess puma population structure. Scat samples were collected from Argentina (Iguazú National Park), Belize 
(Cockscomb Basin Wildlife Sanctuary and Runaway Creek Nature Preserve), Bolivia 
(Tucavaca Valley Municipal Reserve, Isoso Station Reserve, and Ravelo Reserse), Brazil 
(Emas National Park and Iguaçu National Park), Costa Rica (Corcovado National Park, 
Golfo Dulce Forestal Reserve, Barbilla National Park, and Braulio Carrillo National 
Park), Guatemala (Mirador Rio Azul National Park), Honduras (Rio Platano Biosphere 
Reserve, Cerro Azul Meambar National Park, Pico Bonito National Park, Jeannette 
Kawas National Park, and Texiguat Biological Reserve), Mexico (La Cañada and Sierra 
Norte regions of Oaxaca), Paraguay (Chaco Eco region), and Peru (Tambopata National 
Reserve and Los Amigos Biological Field Station) as part of the Global Felid Genetics 
Project</t>
  </si>
  <si>
    <t>NOA</t>
  </si>
  <si>
    <t>Catamarca, Jujuy, Tucumán, Salta y Santiago del Estero</t>
  </si>
  <si>
    <t>NEA</t>
  </si>
  <si>
    <t>Chaco, Corrientes, Formosa y Misiones</t>
  </si>
  <si>
    <t>CENTRO</t>
  </si>
  <si>
    <t>Buenos Aires, Córdoba, Entre Ríos y Santa Fe, y por la Ciudad Autónoma de Buenos Aires (CABA).</t>
  </si>
  <si>
    <t>CUYO</t>
  </si>
  <si>
    <t>La Rioja, Mendoza, San Juan y San Luis.</t>
  </si>
  <si>
    <t>PATAGONIA</t>
  </si>
  <si>
    <t>Chubut, La Pampa, Neuquén, Río Negro, Santa Cruz y Tierra del Fuego, Antártida e Islas del Atlántico Sur.</t>
  </si>
  <si>
    <t>Trabajos por año</t>
  </si>
  <si>
    <t>publicaciones</t>
  </si>
  <si>
    <t>%</t>
  </si>
  <si>
    <t>1929-2022</t>
  </si>
  <si>
    <t>2008-2022</t>
  </si>
  <si>
    <t>NORTE</t>
  </si>
  <si>
    <t xml:space="preserve">ESTE </t>
  </si>
  <si>
    <t>OESTE</t>
  </si>
  <si>
    <t>SUR</t>
  </si>
  <si>
    <t>HAY MAS DE UNA PROVINCIA POR TRABAJOEN ALGUNOS</t>
  </si>
  <si>
    <t>LA RECOPILACION Y LOS REVIEW SI PUEDO, NO PONGO LA PROVINCIA YA QUE HAGO SNOWBALL</t>
  </si>
  <si>
    <t>DETALLAR EN GENER</t>
  </si>
  <si>
    <t>Semidirigidos</t>
  </si>
  <si>
    <t>AUTOR</t>
  </si>
  <si>
    <t>Conflicto</t>
  </si>
  <si>
    <t>Opinion</t>
  </si>
  <si>
    <t>Ecologia estructural</t>
  </si>
  <si>
    <t>año</t>
  </si>
  <si>
    <t>hacer 1 y 0 en cada provincia</t>
  </si>
  <si>
    <t>patrones</t>
  </si>
  <si>
    <t>abundancia</t>
  </si>
  <si>
    <t>uso de habitat</t>
  </si>
  <si>
    <t>presencia</t>
  </si>
  <si>
    <t>actividad</t>
  </si>
  <si>
    <t>Web of Science</t>
  </si>
  <si>
    <t>Total=62 (con sign in)</t>
  </si>
  <si>
    <t>Total=98 (sin sign in)</t>
  </si>
  <si>
    <t>se repite el 25</t>
  </si>
  <si>
    <t>se repite el 10</t>
  </si>
  <si>
    <t>no va</t>
  </si>
  <si>
    <t>ver lucherini y decidir si incluir</t>
  </si>
  <si>
    <t>duda si va (es de huemul donde puma es primer causa de mortalidad natural)</t>
  </si>
  <si>
    <t>no va (es de Sus scrofa)</t>
  </si>
  <si>
    <t>Summer habitat use and activity patterns on wild boar Sus scrofa in rangelands of central Argentina</t>
  </si>
  <si>
    <t>no va (es en Sea lion)</t>
  </si>
  <si>
    <t>Trichinella spiralis in a South America Sea lion (Otaria flavescens) from Patagonia, Argentina</t>
  </si>
  <si>
    <t>no va (tafonomia de small mammal)</t>
  </si>
  <si>
    <t>no va (registro de parasito en puma o yaguarete)</t>
  </si>
  <si>
    <t>ZOONOTIC PARASITES IN FELINE COPROLITES FROM A HOLOCENIC MORTUARY CONTEXT FROM EASTERN PATAGONIA (ARGENTINA)</t>
  </si>
  <si>
    <t>se repite 33</t>
  </si>
  <si>
    <t>no va (es de parasitologia y ciervo colorado)</t>
  </si>
  <si>
    <t>duda. Casi seguro que no va (tafonomia de pequeños mamiferos ingeridos por carnivoros)</t>
  </si>
  <si>
    <t>Review of the actualistic taphonomy of small mammals ingested by South American predators: its importance in the interpretation of the fossil record</t>
  </si>
  <si>
    <t>Review of the actualistic taphonomy of small mammals ingested by South American predators: its importance in the interpretation of the fossil record (unlp.edu.ar)</t>
  </si>
  <si>
    <t>duda. medio rebuscado incluirlo</t>
  </si>
  <si>
    <t>Información molecular obtenida a partir de pieles de la colección del Museo Regional Fagnano, Río Grande, Tierra del Fuego</t>
  </si>
  <si>
    <t>Información molecular obtenida a partir de pieles de la colección del Museo Regional Fagnano, Río Grande, Tierra del Fuego / Molecular data from furs belonging to the Fagnano Regional Museum collection, Río Grande, Tierra del Fuego | Revista Argentina de Antropología Biológica (unlp.edu.ar)</t>
  </si>
  <si>
    <t>se repite el anterior</t>
  </si>
  <si>
    <t>no va (tafonomia de pequeños y medianos felinos)</t>
  </si>
  <si>
    <t>Taphonomic analysis of small mammal bone remains preyed upon by wildcats (Carnivora: Felidae) from the central Monte Desert (Mendoza, Argentina)</t>
  </si>
  <si>
    <t>se repite el 39</t>
  </si>
  <si>
    <t>repite el anterior</t>
  </si>
  <si>
    <t>no va (el resultado corresponde a Puma yagouaroundi)</t>
  </si>
  <si>
    <t>no va (lo mencionan para describir ambiente)</t>
  </si>
  <si>
    <t>DINÁMICA DE PASTOREO EN DOS COMUNIDADES DE LA PUNA DE JUJUY, ARGENTINA: LAGUNILLAS DEL FARALLÓN Y SURIPUJIO</t>
  </si>
  <si>
    <t>El espacio y los recursos: análisis arqueofaunístico mediante GIS en los distintos ambientes de la provincia de Santa Fe (Argentina)</t>
  </si>
  <si>
    <t>Aprovechamiento de camélidos y variabilidad morfométrica en el sector norte de Quebrada de Humahuaca. El sitio Cóndor II (Jujuy, Argentina)</t>
  </si>
  <si>
    <t>repite el 48 que no va</t>
  </si>
  <si>
    <t>Sarcoptic mange outbreak decimates South American wild camelid populations in San Guillermo National Park, Argentina</t>
  </si>
  <si>
    <t xml:space="preserve">mm duda (predacion de Rhea) </t>
  </si>
  <si>
    <t>Greater Rhea predation in the Eastern Chaco of Argentina</t>
  </si>
  <si>
    <t>Claudia Mercolli (revaconacyt.org)</t>
  </si>
  <si>
    <t>SI con comentarios en txt</t>
  </si>
  <si>
    <t>Si con comentario para revisar en txt</t>
  </si>
  <si>
    <t xml:space="preserve">Si. Es percepcion del conflicto, no conflicto. </t>
  </si>
  <si>
    <r>
      <t xml:space="preserve">The  study area (Fig. 1)  is ca 94 000 km2  and includes the western portion  of  theextra-AndeanPatagonian steppesin Argentina between 39830ºS  and 45827ºS.  It encompasses theSub-Andeanand  Occidental district of  the  Patagonian phytogeographical region (Leo ́n  et  al.    1998)  and  includes the eastern  foothills of the Andes Mountains,extra-Andean Sierras, basaltic plateaus,  alluvial and  glacier valleys and hills. </t>
    </r>
    <r>
      <rPr>
        <b/>
        <sz val="8"/>
        <color theme="1"/>
        <rFont val="Arial"/>
        <family val="2"/>
      </rPr>
      <t xml:space="preserve">La latitud sur abarca Neuquén, Rio Negro y Chubut. </t>
    </r>
  </si>
  <si>
    <r>
      <rPr>
        <b/>
        <sz val="8"/>
        <color theme="1"/>
        <rFont val="Arial"/>
        <family val="2"/>
      </rPr>
      <t>No se puede definir.</t>
    </r>
    <r>
      <rPr>
        <sz val="8"/>
        <color theme="1"/>
        <rFont val="Arial"/>
        <family val="2"/>
      </rPr>
      <t xml:space="preserve"> Para  alcanzar  el  propósito  propuesto  se  utilizó  la  encuesta  virtual  online  a  través  de  Facebook  y  correo  electrónico.  </t>
    </r>
  </si>
  <si>
    <r>
      <rPr>
        <b/>
        <sz val="8"/>
        <color theme="1"/>
        <rFont val="Arial"/>
        <family val="2"/>
      </rPr>
      <t>Bolivia, Argentina, Guatemala y Brasil</t>
    </r>
    <r>
      <rPr>
        <sz val="8"/>
        <color theme="1"/>
        <rFont val="Arial"/>
        <family val="2"/>
      </rPr>
      <t>. Some localities could not be determined exactly; the corresponding specimens were included in the analyses only when ecoregions could be positively assigned. Other abbreviations: (F) = Females, (M) = Males, (?) = Unknown sex.Puma concolor
1. Cerrado or Southwestern Amazonian Forest: Bolivia: River Beni: MACN 25.61 (?)
2. Cerrado: Bolivia: Ñuflo de Chavez: Concepción 1608/6202 [16° 4' 48" S 62° 1' 12"]: CBF 2007 (?).
3. Chaco Dry Forest or Espinal: Argentina: Córdoba: Calamuchita, El Sauce: MLP 1633 (F).
4. Chaco Dry Forest: Argentina: Chaco: Villa Ana: MLP 741 (?), MLP 729 (?). 5. Córdoba: Department of Punilla, Bialet Massé [31° 18´ S 64° 28´ W; IGM, 2007]: MACN 39.208 (?). Cruz del Eje: MACN 13074 (?). Las Puertas 50 km NW of Serrezuela: MLP 9.X.92.2 (?). Valle Reartes: MACN 24.19 (?). Villa Punilla, Pampa de Achala: MACN 15307 (F).
Formosa: MACN 29.841 (M). Salta: Departmento of Anta, Campo Grande: CML 5484 (?). Chaco Salteño, Rivadavia?: Uncataloged P9 from MCN- UNSa (?). Departement of Rivadavia, La Carneada, Rivadavia Banda Sur: MCN- UNSa M-000176 (M). Departement of Rivadavia, Palma Chueca, Rivadavia Banda Sur: MCN- UNSa M-002381 (M).
Espinal: Argentina: Buenos Aires: Estancia El Chara, Partido Villarino: MLP 4.VII.98.6 (?). Estancia Familia Goicochea, 16 km of Estancia Lamarca, 40º30´42,3´´ S 63º08´38,2´´ W: MLP 13.IV.99.45 (?).Partido of Villarino, Estancia La Patrona, River Colorado, Partido of Villarino: MLP 31.VIII.98.2 (?). La Pampa: Caleu-Caleu: MACN 13341 (?), MACN 13328 (?), MACN 13330 (?), MACN 13339 (?), MACN 13343 (?), MACN 13345 (?), MACN 13346 (?).
High Andes: Argentina: Santa Cruz: Department of Río Chico, Lago Belgrano: MACN 13461 (M).
Monte, Chaco or Espinal: Argentina: San Luis: MACN 32.80 (?).
Paraná Rainforest: Argentina: Misiones: Department of Eldorado, Aguaraí-Guazú, Department of Eldorado: MACN 48.345 (M), MACN 48.344 (M). Department of General Manuel Belgrano, Arroyo Uruguaí, km 30, Department of General Manuel Belgrano: MACN 13045 (F), MACN 13046 (F), MACN 13047 (F), MACN 13048 (F). Department of General Manuel Belgrano, Piñalitos: MACN 13059 (?).
Patagonian Steppe: Argentina: Chubut: Península de Valdez: MLP 2.VI.60.4 (?). Neuquén: Department of Catán-Lil, Estancia Los Remolinos, Catán-Lil Department: MACN 20630 (F), MACN 20629 (M).
Patagonian Temperate Rainforests: Argentina: Neuquén: Department of Aluminé, Lago Quillén: MACN 14024 (?).
Petén-Veracruz Moist Forest: Guatemala: Department of Petén, Libertad, Department of Petén: USNM 244856 (M), USNM 244857 (F).
Puna: Argentina: Jujuy: Quera, Pozuelos: Uncataloged, Collection Vusetich 118 from MCN-UNSa (M).
Tropical Savannas: Brasil: Matto Grosso: Descalvados: USNM 273256 (M).
Yungas Rainforests: Argentina: Catamarca: Ambato, El Bolsón [27° 55´ S 65° 52´ W; IGM, 2007]: MACN 53.58 (M). Salta: Guachipas [25° 32´ S 65° 31´ W; IGM, 2007]: Uncataloged P10 from MCN- UNSa.
No Locality: Females: MACN 30.25; Males: MACN 38.44, 13457 MLP 1311, USNM 108693, 249896, 194310; Unknown sex: CML 4623, 6285, 6360 MACN 36.615 MLP 1170, 1309, Uncataloged P11 from MCN- UNSa</t>
    </r>
  </si>
  <si>
    <r>
      <t>We evaluated the use of local, mediumsized, mixed-breed guarding dogs to reduce predation and retaliatory killing of carnivores. We interviewed 64 herders, and delivered 37 puppies to 25 herders. Most economic loss was attributed to cougars (</t>
    </r>
    <r>
      <rPr>
        <i/>
        <sz val="8"/>
        <color theme="1"/>
        <rFont val="Arial"/>
        <family val="2"/>
      </rPr>
      <t>Puma concolor</t>
    </r>
    <r>
      <rPr>
        <sz val="8"/>
        <color theme="1"/>
        <rFont val="Arial"/>
        <family val="2"/>
      </rPr>
      <t>) and culpeos (Lycalopex culpaeus). Location of study area in Mendoza and Neuquén provinces, Argentina, where interviews were carried out, sites where livestock guarding dogs were used, and provincial protected areas. From 2005 to 2011, we interviewed 64 herders in an area of approximately 57,000 km2 about predation on their livestock by different carnivore species; economic losses to predation; and management, size, and composition of herds. Because our primary purpose was to reduce confl ict between goat herders and carnivores, interviews were concentrated in areas of conservation importance for the Andean cat or areas important for other wildlife where conflict with pumas and culpeos was high and herders requested our assistance or assistance from government agencies to reduce predation on their goats.</t>
    </r>
  </si>
  <si>
    <r>
      <t xml:space="preserve">Here we compiled a dataset  of morphological traits and life  history of  279 mammal species  from  39,850 individuals  that occur  in the  Atlantic  forest  of Brazil,  Argentina and Paraguay  (Figure  1).  The  dataset  ATLANTIC  MAMMAL TRAITS  represents  the  largest dataset  of  morphological  information  at  species  and  individual  levels  for  Neotropical mammals (Figure 2), Misiones. We report the information about body mass, age, sex, reproductive stage, status and geographic coordinates for all taxa. </t>
    </r>
    <r>
      <rPr>
        <b/>
        <sz val="8"/>
        <color theme="1"/>
        <rFont val="Arial"/>
        <family val="2"/>
      </rPr>
      <t>Data compilation:</t>
    </r>
    <r>
      <rPr>
        <sz val="8"/>
        <color theme="1"/>
        <rFont val="Arial"/>
        <family val="2"/>
      </rPr>
      <t xml:space="preserve"> Data was obtained from raw data from unpublished and published information. We searched for potential studies in the following sources: (i) online academic databases (e.g., ISI Web of Knowledge, Google Academic, Scielo, Scopus, JStore) (ii) digital libraries of Brazilian universities, (iii) references cited in literature, and after that we emailed the researchers to contribute with the raw data. The searches were performed with the following key words: small mammal(s), bats, medium to large mammal(s) survey(s), inventory(ies), body mass, and Atlantic forest. The literature search was conducted in English, Portuguese and Spanish.</t>
    </r>
  </si>
  <si>
    <r>
      <t xml:space="preserve">Through the analysis of habitat use in free-ranging, sympatric guanacos Lama guanicoe (Müller, 1776) and vicuñas Vicugna vicugna (Molina, 1782), we tested whether spatial segregation between the two species occurred in a high-altitude (4000-5000 m) Andean ecosystem, North-Eastern Argentina. Cuenca de la Laguna Verde, Catamarca.  Puma presence was recorded in only one of the two summers when data were recorded. Therefore, we also tested the effects of predation risk on camelid habitat use and overlap. Data were recorded during two expeditions carried out in Jan 1995 and Feb 1996 in the North-Eastern Argentina Andes. On the base of the tracks we found, in 1996, our study area was used by at least an adult puma and an adult (likely a female) with a kitten, while puma presence was not recorded in 1995 (L. Soler and M. Lucherini, in prep.). This was the main evident difference between the two years, since no variation apparently occurred in the vegetation. This gave us a chance to test the effects of predation risk on camelid habitat use and on the spatial niche overlap, through the comparison of the data from the two years. </t>
    </r>
    <r>
      <rPr>
        <sz val="8"/>
        <color rgb="FFFF0000"/>
        <rFont val="Arial"/>
        <family val="2"/>
      </rPr>
      <t>Usan datos de la presencia de puma en esa zona de dos trabajos anteriores?</t>
    </r>
    <r>
      <rPr>
        <sz val="8"/>
        <color theme="1"/>
        <rFont val="Arial"/>
        <family val="2"/>
      </rPr>
      <t xml:space="preserve"> Two predictions have been made to test the hypothesis that the variation in habitat use between 1995 and 1996 was related to puma presence, (a) The change in habitat choice would reduce predation risk. Almost all our results showed a trend towards the predicted direction. The values of the predation risk index tended to be lower in 1996 than 1995 for all groups but vicuña families (b) Since puma predation concentrated in the areas in close proximity to rivers, puma presence is expected to have the most conspicuous effect on the groups which, in 1995, used more frequently these areas, and to induce a decrease in the use of these areas. In 1995, guanaco bachelors and families and vicuña bachelors were observed in the areas lying at less than 100 m from a stream more frequently</t>
    </r>
  </si>
  <si>
    <t>Echinococcus oligarthrus</t>
  </si>
  <si>
    <t>Si, resuelto</t>
  </si>
  <si>
    <t>Si, con comentarios en txt</t>
  </si>
  <si>
    <t>SI, con comentarios en txt</t>
  </si>
  <si>
    <r>
      <t>¿QUÉ  VES  CUANDO  ME  VES?  EL  PUMA  (</t>
    </r>
    <r>
      <rPr>
        <i/>
        <sz val="10"/>
        <color theme="1"/>
        <rFont val="Arial"/>
        <family val="2"/>
      </rPr>
      <t>Puma concolor</t>
    </r>
    <r>
      <rPr>
        <sz val="10"/>
        <color theme="1"/>
        <rFont val="Arial"/>
        <family val="2"/>
      </rPr>
      <t>)  Y  SU  REPRESENTACIÓN  EN  LOS  MEDIOS  DE  PRENSA  ESCRITA  DE  PATAGONIA  ARGENTINA</t>
    </r>
  </si>
  <si>
    <r>
      <t xml:space="preserve">The ecological role of native and introduced species in the diet of the puma </t>
    </r>
    <r>
      <rPr>
        <i/>
        <sz val="10"/>
        <color theme="1"/>
        <rFont val="Arial"/>
        <family val="2"/>
      </rPr>
      <t>Puma concolor</t>
    </r>
    <r>
      <rPr>
        <sz val="10"/>
        <color theme="1"/>
        <rFont val="Arial"/>
        <family val="2"/>
      </rPr>
      <t xml:space="preserve"> in southern Patagonia</t>
    </r>
  </si>
  <si>
    <r>
      <t xml:space="preserve">Modelling the ecological niche of an endangered population of </t>
    </r>
    <r>
      <rPr>
        <i/>
        <sz val="10"/>
        <color theme="1"/>
        <rFont val="Arial"/>
        <family val="2"/>
      </rPr>
      <t>Puma concolor</t>
    </r>
    <r>
      <rPr>
        <sz val="10"/>
        <color theme="1"/>
        <rFont val="Arial"/>
        <family val="2"/>
      </rPr>
      <t>: First application of the GNESFA method to an elusive carnivore</t>
    </r>
  </si>
  <si>
    <r>
      <t>Response of pumas (</t>
    </r>
    <r>
      <rPr>
        <i/>
        <sz val="10"/>
        <color theme="1"/>
        <rFont val="Arial"/>
        <family val="2"/>
      </rPr>
      <t>Puma concolor</t>
    </r>
    <r>
      <rPr>
        <sz val="10"/>
        <color theme="1"/>
        <rFont val="Arial"/>
        <family val="2"/>
      </rPr>
      <t>) to migration of their primary prey in Patagonia</t>
    </r>
  </si>
  <si>
    <r>
      <t>Genomic ancestry of the American puma (</t>
    </r>
    <r>
      <rPr>
        <i/>
        <sz val="10"/>
        <color theme="1"/>
        <rFont val="Arial"/>
        <family val="2"/>
      </rPr>
      <t>Puma concolor</t>
    </r>
    <r>
      <rPr>
        <sz val="10"/>
        <color theme="1"/>
        <rFont val="Arial"/>
        <family val="2"/>
      </rPr>
      <t>)</t>
    </r>
  </si>
  <si>
    <r>
      <t xml:space="preserve">Registros de </t>
    </r>
    <r>
      <rPr>
        <i/>
        <sz val="10"/>
        <color theme="1"/>
        <rFont val="Arial"/>
        <family val="2"/>
      </rPr>
      <t>Puma concolor</t>
    </r>
    <r>
      <rPr>
        <sz val="10"/>
        <color theme="1"/>
        <rFont val="Arial"/>
        <family val="2"/>
      </rPr>
      <t xml:space="preserve"> en la cuenca del río Carcarañá, sur de la provincia de Santa Fe, Argentina</t>
    </r>
  </si>
  <si>
    <t>Comportamiento</t>
  </si>
  <si>
    <t>En Estancia</t>
  </si>
  <si>
    <r>
      <t>EL PUMA (</t>
    </r>
    <r>
      <rPr>
        <i/>
        <sz val="9"/>
        <color theme="1"/>
        <rFont val="Arial"/>
        <family val="2"/>
      </rPr>
      <t>Puma concolor</t>
    </r>
    <r>
      <rPr>
        <sz val="9"/>
        <color theme="1"/>
        <rFont val="Arial"/>
        <family val="2"/>
      </rPr>
      <t>) EN LAS PAMPAS DE LA PROVINCIA DE BUENOS AIRES: UNA ACTUALIZACIÓN SOBRE DISTRIBUCIÓN GEOGRÁFICA Y CONFLICTO CON EL HOMBRE</t>
    </r>
  </si>
  <si>
    <t>Nro</t>
  </si>
  <si>
    <t>Nombres</t>
  </si>
  <si>
    <t>Ecología</t>
  </si>
  <si>
    <t>Socio-ecología</t>
  </si>
  <si>
    <t>Trabajos</t>
  </si>
  <si>
    <t>Ecologia y Socioecologia</t>
  </si>
  <si>
    <t>Sur</t>
  </si>
  <si>
    <t>Oeste</t>
  </si>
  <si>
    <t>iso_nombre</t>
  </si>
  <si>
    <t>categoria</t>
  </si>
  <si>
    <t>fuente</t>
  </si>
  <si>
    <t>id</t>
  </si>
  <si>
    <t>iso_id</t>
  </si>
  <si>
    <t>nombre</t>
  </si>
  <si>
    <t>nombre_completo</t>
  </si>
  <si>
    <t>IN1</t>
  </si>
  <si>
    <t>SHAPE_STAr</t>
  </si>
  <si>
    <t>SHAPE_STLe</t>
  </si>
  <si>
    <t>36° 35' 52.4"</t>
  </si>
  <si>
    <t>60° 22' 11.543"</t>
  </si>
  <si>
    <t>Provincia</t>
  </si>
  <si>
    <t>IGN</t>
  </si>
  <si>
    <t>AR-B</t>
  </si>
  <si>
    <t>Provincia de Buenos Aires</t>
  </si>
  <si>
    <t>27° 19' 57.846"</t>
  </si>
  <si>
    <t>67° 20' 6.738"</t>
  </si>
  <si>
    <t>AR-K</t>
  </si>
  <si>
    <t>Provincia de Catamarca</t>
  </si>
  <si>
    <t>26° 18' 47.207"</t>
  </si>
  <si>
    <t>60° 36' 21.884"</t>
  </si>
  <si>
    <t>AR-H</t>
  </si>
  <si>
    <t>Provincia del Chaco</t>
  </si>
  <si>
    <t>43° 50' 4.297"</t>
  </si>
  <si>
    <t>68° 40' 31.933"</t>
  </si>
  <si>
    <t>AR-U</t>
  </si>
  <si>
    <t>Provincia del Chubut</t>
  </si>
  <si>
    <t>31° 22' 20.636"</t>
  </si>
  <si>
    <t xml:space="preserve"> 64° 8' 57.012" </t>
  </si>
  <si>
    <t>Cordoba</t>
  </si>
  <si>
    <t>AR-X</t>
  </si>
  <si>
    <t>Provincia de Cordoba</t>
  </si>
  <si>
    <t>28° 58' 45.523"</t>
  </si>
  <si>
    <t>57° 55' 51.269"</t>
  </si>
  <si>
    <t>AR-W</t>
  </si>
  <si>
    <t>Provincia de Corrientes</t>
  </si>
  <si>
    <t>32° 0' 29.074"</t>
  </si>
  <si>
    <t xml:space="preserve">59° 13' 38.262" </t>
  </si>
  <si>
    <t>Entre Rios</t>
  </si>
  <si>
    <t>AR-E</t>
  </si>
  <si>
    <t>Provincia de Entre Rios</t>
  </si>
  <si>
    <t>24° 44' 12.671"</t>
  </si>
  <si>
    <t xml:space="preserve"> 60° 9' 20.304"</t>
  </si>
  <si>
    <t>AR-P</t>
  </si>
  <si>
    <t>Provincia de Formosa</t>
  </si>
  <si>
    <t>23° 3' 34.258"</t>
  </si>
  <si>
    <t>66° 10' 14.354"</t>
  </si>
  <si>
    <t>AR-Y</t>
  </si>
  <si>
    <t>Provincia de Jujuy</t>
  </si>
  <si>
    <t>37° 12' 46.195"</t>
  </si>
  <si>
    <t>65° 41' 14.122"</t>
  </si>
  <si>
    <t>AR-L</t>
  </si>
  <si>
    <t>Provincia de La Pampa</t>
  </si>
  <si>
    <t>29° 44' 43.087"</t>
  </si>
  <si>
    <t>66° 59' 1.115"</t>
  </si>
  <si>
    <t>AR-F</t>
  </si>
  <si>
    <t>Provincia de La Rioja</t>
  </si>
  <si>
    <t>34° 41' 14.741"</t>
  </si>
  <si>
    <t>68° 20' 45.409"</t>
  </si>
  <si>
    <t>AR-M</t>
  </si>
  <si>
    <t>Provincia de Mendoza</t>
  </si>
  <si>
    <t>27° 9' 24.912"</t>
  </si>
  <si>
    <t>54° 35' 27.83"</t>
  </si>
  <si>
    <t>AR-N</t>
  </si>
  <si>
    <t>Provincia de Misiones</t>
  </si>
  <si>
    <t>Neuquén</t>
  </si>
  <si>
    <t>38° 30' 49.637"</t>
  </si>
  <si>
    <t>69° 38' 32.402"</t>
  </si>
  <si>
    <t>AR-Q</t>
  </si>
  <si>
    <t>Provincia del Neuquen</t>
  </si>
  <si>
    <t>40° 20' 47.558"</t>
  </si>
  <si>
    <t>66° 40' 33.69"</t>
  </si>
  <si>
    <t>Rio Negro</t>
  </si>
  <si>
    <t>AR-R</t>
  </si>
  <si>
    <t>Provincia de Rio Negro</t>
  </si>
  <si>
    <t>25° 11' 6.212"</t>
  </si>
  <si>
    <t>66° 2' 19.745"</t>
  </si>
  <si>
    <t>AR-A</t>
  </si>
  <si>
    <t>Provincia de Salta</t>
  </si>
  <si>
    <t xml:space="preserve">31° 13' 19.909" </t>
  </si>
  <si>
    <t xml:space="preserve">68° 41' 51.036" </t>
  </si>
  <si>
    <t>AR-J</t>
  </si>
  <si>
    <t>Provincia de San Juan</t>
  </si>
  <si>
    <t>33° 23' 41.132"</t>
  </si>
  <si>
    <t>66° 14' 11.659"</t>
  </si>
  <si>
    <t>AR-D</t>
  </si>
  <si>
    <t>Provincia de San Luis</t>
  </si>
  <si>
    <t>49° 11' 45.83"</t>
  </si>
  <si>
    <t>70° 32' 35.567"</t>
  </si>
  <si>
    <t>AR-Z</t>
  </si>
  <si>
    <t>Provincia de Santa Cruz</t>
  </si>
  <si>
    <t>31° 3' 10.562"</t>
  </si>
  <si>
    <t>61° 1' 44.591"</t>
  </si>
  <si>
    <t>AR-S</t>
  </si>
  <si>
    <t>Provincia de Santa Fe</t>
  </si>
  <si>
    <t>27° 51' 30.614"</t>
  </si>
  <si>
    <t>63° 17' 32.05"</t>
  </si>
  <si>
    <t>AR-G</t>
  </si>
  <si>
    <t>Provincia de Santiago del Estero</t>
  </si>
  <si>
    <t xml:space="preserve">54° 27' 26.161" </t>
  </si>
  <si>
    <t>67° 29' 20.45"</t>
  </si>
  <si>
    <t>AR-V</t>
  </si>
  <si>
    <t>Provincia de Tierra del Fuego</t>
  </si>
  <si>
    <t>Tucumán</t>
  </si>
  <si>
    <t>27° 2' 22.405"</t>
  </si>
  <si>
    <t>65° 13' 32.988"</t>
  </si>
  <si>
    <t>AR-T</t>
  </si>
  <si>
    <t>Provincia de Tucuman</t>
  </si>
  <si>
    <t>Conservacion</t>
  </si>
  <si>
    <t>One of the areas was located in the northeastern portion of Santa Cruz Province, southern Argentina Patagonia, and belongs to the Deseado Department. It is a region of 11,000 km2 which includes a protected area: the Monumento Natural Bosques Petrificados (approximately 47°66′ S, 67°99′W) and the surroundings of Puerto Deseado city (47°47′S; 65°49′W). The other study area was the Biologic Reserve of Doñana (BRD, 6,794 Ha, 37°00′N, 06°30′W), and surrounding estates (La Algaida, to the North and El Puntal to the South), constituting the core area of DNP located in SW Spain.</t>
  </si>
  <si>
    <t>España</t>
  </si>
  <si>
    <t>Acta Oecologica</t>
  </si>
  <si>
    <t>Modelo de ocupacion</t>
  </si>
  <si>
    <t>Si con dudas en categoria en txt</t>
  </si>
  <si>
    <t>Acta Palentologica Polonica</t>
  </si>
  <si>
    <t>Species richness of large carnivores and herbivores of the Río Luján fauna and the Lujanian of the Pampean Region. The number of species of large carnivores ocurring in the Río Luján fauna (“Fauna Local Río Luján”, hereafter referred to as the FLRL) and the entire Lujanian of the Pampean region was established</t>
  </si>
  <si>
    <t>We carried out this study in 3 areas of the Green Corridor. One of the study sites was in Yabotı´ Biosphere Reserve (2,600 km2; 27uS, 54uW). The surveyed area included part of Esmeralda Provincial Park (300 km2; logged until 1990) and several private properties. Another surveyed area was Urugua-ı´ (25u589S, 54u069W). The Iguazu´ area (25u409S, 54u309W) was surveyed twice, 1st in 2004 and again between 2006 and 2007. Misiones</t>
  </si>
  <si>
    <t>J. Maammal. Evolution</t>
  </si>
  <si>
    <t>No especifica</t>
  </si>
  <si>
    <t>Study areas.—We conducted camera-trapping surveys in Belize, Argentina, and Bolivia. In Argentina, we deployed camera-trap stations in the Yabot´ı Biosphere Reserve (2,742 km2; 268550S,
548000W) in the southeastern portion of the Green Corridor of Misiones Province.</t>
  </si>
  <si>
    <t>International Journal for Parasitology</t>
  </si>
  <si>
    <t>Trichinella spp</t>
  </si>
  <si>
    <t>Oecologia</t>
  </si>
  <si>
    <t>vicuña</t>
  </si>
  <si>
    <t>cauquén común (Chloephaga picta)</t>
  </si>
  <si>
    <t>Puma y  presa</t>
  </si>
  <si>
    <t>guanaco</t>
  </si>
  <si>
    <t>vizcacha</t>
  </si>
  <si>
    <t>red deer Cervus elaphus</t>
  </si>
  <si>
    <t>Report</t>
  </si>
  <si>
    <t>Current Anthropology</t>
  </si>
  <si>
    <t>Ecomorfologia (evolucion)</t>
  </si>
  <si>
    <t>paloma</t>
  </si>
  <si>
    <t>Fugassa M</t>
  </si>
  <si>
    <t>Helmintos spp</t>
  </si>
  <si>
    <t>Si con comentario en txt</t>
  </si>
  <si>
    <t>Sus scrofa</t>
  </si>
  <si>
    <t>Si con dudas sobre si es dirigido o no</t>
  </si>
  <si>
    <t>The Auca Mahuida Provincial Reserve encompasses 80,100 ha and lies in Neuquén Province, Argentina, between 37◦30_x0004_–38◦S and 68◦30_x0004_–69◦15_x0004_W. Although it is a reserve, it is used for grazing by livestock at low density, mainly sheep and goats.</t>
  </si>
  <si>
    <t>Habitat suitability</t>
  </si>
  <si>
    <t>Si, ver habitat suitability</t>
  </si>
  <si>
    <t xml:space="preserve">Si, llame uso de habitat a la ocurrencia </t>
  </si>
  <si>
    <t>Between 2004 and 2008, we obtained track records from jaguars, pumas, and maned wolves kept in captivity. Our task was carried out in collaboration with 18 zoos from 6 countries: Zoo Bata´n (Bata´n, Argentina), Zoologico Bosque Guaranı´ (Foz do Iguac¸u, Brazil), Refugio Biologico Bela Vista (Foz do Iguac¸u, Brazil), Zoolo´gico Itaipu´ Paraguay (Hernandarias, Paraguay), Parque Ecolo´gico Urbano de Rı´o Cuarto (Rı´o Cuarto, Argentina), Zoolo´gico de la Ciudad de Buenos Aires (Buenos Aires, Argentina), Temaiken (Buenos Aires, Argentina), Zoolo´gico de Roque Sa´enz Pen˜a (Roque Sa´enz Pen˜ a, Argentina), Zoolo´gico Tatu´ Carreta (La Cumbre, Argentina), Jardı´n Zoolo´gico de la Ciudad de Co´rdoba (Co´rdoba, Argentina), Zoolo´gico Santa Fe de Medellı´n (Medellı´n, Colombia), Parque Zoolo´gico Caricuao (Caracas, Venezuela), Parque Zoolo´gico Las Delicias (Maracay, Venezuela), Lincoln Park Zoo (Chicago, IL, USA), Sedgwick County Zoo (Wichita, KS, USA), Caldwell Zoo (Tyler, TX, USA), Philadelphia Zoo (Philadelphia, PA,</t>
  </si>
  <si>
    <t>Si, ponen a punto metodos y criterios para diferenciar huellas</t>
  </si>
  <si>
    <t>In the present study, new samples of coprolites attributed to carnivorous mammals, obtained from 2 archaeological caves, were analyzed for thepresence of parasites with the aim to increase the knowledge about parasites in rockshelters that could have spread to humans and other mammals. The 2 archaeological sites: Cerro Casa de Piedra, cave 5 (CCP5) and cave 7 (CCP7). 2 archaeological sites: Cerro Casa de Piedra, cave 5 (CCP5) and cave 7 (CCP7). Cerro Casa de Piedra is a volcanic hill located in the Perito Moreno National Park in the west of the province of Santa Cruz, Argentina</t>
  </si>
  <si>
    <t>Si, básicamente son hallazgos de parasitos en coprolitos de puma</t>
  </si>
  <si>
    <t>Three coprolites with morphological characters attributable to human or carnivorous, from Cerro Casa de Piedra, were analyzed. Cerro Casa de Piedra is a volcanic hill located in the National Park Perito Moreno to the west of Santa Cruz province, Argentina.</t>
  </si>
  <si>
    <t>Coprolitos unknknowk  origin</t>
  </si>
  <si>
    <t xml:space="preserve">Si, es conocimiento. Ver txt. </t>
  </si>
  <si>
    <t>Zeitschrift f ur Jagdwissenschaft</t>
  </si>
  <si>
    <t>Huemul</t>
  </si>
  <si>
    <t>huemul</t>
  </si>
  <si>
    <t>RELEVAMIENTO DE UNA POBLACIÓN DE HUEMUL EN LA PROVINCIA DE RÍO NEGRO, ARGENTINA</t>
  </si>
  <si>
    <t>El estudio se llevó a cabo en las laderas al norte y al oeste del Cerro Ventisquero (5390 km N, 1524 km E, Gauss-Krüger) en la provincia de Río Negro</t>
  </si>
  <si>
    <t>Arqueología</t>
  </si>
  <si>
    <t>Arqueofauna (arqueologia)</t>
  </si>
  <si>
    <t>Parasitology</t>
  </si>
  <si>
    <t>Toxascaris leonina</t>
  </si>
  <si>
    <t>Dimension Ecologica detalle</t>
  </si>
  <si>
    <t xml:space="preserve">Si, con comentario en txt. </t>
  </si>
  <si>
    <t>Using camera-trap sampling we estimated puma (Puma concolor) population abundance, site use intensity, and relative abundance of prey in Lihué Calel National Park (320 km2 ) and two neighboring livestock ranches in central Argentina. We concurrently assessed rancher atti_x0002_tudes towards puma in relation to livestock predation by this carnivore and retaliation by ranchers in the ranching landscape surrounding the protected area</t>
  </si>
  <si>
    <t>Diversity</t>
  </si>
  <si>
    <t xml:space="preserve">We will focus our analyses on interactions involving guanacos (Lama guanicoe), 80–120 kg camelids well adapted to arid and semiarid environments [27], because they became the dominant ungulate of Patagonian grasslands after the late Pleistocene extinction of the megafauna. We reviewed recent archeological and genetic-based discoveries about numbers and distributions of humans and wildlife and their early interactions and used them to draw lessons for current debates among managers and scientists. Recent discoveries, for example, help us understand (1) the population limitation mechanisms and other interactions involving guanacos, livestock, forage, predators, and scavengers; (2) the magnitude of wildlife movements and the need for landscape-level planning for conservation; (3) the importance of indirect effects of human activities on wildlife </t>
  </si>
  <si>
    <t>Ensayo</t>
  </si>
  <si>
    <t>Essay</t>
  </si>
  <si>
    <t>antropoceno</t>
  </si>
  <si>
    <t xml:space="preserve">Acta Bioq. Clin. Latinoam. </t>
  </si>
  <si>
    <t>Puma concolor. https://cma.sarem.org.ar/es/especie-nativa/puma-concolor</t>
  </si>
  <si>
    <t>Nota breve</t>
  </si>
  <si>
    <t>Acta Biologica Colombiana</t>
  </si>
  <si>
    <t>The muscles on the right and left side of the head of three specimens of puma, Puma concolor puma, were dissected. Faunal Department of Chubut Province (Dirección de Fauna y Flora Silvestre del Chubut, DFyFS) granted these puma specimens for the study.  These animals were hunted in 2011 and 2013 in sheep ranges at the Biedma and Telsen departments respectively (north of Chubut Province, Patagonia, Argentina) and their heads were stored at the Centro Nacional Patagónico (CENPAT_x0002_CONICET). They were hunted by sheep farmers with permission of the provincial government.</t>
  </si>
  <si>
    <t>Anatomia (veterinaria)</t>
  </si>
  <si>
    <t>SI, no encuentro el pdf</t>
  </si>
  <si>
    <t>Cryptosporidium spp</t>
  </si>
  <si>
    <t>Si, en la web</t>
  </si>
  <si>
    <t xml:space="preserve">Brasil, Paraguay, Argentina y todo Misiones. </t>
  </si>
  <si>
    <t>Si, comentarios en txt</t>
  </si>
  <si>
    <t>El Parque Nacional Iguazú de 67.000 ha., está ubicado al N. de Misiones, Argentina y protege una porción representativa de la Selva Paranaense. Las especies de carnívoros
estudiadas fueron: Panthera onca, Puma canoa/or, Leopardus pardalis, 1,. wiedi, L. Iigrina, Herpailurus yaguarondi, líira barbara, Galicris caja, Nasua nasua, Procyon
cancrivorous y Cerdocyon thous. El objetivo general del presente estudio consistió en obtener nuevos conocimientos sobre los carnívoros que habitan este área protegida con
el fin de contar con información básica para la conservación y manejo de éstas especies. Se determinaron los hábitos alimentarios y la disponibilidad de alimento con que
cuentan a lo largo del año. Se estimó la presencia y el número mínimo de estas especies en áreas de uso antrópico del Parque.</t>
  </si>
  <si>
    <t>Disponibilidad de presas</t>
  </si>
  <si>
    <t>¿Potencial depredación intragremio? Puma concolor y Lycalopex gymnocercus en el ecotono Chaco-Monte, San Luis, República Argentina</t>
  </si>
  <si>
    <t>Si, esperando. Resumen disponible</t>
  </si>
  <si>
    <t>Genetic and Molecular Biology</t>
  </si>
  <si>
    <t>Relationships between abiotic variables and geographic variation in skulls of pumas (puma concolor: Mammalia, Felidae) in North and South America</t>
  </si>
  <si>
    <t>En este estudio, analizamos una serie ontogené_x0002_tica de 98 cráneos de P. concolor depositados en la Colección Mamíferos Lillo de la Universidad
Nacional de Tucumán (CML) y el Museo Argentino de Ciencias Naturales «Bernardino Rivadavia» (MACN)</t>
  </si>
  <si>
    <t>zorro gris Lycalopex gymnocercus</t>
  </si>
  <si>
    <t>Archeofauna</t>
  </si>
  <si>
    <t>Presentacion de caso</t>
  </si>
  <si>
    <t>Si, comportamiento dentro de ecologia</t>
  </si>
  <si>
    <t>Articulo de caso</t>
  </si>
  <si>
    <t>Publicacion en Newsteller</t>
  </si>
  <si>
    <t>Ecuador</t>
  </si>
  <si>
    <t>Guyana</t>
  </si>
  <si>
    <t>Surinam</t>
  </si>
  <si>
    <t>During January 2008–April 2011, we investigated mortality patterns of calf (,1 year old) and adult vicunas ( ˜ Vicugna vicugna) in west-central Argentina. Puma (Puma concolor) predation accounted for _x0002_49% (n ¼ 93) and 91% (n ¼ 89) of the mortality in calves and adults, respectively.  We conducted this study at San Guillermo
National Park during January 2008–April 2011. Located in the central Andes of Argentina (298140S, 698210W)</t>
  </si>
  <si>
    <t>Eur J Wildl Res</t>
  </si>
  <si>
    <t>The study was conducted in Lihué Calel National Park (37° 57′S, 65°33′W) and two adjacent cattle ranches in La Pampa province, central Argentina.. We present quantitative data on the impact of different causes of mortality in a Geoffroy’s cat (Leopardus geoffroyi) population inhabiting a protected area and adjacent cattle ranches in central Argentina. Between December 2000 and January 2009, we used three methods to collect data on causes of mortality in both the park and the ranches: (1) information obtained from 35 radio_x0002_collared Geoffroy’s cats monitored from 1 to 19 months; (2) a systematic survey of the areas to find non-collared dead animals; and (3) interviews of qualified informants.
Deaths of radio-collared individuals in the park were due to
predation by puma (Puma concolor) or starvation, whereas
deaths in the ranches were attributed to starvation and
predation by domestic dogs</t>
  </si>
  <si>
    <t>Geoffreys Cat</t>
  </si>
  <si>
    <t>Parasites and Wildlife</t>
  </si>
  <si>
    <t>Toxocara cati</t>
  </si>
  <si>
    <t>UNIVERSIDAD NACIONAL DE COMAHUE CENTRO REGIONAL UNIVERSITARIO BARILOCHE</t>
  </si>
  <si>
    <t>En esta tesis se presenta un análisis de los movimientos migratorios estacionales de una población de guanacos (Lama guanicoe) y las consecuencias que pueden tener dichos movimientos sobre los patrones de depredación del puma (Puma concolor) sobre la misma población de guanacos y  sobre el ganado caprino, principalmente, que utiliza la misma región. El trabajo se desarrolló en la Reserva Provincial La Payunia, Departamento Malargüe, Mendoza,  donde se encuentra la población protegida de guanacos más grande en el rango de  distribución de la especie. El objetivo del  capítulo II de esta tesis fue determinar si las variaciones temporales y espaciales en 
la densidad de guanacos, producto de los desplazamientos migratorios, influyen en la depredación por puma sobre guanaco y sobre el ganado de la reserva y 
alrededores. Para estimar variaciones espaciales y temporales en el número de cabezas de ganado depredadas por puma se usaron las denuncias de ataques de pumas al 
ganado domestico presentadas en la Dirección de Recursos Naturales Renovables de la provincia de Mendoza (DRNRM), Delegación Malargüe entre el año 2007 y 
2010 inclusive. Dichas denuncias fueron efectuadas por los pobladores de Payunia y alrededores a los guardaparques de la Reserva y en la DRNRM. Las denuncias 
brindaron información útil sobre número, especie y categoría etaria de ganado depredado por puma, fecha aproximada de los eventos de depredación y sitio. Estos 
54 datos fueron separados por sitios (NO, NE, SE) y estación del año (Otoño-Invierno; Primavera-Verano) en que se había efectuado la denuncia. No fue posible registrar 
en el terreno el ganado depredado porque, a diferencia de lo ocurrido con guanacos, sólo se detectaron carcasas de ganado recientemente depredado en tres ocasiones 
en las transectas. Adicionalmente para describir la situación del conflicto con puma se realizaron 33 entrevistas semiestructuradas a pobladores que habitan dentro de los límites de 55  la reserva y sus alrededores. En este tipo de entrevistas se debe tener una amplia deposición de tiempo ya que el entrevistador introduce el tema general y luego se deja libertad de expresión al informante. Sin embargo, existe una lista de temas que necesitan ser cubiertos. Las entrevistas fueron realizadas en los puestos durante visitas que se les realizaba (Fig. 2.1). Las preguntas buscaban obtener información cualitativa sobre presencia de puma, percepción de cambios en abundancia en los 
últimos años, eventos de depredación sobre el ganado doméstico, fecha de ataque, sitio y número de animales muertos. No se indagaba sobre métodos de control de 
carnívoros</t>
  </si>
  <si>
    <t>Registros de pumas cazados/ muertos (Direccion regional de la zona)</t>
  </si>
  <si>
    <t>Denuncia de ataques puma ganado (Direccion Regional)</t>
  </si>
  <si>
    <t xml:space="preserve">A total of 111 samples (43 faeces and 79 gastrointestinal tracts) of 14 wild carnivore species from 12 Argentine provinces were analyzed.  In addition, we had access to fresh material (38 road-kills  and 43 faeces collected in the field) submitted by scientists and naturalists that regularly collaborate with the  Laboratorio de Ecología de Enfermedades (ICiVet-Litoral, UNL – CONICET). Cyathospirura chevreuxi (Seurat), here found in Puma concolor, was previously reported from wild felids in North America (Stone &amp; Pence 1978, Pence et al., 2003). This finding constitutes the first report for South America. Here we found M. felineus for the first time in P. concolor. Los pumas son de Cordoba, PN Condorito y Santa Cruz PN Los Glaciares.  The parasites were identified following the specific descriptions and keys available for each taxonomic group. </t>
  </si>
  <si>
    <r>
      <t xml:space="preserve">In this paper, we analyze the records in the Andean Condor Rescue Center (CRCA) since its creation to the present, in order to study the casuistry associated with poisoned carcasses. In Los Molles, Mendoza, 34 condors (30 adults, 1 subadult, 2 ju_x0002_veniles and 1 of indefinite age due to burns to the body) were found  grouped and partially burned at 2716 m in height. At the scene, there was also a dead Rufous-collared Sparrow (Zonotrichia capensis) and </t>
    </r>
    <r>
      <rPr>
        <b/>
        <sz val="8"/>
        <color theme="1"/>
        <rFont val="Arial"/>
        <family val="2"/>
      </rPr>
      <t>a juvenile female Puma (Puma concolor)</t>
    </r>
    <r>
      <rPr>
        <sz val="8"/>
        <color theme="1"/>
        <rFont val="Arial"/>
        <family val="2"/>
      </rPr>
      <t xml:space="preserve">. The domestic animals found at the site used as bait were 2 sheep, 1 lamb and 1 goat. Necropsy studies and toxicological analyses confirmed Carbofuran poisoning </t>
    </r>
  </si>
  <si>
    <t>Condor</t>
  </si>
  <si>
    <t>Mara (Dolichotis patagonum)</t>
  </si>
  <si>
    <t>PN Las QUijadas San Luis. When we analyzed temporal overlap of each potential predator species with D. patagonum: L. griseus showed a low overlap of Δ = 0.285 (ρ = −0.82, p &lt; 0.001); P. concolor showed a moderate overlap Δ = 0.595 (ρ = 0.13, p = 0.5); Lgeoffroyi showed a low overlap Δ = 0.491 (ρ = −0.05,
p=0.79); Salvator sp. presented amoderate overlap Δ=0.622 ( ρ = 0.65, p &lt; 0.001) and C. villosus was also moderate Δ = 0.609 (ρ = 0.06, p = 0.76</t>
  </si>
  <si>
    <t>We followed the reintroduction of 12 A. caraya individuals in a protected  area (Isla Palacio, Misiones, Argentina). The presence of potential predators such as pumas (Puma concolor) and jaguars (Panthera onca) in this area was confrmed by camera traps, footprints and feces</t>
  </si>
  <si>
    <t>Mono aullador (Alouatta caraya)</t>
  </si>
  <si>
    <t>Human–Wildlife Interactions</t>
  </si>
  <si>
    <r>
      <rPr>
        <i/>
        <sz val="9"/>
        <color theme="1"/>
        <rFont val="Arial"/>
        <family val="2"/>
      </rPr>
      <t>Puma concolor</t>
    </r>
    <r>
      <rPr>
        <sz val="9"/>
        <color theme="1"/>
        <rFont val="Arial"/>
        <family val="2"/>
      </rPr>
      <t xml:space="preserve"> (Linnaeus, 1771) en la provincia de Entre Ríos: modelando su distribución actual y las áreas prioritarias para su conservación</t>
    </r>
  </si>
  <si>
    <t>Fundacion Felix de Azara</t>
  </si>
  <si>
    <t>En razón de ello, el objetivo de este trabajo es presentar una lista actualizada comentada de las especies de mamíferos de la Provincia. La información se relevó a partir de revisiones bibliográficas exhaustivas, revisión de listados de colecciones de referencia de museos nacionales y regionales, así como datos no publicados de investigadores. 26. Puma concolor (Linnaeus, 1771). Puma, León Americano. Especímenes en colecciones: MAS-ZV-M, CICYTTP-ZV-M-9. Protección en reservas: S/D. Categorizado como Potencialmente Vulnerable.
Referencias: Erlich de Yoffe, 1984; Muzzachiodi, 1999; Díaz y Ojeda, 2000; Fiorotto, 2004. Comentarios: se consideraba extinto en vida silvestre (Currier, 1983; Parera, 2002) pero registros recientes confirman su presencia en el territorio provincial. En septiembre de 2004 el puestero Lito Franco mata un puma hembra en la Isla del Peluquero, ubicada frente a Villa Urquiza, departamento Paraná. Asimismo se sabe de al menos dos ejemplares matados por ganaderos en el departamento La Paz en el año 2004, en un caso con auxilio de la Policía Provincial. En virtud de los registros presentados y hasta se profundicen estudios sobre la especie sería conveniente ubicarla en la categoría Datos Insuficientes.</t>
  </si>
  <si>
    <t>El Libro Rojo es una herramienta en el desarrollo de programas de conservación a escala mundial, continental, regional, nacional y local. Desde los inicios de la SAREM impulsamos distintas actividades orientadas a la conservación de los mamíferos del país y reflejadas en documentos, libros, boletines, talleres y simposia a lo largo de
la vida de la Sociedad. Esta nueva edición del Libro Rojo refl eja
un proceso hacia la consolidación profesional de la SAREM en la
categorización de especies.</t>
  </si>
  <si>
    <t>CONFLICTO ENTRE EL PUMA (Puma concolor cabrerae) Y EL HOMBRE EN EL SUR DEL DISTRITO DEL CALDÉN, ARGENTINA</t>
  </si>
  <si>
    <t>Depredación (sin percepcion)</t>
  </si>
  <si>
    <t>Depredacion con confirmacion</t>
  </si>
  <si>
    <t>Observacional</t>
  </si>
  <si>
    <t>Este libro contiene una extensa descripción de 108 especies de mamíferos y 60 especies con referencias específicas con más de 700 fotos y una completa bibliografía de alrededor de 1400 títulos. Es el libro más completo sobre los mamíferos de la Argentina y sus países limítrofes. Uruguay, Brasil, Chile, Paraguay y Bolivia</t>
  </si>
  <si>
    <t xml:space="preserve">No obstante el gran valor de dichos trabajos, ct·eo que todavía hay que hace r un estudio detenido de los pumas australes, sobre todo de los de Chile y la Argentína. Al redactar la presente nota, no tengo otra pretensión que aportar algunos datos n1ás para ese estudio , debiendo empezar por advertir que, para mí, todas las formas del g é nero P·ttnla, tanto norte como sudamericanas, no son sino subespecies de una especie única, P. concolor, y que como tales aparecen tratadas en las líneas que siguen. Chile y Argentina. Mendoza, Chubut y Santa Cruz. </t>
  </si>
  <si>
    <t>Taxonomia (morfologico)</t>
  </si>
  <si>
    <t>A partir de estos supuestos este trabajo se realizó en campos privados de los partidos del sudoeste bonaerense de Villarino y Patagones constituyendo un área de 27.300 km2
(figura 1). Se colocaron cámaras en 50 propiedades y se realizaron encuestas en 150. En los partidos de Villarino y Patagones se colocaron cámaras trampas para estudiar los factores que afec-tan la distribución de las cuatro especies de carnívoros más comunes (puma, Puma concolor; gato montés, Leopardus geoffroyi; zorro pampeano, Pseudalopex gymnocercus; zorrino, Conepatus chinga) y se realizaron entrevistas  semiestructuradas  y  talleres  participativos  para  analizar  el  conicto  humano-carnívoros.  Entre los años 2008 y 2015, se monitorearon 49 sitios a través del trampeo fotográco y se caracterizó el área de estudio en 12  variables relacionadas con  el grado de perturbación  antrópica, la  composición  del paisaje  y su nivel de fragmentación. Se completaron además 193 entrevistas y cuatro talleres. Para las entrevistas se utilizó un cuestionario focalizado en aspectos socioeconómicos y de manejo de los campos, y en los talleres se buscó un consenso grupal respecto de la relevancia de los diferentes factores que afectarían el conicto humano-carnívoros.</t>
  </si>
  <si>
    <t>En este trabajo se presentan más de 100 nuevos reportes de pumas procedentes de distintos sectores de la provincia de Buenos Aires, obtenidos mediante entrevistas personalizadas a ganaderos y cazadores. Muchos de estos corresponden a pumas muertos a causa de conflictos con el ser humano. Entre el 1 y el 5 de Julio de 2013, se relevaron partidos del este de la provincia de Buenos Aires. En cada localidad visitada fue posible recabar información acerca de Puma concolor consultando y entrevistan_x0002_do a pobladores locales. Se realizaron en_x0002_trevistas no estructuradas (Sabino, 1996) a pobladores rurales, cazadores, veterinarios rurales o cualquier persona que frecuente espacios rurales y sea conocedora del campo. Con la finalidad de contar con evidencia concreta respecto de la presencia de la especie, se requirieron fotos de ejemplares cautivos, de huellas, cueros, restos óseos y videos. A este tipo de registros se los categorizó como “confirmaciones” (ver La Rue et al., 2012). Con posterioridad a este relevamiento y hasta noviembre de 2014 se contactaron, a través de distintos medios (internet-foros de cazadores / facebook y vía telefónica), a ganaderos y a cazadores de diversas regiones de la provincia de Buenos Aires. Muchos de ellos proporcionaron registros concretos, comunicados vía correos electrónicos.
Adicionalmente, a través de internet, se obtuvieron algunos registros procedentes de reportes periodísticos de diarios locales.</t>
  </si>
  <si>
    <t>Relaciones tróficas</t>
  </si>
  <si>
    <t>Honduras</t>
  </si>
  <si>
    <t>El Salvador</t>
  </si>
  <si>
    <t>Examinamos la dieta de dos carnívoros simpátricos (puma Puma concolor y zorro colorado Pseudalopex culpaeus smithersi) 
y evaluamos la importancia de los roedores en términos energéticos, ya que los métodos tradicionales tienden a ser limitados. El estudio se realizó en Pampa de Achala: Desde 1996, existe el Parque Nacional Quebrada del Condorito (36.737 ha, en adelante parque), donde se removió casi la totalidad del ganado doméstico (vacuno y ovino) presente en años anteriores, y solo existe ganado vacuno adulto para controlar el crecimiento excesivo de los pajonales (manejo supervisado). También, se reintrodujo un número bajo de guanacos (actualmente de unos 20 animales) en el corazón del parque pero que representa una presa poco accesible por su baja disponibilidad. Rodeando al parque, se encuentra la Reserva Hídrica Provincial de Achala (146.000 ha, en adelante reserva), donde la principal actividad económica desde el siglo XVII es la crianza de ganado doméstico (vacuno, ovino, caprino,equino). La composición de la dieta de pumas y zorros colorados fue descripta a largo plazo durante el período 2003-2008 (Pia, 2013b), a excepción de la dieta de puma fuera del parque que solo fue descripta para los años 2007 y 2008 (Pia, 2011). También, en el año 2000 se evaluó el efecto del ganado doméstico sobre la dieta y selección de presas por parte del zorro colorado de Achala (Pia et al., 2003). Para estimar los requerimientos energéticos de éstos carnívoros, y la relación entre lo que ingieren y necesitan, se siguió el método propuesto por Mukherjee et al. (2004). De este modo, se evaluó la relación entre la energía necesaria por cada carnívoro y sus hábitos alimentarios en ambos contextos de disponibilidad de presas (PNQC y RHPA). Los roedores pequeños representan la mayor parte de
la dieta de presas consumidas por puma y zorro colorado. La composición de la dieta se describe en una serie
de trabajos realizados con anterioridad en el área de estudio, y fueron utilizados para los análisis del presente
trabajo (Pia et al., 2003; Pia, 2011; Pia, 2013b).</t>
  </si>
  <si>
    <t>Sistematica</t>
  </si>
  <si>
    <t>Si con dudas en txt</t>
  </si>
  <si>
    <t>Our survey covered an area of c. 240,000 km2 of the north_x0002_ern Argentine Chaco, covering parts of Salta, Formosa, Chaco and Santiago del Estero Provinces. Local people
generally hold negative attitudes towards large carnivores that prey upon livestock (Kellert, 1996; Kellert et al., 1996).
For these reasons, we assessed local people’s perceptions and reactions towards jaguar presence. We carried out our surveys from 1997 to 2003, visiting different parts of the study area .20 times, each time for 30–90 days. We collected information on jaguar presence mainly through interviews with local people (400), other researchers (9), park rangers (11) and personnel of provincial wildlife agencies (3).We interviewed local people from rural areas, most of whom (95%) were mestizo peasants. Information was considered reliable when there was consistency among different informants, and interviewees demonstrated ability to
differentiate between tracks of jaguars and pumas Puma concolor.We recorded six reliable reports of jaguars preying on cattle during our fieldwork, of which only one was a case of repeated attacks. In contrast, most interviewees (72%) reported predation of goats by pumas at least once per year, often losing many goats in each predation event.</t>
  </si>
  <si>
    <t>Yaguarete</t>
  </si>
  <si>
    <t xml:space="preserve">Mathematical model of livestock and wildlife: Predation and competition under environmental disturbances </t>
  </si>
  <si>
    <t>oveja</t>
  </si>
  <si>
    <t>Interaccion interespecifica</t>
  </si>
  <si>
    <t>human</t>
  </si>
  <si>
    <t>Acta ethol</t>
  </si>
  <si>
    <t>Rhea</t>
  </si>
  <si>
    <t>Misiones. Detection dog surveys were conducted from May to August 2011 in and around 12 protected areas in the northern-central zones of Misiones,
Argentina, with 30% of the area surveyed partially or completely outside of protected areas and the remainder at varying distances from edge habitat
depending on the size of the protected area</t>
  </si>
  <si>
    <t>Morfologia</t>
  </si>
  <si>
    <t>Demografia</t>
  </si>
  <si>
    <t>Relaciones Competencia intragremio</t>
  </si>
  <si>
    <t>dim. Humana</t>
  </si>
  <si>
    <t>Trabajos por provincia</t>
  </si>
  <si>
    <t>1929-2021</t>
  </si>
  <si>
    <t>2008-2021</t>
  </si>
  <si>
    <t>Otros</t>
  </si>
  <si>
    <t>Dimension SE y E</t>
  </si>
  <si>
    <t>Santa Fé</t>
  </si>
  <si>
    <t>Hay mas de 12 porque los trabajos pueden hacerse en mas de una provincia</t>
  </si>
  <si>
    <t>Depredación</t>
  </si>
  <si>
    <t>En un mismo trabajo hay mas de una categoria en detalle y por eso supera el total</t>
  </si>
  <si>
    <t>Centro</t>
  </si>
  <si>
    <t>Cuyo</t>
  </si>
  <si>
    <t>Patagonia</t>
  </si>
  <si>
    <t>Dimension Ecológica</t>
  </si>
  <si>
    <t>Distribución</t>
  </si>
  <si>
    <t>Conservación</t>
  </si>
  <si>
    <t>Interacción interespecífica</t>
  </si>
  <si>
    <t>Uso de hábitat fue registrada en mayor cantidad por NEA y Centro (n=10)</t>
  </si>
  <si>
    <t>Centro se destacó por ser la región con mayor cantidad de trabajos de presencia (n=12)</t>
  </si>
  <si>
    <t>Patagonia presentó la mayor cantidad de trabajos de dieta (n=14) y relaciones tróficas (n=3)</t>
  </si>
  <si>
    <t>Cuyo registró la mayor cantidad de trabajos de depredación (n=11) e interacción interespecífica (n=8)</t>
  </si>
  <si>
    <t>Abundancia (n=9), conservación (n=5), densidad (n=6) y distribución (n=2) liderados por NEA</t>
  </si>
  <si>
    <t>No se registraron trabajos de: distribución en Patagonia, NOA y Cuyo, relaciones tróficas en NOA, NEA y Centro, densidad en Centro y presencia en NOA y Cuyo</t>
  </si>
  <si>
    <t>Estimación de pérdidas económicas</t>
  </si>
  <si>
    <t>Percepción</t>
  </si>
  <si>
    <t>Region Centro presentó la mayor cantidad de trabajos de conflicto puma-humano (n=13) y Cuyo la menor cantidad  (n=3)</t>
  </si>
  <si>
    <t>NOA (n=15) y Centro (n=19) registraron la mayor cantidad de trabajos de percepción mientras que Cuyo tuvo la menor cantidad (n=3)</t>
  </si>
  <si>
    <t xml:space="preserve">NOA (n=15) y Centro (n=19) registraron la mayor cantidad de trabajos de estrategias de manejo mientras que Cuyo (n=3) tuvo la menor cantidad </t>
  </si>
  <si>
    <t>La región Centro registró la mayoria de publicaciones en todas las categorías salvo en representatividad liderada por Patagonia</t>
  </si>
  <si>
    <t xml:space="preserve">Conflicto puma-humano, percepción y estrategias de manejo fue liderada por Centro seguido de NOA. Cuyo fue la región de menos registros en esos temas. </t>
  </si>
  <si>
    <t xml:space="preserve">No se encontrarón trabajos de estimacion de pérdidas económicas en NOA y NEA mientras que Centro lideró la temática. </t>
  </si>
  <si>
    <t>Patagonia fue la única región representada por la tematica representatividad</t>
  </si>
  <si>
    <t>Dimension S y E</t>
  </si>
  <si>
    <t>Dimension social</t>
  </si>
  <si>
    <t>Ecological dimension</t>
  </si>
  <si>
    <t>Social dimension</t>
  </si>
  <si>
    <t>Socioecological dimension</t>
  </si>
  <si>
    <t>Etiquetas de fila</t>
  </si>
  <si>
    <t>Total general</t>
  </si>
  <si>
    <t>Suma de Ecological dimension</t>
  </si>
  <si>
    <t>Suma de Socioecological dimension</t>
  </si>
  <si>
    <t>Suma de Social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</si>
</sst>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3">
    <font>
      <sz val="10"/>
      <color rgb="FF000000"/>
      <name val="Arial"/>
      <scheme val="minor"/>
    </font>
    <font>
      <b/>
      <sz val="10"/>
      <color theme="1"/>
      <name val="Arial"/>
    </font>
    <font>
      <sz val="10"/>
      <name val="Arial"/>
    </font>
    <font>
      <b/>
      <sz val="8"/>
      <color theme="1"/>
      <name val="Arial"/>
    </font>
    <font>
      <sz val="8"/>
      <color theme="1"/>
      <name val="Arial"/>
    </font>
    <font>
      <sz val="10"/>
      <color theme="1"/>
      <name val="Arial"/>
    </font>
    <font>
      <u/>
      <sz val="8"/>
      <color rgb="FF0000FF"/>
      <name val="Arial"/>
    </font>
    <font>
      <u/>
      <sz val="10"/>
      <color rgb="FF0000FF"/>
      <name val="Arial"/>
    </font>
    <font>
      <sz val="8"/>
      <color rgb="FF000000"/>
      <name val="Roboto"/>
    </font>
    <font>
      <u/>
      <sz val="10"/>
      <color rgb="FF0000FF"/>
      <name val="Arial"/>
    </font>
    <font>
      <sz val="9"/>
      <color theme="1"/>
      <name val="Serif"/>
    </font>
    <font>
      <sz val="9"/>
      <color theme="1"/>
      <name val="Arial"/>
    </font>
    <font>
      <u/>
      <sz val="10"/>
      <color rgb="FF0000FF"/>
      <name val="Arial"/>
    </font>
    <font>
      <u/>
      <sz val="10"/>
      <color rgb="FF0000FF"/>
      <name val="Arial"/>
    </font>
    <font>
      <sz val="10"/>
      <color rgb="FF000000"/>
      <name val="Roboto"/>
    </font>
    <font>
      <sz val="10"/>
      <color theme="1"/>
      <name val="Serif"/>
    </font>
    <font>
      <u/>
      <sz val="10"/>
      <color rgb="FF0000FF"/>
      <name val="Arial"/>
    </font>
    <font>
      <u/>
      <sz val="10"/>
      <color rgb="FF0000FF"/>
      <name val="Arial"/>
    </font>
    <font>
      <u/>
      <sz val="10"/>
      <color rgb="FF0000FF"/>
      <name val="Arial"/>
    </font>
    <font>
      <sz val="8"/>
      <color theme="1"/>
      <name val="Serif"/>
    </font>
    <font>
      <sz val="7"/>
      <color theme="1"/>
      <name val="Arial"/>
    </font>
    <font>
      <sz val="11"/>
      <color theme="1"/>
      <name val="Arial"/>
    </font>
    <font>
      <sz val="10"/>
      <color theme="1"/>
      <name val="Arial"/>
    </font>
    <font>
      <sz val="11"/>
      <color theme="1"/>
      <name val="Times New Roman"/>
    </font>
    <font>
      <sz val="10"/>
      <color rgb="FF000000"/>
      <name val="Arial"/>
    </font>
    <font>
      <sz val="10"/>
      <color rgb="FF212121"/>
      <name val="Arial"/>
    </font>
    <font>
      <sz val="10"/>
      <color rgb="FF111111"/>
      <name val="Roboto"/>
    </font>
    <font>
      <sz val="10"/>
      <color rgb="FF111111"/>
      <name val="Arial"/>
    </font>
    <font>
      <sz val="11"/>
      <color rgb="FF000000"/>
      <name val="Inconsolata"/>
    </font>
    <font>
      <sz val="10"/>
      <color rgb="FF333333"/>
      <name val="Arial"/>
    </font>
    <font>
      <sz val="11"/>
      <color theme="1"/>
      <name val="Calibri"/>
    </font>
    <font>
      <sz val="11"/>
      <color rgb="FF111111"/>
      <name val="Calibri"/>
    </font>
    <font>
      <sz val="10"/>
      <color theme="1"/>
      <name val="Arial"/>
      <scheme val="minor"/>
    </font>
    <font>
      <b/>
      <sz val="12"/>
      <color rgb="FF000000"/>
      <name val="Calibri"/>
    </font>
    <font>
      <sz val="10"/>
      <color rgb="FF000000"/>
      <name val="Arimo"/>
    </font>
    <font>
      <u/>
      <sz val="10"/>
      <color rgb="FF000000"/>
      <name val="Arial"/>
    </font>
    <font>
      <sz val="9"/>
      <color rgb="FF333333"/>
      <name val="Open Sans"/>
    </font>
    <font>
      <sz val="10"/>
      <color rgb="FF000000"/>
      <name val="Roboto"/>
    </font>
    <font>
      <sz val="10"/>
      <color rgb="FF2A2A2A"/>
      <name val="Arial"/>
    </font>
    <font>
      <sz val="12"/>
      <color rgb="FF000000"/>
      <name val="Calibri"/>
    </font>
    <font>
      <b/>
      <sz val="10"/>
      <color theme="1"/>
      <name val="Arial"/>
      <scheme val="minor"/>
    </font>
    <font>
      <sz val="10"/>
      <color rgb="FF505050"/>
      <name val="Nexusserif"/>
    </font>
    <font>
      <b/>
      <sz val="8"/>
      <color rgb="FFFF0000"/>
      <name val="Arial"/>
    </font>
    <font>
      <i/>
      <sz val="10"/>
      <color theme="1"/>
      <name val="Arial"/>
    </font>
    <font>
      <i/>
      <sz val="8"/>
      <color theme="1"/>
      <name val="Arial"/>
    </font>
    <font>
      <b/>
      <sz val="9"/>
      <color theme="1"/>
      <name val="Arial"/>
    </font>
    <font>
      <b/>
      <sz val="7"/>
      <color theme="1"/>
      <name val="Arial"/>
    </font>
    <font>
      <sz val="10"/>
      <color theme="1"/>
      <name val="Arial"/>
      <family val="2"/>
    </font>
    <font>
      <sz val="9"/>
      <color indexed="81"/>
      <name val="Tahoma"/>
    </font>
    <font>
      <b/>
      <sz val="9"/>
      <color indexed="81"/>
      <name val="Tahoma"/>
    </font>
    <font>
      <b/>
      <sz val="9"/>
      <color theme="1"/>
      <name val="Arial"/>
      <family val="2"/>
    </font>
    <font>
      <sz val="9"/>
      <color rgb="FF000000"/>
      <name val="Arial"/>
      <family val="2"/>
      <scheme val="minor"/>
    </font>
    <font>
      <b/>
      <sz val="8"/>
      <color theme="1"/>
      <name val="Arial"/>
      <family val="2"/>
    </font>
    <font>
      <sz val="8"/>
      <color theme="1"/>
      <name val="Arial"/>
      <family val="2"/>
    </font>
    <font>
      <i/>
      <sz val="8"/>
      <color theme="1"/>
      <name val="Arial"/>
      <family val="2"/>
    </font>
    <font>
      <sz val="8"/>
      <color theme="1"/>
      <name val="Times New Roman"/>
      <family val="1"/>
    </font>
    <font>
      <sz val="8"/>
      <color rgb="FF000000"/>
      <name val="Arial"/>
      <family val="2"/>
      <scheme val="minor"/>
    </font>
    <font>
      <sz val="8"/>
      <color rgb="FF000000"/>
      <name val="Calibri"/>
      <family val="2"/>
    </font>
    <font>
      <sz val="8"/>
      <color rgb="FFFF0000"/>
      <name val="Arial"/>
      <family val="2"/>
    </font>
    <font>
      <sz val="8"/>
      <color rgb="FF000000"/>
      <name val="Inconsolata"/>
    </font>
    <font>
      <b/>
      <i/>
      <sz val="8"/>
      <color theme="1"/>
      <name val="Arial"/>
      <family val="2"/>
    </font>
    <font>
      <sz val="9"/>
      <name val="Arial"/>
      <family val="2"/>
    </font>
    <font>
      <sz val="9"/>
      <color indexed="81"/>
      <name val="Tahoma"/>
      <family val="2"/>
    </font>
    <font>
      <b/>
      <sz val="9"/>
      <color indexed="81"/>
      <name val="Tahoma"/>
      <family val="2"/>
    </font>
    <font>
      <b/>
      <sz val="10"/>
      <color theme="1"/>
      <name val="Arial"/>
      <family val="2"/>
    </font>
    <font>
      <i/>
      <sz val="10"/>
      <color theme="1"/>
      <name val="Arial"/>
      <family val="2"/>
    </font>
    <font>
      <sz val="10"/>
      <color theme="1"/>
      <name val="Arial"/>
      <family val="2"/>
      <scheme val="major"/>
    </font>
    <font>
      <sz val="10"/>
      <color theme="1"/>
      <name val="Times New Roman"/>
      <family val="1"/>
    </font>
    <font>
      <sz val="10"/>
      <color rgb="FF000000"/>
      <name val="Arial"/>
      <family val="2"/>
    </font>
    <font>
      <sz val="10"/>
      <color rgb="FF111111"/>
      <name val="Calibri"/>
      <family val="2"/>
    </font>
    <font>
      <sz val="10"/>
      <color rgb="FF000000"/>
      <name val="Arial"/>
      <family val="2"/>
      <scheme val="minor"/>
    </font>
    <font>
      <sz val="9"/>
      <color theme="1"/>
      <name val="Arial"/>
      <family val="2"/>
    </font>
    <font>
      <i/>
      <sz val="9"/>
      <color theme="1"/>
      <name val="Arial"/>
      <family val="2"/>
    </font>
    <font>
      <sz val="12"/>
      <color rgb="FF000000"/>
      <name val="Calibri"/>
      <family val="2"/>
    </font>
    <font>
      <b/>
      <sz val="8"/>
      <color theme="1"/>
      <name val="Arial"/>
      <family val="2"/>
      <scheme val="major"/>
    </font>
    <font>
      <sz val="8"/>
      <color theme="1"/>
      <name val="Arial"/>
      <family val="2"/>
      <scheme val="major"/>
    </font>
    <font>
      <sz val="9"/>
      <color theme="1"/>
      <name val="Arial"/>
      <family val="2"/>
      <scheme val="major"/>
    </font>
    <font>
      <sz val="9"/>
      <color rgb="FF000000"/>
      <name val="Arial"/>
      <family val="2"/>
      <scheme val="major"/>
    </font>
    <font>
      <sz val="8"/>
      <color rgb="FF000000"/>
      <name val="Arial"/>
      <family val="2"/>
      <scheme val="major"/>
    </font>
    <font>
      <b/>
      <sz val="11"/>
      <color theme="1"/>
      <name val="Arial"/>
      <family val="2"/>
    </font>
    <font>
      <b/>
      <sz val="12"/>
      <color theme="1"/>
      <name val="Arial"/>
      <family val="2"/>
    </font>
    <font>
      <sz val="10"/>
      <color theme="1"/>
      <name val="Arial"/>
      <family val="2"/>
      <scheme val="minor"/>
    </font>
    <font>
      <b/>
      <sz val="10"/>
      <color rgb="FF000000"/>
      <name val="Arial"/>
      <family val="2"/>
      <scheme val="minor"/>
    </font>
    <font>
      <b/>
      <sz val="12"/>
      <color rgb="FF000000"/>
      <name val="Arial"/>
      <family val="2"/>
      <scheme val="minor"/>
    </font>
    <font>
      <b/>
      <sz val="10"/>
      <color rgb="FFFF0000"/>
      <name val="Arial"/>
      <family val="2"/>
    </font>
    <font>
      <b/>
      <sz val="10"/>
      <color rgb="FFFF0000"/>
      <name val="Arial"/>
      <family val="2"/>
      <scheme val="minor"/>
    </font>
    <font>
      <b/>
      <i/>
      <sz val="10"/>
      <color theme="1"/>
      <name val="Arial"/>
      <family val="2"/>
    </font>
    <font>
      <b/>
      <i/>
      <sz val="10"/>
      <color rgb="FF000000"/>
      <name val="Arial"/>
      <family val="2"/>
      <scheme val="minor"/>
    </font>
    <font>
      <b/>
      <sz val="12"/>
      <color rgb="FF000000"/>
      <name val="Calibri"/>
      <family val="2"/>
    </font>
    <font>
      <b/>
      <sz val="12"/>
      <color theme="1"/>
      <name val="Calibri"/>
      <family val="2"/>
    </font>
    <font>
      <b/>
      <sz val="11"/>
      <color theme="1"/>
      <name val="Calibri"/>
      <family val="2"/>
    </font>
    <font>
      <sz val="12"/>
      <color theme="1"/>
      <name val="Calibri"/>
      <family val="2"/>
    </font>
    <font>
      <b/>
      <i/>
      <sz val="12"/>
      <color rgb="FF000000"/>
      <name val="Calibri"/>
      <family val="2"/>
    </font>
  </fonts>
  <fills count="70">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4A86E8"/>
        <bgColor rgb="FF4A86E8"/>
      </patternFill>
    </fill>
    <fill>
      <patternFill patternType="solid">
        <fgColor rgb="FFC9DAF8"/>
        <bgColor rgb="FFC9DAF8"/>
      </patternFill>
    </fill>
    <fill>
      <patternFill patternType="solid">
        <fgColor rgb="FFD9D2E9"/>
        <bgColor rgb="FFD9D2E9"/>
      </patternFill>
    </fill>
    <fill>
      <patternFill patternType="solid">
        <fgColor rgb="FFFFFF00"/>
        <bgColor rgb="FFFFFF00"/>
      </patternFill>
    </fill>
    <fill>
      <patternFill patternType="solid">
        <fgColor theme="5"/>
        <bgColor theme="5"/>
      </patternFill>
    </fill>
    <fill>
      <patternFill patternType="solid">
        <fgColor rgb="FF00FFFF"/>
        <bgColor rgb="FF00FFFF"/>
      </patternFill>
    </fill>
    <fill>
      <patternFill patternType="solid">
        <fgColor rgb="FF6AA84F"/>
        <bgColor rgb="FF6AA84F"/>
      </patternFill>
    </fill>
    <fill>
      <patternFill patternType="solid">
        <fgColor rgb="FF76A5AF"/>
        <bgColor rgb="FF76A5AF"/>
      </patternFill>
    </fill>
    <fill>
      <patternFill patternType="solid">
        <fgColor rgb="FFD5A6BD"/>
        <bgColor rgb="FFD5A6BD"/>
      </patternFill>
    </fill>
    <fill>
      <patternFill patternType="solid">
        <fgColor rgb="FF999999"/>
        <bgColor rgb="FF999999"/>
      </patternFill>
    </fill>
    <fill>
      <patternFill patternType="solid">
        <fgColor rgb="FFFFFFFF"/>
        <bgColor rgb="FFFFFFFF"/>
      </patternFill>
    </fill>
    <fill>
      <patternFill patternType="solid">
        <fgColor rgb="FF666666"/>
        <bgColor rgb="FF666666"/>
      </patternFill>
    </fill>
    <fill>
      <patternFill patternType="solid">
        <fgColor rgb="FFFF0000"/>
        <bgColor rgb="FFFF0000"/>
      </patternFill>
    </fill>
    <fill>
      <patternFill patternType="solid">
        <fgColor rgb="FFCCCCCC"/>
        <bgColor rgb="FFCCCCCC"/>
      </patternFill>
    </fill>
    <fill>
      <patternFill patternType="solid">
        <fgColor rgb="FF9900FF"/>
        <bgColor rgb="FF9900FF"/>
      </patternFill>
    </fill>
    <fill>
      <patternFill patternType="solid">
        <fgColor rgb="FFF9F9F9"/>
        <bgColor rgb="FFF9F9F9"/>
      </patternFill>
    </fill>
    <fill>
      <patternFill patternType="solid">
        <fgColor rgb="FFFF00FF"/>
        <bgColor rgb="FFFF00FF"/>
      </patternFill>
    </fill>
    <fill>
      <patternFill patternType="solid">
        <fgColor rgb="FFFAF6F4"/>
        <bgColor rgb="FFFAF6F4"/>
      </patternFill>
    </fill>
    <fill>
      <patternFill patternType="solid">
        <fgColor rgb="FFE6B8AF"/>
        <bgColor rgb="FFE6B8AF"/>
      </patternFill>
    </fill>
    <fill>
      <patternFill patternType="solid">
        <fgColor rgb="FF00FF00"/>
        <bgColor rgb="FF00FF00"/>
      </patternFill>
    </fill>
    <fill>
      <patternFill patternType="solid">
        <fgColor rgb="FFFF9900"/>
        <bgColor rgb="FFFF9900"/>
      </patternFill>
    </fill>
    <fill>
      <patternFill patternType="solid">
        <fgColor rgb="FFF5F7F2"/>
        <bgColor rgb="FFF5F7F2"/>
      </patternFill>
    </fill>
    <fill>
      <patternFill patternType="solid">
        <fgColor rgb="FFEFF2F7"/>
        <bgColor rgb="FFEFF2F7"/>
      </patternFill>
    </fill>
    <fill>
      <patternFill patternType="solid">
        <fgColor rgb="FF00B0F0"/>
        <bgColor rgb="FF9900FF"/>
      </patternFill>
    </fill>
    <fill>
      <patternFill patternType="solid">
        <fgColor rgb="FF00B0F0"/>
        <bgColor indexed="64"/>
      </patternFill>
    </fill>
    <fill>
      <patternFill patternType="solid">
        <fgColor theme="7" tint="0.59999389629810485"/>
        <bgColor indexed="64"/>
      </patternFill>
    </fill>
    <fill>
      <patternFill patternType="solid">
        <fgColor theme="7" tint="0.59999389629810485"/>
        <bgColor rgb="FFFFFF00"/>
      </patternFill>
    </fill>
    <fill>
      <patternFill patternType="solid">
        <fgColor rgb="FFFFFF00"/>
        <bgColor indexed="64"/>
      </patternFill>
    </fill>
    <fill>
      <patternFill patternType="solid">
        <fgColor rgb="FFFFFF00"/>
        <bgColor rgb="FF9900FF"/>
      </patternFill>
    </fill>
    <fill>
      <patternFill patternType="solid">
        <fgColor rgb="FF00B0F0"/>
        <bgColor rgb="FFD9D2E9"/>
      </patternFill>
    </fill>
    <fill>
      <patternFill patternType="solid">
        <fgColor rgb="FF00B0F0"/>
        <bgColor rgb="FFFFFF00"/>
      </patternFill>
    </fill>
    <fill>
      <patternFill patternType="solid">
        <fgColor rgb="FF00B0F0"/>
        <bgColor rgb="FFEFEFEF"/>
      </patternFill>
    </fill>
    <fill>
      <patternFill patternType="solid">
        <fgColor rgb="FF00B050"/>
        <bgColor indexed="64"/>
      </patternFill>
    </fill>
    <fill>
      <patternFill patternType="solid">
        <fgColor rgb="FF00B0F0"/>
        <bgColor rgb="FFFF00FF"/>
      </patternFill>
    </fill>
    <fill>
      <patternFill patternType="solid">
        <fgColor rgb="FF00B0F0"/>
        <bgColor rgb="FFEAD1DC"/>
      </patternFill>
    </fill>
    <fill>
      <patternFill patternType="solid">
        <fgColor rgb="FFFFFF00"/>
        <bgColor rgb="FFD5A6BD"/>
      </patternFill>
    </fill>
    <fill>
      <patternFill patternType="solid">
        <fgColor rgb="FF00B0F0"/>
        <bgColor rgb="FFD5A6BD"/>
      </patternFill>
    </fill>
    <fill>
      <patternFill patternType="solid">
        <fgColor rgb="FFFFFF00"/>
        <bgColor rgb="FFFF00FF"/>
      </patternFill>
    </fill>
    <fill>
      <patternFill patternType="solid">
        <fgColor theme="0"/>
        <bgColor indexed="64"/>
      </patternFill>
    </fill>
    <fill>
      <patternFill patternType="solid">
        <fgColor rgb="FFFF0000"/>
        <bgColor indexed="64"/>
      </patternFill>
    </fill>
    <fill>
      <patternFill patternType="solid">
        <fgColor rgb="FFFF0000"/>
        <bgColor rgb="FF9900FF"/>
      </patternFill>
    </fill>
    <fill>
      <patternFill patternType="solid">
        <fgColor rgb="FF92D050"/>
        <bgColor indexed="64"/>
      </patternFill>
    </fill>
    <fill>
      <patternFill patternType="solid">
        <fgColor theme="4" tint="0.59999389629810485"/>
        <bgColor indexed="64"/>
      </patternFill>
    </fill>
    <fill>
      <patternFill patternType="solid">
        <fgColor theme="0"/>
        <bgColor rgb="FFFFFF00"/>
      </patternFill>
    </fill>
    <fill>
      <patternFill patternType="solid">
        <fgColor rgb="FF00B0F0"/>
        <bgColor rgb="FF7030A0"/>
      </patternFill>
    </fill>
    <fill>
      <patternFill patternType="solid">
        <fgColor rgb="FFFFFF00"/>
        <bgColor rgb="FF7030A0"/>
      </patternFill>
    </fill>
    <fill>
      <patternFill patternType="solid">
        <fgColor theme="7" tint="0.79998168889431442"/>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rgb="FF00B0F0"/>
        <bgColor rgb="FF00FFFF"/>
      </patternFill>
    </fill>
    <fill>
      <patternFill patternType="solid">
        <fgColor rgb="FF92D050"/>
        <bgColor rgb="FF00FFFF"/>
      </patternFill>
    </fill>
    <fill>
      <patternFill patternType="solid">
        <fgColor theme="7" tint="0.59999389629810485"/>
        <bgColor rgb="FF00FFFF"/>
      </patternFill>
    </fill>
    <fill>
      <patternFill patternType="solid">
        <fgColor theme="6" tint="0.79998168889431442"/>
        <bgColor rgb="FF00FFFF"/>
      </patternFill>
    </fill>
    <fill>
      <patternFill patternType="solid">
        <fgColor theme="2" tint="-0.14999847407452621"/>
        <bgColor rgb="FF00FFFF"/>
      </patternFill>
    </fill>
    <fill>
      <patternFill patternType="solid">
        <fgColor theme="6"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rgb="FFC00000"/>
        <bgColor indexed="64"/>
      </patternFill>
    </fill>
    <fill>
      <patternFill patternType="solid">
        <fgColor rgb="FF7030A0"/>
        <bgColor indexed="64"/>
      </patternFill>
    </fill>
    <fill>
      <patternFill patternType="solid">
        <fgColor rgb="FFC00000"/>
        <bgColor rgb="FFB6D7A8"/>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0.34998626667073579"/>
        <bgColor rgb="FFCCCCCC"/>
      </patternFill>
    </fill>
  </fills>
  <borders count="19">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s>
  <cellStyleXfs count="1">
    <xf numFmtId="0" fontId="0" fillId="0" borderId="0"/>
  </cellStyleXfs>
  <cellXfs count="444">
    <xf numFmtId="0" fontId="0" fillId="0" borderId="0" xfId="0"/>
    <xf numFmtId="0" fontId="1" fillId="0" borderId="0" xfId="0" applyFont="1"/>
    <xf numFmtId="0" fontId="1" fillId="4" borderId="4" xfId="0" applyFont="1" applyFill="1" applyBorder="1" applyAlignment="1">
      <alignment horizontal="center"/>
    </xf>
    <xf numFmtId="0" fontId="1" fillId="7" borderId="4" xfId="0" applyFont="1" applyFill="1" applyBorder="1" applyAlignment="1">
      <alignment horizontal="center"/>
    </xf>
    <xf numFmtId="0" fontId="1" fillId="0" borderId="11" xfId="0" applyFont="1" applyBorder="1"/>
    <xf numFmtId="0" fontId="1" fillId="0" borderId="11" xfId="0" applyFont="1" applyBorder="1" applyAlignment="1">
      <alignment horizontal="center"/>
    </xf>
    <xf numFmtId="0" fontId="1" fillId="9" borderId="11" xfId="0" applyFont="1" applyFill="1" applyBorder="1"/>
    <xf numFmtId="0" fontId="3" fillId="10" borderId="11" xfId="0" applyFont="1" applyFill="1" applyBorder="1"/>
    <xf numFmtId="0" fontId="1" fillId="4" borderId="11" xfId="0" applyFont="1" applyFill="1" applyBorder="1"/>
    <xf numFmtId="0" fontId="4" fillId="0" borderId="1" xfId="0" applyFont="1" applyBorder="1" applyAlignment="1">
      <alignment horizontal="center" vertical="center" wrapText="1"/>
    </xf>
    <xf numFmtId="0" fontId="4" fillId="11" borderId="11"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4" fillId="0" borderId="11" xfId="0" applyFont="1" applyBorder="1" applyAlignment="1">
      <alignment horizontal="center" vertical="center" wrapText="1"/>
    </xf>
    <xf numFmtId="0" fontId="5" fillId="0" borderId="11" xfId="0" applyFont="1" applyBorder="1" applyAlignment="1">
      <alignment horizontal="center" vertical="center"/>
    </xf>
    <xf numFmtId="0" fontId="5" fillId="0" borderId="11" xfId="0" applyFont="1" applyBorder="1"/>
    <xf numFmtId="0" fontId="4" fillId="15" borderId="11" xfId="0" applyFont="1" applyFill="1" applyBorder="1" applyAlignment="1">
      <alignment horizontal="center" vertical="center" wrapText="1"/>
    </xf>
    <xf numFmtId="0" fontId="4" fillId="16"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5" fillId="0" borderId="0" xfId="0" applyFont="1"/>
    <xf numFmtId="0" fontId="4" fillId="0" borderId="0" xfId="0" applyFont="1" applyAlignment="1">
      <alignment horizontal="center" vertical="center" wrapText="1"/>
    </xf>
    <xf numFmtId="0" fontId="5" fillId="0" borderId="11" xfId="0" applyFont="1" applyBorder="1" applyAlignment="1">
      <alignment vertical="center" wrapText="1"/>
    </xf>
    <xf numFmtId="0" fontId="4" fillId="17" borderId="11" xfId="0" applyFont="1" applyFill="1" applyBorder="1" applyAlignment="1">
      <alignment horizontal="center" vertical="center" wrapText="1"/>
    </xf>
    <xf numFmtId="0" fontId="7" fillId="0" borderId="11" xfId="0" applyFont="1" applyBorder="1" applyAlignment="1">
      <alignment horizontal="center" vertical="center" wrapText="1"/>
    </xf>
    <xf numFmtId="0" fontId="8" fillId="16" borderId="11" xfId="0" applyFont="1" applyFill="1" applyBorder="1" applyAlignment="1">
      <alignment horizontal="center" vertical="center" wrapText="1"/>
    </xf>
    <xf numFmtId="0" fontId="5" fillId="0" borderId="11" xfId="0" applyFont="1" applyBorder="1" applyAlignment="1">
      <alignment vertical="center"/>
    </xf>
    <xf numFmtId="0" fontId="9" fillId="0" borderId="11" xfId="0" applyFont="1" applyBorder="1" applyAlignment="1">
      <alignment vertical="center" wrapText="1"/>
    </xf>
    <xf numFmtId="0" fontId="5" fillId="0" borderId="0" xfId="0" applyFont="1" applyAlignment="1">
      <alignment vertical="top"/>
    </xf>
    <xf numFmtId="0" fontId="10" fillId="16" borderId="11" xfId="0" applyFont="1" applyFill="1" applyBorder="1" applyAlignment="1">
      <alignment horizontal="center" vertical="center"/>
    </xf>
    <xf numFmtId="0" fontId="5" fillId="0" borderId="11" xfId="0" applyFont="1" applyBorder="1" applyAlignment="1">
      <alignment horizontal="center" vertical="center" wrapText="1"/>
    </xf>
    <xf numFmtId="0" fontId="4" fillId="16" borderId="11" xfId="0" applyFont="1" applyFill="1" applyBorder="1" applyAlignment="1">
      <alignment vertical="center" wrapText="1"/>
    </xf>
    <xf numFmtId="0" fontId="11" fillId="16" borderId="11" xfId="0" applyFont="1" applyFill="1" applyBorder="1" applyAlignment="1">
      <alignment horizontal="center" vertical="center"/>
    </xf>
    <xf numFmtId="0" fontId="13" fillId="0" borderId="0" xfId="0" applyFont="1" applyAlignment="1">
      <alignment horizontal="center" vertical="center" wrapText="1"/>
    </xf>
    <xf numFmtId="0" fontId="4" fillId="18" borderId="11" xfId="0" applyFont="1" applyFill="1" applyBorder="1" applyAlignment="1">
      <alignment horizontal="center" vertical="center" wrapText="1"/>
    </xf>
    <xf numFmtId="0" fontId="11" fillId="0" borderId="11" xfId="0" applyFont="1" applyBorder="1" applyAlignment="1">
      <alignment horizontal="center" vertical="center" wrapText="1"/>
    </xf>
    <xf numFmtId="0" fontId="11" fillId="16" borderId="11" xfId="0" applyFont="1" applyFill="1" applyBorder="1" applyAlignment="1">
      <alignment vertical="center" wrapText="1"/>
    </xf>
    <xf numFmtId="0" fontId="16" fillId="0" borderId="0" xfId="0" applyFont="1" applyAlignment="1">
      <alignment vertical="center"/>
    </xf>
    <xf numFmtId="0" fontId="17" fillId="0" borderId="11" xfId="0" applyFont="1" applyBorder="1" applyAlignment="1">
      <alignment horizontal="center" vertical="center"/>
    </xf>
    <xf numFmtId="0" fontId="18" fillId="0" borderId="0" xfId="0" applyFont="1"/>
    <xf numFmtId="0" fontId="5" fillId="0" borderId="0" xfId="0" applyFont="1" applyAlignment="1">
      <alignment horizontal="center" vertical="center"/>
    </xf>
    <xf numFmtId="0" fontId="4" fillId="11" borderId="0" xfId="0" applyFont="1" applyFill="1" applyAlignment="1">
      <alignment horizontal="center" vertical="center" wrapText="1"/>
    </xf>
    <xf numFmtId="0" fontId="5" fillId="9" borderId="11" xfId="0" applyFont="1" applyFill="1" applyBorder="1"/>
    <xf numFmtId="0" fontId="20" fillId="0" borderId="11" xfId="0" applyFont="1" applyBorder="1" applyAlignment="1">
      <alignment horizontal="center" vertical="center" wrapText="1"/>
    </xf>
    <xf numFmtId="0" fontId="5" fillId="9" borderId="11" xfId="0" applyFont="1" applyFill="1" applyBorder="1" applyAlignment="1">
      <alignment horizontal="center" vertical="center" wrapText="1"/>
    </xf>
    <xf numFmtId="0" fontId="5" fillId="16" borderId="11" xfId="0" applyFont="1" applyFill="1" applyBorder="1" applyAlignment="1">
      <alignment horizontal="center" vertical="center" wrapText="1"/>
    </xf>
    <xf numFmtId="0" fontId="5" fillId="0" borderId="0" xfId="0" applyFont="1" applyAlignment="1">
      <alignment horizontal="center" vertical="center" wrapText="1"/>
    </xf>
    <xf numFmtId="0" fontId="5" fillId="2" borderId="11" xfId="0" applyFont="1" applyFill="1" applyBorder="1" applyAlignment="1">
      <alignment horizontal="center" vertical="center" wrapText="1"/>
    </xf>
    <xf numFmtId="0" fontId="5" fillId="11" borderId="11" xfId="0" applyFont="1" applyFill="1" applyBorder="1" applyAlignment="1">
      <alignment horizontal="center" vertical="center" wrapText="1"/>
    </xf>
    <xf numFmtId="0" fontId="5" fillId="19" borderId="11" xfId="0" applyFont="1" applyFill="1" applyBorder="1" applyAlignment="1">
      <alignment horizontal="center" vertical="center" wrapText="1"/>
    </xf>
    <xf numFmtId="0" fontId="5" fillId="19" borderId="4" xfId="0" applyFont="1" applyFill="1" applyBorder="1" applyAlignment="1">
      <alignment horizontal="center" vertical="center" wrapText="1"/>
    </xf>
    <xf numFmtId="0" fontId="5" fillId="0" borderId="11" xfId="0" applyFont="1" applyBorder="1" applyAlignment="1">
      <alignment horizontal="left" vertical="center" wrapText="1"/>
    </xf>
    <xf numFmtId="0" fontId="5" fillId="20" borderId="11" xfId="0" applyFont="1" applyFill="1" applyBorder="1" applyAlignment="1">
      <alignment horizontal="center" vertical="center" wrapText="1"/>
    </xf>
    <xf numFmtId="0" fontId="23" fillId="0" borderId="11" xfId="0" applyFont="1" applyBorder="1" applyAlignment="1">
      <alignment horizontal="center" vertical="center" wrapText="1"/>
    </xf>
    <xf numFmtId="0" fontId="5" fillId="8" borderId="11" xfId="0" applyFont="1" applyFill="1" applyBorder="1" applyAlignment="1">
      <alignment horizontal="center" vertical="center" wrapText="1"/>
    </xf>
    <xf numFmtId="0" fontId="5" fillId="21" borderId="11" xfId="0" applyFont="1" applyFill="1" applyBorder="1" applyAlignment="1">
      <alignment horizontal="center" vertical="center" wrapText="1"/>
    </xf>
    <xf numFmtId="0" fontId="5" fillId="22" borderId="11" xfId="0" applyFont="1" applyFill="1" applyBorder="1" applyAlignment="1">
      <alignment horizontal="center" vertical="center" wrapText="1"/>
    </xf>
    <xf numFmtId="0" fontId="5" fillId="9" borderId="11" xfId="0" applyFont="1" applyFill="1" applyBorder="1" applyAlignment="1">
      <alignment horizontal="center" vertical="center"/>
    </xf>
    <xf numFmtId="0" fontId="5" fillId="0" borderId="0" xfId="0" applyFont="1" applyAlignment="1">
      <alignment horizontal="left" vertical="center" wrapText="1"/>
    </xf>
    <xf numFmtId="0" fontId="26" fillId="21" borderId="11" xfId="0" applyFont="1" applyFill="1" applyBorder="1" applyAlignment="1">
      <alignment horizontal="center" vertical="center"/>
    </xf>
    <xf numFmtId="0" fontId="24" fillId="0" borderId="11" xfId="0" applyFont="1" applyBorder="1" applyAlignment="1">
      <alignment horizontal="center" vertical="center" wrapText="1"/>
    </xf>
    <xf numFmtId="0" fontId="24" fillId="16" borderId="11" xfId="0" applyFont="1" applyFill="1" applyBorder="1" applyAlignment="1">
      <alignment horizontal="center" vertical="center" wrapText="1"/>
    </xf>
    <xf numFmtId="0" fontId="30" fillId="0" borderId="11" xfId="0" applyFont="1" applyBorder="1" applyAlignment="1">
      <alignment horizontal="center" vertical="center" wrapText="1"/>
    </xf>
    <xf numFmtId="0" fontId="30" fillId="0" borderId="0" xfId="0" applyFont="1" applyAlignment="1">
      <alignment horizontal="center" vertical="center" wrapText="1"/>
    </xf>
    <xf numFmtId="0" fontId="5" fillId="18" borderId="11" xfId="0" applyFont="1" applyFill="1" applyBorder="1"/>
    <xf numFmtId="0" fontId="5" fillId="18" borderId="4" xfId="0" applyFont="1" applyFill="1" applyBorder="1"/>
    <xf numFmtId="0" fontId="5" fillId="5" borderId="13" xfId="0" applyFont="1" applyFill="1" applyBorder="1"/>
    <xf numFmtId="0" fontId="5" fillId="24" borderId="13" xfId="0" applyFont="1" applyFill="1" applyBorder="1"/>
    <xf numFmtId="0" fontId="5" fillId="11" borderId="11" xfId="0" applyFont="1" applyFill="1" applyBorder="1"/>
    <xf numFmtId="0" fontId="5" fillId="5" borderId="11" xfId="0" applyFont="1" applyFill="1" applyBorder="1"/>
    <xf numFmtId="0" fontId="32" fillId="0" borderId="0" xfId="0" applyFont="1"/>
    <xf numFmtId="0" fontId="5" fillId="9" borderId="0" xfId="0" applyFont="1" applyFill="1"/>
    <xf numFmtId="0" fontId="32" fillId="9" borderId="0" xfId="0" applyFont="1" applyFill="1"/>
    <xf numFmtId="0" fontId="33" fillId="0" borderId="0" xfId="0" applyFont="1"/>
    <xf numFmtId="0" fontId="5" fillId="25" borderId="11" xfId="0" applyFont="1" applyFill="1" applyBorder="1" applyAlignment="1">
      <alignment horizontal="center" vertical="center" wrapText="1"/>
    </xf>
    <xf numFmtId="0" fontId="5" fillId="26" borderId="11" xfId="0" applyFont="1" applyFill="1" applyBorder="1" applyAlignment="1">
      <alignment horizontal="center" vertical="center" wrapText="1"/>
    </xf>
    <xf numFmtId="0" fontId="5" fillId="18" borderId="11" xfId="0" applyFont="1" applyFill="1" applyBorder="1" applyAlignment="1">
      <alignment horizontal="center" vertical="center" wrapText="1"/>
    </xf>
    <xf numFmtId="0" fontId="5" fillId="9" borderId="4" xfId="0" applyFont="1" applyFill="1" applyBorder="1"/>
    <xf numFmtId="0" fontId="24" fillId="9" borderId="4" xfId="0" applyFont="1" applyFill="1" applyBorder="1" applyAlignment="1">
      <alignment wrapText="1"/>
    </xf>
    <xf numFmtId="0" fontId="24" fillId="9" borderId="4" xfId="0" applyFont="1" applyFill="1" applyBorder="1" applyAlignment="1">
      <alignment horizontal="left" vertical="center" wrapText="1"/>
    </xf>
    <xf numFmtId="0" fontId="24" fillId="16" borderId="4" xfId="0" applyFont="1" applyFill="1" applyBorder="1"/>
    <xf numFmtId="0" fontId="34" fillId="16" borderId="4" xfId="0" applyFont="1" applyFill="1" applyBorder="1" applyAlignment="1">
      <alignment horizontal="left"/>
    </xf>
    <xf numFmtId="0" fontId="24" fillId="16" borderId="4" xfId="0" applyFont="1" applyFill="1" applyBorder="1" applyAlignment="1">
      <alignment horizontal="left"/>
    </xf>
    <xf numFmtId="0" fontId="35" fillId="27" borderId="4" xfId="0" applyFont="1" applyFill="1" applyBorder="1" applyAlignment="1">
      <alignment horizontal="left" wrapText="1"/>
    </xf>
    <xf numFmtId="0" fontId="36" fillId="23" borderId="4" xfId="0" applyFont="1" applyFill="1" applyBorder="1"/>
    <xf numFmtId="0" fontId="5" fillId="0" borderId="0" xfId="0" applyFont="1" applyAlignment="1">
      <alignment horizontal="right" vertical="center" wrapText="1"/>
    </xf>
    <xf numFmtId="0" fontId="5" fillId="0" borderId="0" xfId="0" applyFont="1" applyAlignment="1">
      <alignment horizontal="left" vertical="center"/>
    </xf>
    <xf numFmtId="0" fontId="4" fillId="0" borderId="0" xfId="0" applyFont="1" applyAlignment="1">
      <alignment horizontal="left" vertical="center"/>
    </xf>
    <xf numFmtId="0" fontId="5" fillId="9" borderId="4" xfId="0" applyFont="1" applyFill="1" applyBorder="1" applyAlignment="1">
      <alignment horizontal="right" vertical="center"/>
    </xf>
    <xf numFmtId="0" fontId="28" fillId="16" borderId="4"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14" fillId="16" borderId="4" xfId="0" applyFont="1" applyFill="1" applyBorder="1" applyAlignment="1">
      <alignment vertical="center"/>
    </xf>
    <xf numFmtId="0" fontId="5" fillId="0" borderId="11" xfId="0" applyFont="1" applyBorder="1" applyAlignment="1">
      <alignment horizontal="left" vertical="center"/>
    </xf>
    <xf numFmtId="0" fontId="37" fillId="16" borderId="0" xfId="0" applyFont="1" applyFill="1"/>
    <xf numFmtId="0" fontId="38" fillId="28" borderId="4" xfId="0" applyFont="1" applyFill="1" applyBorder="1" applyAlignment="1">
      <alignment horizontal="center" vertical="center" wrapText="1"/>
    </xf>
    <xf numFmtId="0" fontId="5" fillId="9" borderId="4" xfId="0" applyFont="1" applyFill="1" applyBorder="1" applyAlignment="1">
      <alignment horizontal="center" vertical="center"/>
    </xf>
    <xf numFmtId="0" fontId="1" fillId="0" borderId="0" xfId="0" applyFont="1" applyAlignment="1">
      <alignment horizontal="center" vertical="center"/>
    </xf>
    <xf numFmtId="0" fontId="39" fillId="16" borderId="4" xfId="0" applyFont="1" applyFill="1" applyBorder="1"/>
    <xf numFmtId="0" fontId="5" fillId="0" borderId="4" xfId="0" applyFont="1" applyBorder="1"/>
    <xf numFmtId="0" fontId="5" fillId="14" borderId="4" xfId="0" applyFont="1" applyFill="1" applyBorder="1"/>
    <xf numFmtId="0" fontId="5" fillId="14" borderId="0" xfId="0" applyFont="1" applyFill="1"/>
    <xf numFmtId="0" fontId="5" fillId="9" borderId="11" xfId="0" applyFont="1" applyFill="1" applyBorder="1" applyAlignment="1">
      <alignment vertical="center" wrapText="1"/>
    </xf>
    <xf numFmtId="0" fontId="40" fillId="0" borderId="0" xfId="0" applyFont="1"/>
    <xf numFmtId="0" fontId="5" fillId="0" borderId="0" xfId="0" applyFont="1" applyAlignment="1">
      <alignment horizontal="right"/>
    </xf>
    <xf numFmtId="0" fontId="41" fillId="0" borderId="0" xfId="0" applyFont="1"/>
    <xf numFmtId="0" fontId="25" fillId="16" borderId="4" xfId="0" applyFont="1" applyFill="1" applyBorder="1"/>
    <xf numFmtId="0" fontId="5" fillId="33" borderId="11" xfId="0" applyFont="1" applyFill="1" applyBorder="1" applyAlignment="1">
      <alignment horizontal="center" vertical="center" wrapText="1"/>
    </xf>
    <xf numFmtId="0" fontId="5" fillId="30" borderId="11" xfId="0" applyFont="1" applyFill="1" applyBorder="1" applyAlignment="1">
      <alignment horizontal="center" vertical="center" wrapText="1"/>
    </xf>
    <xf numFmtId="0" fontId="50" fillId="0" borderId="0" xfId="0" applyFont="1"/>
    <xf numFmtId="0" fontId="51" fillId="0" borderId="0" xfId="0" applyFont="1"/>
    <xf numFmtId="0" fontId="52" fillId="0" borderId="0" xfId="0" applyFont="1"/>
    <xf numFmtId="0" fontId="52" fillId="0" borderId="11" xfId="0" applyFont="1" applyBorder="1"/>
    <xf numFmtId="0" fontId="53" fillId="0" borderId="11" xfId="0" applyFont="1" applyBorder="1" applyAlignment="1">
      <alignment horizontal="center" vertical="center" wrapText="1"/>
    </xf>
    <xf numFmtId="0" fontId="53" fillId="0" borderId="11" xfId="0" applyFont="1" applyBorder="1" applyAlignment="1">
      <alignment vertical="center" wrapText="1"/>
    </xf>
    <xf numFmtId="0" fontId="53" fillId="19" borderId="11" xfId="0" applyFont="1" applyFill="1" applyBorder="1" applyAlignment="1">
      <alignment horizontal="center" vertical="center" wrapText="1"/>
    </xf>
    <xf numFmtId="0" fontId="53" fillId="0" borderId="11" xfId="0" applyFont="1" applyBorder="1" applyAlignment="1">
      <alignment horizontal="left" vertical="center" wrapText="1"/>
    </xf>
    <xf numFmtId="0" fontId="53" fillId="18" borderId="11" xfId="0" applyFont="1" applyFill="1" applyBorder="1"/>
    <xf numFmtId="0" fontId="53" fillId="0" borderId="11" xfId="0" applyFont="1" applyBorder="1"/>
    <xf numFmtId="0" fontId="56" fillId="0" borderId="0" xfId="0" applyFont="1"/>
    <xf numFmtId="0" fontId="53" fillId="9" borderId="11" xfId="0" applyFont="1" applyFill="1" applyBorder="1" applyAlignment="1">
      <alignment horizontal="center" vertical="center" wrapText="1"/>
    </xf>
    <xf numFmtId="0" fontId="53" fillId="0" borderId="11" xfId="0" applyFont="1" applyBorder="1" applyAlignment="1">
      <alignment horizontal="center" vertical="center"/>
    </xf>
    <xf numFmtId="0" fontId="55" fillId="0" borderId="11" xfId="0" applyFont="1" applyBorder="1" applyAlignment="1">
      <alignment vertical="center" wrapText="1"/>
    </xf>
    <xf numFmtId="0" fontId="53" fillId="0" borderId="11" xfId="0" applyFont="1" applyBorder="1" applyAlignment="1">
      <alignment wrapText="1"/>
    </xf>
    <xf numFmtId="0" fontId="53" fillId="11" borderId="0" xfId="0" applyFont="1" applyFill="1" applyAlignment="1">
      <alignment horizontal="center" vertical="center" wrapText="1"/>
    </xf>
    <xf numFmtId="0" fontId="53" fillId="0" borderId="0" xfId="0" applyFont="1" applyAlignment="1">
      <alignment horizontal="center" vertical="center" wrapText="1"/>
    </xf>
    <xf numFmtId="0" fontId="53" fillId="11" borderId="0" xfId="0" applyFont="1" applyFill="1" applyAlignment="1">
      <alignment horizontal="center" vertical="center"/>
    </xf>
    <xf numFmtId="0" fontId="53" fillId="30" borderId="0" xfId="0" applyFont="1" applyFill="1" applyAlignment="1">
      <alignment horizontal="center" vertical="center" wrapText="1"/>
    </xf>
    <xf numFmtId="0" fontId="53" fillId="33" borderId="0" xfId="0" applyFont="1" applyFill="1" applyAlignment="1">
      <alignment horizontal="center" vertical="center" wrapText="1"/>
    </xf>
    <xf numFmtId="0" fontId="59" fillId="0" borderId="0" xfId="0" applyFont="1" applyAlignment="1">
      <alignment horizontal="center" vertical="center" wrapText="1"/>
    </xf>
    <xf numFmtId="0" fontId="59" fillId="0" borderId="0" xfId="0" applyFont="1"/>
    <xf numFmtId="0" fontId="52" fillId="0" borderId="11" xfId="0" applyFont="1" applyBorder="1" applyAlignment="1">
      <alignment horizontal="center"/>
    </xf>
    <xf numFmtId="0" fontId="52" fillId="9" borderId="11" xfId="0" applyFont="1" applyFill="1" applyBorder="1"/>
    <xf numFmtId="0" fontId="52" fillId="9" borderId="12" xfId="0" applyFont="1" applyFill="1" applyBorder="1"/>
    <xf numFmtId="0" fontId="60" fillId="11" borderId="12" xfId="0" applyFont="1" applyFill="1" applyBorder="1"/>
    <xf numFmtId="0" fontId="52" fillId="0" borderId="12" xfId="0" applyFont="1" applyBorder="1"/>
    <xf numFmtId="0" fontId="52" fillId="12" borderId="11" xfId="0" applyFont="1" applyFill="1" applyBorder="1" applyAlignment="1">
      <alignment vertical="center"/>
    </xf>
    <xf numFmtId="0" fontId="52" fillId="12" borderId="11" xfId="0" applyFont="1" applyFill="1" applyBorder="1"/>
    <xf numFmtId="0" fontId="52" fillId="13" borderId="11" xfId="0" applyFont="1" applyFill="1" applyBorder="1" applyAlignment="1">
      <alignment vertical="center"/>
    </xf>
    <xf numFmtId="0" fontId="52" fillId="13" borderId="11" xfId="0" applyFont="1" applyFill="1" applyBorder="1"/>
    <xf numFmtId="0" fontId="52" fillId="14" borderId="11" xfId="0" applyFont="1" applyFill="1" applyBorder="1" applyAlignment="1">
      <alignment vertical="center"/>
    </xf>
    <xf numFmtId="0" fontId="52" fillId="14" borderId="11" xfId="0" applyFont="1" applyFill="1" applyBorder="1"/>
    <xf numFmtId="0" fontId="52" fillId="4" borderId="11" xfId="0" applyFont="1" applyFill="1" applyBorder="1"/>
    <xf numFmtId="0" fontId="52" fillId="31" borderId="11" xfId="0" applyFont="1" applyFill="1" applyBorder="1"/>
    <xf numFmtId="0" fontId="52" fillId="32" borderId="11" xfId="0" applyFont="1" applyFill="1" applyBorder="1"/>
    <xf numFmtId="0" fontId="50" fillId="4" borderId="4" xfId="0" applyFont="1" applyFill="1" applyBorder="1" applyAlignment="1">
      <alignment horizontal="center"/>
    </xf>
    <xf numFmtId="0" fontId="50" fillId="6" borderId="0" xfId="0" applyFont="1" applyFill="1"/>
    <xf numFmtId="0" fontId="50" fillId="7" borderId="4" xfId="0" applyFont="1" applyFill="1" applyBorder="1" applyAlignment="1">
      <alignment horizontal="center"/>
    </xf>
    <xf numFmtId="0" fontId="50" fillId="7" borderId="1" xfId="0" applyFont="1" applyFill="1" applyBorder="1" applyAlignment="1">
      <alignment horizontal="center"/>
    </xf>
    <xf numFmtId="0" fontId="50" fillId="7" borderId="2" xfId="0" applyFont="1" applyFill="1" applyBorder="1" applyAlignment="1">
      <alignment horizontal="center"/>
    </xf>
    <xf numFmtId="0" fontId="50" fillId="7" borderId="3" xfId="0" applyFont="1" applyFill="1" applyBorder="1" applyAlignment="1">
      <alignment horizontal="center"/>
    </xf>
    <xf numFmtId="0" fontId="5" fillId="36" borderId="11" xfId="0" applyFont="1" applyFill="1" applyBorder="1" applyAlignment="1">
      <alignment horizontal="center" vertical="center" wrapText="1"/>
    </xf>
    <xf numFmtId="0" fontId="47" fillId="0" borderId="11" xfId="0" applyFont="1" applyBorder="1" applyAlignment="1">
      <alignment horizontal="center" vertical="center" wrapText="1"/>
    </xf>
    <xf numFmtId="0" fontId="64" fillId="0" borderId="0" xfId="0" applyFont="1"/>
    <xf numFmtId="0" fontId="64" fillId="0" borderId="11" xfId="0" applyFont="1" applyBorder="1"/>
    <xf numFmtId="0" fontId="14" fillId="16" borderId="11" xfId="0" applyFont="1" applyFill="1" applyBorder="1" applyAlignment="1">
      <alignment horizontal="center" vertical="center" wrapText="1"/>
    </xf>
    <xf numFmtId="0" fontId="47" fillId="0" borderId="11" xfId="0" applyFont="1" applyBorder="1" applyAlignment="1">
      <alignment vertical="center" wrapText="1"/>
    </xf>
    <xf numFmtId="0" fontId="47" fillId="19" borderId="11" xfId="0" applyFont="1" applyFill="1" applyBorder="1" applyAlignment="1">
      <alignment horizontal="center" vertical="center" wrapText="1"/>
    </xf>
    <xf numFmtId="0" fontId="66" fillId="0" borderId="11" xfId="0" applyFont="1" applyBorder="1" applyAlignment="1">
      <alignment horizontal="center" vertical="center" wrapText="1"/>
    </xf>
    <xf numFmtId="0" fontId="67" fillId="0" borderId="11" xfId="0" applyFont="1" applyBorder="1" applyAlignment="1">
      <alignment horizontal="center" vertical="center" wrapText="1"/>
    </xf>
    <xf numFmtId="0" fontId="47" fillId="0" borderId="11" xfId="0" applyFont="1" applyBorder="1" applyAlignment="1">
      <alignment horizontal="left" vertical="center" wrapText="1"/>
    </xf>
    <xf numFmtId="0" fontId="68" fillId="16" borderId="11" xfId="0" applyFont="1" applyFill="1" applyBorder="1" applyAlignment="1">
      <alignment horizontal="center" vertical="center" wrapText="1"/>
    </xf>
    <xf numFmtId="0" fontId="47" fillId="18" borderId="11" xfId="0" applyFont="1" applyFill="1" applyBorder="1"/>
    <xf numFmtId="0" fontId="47" fillId="0" borderId="11" xfId="0" applyFont="1" applyBorder="1"/>
    <xf numFmtId="0" fontId="70" fillId="0" borderId="0" xfId="0" applyFont="1"/>
    <xf numFmtId="0" fontId="71" fillId="0" borderId="11" xfId="0" applyFont="1" applyBorder="1" applyAlignment="1">
      <alignment horizontal="center" vertical="center" wrapText="1"/>
    </xf>
    <xf numFmtId="0" fontId="5" fillId="38" borderId="11" xfId="0" applyFont="1" applyFill="1" applyBorder="1" applyAlignment="1">
      <alignment horizontal="center" vertical="center" wrapText="1"/>
    </xf>
    <xf numFmtId="0" fontId="5" fillId="30" borderId="11" xfId="0" applyFont="1" applyFill="1" applyBorder="1" applyAlignment="1">
      <alignment horizontal="center" vertical="center"/>
    </xf>
    <xf numFmtId="0" fontId="5" fillId="38" borderId="11" xfId="0" applyFont="1" applyFill="1" applyBorder="1" applyAlignment="1">
      <alignment horizontal="center" vertical="center"/>
    </xf>
    <xf numFmtId="0" fontId="4" fillId="30" borderId="0" xfId="0" applyFont="1" applyFill="1" applyAlignment="1">
      <alignment horizontal="center" vertical="center" wrapText="1"/>
    </xf>
    <xf numFmtId="0" fontId="53" fillId="30" borderId="0" xfId="0" applyFont="1" applyFill="1" applyAlignment="1">
      <alignment horizontal="center" vertical="center"/>
    </xf>
    <xf numFmtId="0" fontId="52" fillId="33" borderId="11" xfId="0" applyFont="1" applyFill="1" applyBorder="1"/>
    <xf numFmtId="0" fontId="73" fillId="0" borderId="0" xfId="0" applyFont="1"/>
    <xf numFmtId="1" fontId="0" fillId="0" borderId="0" xfId="0" applyNumberFormat="1"/>
    <xf numFmtId="0" fontId="47" fillId="0" borderId="0" xfId="0" applyFont="1"/>
    <xf numFmtId="0" fontId="4" fillId="0" borderId="4" xfId="0" applyFont="1" applyBorder="1" applyAlignment="1">
      <alignment horizontal="center" vertical="center" wrapText="1"/>
    </xf>
    <xf numFmtId="0" fontId="5" fillId="30" borderId="11" xfId="0" applyFont="1" applyFill="1" applyBorder="1"/>
    <xf numFmtId="0" fontId="52" fillId="41" borderId="11" xfId="0" applyFont="1" applyFill="1" applyBorder="1"/>
    <xf numFmtId="0" fontId="52" fillId="31" borderId="12" xfId="0" applyFont="1" applyFill="1" applyBorder="1"/>
    <xf numFmtId="0" fontId="5" fillId="0" borderId="4" xfId="0" applyFont="1" applyBorder="1" applyAlignment="1">
      <alignment horizontal="center" vertical="center"/>
    </xf>
    <xf numFmtId="0" fontId="5" fillId="44" borderId="11" xfId="0" applyFont="1" applyFill="1" applyBorder="1" applyAlignment="1">
      <alignment horizontal="center" vertical="center" wrapText="1"/>
    </xf>
    <xf numFmtId="0" fontId="52" fillId="9" borderId="12" xfId="0" applyFont="1" applyFill="1" applyBorder="1" applyAlignment="1">
      <alignment wrapText="1"/>
    </xf>
    <xf numFmtId="0" fontId="4" fillId="45" borderId="0" xfId="0" applyFont="1" applyFill="1" applyAlignment="1">
      <alignment horizontal="center" vertical="center" wrapText="1"/>
    </xf>
    <xf numFmtId="0" fontId="4" fillId="44" borderId="0" xfId="0" applyFont="1" applyFill="1" applyAlignment="1">
      <alignment horizontal="center" vertical="center" wrapText="1"/>
    </xf>
    <xf numFmtId="0" fontId="47" fillId="0" borderId="1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0" fillId="0" borderId="15" xfId="0" applyBorder="1"/>
    <xf numFmtId="0" fontId="5" fillId="30" borderId="11" xfId="0" applyFont="1" applyFill="1" applyBorder="1" applyAlignment="1">
      <alignment vertical="center" wrapText="1"/>
    </xf>
    <xf numFmtId="0" fontId="59" fillId="30" borderId="0" xfId="0" applyFont="1" applyFill="1" applyAlignment="1">
      <alignment horizontal="center" vertical="center" wrapText="1"/>
    </xf>
    <xf numFmtId="0" fontId="47" fillId="0" borderId="11" xfId="0" applyFont="1" applyBorder="1" applyAlignment="1">
      <alignment horizontal="center" vertical="center"/>
    </xf>
    <xf numFmtId="0" fontId="76" fillId="0" borderId="0" xfId="0" applyFont="1"/>
    <xf numFmtId="0" fontId="76" fillId="9" borderId="11" xfId="0" applyFont="1" applyFill="1" applyBorder="1" applyAlignment="1">
      <alignment horizontal="center" vertical="center" wrapText="1"/>
    </xf>
    <xf numFmtId="0" fontId="76" fillId="11" borderId="11" xfId="0" applyFont="1" applyFill="1" applyBorder="1" applyAlignment="1">
      <alignment horizontal="center" vertical="center" wrapText="1"/>
    </xf>
    <xf numFmtId="0" fontId="76" fillId="11" borderId="11" xfId="0" applyFont="1" applyFill="1" applyBorder="1" applyAlignment="1">
      <alignment horizontal="center" vertical="center"/>
    </xf>
    <xf numFmtId="0" fontId="76" fillId="11" borderId="4" xfId="0" applyFont="1" applyFill="1" applyBorder="1" applyAlignment="1">
      <alignment horizontal="center" vertical="center" wrapText="1"/>
    </xf>
    <xf numFmtId="0" fontId="76" fillId="29" borderId="11" xfId="0" applyFont="1" applyFill="1" applyBorder="1" applyAlignment="1">
      <alignment horizontal="center" vertical="center" wrapText="1"/>
    </xf>
    <xf numFmtId="0" fontId="76" fillId="34" borderId="11" xfId="0" applyFont="1" applyFill="1" applyBorder="1" applyAlignment="1">
      <alignment horizontal="center" vertical="center" wrapText="1"/>
    </xf>
    <xf numFmtId="0" fontId="76" fillId="35" borderId="11" xfId="0" applyFont="1" applyFill="1" applyBorder="1" applyAlignment="1">
      <alignment horizontal="center" vertical="center" wrapText="1"/>
    </xf>
    <xf numFmtId="0" fontId="76" fillId="37" borderId="11" xfId="0" applyFont="1" applyFill="1" applyBorder="1" applyAlignment="1">
      <alignment horizontal="center" vertical="center" wrapText="1"/>
    </xf>
    <xf numFmtId="0" fontId="76" fillId="39" borderId="11" xfId="0" applyFont="1" applyFill="1" applyBorder="1" applyAlignment="1">
      <alignment horizontal="center" vertical="center" wrapText="1"/>
    </xf>
    <xf numFmtId="0" fontId="76" fillId="39" borderId="11" xfId="0" applyFont="1" applyFill="1" applyBorder="1" applyAlignment="1">
      <alignment horizontal="center" vertical="center"/>
    </xf>
    <xf numFmtId="0" fontId="76" fillId="40" borderId="11" xfId="0" applyFont="1" applyFill="1" applyBorder="1" applyAlignment="1">
      <alignment horizontal="center" vertical="center"/>
    </xf>
    <xf numFmtId="0" fontId="76" fillId="40" borderId="11" xfId="0" applyFont="1" applyFill="1" applyBorder="1" applyAlignment="1">
      <alignment horizontal="center" vertical="center" wrapText="1"/>
    </xf>
    <xf numFmtId="0" fontId="76" fillId="42" borderId="11" xfId="0" applyFont="1" applyFill="1" applyBorder="1" applyAlignment="1">
      <alignment horizontal="center" vertical="center" wrapText="1"/>
    </xf>
    <xf numFmtId="0" fontId="76" fillId="43" borderId="11" xfId="0" applyFont="1" applyFill="1" applyBorder="1" applyAlignment="1">
      <alignment horizontal="center" vertical="center" wrapText="1"/>
    </xf>
    <xf numFmtId="0" fontId="76" fillId="36" borderId="11" xfId="0" applyFont="1" applyFill="1" applyBorder="1" applyAlignment="1">
      <alignment horizontal="center" vertical="center" wrapText="1"/>
    </xf>
    <xf numFmtId="0" fontId="76" fillId="30" borderId="11" xfId="0" applyFont="1" applyFill="1" applyBorder="1" applyAlignment="1">
      <alignment horizontal="center" vertical="center" wrapText="1"/>
    </xf>
    <xf numFmtId="0" fontId="76" fillId="46" borderId="11" xfId="0" applyFont="1" applyFill="1" applyBorder="1" applyAlignment="1">
      <alignment horizontal="center" vertical="center" wrapText="1"/>
    </xf>
    <xf numFmtId="0" fontId="77" fillId="16" borderId="11" xfId="0" applyFont="1" applyFill="1" applyBorder="1" applyAlignment="1">
      <alignment horizontal="center" vertical="center" wrapText="1"/>
    </xf>
    <xf numFmtId="0" fontId="77" fillId="16" borderId="11" xfId="0" applyFont="1" applyFill="1" applyBorder="1"/>
    <xf numFmtId="0" fontId="77" fillId="16" borderId="4" xfId="0" applyFont="1" applyFill="1" applyBorder="1"/>
    <xf numFmtId="0" fontId="77" fillId="0" borderId="0" xfId="0" applyFont="1"/>
    <xf numFmtId="0" fontId="74" fillId="0" borderId="11" xfId="0" applyFont="1" applyBorder="1"/>
    <xf numFmtId="0" fontId="75" fillId="0" borderId="11" xfId="0" applyFont="1" applyBorder="1" applyAlignment="1">
      <alignment horizontal="center" vertical="center" wrapText="1"/>
    </xf>
    <xf numFmtId="0" fontId="75" fillId="0" borderId="11" xfId="0" applyFont="1" applyBorder="1" applyAlignment="1">
      <alignment horizontal="center" vertical="center"/>
    </xf>
    <xf numFmtId="0" fontId="75" fillId="19" borderId="11" xfId="0" applyFont="1" applyFill="1" applyBorder="1" applyAlignment="1">
      <alignment horizontal="center" vertical="center" wrapText="1"/>
    </xf>
    <xf numFmtId="0" fontId="75" fillId="0" borderId="11" xfId="0" applyFont="1" applyBorder="1" applyAlignment="1">
      <alignment vertical="center" wrapText="1"/>
    </xf>
    <xf numFmtId="0" fontId="78" fillId="16" borderId="11" xfId="0" applyFont="1" applyFill="1" applyBorder="1" applyAlignment="1">
      <alignment horizontal="center" vertical="center"/>
    </xf>
    <xf numFmtId="0" fontId="75" fillId="18" borderId="11" xfId="0" applyFont="1" applyFill="1" applyBorder="1"/>
    <xf numFmtId="0" fontId="75" fillId="0" borderId="11" xfId="0" applyFont="1" applyBorder="1"/>
    <xf numFmtId="0" fontId="78" fillId="0" borderId="0" xfId="0" applyFont="1"/>
    <xf numFmtId="0" fontId="5" fillId="49" borderId="11" xfId="0" applyFont="1" applyFill="1" applyBorder="1" applyAlignment="1">
      <alignment horizontal="center" vertical="center" wrapText="1"/>
    </xf>
    <xf numFmtId="0" fontId="59" fillId="33" borderId="0" xfId="0" applyFont="1" applyFill="1" applyAlignment="1">
      <alignment horizontal="center" vertical="center" wrapText="1"/>
    </xf>
    <xf numFmtId="0" fontId="52" fillId="47" borderId="11" xfId="0" applyFont="1" applyFill="1" applyBorder="1"/>
    <xf numFmtId="0" fontId="52" fillId="47" borderId="11" xfId="0" applyFont="1" applyFill="1" applyBorder="1" applyAlignment="1">
      <alignment horizontal="center" vertical="center"/>
    </xf>
    <xf numFmtId="0" fontId="52" fillId="48" borderId="11" xfId="0" applyFont="1" applyFill="1" applyBorder="1"/>
    <xf numFmtId="0" fontId="52" fillId="30" borderId="11" xfId="0" applyFont="1" applyFill="1" applyBorder="1"/>
    <xf numFmtId="0" fontId="4" fillId="33" borderId="0" xfId="0" applyFont="1" applyFill="1" applyAlignment="1">
      <alignment horizontal="center" vertical="center" wrapText="1"/>
    </xf>
    <xf numFmtId="0" fontId="77" fillId="29" borderId="11" xfId="0" applyFont="1" applyFill="1" applyBorder="1" applyAlignment="1">
      <alignment horizontal="center" vertical="center" wrapText="1"/>
    </xf>
    <xf numFmtId="0" fontId="52" fillId="44" borderId="11" xfId="0" applyFont="1" applyFill="1" applyBorder="1"/>
    <xf numFmtId="0" fontId="52" fillId="0" borderId="11" xfId="0" applyFont="1" applyBorder="1" applyAlignment="1">
      <alignment horizontal="center" vertical="center" wrapText="1"/>
    </xf>
    <xf numFmtId="0" fontId="74" fillId="0" borderId="11" xfId="0" applyFont="1" applyBorder="1" applyAlignment="1">
      <alignment horizontal="center" vertical="center" wrapText="1"/>
    </xf>
    <xf numFmtId="0" fontId="77" fillId="50" borderId="11" xfId="0" applyFont="1" applyFill="1" applyBorder="1" applyAlignment="1">
      <alignment horizontal="center" vertical="center" wrapText="1"/>
    </xf>
    <xf numFmtId="0" fontId="77" fillId="51" borderId="11" xfId="0" applyFont="1" applyFill="1" applyBorder="1" applyAlignment="1">
      <alignment horizontal="center" vertical="center" wrapText="1"/>
    </xf>
    <xf numFmtId="0" fontId="77" fillId="30" borderId="11" xfId="0" applyFont="1" applyFill="1" applyBorder="1" applyAlignment="1">
      <alignment horizontal="center" vertical="center" wrapText="1"/>
    </xf>
    <xf numFmtId="0" fontId="52" fillId="52" borderId="11" xfId="0" applyFont="1" applyFill="1" applyBorder="1"/>
    <xf numFmtId="0" fontId="4" fillId="30" borderId="11"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5" fillId="53" borderId="11" xfId="0" applyFont="1" applyFill="1" applyBorder="1" applyAlignment="1">
      <alignment horizontal="center" vertical="center"/>
    </xf>
    <xf numFmtId="0" fontId="52" fillId="54" borderId="11" xfId="0" applyFont="1" applyFill="1" applyBorder="1"/>
    <xf numFmtId="0" fontId="71" fillId="30" borderId="11" xfId="0" applyFont="1" applyFill="1" applyBorder="1" applyAlignment="1">
      <alignment horizontal="center" vertical="center" wrapText="1"/>
    </xf>
    <xf numFmtId="0" fontId="53" fillId="55" borderId="0" xfId="0" applyFont="1" applyFill="1" applyAlignment="1">
      <alignment horizontal="center" vertical="center" wrapText="1"/>
    </xf>
    <xf numFmtId="0" fontId="5" fillId="56" borderId="11" xfId="0" applyFont="1" applyFill="1" applyBorder="1"/>
    <xf numFmtId="0" fontId="5" fillId="57" borderId="11" xfId="0" applyFont="1" applyFill="1" applyBorder="1"/>
    <xf numFmtId="0" fontId="5" fillId="58" borderId="11" xfId="0" applyFont="1" applyFill="1" applyBorder="1"/>
    <xf numFmtId="0" fontId="5" fillId="59" borderId="11" xfId="0" applyFont="1" applyFill="1" applyBorder="1"/>
    <xf numFmtId="0" fontId="52" fillId="0" borderId="11" xfId="0" applyFont="1" applyBorder="1" applyAlignment="1">
      <alignment wrapText="1"/>
    </xf>
    <xf numFmtId="0" fontId="5" fillId="33" borderId="11" xfId="0" applyFont="1" applyFill="1" applyBorder="1"/>
    <xf numFmtId="0" fontId="79" fillId="33" borderId="11" xfId="0" applyFont="1" applyFill="1" applyBorder="1"/>
    <xf numFmtId="0" fontId="64" fillId="52" borderId="11" xfId="0" applyFont="1" applyFill="1" applyBorder="1"/>
    <xf numFmtId="0" fontId="5" fillId="52" borderId="11" xfId="0" applyFont="1" applyFill="1" applyBorder="1"/>
    <xf numFmtId="0" fontId="64" fillId="30" borderId="11" xfId="0" applyFont="1" applyFill="1" applyBorder="1"/>
    <xf numFmtId="0" fontId="5" fillId="47" borderId="11" xfId="0" applyFont="1" applyFill="1" applyBorder="1"/>
    <xf numFmtId="0" fontId="79" fillId="0" borderId="11" xfId="0" applyFont="1" applyBorder="1"/>
    <xf numFmtId="0" fontId="80" fillId="0" borderId="11" xfId="0" applyFont="1" applyBorder="1"/>
    <xf numFmtId="0" fontId="4" fillId="0" borderId="14" xfId="0" applyFont="1" applyBorder="1" applyAlignment="1">
      <alignment horizontal="center" vertical="center" wrapText="1"/>
    </xf>
    <xf numFmtId="0" fontId="52" fillId="49" borderId="11" xfId="0" applyFont="1" applyFill="1" applyBorder="1"/>
    <xf numFmtId="2" fontId="5" fillId="0" borderId="0" xfId="0" applyNumberFormat="1" applyFont="1"/>
    <xf numFmtId="0" fontId="81" fillId="0" borderId="4" xfId="0" applyFont="1" applyBorder="1"/>
    <xf numFmtId="0" fontId="52" fillId="11" borderId="12" xfId="0" applyFont="1" applyFill="1" applyBorder="1" applyAlignment="1">
      <alignment wrapText="1"/>
    </xf>
    <xf numFmtId="0" fontId="52" fillId="0" borderId="12" xfId="0" applyFont="1" applyBorder="1" applyAlignment="1">
      <alignment vertical="center"/>
    </xf>
    <xf numFmtId="0" fontId="52" fillId="0" borderId="12" xfId="0" applyFont="1" applyBorder="1" applyAlignment="1">
      <alignment horizontal="left" vertical="center"/>
    </xf>
    <xf numFmtId="0" fontId="52" fillId="31" borderId="12" xfId="0" applyFont="1" applyFill="1" applyBorder="1" applyAlignment="1">
      <alignment vertical="center"/>
    </xf>
    <xf numFmtId="0" fontId="52" fillId="0" borderId="12" xfId="0" applyFont="1" applyBorder="1" applyAlignment="1">
      <alignment horizontal="left" vertical="center" wrapText="1"/>
    </xf>
    <xf numFmtId="0" fontId="83" fillId="0" borderId="0" xfId="0" applyFont="1"/>
    <xf numFmtId="0" fontId="32" fillId="0" borderId="0" xfId="0" applyFont="1" applyAlignment="1">
      <alignment horizontal="center" vertical="center"/>
    </xf>
    <xf numFmtId="0" fontId="5" fillId="30" borderId="0" xfId="0" applyFont="1" applyFill="1"/>
    <xf numFmtId="0" fontId="5" fillId="38" borderId="0" xfId="0" applyFont="1" applyFill="1"/>
    <xf numFmtId="0" fontId="5" fillId="63" borderId="0" xfId="0" applyFont="1" applyFill="1"/>
    <xf numFmtId="0" fontId="5" fillId="64" borderId="0" xfId="0" applyFont="1" applyFill="1"/>
    <xf numFmtId="0" fontId="5" fillId="65" borderId="0" xfId="0" applyFont="1" applyFill="1"/>
    <xf numFmtId="0" fontId="52" fillId="33" borderId="11" xfId="0" applyFont="1" applyFill="1" applyBorder="1" applyAlignment="1">
      <alignment horizontal="center" vertical="center"/>
    </xf>
    <xf numFmtId="0" fontId="52" fillId="38" borderId="11" xfId="0" applyFont="1" applyFill="1" applyBorder="1"/>
    <xf numFmtId="0" fontId="52" fillId="66" borderId="11" xfId="0" applyFont="1" applyFill="1" applyBorder="1"/>
    <xf numFmtId="0" fontId="52" fillId="64" borderId="11" xfId="0" applyFont="1" applyFill="1" applyBorder="1"/>
    <xf numFmtId="0" fontId="52" fillId="60" borderId="11" xfId="0" applyFont="1" applyFill="1" applyBorder="1"/>
    <xf numFmtId="0" fontId="52" fillId="65" borderId="11" xfId="0" applyFont="1" applyFill="1" applyBorder="1"/>
    <xf numFmtId="0" fontId="52" fillId="0" borderId="11" xfId="0" applyFont="1" applyBorder="1" applyAlignment="1">
      <alignment horizontal="center" vertical="center"/>
    </xf>
    <xf numFmtId="0" fontId="52" fillId="33" borderId="4" xfId="0" applyFont="1" applyFill="1" applyBorder="1"/>
    <xf numFmtId="0" fontId="52" fillId="68" borderId="11" xfId="0" applyFont="1" applyFill="1" applyBorder="1"/>
    <xf numFmtId="0" fontId="4" fillId="68" borderId="11" xfId="0" applyFont="1" applyFill="1" applyBorder="1" applyAlignment="1">
      <alignment horizontal="center" vertical="center" wrapText="1"/>
    </xf>
    <xf numFmtId="0" fontId="4" fillId="68" borderId="4" xfId="0" applyFont="1" applyFill="1" applyBorder="1" applyAlignment="1">
      <alignment horizontal="center" vertical="center" wrapText="1"/>
    </xf>
    <xf numFmtId="0" fontId="5" fillId="68" borderId="11" xfId="0" applyFont="1" applyFill="1" applyBorder="1" applyAlignment="1">
      <alignment horizontal="center" vertical="center" wrapText="1"/>
    </xf>
    <xf numFmtId="0" fontId="5" fillId="68" borderId="11" xfId="0" applyFont="1" applyFill="1" applyBorder="1" applyAlignment="1">
      <alignment horizontal="center" vertical="center"/>
    </xf>
    <xf numFmtId="0" fontId="5" fillId="69" borderId="11" xfId="0" applyFont="1" applyFill="1" applyBorder="1" applyAlignment="1">
      <alignment horizontal="center" vertical="center" wrapText="1"/>
    </xf>
    <xf numFmtId="0" fontId="5" fillId="68" borderId="11" xfId="0" applyFont="1" applyFill="1" applyBorder="1" applyAlignment="1">
      <alignment horizontal="left" vertical="center" wrapText="1"/>
    </xf>
    <xf numFmtId="0" fontId="5" fillId="68" borderId="11" xfId="0" applyFont="1" applyFill="1" applyBorder="1"/>
    <xf numFmtId="0" fontId="5" fillId="68" borderId="16" xfId="0" applyFont="1" applyFill="1" applyBorder="1" applyAlignment="1">
      <alignment horizontal="center" vertical="center" wrapText="1"/>
    </xf>
    <xf numFmtId="0" fontId="5" fillId="68" borderId="4" xfId="0" applyFont="1" applyFill="1" applyBorder="1" applyAlignment="1">
      <alignment horizontal="center" vertical="center" wrapText="1"/>
    </xf>
    <xf numFmtId="0" fontId="5" fillId="68" borderId="12" xfId="0" applyFont="1" applyFill="1" applyBorder="1" applyAlignment="1">
      <alignment horizontal="center" vertical="center" wrapText="1"/>
    </xf>
    <xf numFmtId="0" fontId="5" fillId="68" borderId="11" xfId="0" applyFont="1" applyFill="1" applyBorder="1" applyAlignment="1">
      <alignment vertical="center" wrapText="1"/>
    </xf>
    <xf numFmtId="0" fontId="30" fillId="68" borderId="11" xfId="0" applyFont="1" applyFill="1" applyBorder="1" applyAlignment="1">
      <alignment horizontal="center" vertical="center" wrapText="1"/>
    </xf>
    <xf numFmtId="0" fontId="52" fillId="60" borderId="17" xfId="0" applyFont="1" applyFill="1" applyBorder="1"/>
    <xf numFmtId="0" fontId="82" fillId="0" borderId="0" xfId="0" applyFont="1" applyAlignment="1">
      <alignment horizontal="center"/>
    </xf>
    <xf numFmtId="0" fontId="84" fillId="0" borderId="0" xfId="0" applyFont="1" applyAlignment="1">
      <alignment horizontal="center" vertical="center"/>
    </xf>
    <xf numFmtId="0" fontId="85" fillId="0" borderId="0" xfId="0" applyFont="1" applyAlignment="1">
      <alignment horizontal="center"/>
    </xf>
    <xf numFmtId="0" fontId="86" fillId="0" borderId="0" xfId="0" applyFont="1" applyAlignment="1">
      <alignment horizontal="center" vertical="center"/>
    </xf>
    <xf numFmtId="0" fontId="87" fillId="0" borderId="0" xfId="0" applyFont="1" applyAlignment="1">
      <alignment horizontal="center" vertical="center"/>
    </xf>
    <xf numFmtId="0" fontId="81" fillId="0" borderId="4" xfId="0" applyFont="1" applyBorder="1" applyAlignment="1">
      <alignment vertical="center"/>
    </xf>
    <xf numFmtId="0" fontId="87" fillId="0" borderId="4" xfId="0" applyFont="1" applyBorder="1" applyAlignment="1">
      <alignment horizontal="center" vertical="center"/>
    </xf>
    <xf numFmtId="0" fontId="0" fillId="0" borderId="4" xfId="0" applyBorder="1"/>
    <xf numFmtId="0" fontId="52" fillId="30" borderId="16" xfId="0" applyFont="1" applyFill="1" applyBorder="1"/>
    <xf numFmtId="0" fontId="52" fillId="30" borderId="16" xfId="0" applyFont="1" applyFill="1" applyBorder="1" applyAlignment="1">
      <alignment wrapText="1"/>
    </xf>
    <xf numFmtId="0" fontId="52" fillId="38" borderId="16" xfId="0" applyFont="1" applyFill="1" applyBorder="1"/>
    <xf numFmtId="0" fontId="52" fillId="66" borderId="16" xfId="0" applyFont="1" applyFill="1" applyBorder="1"/>
    <xf numFmtId="0" fontId="52" fillId="64" borderId="16" xfId="0" applyFont="1" applyFill="1" applyBorder="1"/>
    <xf numFmtId="0" fontId="52" fillId="65" borderId="16" xfId="0" applyFont="1" applyFill="1" applyBorder="1"/>
    <xf numFmtId="0" fontId="52" fillId="60" borderId="16" xfId="0" applyFont="1" applyFill="1" applyBorder="1"/>
    <xf numFmtId="0" fontId="52" fillId="32" borderId="16" xfId="0" applyFont="1" applyFill="1" applyBorder="1"/>
    <xf numFmtId="0" fontId="52" fillId="4" borderId="16" xfId="0" applyFont="1" applyFill="1" applyBorder="1"/>
    <xf numFmtId="0" fontId="82" fillId="0" borderId="4" xfId="0" applyFont="1" applyBorder="1" applyAlignment="1">
      <alignment horizontal="center"/>
    </xf>
    <xf numFmtId="0" fontId="52" fillId="33" borderId="15" xfId="0" applyFont="1" applyFill="1" applyBorder="1"/>
    <xf numFmtId="0" fontId="5" fillId="0" borderId="15" xfId="0" applyFont="1" applyBorder="1"/>
    <xf numFmtId="0" fontId="32" fillId="0" borderId="15" xfId="0" applyFont="1" applyBorder="1"/>
    <xf numFmtId="0" fontId="47" fillId="0" borderId="15" xfId="0" applyFont="1" applyBorder="1"/>
    <xf numFmtId="0" fontId="82" fillId="0" borderId="15" xfId="0" applyFont="1" applyBorder="1" applyAlignment="1">
      <alignment horizontal="center"/>
    </xf>
    <xf numFmtId="0" fontId="81" fillId="0" borderId="15" xfId="0" applyFont="1" applyBorder="1" applyAlignment="1">
      <alignment vertical="center"/>
    </xf>
    <xf numFmtId="0" fontId="87" fillId="0" borderId="15" xfId="0" applyFont="1" applyBorder="1" applyAlignment="1">
      <alignment vertical="center"/>
    </xf>
    <xf numFmtId="0" fontId="87" fillId="0" borderId="15" xfId="0" applyFont="1" applyBorder="1" applyAlignment="1">
      <alignment horizontal="center" vertical="center"/>
    </xf>
    <xf numFmtId="0" fontId="0" fillId="44" borderId="4" xfId="0" applyFill="1" applyBorder="1"/>
    <xf numFmtId="0" fontId="82" fillId="44" borderId="4" xfId="0" applyFont="1" applyFill="1" applyBorder="1" applyAlignment="1">
      <alignment horizontal="center"/>
    </xf>
    <xf numFmtId="0" fontId="47" fillId="33" borderId="17" xfId="0" applyFont="1" applyFill="1" applyBorder="1" applyAlignment="1">
      <alignment horizontal="center" vertical="center" wrapText="1"/>
    </xf>
    <xf numFmtId="0" fontId="52" fillId="0" borderId="4" xfId="0" applyFont="1" applyBorder="1"/>
    <xf numFmtId="0" fontId="52" fillId="33" borderId="12" xfId="0" applyFont="1" applyFill="1" applyBorder="1"/>
    <xf numFmtId="0" fontId="47" fillId="0" borderId="4" xfId="0" applyFont="1" applyBorder="1"/>
    <xf numFmtId="0" fontId="52" fillId="0" borderId="15" xfId="0" applyFont="1" applyBorder="1"/>
    <xf numFmtId="0" fontId="88" fillId="0" borderId="0" xfId="0" applyFont="1"/>
    <xf numFmtId="0" fontId="89" fillId="30" borderId="17" xfId="0" applyFont="1" applyFill="1" applyBorder="1"/>
    <xf numFmtId="0" fontId="89" fillId="38" borderId="17" xfId="0" applyFont="1" applyFill="1" applyBorder="1"/>
    <xf numFmtId="0" fontId="89" fillId="64" borderId="17" xfId="0" applyFont="1" applyFill="1" applyBorder="1"/>
    <xf numFmtId="0" fontId="89" fillId="65" borderId="17" xfId="0" applyFont="1" applyFill="1" applyBorder="1"/>
    <xf numFmtId="0" fontId="89" fillId="60" borderId="17" xfId="0" applyFont="1" applyFill="1" applyBorder="1"/>
    <xf numFmtId="0" fontId="91" fillId="0" borderId="15" xfId="0" applyFont="1" applyBorder="1" applyAlignment="1">
      <alignment horizontal="left" vertical="center"/>
    </xf>
    <xf numFmtId="0" fontId="73" fillId="0" borderId="15" xfId="0" applyFont="1" applyBorder="1" applyAlignment="1">
      <alignment horizontal="center" vertical="center"/>
    </xf>
    <xf numFmtId="0" fontId="91" fillId="0" borderId="15" xfId="0" applyFont="1" applyBorder="1" applyAlignment="1">
      <alignment horizontal="center" vertical="center"/>
    </xf>
    <xf numFmtId="0" fontId="92" fillId="0" borderId="15" xfId="0" applyFont="1" applyBorder="1" applyAlignment="1">
      <alignment horizontal="center" vertical="center"/>
    </xf>
    <xf numFmtId="0" fontId="91" fillId="0" borderId="18" xfId="0" applyFont="1" applyBorder="1" applyAlignment="1">
      <alignment horizontal="center" vertical="center"/>
    </xf>
    <xf numFmtId="0" fontId="90" fillId="32" borderId="16" xfId="0" applyFont="1" applyFill="1" applyBorder="1"/>
    <xf numFmtId="0" fontId="90" fillId="4" borderId="16" xfId="0" applyFont="1" applyFill="1" applyBorder="1"/>
    <xf numFmtId="0" fontId="90" fillId="60" borderId="8" xfId="0" applyFont="1" applyFill="1" applyBorder="1"/>
    <xf numFmtId="0" fontId="73" fillId="48" borderId="15" xfId="0" applyFont="1" applyFill="1" applyBorder="1" applyAlignment="1">
      <alignment horizontal="center" vertical="center"/>
    </xf>
    <xf numFmtId="0" fontId="73" fillId="67" borderId="15" xfId="0" applyFont="1" applyFill="1" applyBorder="1" applyAlignment="1">
      <alignment horizontal="center" vertical="center"/>
    </xf>
    <xf numFmtId="0" fontId="73" fillId="62" borderId="15" xfId="0" applyFont="1" applyFill="1" applyBorder="1" applyAlignment="1">
      <alignment horizontal="center" vertical="center"/>
    </xf>
    <xf numFmtId="0" fontId="73" fillId="65" borderId="15" xfId="0" applyFont="1" applyFill="1" applyBorder="1" applyAlignment="1">
      <alignment horizontal="center" vertical="center"/>
    </xf>
    <xf numFmtId="0" fontId="73" fillId="61" borderId="15" xfId="0" applyFont="1" applyFill="1" applyBorder="1" applyAlignment="1">
      <alignment horizontal="center" vertical="center"/>
    </xf>
    <xf numFmtId="0" fontId="73" fillId="33" borderId="15" xfId="0" applyFont="1" applyFill="1" applyBorder="1" applyAlignment="1">
      <alignment horizontal="center" vertical="center"/>
    </xf>
    <xf numFmtId="0" fontId="0" fillId="30" borderId="0" xfId="0" applyFill="1"/>
    <xf numFmtId="0" fontId="0" fillId="38" borderId="0" xfId="0" applyFill="1"/>
    <xf numFmtId="0" fontId="0" fillId="64" borderId="0" xfId="0" applyFill="1"/>
    <xf numFmtId="0" fontId="0" fillId="65" borderId="0" xfId="0" applyFill="1"/>
    <xf numFmtId="0" fontId="0" fillId="63" borderId="0" xfId="0" applyFill="1"/>
    <xf numFmtId="0" fontId="47" fillId="0" borderId="0" xfId="0" applyFont="1" applyAlignment="1">
      <alignment horizontal="left" vertical="center"/>
    </xf>
    <xf numFmtId="0" fontId="50" fillId="8" borderId="1" xfId="0" applyFont="1" applyFill="1" applyBorder="1"/>
    <xf numFmtId="0" fontId="61" fillId="0" borderId="2" xfId="0" applyFont="1" applyBorder="1"/>
    <xf numFmtId="0" fontId="61" fillId="0" borderId="3" xfId="0" applyFont="1" applyBorder="1"/>
    <xf numFmtId="0" fontId="50" fillId="0" borderId="0" xfId="0" applyFont="1" applyAlignment="1">
      <alignment horizontal="center"/>
    </xf>
    <xf numFmtId="0" fontId="51" fillId="0" borderId="0" xfId="0" applyFont="1"/>
    <xf numFmtId="0" fontId="50" fillId="2" borderId="8" xfId="0" applyFont="1" applyFill="1" applyBorder="1"/>
    <xf numFmtId="0" fontId="61" fillId="0" borderId="9" xfId="0" applyFont="1" applyBorder="1"/>
    <xf numFmtId="0" fontId="61" fillId="0" borderId="10" xfId="0" applyFont="1" applyBorder="1"/>
    <xf numFmtId="0" fontId="50" fillId="0" borderId="0" xfId="0" applyFont="1"/>
    <xf numFmtId="0" fontId="50" fillId="2" borderId="1" xfId="0" applyFont="1" applyFill="1" applyBorder="1" applyAlignment="1">
      <alignment horizontal="center"/>
    </xf>
    <xf numFmtId="0" fontId="50" fillId="3" borderId="1" xfId="0" applyFont="1" applyFill="1" applyBorder="1" applyAlignment="1">
      <alignment horizontal="center"/>
    </xf>
    <xf numFmtId="0" fontId="50" fillId="3" borderId="4" xfId="0" applyFont="1" applyFill="1" applyBorder="1" applyAlignment="1">
      <alignment horizontal="center"/>
    </xf>
    <xf numFmtId="0" fontId="61" fillId="0" borderId="4" xfId="0" applyFont="1" applyBorder="1"/>
    <xf numFmtId="0" fontId="50" fillId="5" borderId="5" xfId="0" applyFont="1" applyFill="1" applyBorder="1" applyAlignment="1">
      <alignment horizontal="left"/>
    </xf>
    <xf numFmtId="0" fontId="61" fillId="0" borderId="6" xfId="0" applyFont="1" applyBorder="1"/>
    <xf numFmtId="0" fontId="50" fillId="2" borderId="5" xfId="0" applyFont="1" applyFill="1" applyBorder="1" applyAlignment="1">
      <alignment horizontal="left"/>
    </xf>
    <xf numFmtId="0" fontId="1" fillId="8" borderId="1" xfId="0" applyFont="1" applyFill="1" applyBorder="1"/>
    <xf numFmtId="0" fontId="2" fillId="0" borderId="2" xfId="0" applyFont="1" applyBorder="1"/>
    <xf numFmtId="0" fontId="2" fillId="0" borderId="3" xfId="0" applyFont="1" applyBorder="1"/>
    <xf numFmtId="0" fontId="1" fillId="0" borderId="5" xfId="0" applyFont="1" applyBorder="1" applyAlignment="1">
      <alignment horizontal="center"/>
    </xf>
    <xf numFmtId="0" fontId="2" fillId="0" borderId="6" xfId="0" applyFont="1" applyBorder="1"/>
    <xf numFmtId="0" fontId="2" fillId="0" borderId="7" xfId="0" applyFont="1" applyBorder="1"/>
    <xf numFmtId="0" fontId="1" fillId="0" borderId="5" xfId="0" applyFont="1" applyBorder="1" applyAlignment="1">
      <alignment horizontal="left"/>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7" borderId="1" xfId="0" applyFont="1" applyFill="1" applyBorder="1" applyAlignment="1">
      <alignment horizontal="center"/>
    </xf>
    <xf numFmtId="0" fontId="1" fillId="2" borderId="8" xfId="0" applyFont="1" applyFill="1" applyBorder="1"/>
    <xf numFmtId="0" fontId="2" fillId="0" borderId="9" xfId="0" applyFont="1" applyBorder="1"/>
    <xf numFmtId="0" fontId="2" fillId="0" borderId="10" xfId="0" applyFont="1" applyBorder="1"/>
    <xf numFmtId="0" fontId="1" fillId="0" borderId="0" xfId="0" applyFont="1" applyAlignment="1">
      <alignment horizontal="center"/>
    </xf>
    <xf numFmtId="0" fontId="0" fillId="0" borderId="0" xfId="0"/>
    <xf numFmtId="0" fontId="4" fillId="0" borderId="0" xfId="0" applyFont="1" applyBorder="1" applyAlignment="1">
      <alignment horizontal="center" vertical="center" wrapText="1"/>
    </xf>
    <xf numFmtId="0" fontId="59" fillId="30" borderId="11" xfId="0" applyFont="1" applyFill="1" applyBorder="1" applyAlignment="1">
      <alignment horizontal="center" vertical="center" wrapText="1"/>
    </xf>
    <xf numFmtId="0" fontId="53" fillId="11" borderId="0" xfId="0" applyFont="1" applyFill="1" applyBorder="1" applyAlignment="1">
      <alignment horizontal="center" vertical="center" wrapText="1"/>
    </xf>
    <xf numFmtId="0" fontId="76" fillId="9" borderId="4" xfId="0" applyFont="1" applyFill="1" applyBorder="1" applyAlignment="1">
      <alignment horizontal="center" vertical="center" wrapText="1"/>
    </xf>
    <xf numFmtId="0" fontId="76" fillId="39" borderId="4" xfId="0" applyFont="1" applyFill="1" applyBorder="1" applyAlignment="1">
      <alignment horizontal="center" vertical="center" wrapText="1"/>
    </xf>
    <xf numFmtId="0" fontId="76" fillId="35" borderId="4" xfId="0" applyFont="1" applyFill="1" applyBorder="1" applyAlignment="1">
      <alignment horizontal="center" vertical="center" wrapText="1"/>
    </xf>
    <xf numFmtId="0" fontId="77" fillId="50" borderId="4" xfId="0" applyFont="1" applyFill="1" applyBorder="1" applyAlignment="1">
      <alignment horizontal="center" vertical="center" wrapText="1"/>
    </xf>
    <xf numFmtId="0" fontId="76" fillId="2" borderId="4" xfId="0" applyFont="1" applyFill="1" applyBorder="1" applyAlignment="1">
      <alignment horizontal="center" vertical="center" wrapText="1"/>
    </xf>
    <xf numFmtId="0" fontId="76" fillId="29" borderId="4"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4" xfId="0" applyFont="1" applyBorder="1" applyAlignment="1">
      <alignment horizontal="center" vertical="center" wrapText="1"/>
    </xf>
    <xf numFmtId="0" fontId="29" fillId="0" borderId="11" xfId="0" applyFont="1" applyBorder="1" applyAlignment="1">
      <alignment horizontal="center" vertical="center" wrapText="1"/>
    </xf>
    <xf numFmtId="0" fontId="11" fillId="0" borderId="0" xfId="0" applyFont="1" applyBorder="1" applyAlignment="1">
      <alignment horizontal="center" vertical="center" wrapText="1"/>
    </xf>
    <xf numFmtId="0" fontId="27" fillId="16" borderId="11" xfId="0" applyFont="1" applyFill="1" applyBorder="1" applyAlignment="1">
      <alignment horizontal="center" vertical="center"/>
    </xf>
    <xf numFmtId="0" fontId="25" fillId="16" borderId="11" xfId="0" applyFont="1" applyFill="1" applyBorder="1" applyAlignment="1">
      <alignment horizontal="center" vertical="center" wrapText="1"/>
    </xf>
    <xf numFmtId="0" fontId="11" fillId="0" borderId="11" xfId="0" applyFont="1" applyBorder="1" applyAlignment="1">
      <alignment vertical="center" wrapText="1"/>
    </xf>
    <xf numFmtId="0" fontId="78" fillId="16" borderId="11" xfId="0" applyFont="1" applyFill="1" applyBorder="1" applyAlignment="1">
      <alignment horizontal="center" vertical="center" wrapText="1"/>
    </xf>
    <xf numFmtId="0" fontId="75" fillId="0" borderId="4" xfId="0" applyFont="1" applyBorder="1" applyAlignment="1">
      <alignment horizontal="center" vertical="center" wrapText="1"/>
    </xf>
    <xf numFmtId="0" fontId="21" fillId="0" borderId="11" xfId="0" applyFont="1" applyBorder="1" applyAlignment="1">
      <alignment vertical="center" wrapText="1"/>
    </xf>
    <xf numFmtId="0" fontId="31" fillId="23" borderId="11" xfId="0" applyFont="1" applyFill="1" applyBorder="1" applyAlignment="1">
      <alignment horizontal="center" vertical="center" wrapText="1"/>
    </xf>
    <xf numFmtId="0" fontId="5" fillId="0" borderId="0" xfId="0" applyFont="1" applyBorder="1" applyAlignment="1">
      <alignment vertical="center" wrapText="1"/>
    </xf>
    <xf numFmtId="0" fontId="71" fillId="0" borderId="12" xfId="0" applyFont="1" applyBorder="1" applyAlignment="1">
      <alignment horizontal="center" vertical="center" wrapText="1"/>
    </xf>
    <xf numFmtId="0" fontId="69" fillId="23" borderId="11" xfId="0" applyFont="1" applyFill="1" applyBorder="1" applyAlignment="1">
      <alignment horizontal="center" vertical="center" wrapText="1"/>
    </xf>
    <xf numFmtId="0" fontId="47" fillId="0" borderId="15" xfId="0" applyFont="1" applyBorder="1" applyAlignment="1">
      <alignment vertical="center" wrapText="1"/>
    </xf>
    <xf numFmtId="0" fontId="8" fillId="16" borderId="11" xfId="0" applyFont="1" applyFill="1" applyBorder="1" applyAlignment="1">
      <alignment vertical="center" wrapText="1"/>
    </xf>
    <xf numFmtId="0" fontId="53" fillId="0" borderId="4" xfId="0" applyFont="1" applyBorder="1" applyAlignment="1">
      <alignment horizontal="center" vertical="center" wrapText="1"/>
    </xf>
    <xf numFmtId="0" fontId="53" fillId="0" borderId="0" xfId="0" applyFont="1" applyBorder="1" applyAlignment="1">
      <alignment horizontal="center" vertical="center" wrapText="1"/>
    </xf>
    <xf numFmtId="0" fontId="53" fillId="16" borderId="11" xfId="0" applyFont="1" applyFill="1" applyBorder="1" applyAlignment="1">
      <alignment horizontal="center" vertical="center" wrapText="1"/>
    </xf>
    <xf numFmtId="0" fontId="57" fillId="0" borderId="11" xfId="0" applyFont="1" applyBorder="1" applyAlignment="1">
      <alignment horizontal="center" vertical="center" wrapText="1"/>
    </xf>
    <xf numFmtId="0" fontId="53" fillId="0" borderId="14" xfId="0" applyFont="1" applyBorder="1" applyAlignment="1">
      <alignment vertical="center" wrapText="1"/>
    </xf>
    <xf numFmtId="0" fontId="53" fillId="0" borderId="0" xfId="0" applyFont="1" applyBorder="1" applyAlignment="1">
      <alignment horizontal="left" vertical="center" wrapText="1"/>
    </xf>
    <xf numFmtId="0" fontId="5" fillId="0" borderId="12" xfId="0" applyFont="1" applyBorder="1" applyAlignment="1">
      <alignment horizontal="center" vertical="center"/>
    </xf>
    <xf numFmtId="0" fontId="5" fillId="0" borderId="13" xfId="0" applyFont="1" applyBorder="1" applyAlignment="1">
      <alignment horizontal="left" vertical="center" wrapText="1"/>
    </xf>
    <xf numFmtId="0" fontId="5" fillId="0" borderId="17" xfId="0" applyFont="1" applyBorder="1" applyAlignment="1">
      <alignment horizontal="center" vertical="center" wrapText="1"/>
    </xf>
    <xf numFmtId="0" fontId="5" fillId="0" borderId="15" xfId="0" applyFont="1" applyBorder="1" applyAlignment="1">
      <alignment horizontal="left" vertical="center" wrapText="1"/>
    </xf>
    <xf numFmtId="0" fontId="5" fillId="0" borderId="0" xfId="0" applyFont="1" applyBorder="1" applyAlignment="1">
      <alignment horizontal="left" vertical="center" wrapText="1"/>
    </xf>
    <xf numFmtId="0" fontId="5" fillId="30" borderId="11" xfId="0" quotePrefix="1" applyFont="1" applyFill="1" applyBorder="1" applyAlignment="1">
      <alignment horizontal="center" vertical="center" wrapText="1"/>
    </xf>
    <xf numFmtId="0" fontId="15" fillId="16" borderId="11" xfId="0" applyFont="1" applyFill="1" applyBorder="1" applyAlignment="1">
      <alignment vertical="center" wrapText="1"/>
    </xf>
    <xf numFmtId="0" fontId="10" fillId="16" borderId="11" xfId="0" applyFont="1" applyFill="1" applyBorder="1" applyAlignment="1">
      <alignment vertical="center" wrapText="1"/>
    </xf>
    <xf numFmtId="0" fontId="5" fillId="30" borderId="17" xfId="0" applyFont="1" applyFill="1" applyBorder="1" applyAlignment="1">
      <alignment horizontal="center" vertical="center" wrapText="1"/>
    </xf>
    <xf numFmtId="0" fontId="0" fillId="0" borderId="11" xfId="0" applyBorder="1"/>
    <xf numFmtId="0" fontId="22" fillId="0" borderId="11" xfId="0" applyFont="1" applyBorder="1"/>
    <xf numFmtId="0" fontId="24" fillId="16" borderId="11" xfId="0" applyFont="1" applyFill="1" applyBorder="1" applyAlignment="1">
      <alignment horizontal="center" vertical="center"/>
    </xf>
    <xf numFmtId="0" fontId="19" fillId="16" borderId="11" xfId="0" applyFont="1" applyFill="1" applyBorder="1" applyAlignment="1">
      <alignment vertical="center" wrapText="1"/>
    </xf>
    <xf numFmtId="0" fontId="18" fillId="0" borderId="11" xfId="0" applyFont="1" applyBorder="1"/>
    <xf numFmtId="0" fontId="16" fillId="0" borderId="11" xfId="0" applyFont="1" applyBorder="1" applyAlignment="1">
      <alignment vertical="center"/>
    </xf>
    <xf numFmtId="0" fontId="12" fillId="0" borderId="11" xfId="0" applyFont="1" applyBorder="1" applyAlignment="1">
      <alignment vertical="center" wrapText="1"/>
    </xf>
    <xf numFmtId="0" fontId="13" fillId="0" borderId="11" xfId="0" applyFont="1" applyBorder="1" applyAlignment="1">
      <alignment horizontal="center" vertical="center" wrapText="1"/>
    </xf>
    <xf numFmtId="0" fontId="5" fillId="0" borderId="0" xfId="0" applyFont="1" applyBorder="1"/>
    <xf numFmtId="0" fontId="5" fillId="0" borderId="0" xfId="0" applyFont="1" applyBorder="1" applyAlignment="1">
      <alignment horizontal="center" vertical="center"/>
    </xf>
    <xf numFmtId="0" fontId="50" fillId="4" borderId="1" xfId="0" applyFont="1" applyFill="1" applyBorder="1" applyAlignment="1"/>
    <xf numFmtId="0" fontId="61" fillId="0" borderId="2" xfId="0" applyFont="1" applyBorder="1" applyAlignment="1"/>
    <xf numFmtId="0" fontId="61" fillId="0" borderId="4" xfId="0" applyFont="1" applyBorder="1" applyAlignment="1"/>
    <xf numFmtId="0" fontId="61" fillId="0" borderId="3" xfId="0" applyFont="1" applyBorder="1" applyAlignment="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51">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[RESUTLADOS REVIEW.xlsx]Tabla dinamica!TablaDinámica1</c:name>
    <c:fmtId val="0"/>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391687689524245E-2"/>
          <c:y val="7.4212228367866354E-2"/>
          <c:w val="0.84551747891978624"/>
          <c:h val="0.6104664871701504"/>
        </c:manualLayout>
      </c:layout>
      <c:barChart>
        <c:barDir val="col"/>
        <c:grouping val="clustered"/>
        <c:varyColors val="0"/>
        <c:ser>
          <c:idx val="0"/>
          <c:order val="0"/>
          <c:tx>
            <c:strRef>
              <c:f>'Tabla dinamica'!$B$3</c:f>
              <c:strCache>
                <c:ptCount val="1"/>
                <c:pt idx="0">
                  <c:v>Suma de Ecological dimension</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1"/>
            <c:dispEq val="1"/>
            <c:trendlineLbl>
              <c:layout>
                <c:manualLayout>
                  <c:x val="-0.35696173791424862"/>
                  <c:y val="0.148264033781087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'Tabla dinamica'!$A$4:$A$31</c:f>
              <c:strCache>
                <c:ptCount val="27"/>
                <c:pt idx="0">
                  <c:v>1929</c:v>
                </c:pt>
                <c:pt idx="1">
                  <c:v>1981</c:v>
                </c:pt>
                <c:pt idx="2">
                  <c:v>1987</c:v>
                </c:pt>
                <c:pt idx="3">
                  <c:v>1994</c:v>
                </c:pt>
                <c:pt idx="4">
                  <c:v>1996</c:v>
                </c:pt>
                <c:pt idx="5">
                  <c:v>1997</c:v>
                </c:pt>
                <c:pt idx="6">
                  <c:v>1999</c:v>
                </c:pt>
                <c:pt idx="7">
                  <c:v>2000</c:v>
                </c:pt>
                <c:pt idx="8">
                  <c:v>2001</c:v>
                </c:pt>
                <c:pt idx="9">
                  <c:v>2002</c:v>
                </c:pt>
                <c:pt idx="10">
                  <c:v>2004</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strCache>
            </c:strRef>
          </c:cat>
          <c:val>
            <c:numRef>
              <c:f>'Tabla dinamica'!$B$4:$B$31</c:f>
              <c:numCache>
                <c:formatCode>General</c:formatCode>
                <c:ptCount val="27"/>
                <c:pt idx="0">
                  <c:v>1</c:v>
                </c:pt>
                <c:pt idx="1">
                  <c:v>1</c:v>
                </c:pt>
                <c:pt idx="2">
                  <c:v>1</c:v>
                </c:pt>
                <c:pt idx="3">
                  <c:v>1</c:v>
                </c:pt>
                <c:pt idx="4">
                  <c:v>2</c:v>
                </c:pt>
                <c:pt idx="5">
                  <c:v>1</c:v>
                </c:pt>
                <c:pt idx="6">
                  <c:v>1</c:v>
                </c:pt>
                <c:pt idx="7">
                  <c:v>2</c:v>
                </c:pt>
                <c:pt idx="8">
                  <c:v>3</c:v>
                </c:pt>
                <c:pt idx="9">
                  <c:v>1</c:v>
                </c:pt>
                <c:pt idx="10">
                  <c:v>2</c:v>
                </c:pt>
                <c:pt idx="11">
                  <c:v>1</c:v>
                </c:pt>
                <c:pt idx="12">
                  <c:v>2</c:v>
                </c:pt>
                <c:pt idx="13">
                  <c:v>1</c:v>
                </c:pt>
                <c:pt idx="14">
                  <c:v>5</c:v>
                </c:pt>
                <c:pt idx="15">
                  <c:v>6</c:v>
                </c:pt>
                <c:pt idx="16">
                  <c:v>7</c:v>
                </c:pt>
                <c:pt idx="17">
                  <c:v>7</c:v>
                </c:pt>
                <c:pt idx="18">
                  <c:v>5</c:v>
                </c:pt>
                <c:pt idx="19">
                  <c:v>7</c:v>
                </c:pt>
                <c:pt idx="20">
                  <c:v>5</c:v>
                </c:pt>
                <c:pt idx="21">
                  <c:v>9</c:v>
                </c:pt>
                <c:pt idx="22">
                  <c:v>8</c:v>
                </c:pt>
                <c:pt idx="23">
                  <c:v>5</c:v>
                </c:pt>
                <c:pt idx="24">
                  <c:v>6</c:v>
                </c:pt>
                <c:pt idx="25">
                  <c:v>9</c:v>
                </c:pt>
                <c:pt idx="26">
                  <c:v>9</c:v>
                </c:pt>
              </c:numCache>
            </c:numRef>
          </c:val>
          <c:extLst>
            <c:ext xmlns:c16="http://schemas.microsoft.com/office/drawing/2014/chart" uri="{C3380CC4-5D6E-409C-BE32-E72D297353CC}">
              <c16:uniqueId val="{00000000-3688-40BD-8E09-0BCBACB60FEA}"/>
            </c:ext>
          </c:extLst>
        </c:ser>
        <c:ser>
          <c:idx val="1"/>
          <c:order val="1"/>
          <c:tx>
            <c:strRef>
              <c:f>'Tabla dinamica'!$C$3</c:f>
              <c:strCache>
                <c:ptCount val="1"/>
                <c:pt idx="0">
                  <c:v>Suma de Social dimension</c:v>
                </c:pt>
              </c:strCache>
            </c:strRef>
          </c:tx>
          <c:spPr>
            <a:solidFill>
              <a:schemeClr val="accent2"/>
            </a:solidFill>
            <a:ln>
              <a:noFill/>
            </a:ln>
            <a:effectLst/>
          </c:spPr>
          <c:invertIfNegative val="0"/>
          <c:trendline>
            <c:spPr>
              <a:ln w="19050" cap="rnd">
                <a:solidFill>
                  <a:schemeClr val="accent2"/>
                </a:solidFill>
                <a:prstDash val="sysDot"/>
              </a:ln>
              <a:effectLst/>
            </c:spPr>
            <c:trendlineType val="poly"/>
            <c:order val="3"/>
            <c:dispRSqr val="1"/>
            <c:dispEq val="1"/>
            <c:trendlineLbl>
              <c:layout>
                <c:manualLayout>
                  <c:x val="0.12050374517138845"/>
                  <c:y val="0.245166143124613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'Tabla dinamica'!$A$4:$A$31</c:f>
              <c:strCache>
                <c:ptCount val="27"/>
                <c:pt idx="0">
                  <c:v>1929</c:v>
                </c:pt>
                <c:pt idx="1">
                  <c:v>1981</c:v>
                </c:pt>
                <c:pt idx="2">
                  <c:v>1987</c:v>
                </c:pt>
                <c:pt idx="3">
                  <c:v>1994</c:v>
                </c:pt>
                <c:pt idx="4">
                  <c:v>1996</c:v>
                </c:pt>
                <c:pt idx="5">
                  <c:v>1997</c:v>
                </c:pt>
                <c:pt idx="6">
                  <c:v>1999</c:v>
                </c:pt>
                <c:pt idx="7">
                  <c:v>2000</c:v>
                </c:pt>
                <c:pt idx="8">
                  <c:v>2001</c:v>
                </c:pt>
                <c:pt idx="9">
                  <c:v>2002</c:v>
                </c:pt>
                <c:pt idx="10">
                  <c:v>2004</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strCache>
            </c:strRef>
          </c:cat>
          <c:val>
            <c:numRef>
              <c:f>'Tabla dinamica'!$C$4:$C$31</c:f>
              <c:numCache>
                <c:formatCode>General</c:formatCode>
                <c:ptCount val="27"/>
                <c:pt idx="0">
                  <c:v>0</c:v>
                </c:pt>
                <c:pt idx="1">
                  <c:v>0</c:v>
                </c:pt>
                <c:pt idx="2">
                  <c:v>0</c:v>
                </c:pt>
                <c:pt idx="3">
                  <c:v>0</c:v>
                </c:pt>
                <c:pt idx="4">
                  <c:v>0</c:v>
                </c:pt>
                <c:pt idx="5">
                  <c:v>1</c:v>
                </c:pt>
                <c:pt idx="6">
                  <c:v>0</c:v>
                </c:pt>
                <c:pt idx="7">
                  <c:v>0</c:v>
                </c:pt>
                <c:pt idx="8">
                  <c:v>1</c:v>
                </c:pt>
                <c:pt idx="9">
                  <c:v>0</c:v>
                </c:pt>
                <c:pt idx="10">
                  <c:v>0</c:v>
                </c:pt>
                <c:pt idx="11">
                  <c:v>1</c:v>
                </c:pt>
                <c:pt idx="12">
                  <c:v>0</c:v>
                </c:pt>
                <c:pt idx="13">
                  <c:v>2</c:v>
                </c:pt>
                <c:pt idx="14">
                  <c:v>0</c:v>
                </c:pt>
                <c:pt idx="15">
                  <c:v>3</c:v>
                </c:pt>
                <c:pt idx="16">
                  <c:v>2</c:v>
                </c:pt>
                <c:pt idx="17">
                  <c:v>1</c:v>
                </c:pt>
                <c:pt idx="18">
                  <c:v>3</c:v>
                </c:pt>
                <c:pt idx="19">
                  <c:v>1</c:v>
                </c:pt>
                <c:pt idx="20">
                  <c:v>0</c:v>
                </c:pt>
                <c:pt idx="21">
                  <c:v>3</c:v>
                </c:pt>
                <c:pt idx="22">
                  <c:v>7</c:v>
                </c:pt>
                <c:pt idx="23">
                  <c:v>2</c:v>
                </c:pt>
                <c:pt idx="24">
                  <c:v>1</c:v>
                </c:pt>
                <c:pt idx="25">
                  <c:v>7</c:v>
                </c:pt>
                <c:pt idx="26">
                  <c:v>2</c:v>
                </c:pt>
              </c:numCache>
            </c:numRef>
          </c:val>
          <c:extLst>
            <c:ext xmlns:c16="http://schemas.microsoft.com/office/drawing/2014/chart" uri="{C3380CC4-5D6E-409C-BE32-E72D297353CC}">
              <c16:uniqueId val="{00000001-3688-40BD-8E09-0BCBACB60FEA}"/>
            </c:ext>
          </c:extLst>
        </c:ser>
        <c:ser>
          <c:idx val="2"/>
          <c:order val="2"/>
          <c:tx>
            <c:strRef>
              <c:f>'Tabla dinamica'!$D$3</c:f>
              <c:strCache>
                <c:ptCount val="1"/>
                <c:pt idx="0">
                  <c:v>Suma de Socioecological dimension</c:v>
                </c:pt>
              </c:strCache>
            </c:strRef>
          </c:tx>
          <c:spPr>
            <a:solidFill>
              <a:schemeClr val="accent3"/>
            </a:solidFill>
            <a:ln>
              <a:noFill/>
            </a:ln>
            <a:effectLst/>
          </c:spPr>
          <c:invertIfNegative val="0"/>
          <c:trendline>
            <c:spPr>
              <a:ln w="19050" cap="rnd">
                <a:solidFill>
                  <a:schemeClr val="accent3"/>
                </a:solidFill>
                <a:prstDash val="sysDot"/>
              </a:ln>
              <a:effectLst/>
            </c:spPr>
            <c:trendlineType val="poly"/>
            <c:order val="2"/>
            <c:dispRSqr val="1"/>
            <c:dispEq val="1"/>
            <c:trendlineLbl>
              <c:layout>
                <c:manualLayout>
                  <c:x val="0.13870030781036091"/>
                  <c:y val="-6.2346625213628316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'Tabla dinamica'!$A$4:$A$31</c:f>
              <c:strCache>
                <c:ptCount val="27"/>
                <c:pt idx="0">
                  <c:v>1929</c:v>
                </c:pt>
                <c:pt idx="1">
                  <c:v>1981</c:v>
                </c:pt>
                <c:pt idx="2">
                  <c:v>1987</c:v>
                </c:pt>
                <c:pt idx="3">
                  <c:v>1994</c:v>
                </c:pt>
                <c:pt idx="4">
                  <c:v>1996</c:v>
                </c:pt>
                <c:pt idx="5">
                  <c:v>1997</c:v>
                </c:pt>
                <c:pt idx="6">
                  <c:v>1999</c:v>
                </c:pt>
                <c:pt idx="7">
                  <c:v>2000</c:v>
                </c:pt>
                <c:pt idx="8">
                  <c:v>2001</c:v>
                </c:pt>
                <c:pt idx="9">
                  <c:v>2002</c:v>
                </c:pt>
                <c:pt idx="10">
                  <c:v>2004</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strCache>
            </c:strRef>
          </c:cat>
          <c:val>
            <c:numRef>
              <c:f>'Tabla dinamica'!$D$4:$D$31</c:f>
              <c:numCache>
                <c:formatCode>General</c:formatCode>
                <c:ptCount val="27"/>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3</c:v>
                </c:pt>
                <c:pt idx="16">
                  <c:v>2</c:v>
                </c:pt>
                <c:pt idx="17">
                  <c:v>0</c:v>
                </c:pt>
                <c:pt idx="18">
                  <c:v>2</c:v>
                </c:pt>
                <c:pt idx="19">
                  <c:v>1</c:v>
                </c:pt>
                <c:pt idx="20">
                  <c:v>0</c:v>
                </c:pt>
                <c:pt idx="21">
                  <c:v>2</c:v>
                </c:pt>
                <c:pt idx="22">
                  <c:v>4</c:v>
                </c:pt>
                <c:pt idx="23">
                  <c:v>1</c:v>
                </c:pt>
                <c:pt idx="24">
                  <c:v>0</c:v>
                </c:pt>
                <c:pt idx="25">
                  <c:v>3</c:v>
                </c:pt>
                <c:pt idx="26">
                  <c:v>1</c:v>
                </c:pt>
              </c:numCache>
            </c:numRef>
          </c:val>
          <c:extLst>
            <c:ext xmlns:c16="http://schemas.microsoft.com/office/drawing/2014/chart" uri="{C3380CC4-5D6E-409C-BE32-E72D297353CC}">
              <c16:uniqueId val="{00000002-3688-40BD-8E09-0BCBACB60FEA}"/>
            </c:ext>
          </c:extLst>
        </c:ser>
        <c:dLbls>
          <c:dLblPos val="outEnd"/>
          <c:showLegendKey val="0"/>
          <c:showVal val="0"/>
          <c:showCatName val="0"/>
          <c:showSerName val="0"/>
          <c:showPercent val="0"/>
          <c:showBubbleSize val="0"/>
        </c:dLbls>
        <c:gapWidth val="219"/>
        <c:axId val="1152599104"/>
        <c:axId val="1152601504"/>
      </c:barChart>
      <c:catAx>
        <c:axId val="115259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601504"/>
        <c:crosses val="autoZero"/>
        <c:auto val="1"/>
        <c:lblAlgn val="ctr"/>
        <c:lblOffset val="100"/>
        <c:noMultiLvlLbl val="0"/>
      </c:catAx>
      <c:valAx>
        <c:axId val="115260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599104"/>
        <c:crosses val="autoZero"/>
        <c:crossBetween val="between"/>
      </c:valAx>
      <c:spPr>
        <a:noFill/>
        <a:ln>
          <a:noFill/>
        </a:ln>
        <a:effectLst/>
      </c:spPr>
    </c:plotArea>
    <c:legend>
      <c:legendPos val="r"/>
      <c:layout>
        <c:manualLayout>
          <c:xMode val="edge"/>
          <c:yMode val="edge"/>
          <c:x val="0.11125591825293683"/>
          <c:y val="0.78384174436896448"/>
          <c:w val="0.83053854190556275"/>
          <c:h val="0.15244528248299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[RESUTLADOS REVIEW.xlsx]Tabla dinamica!TablaDinámica1</c:name>
    <c:fmtId val="3"/>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391687689524245E-2"/>
          <c:y val="7.4212228367866354E-2"/>
          <c:w val="0.916090876164109"/>
          <c:h val="0.6104664871701504"/>
        </c:manualLayout>
      </c:layout>
      <c:lineChart>
        <c:grouping val="standard"/>
        <c:varyColors val="0"/>
        <c:ser>
          <c:idx val="0"/>
          <c:order val="0"/>
          <c:tx>
            <c:strRef>
              <c:f>'Tabla dinamica'!$B$3</c:f>
              <c:strCache>
                <c:ptCount val="1"/>
                <c:pt idx="0">
                  <c:v>Suma de Ecological dimension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61845119549092276"/>
                  <c:y val="-5.2026398214198247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'Tabla dinamica'!$A$4:$A$31</c:f>
              <c:strCache>
                <c:ptCount val="27"/>
                <c:pt idx="0">
                  <c:v>1929</c:v>
                </c:pt>
                <c:pt idx="1">
                  <c:v>1981</c:v>
                </c:pt>
                <c:pt idx="2">
                  <c:v>1987</c:v>
                </c:pt>
                <c:pt idx="3">
                  <c:v>1994</c:v>
                </c:pt>
                <c:pt idx="4">
                  <c:v>1996</c:v>
                </c:pt>
                <c:pt idx="5">
                  <c:v>1997</c:v>
                </c:pt>
                <c:pt idx="6">
                  <c:v>1999</c:v>
                </c:pt>
                <c:pt idx="7">
                  <c:v>2000</c:v>
                </c:pt>
                <c:pt idx="8">
                  <c:v>2001</c:v>
                </c:pt>
                <c:pt idx="9">
                  <c:v>2002</c:v>
                </c:pt>
                <c:pt idx="10">
                  <c:v>2004</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strCache>
            </c:strRef>
          </c:cat>
          <c:val>
            <c:numRef>
              <c:f>'Tabla dinamica'!$B$4:$B$31</c:f>
              <c:numCache>
                <c:formatCode>General</c:formatCode>
                <c:ptCount val="27"/>
                <c:pt idx="0">
                  <c:v>1</c:v>
                </c:pt>
                <c:pt idx="1">
                  <c:v>1</c:v>
                </c:pt>
                <c:pt idx="2">
                  <c:v>1</c:v>
                </c:pt>
                <c:pt idx="3">
                  <c:v>1</c:v>
                </c:pt>
                <c:pt idx="4">
                  <c:v>2</c:v>
                </c:pt>
                <c:pt idx="5">
                  <c:v>1</c:v>
                </c:pt>
                <c:pt idx="6">
                  <c:v>1</c:v>
                </c:pt>
                <c:pt idx="7">
                  <c:v>2</c:v>
                </c:pt>
                <c:pt idx="8">
                  <c:v>3</c:v>
                </c:pt>
                <c:pt idx="9">
                  <c:v>1</c:v>
                </c:pt>
                <c:pt idx="10">
                  <c:v>2</c:v>
                </c:pt>
                <c:pt idx="11">
                  <c:v>1</c:v>
                </c:pt>
                <c:pt idx="12">
                  <c:v>2</c:v>
                </c:pt>
                <c:pt idx="13">
                  <c:v>1</c:v>
                </c:pt>
                <c:pt idx="14">
                  <c:v>5</c:v>
                </c:pt>
                <c:pt idx="15">
                  <c:v>6</c:v>
                </c:pt>
                <c:pt idx="16">
                  <c:v>7</c:v>
                </c:pt>
                <c:pt idx="17">
                  <c:v>7</c:v>
                </c:pt>
                <c:pt idx="18">
                  <c:v>5</c:v>
                </c:pt>
                <c:pt idx="19">
                  <c:v>7</c:v>
                </c:pt>
                <c:pt idx="20">
                  <c:v>5</c:v>
                </c:pt>
                <c:pt idx="21">
                  <c:v>9</c:v>
                </c:pt>
                <c:pt idx="22">
                  <c:v>8</c:v>
                </c:pt>
                <c:pt idx="23">
                  <c:v>5</c:v>
                </c:pt>
                <c:pt idx="24">
                  <c:v>6</c:v>
                </c:pt>
                <c:pt idx="25">
                  <c:v>9</c:v>
                </c:pt>
                <c:pt idx="26">
                  <c:v>9</c:v>
                </c:pt>
              </c:numCache>
            </c:numRef>
          </c:val>
          <c:smooth val="0"/>
          <c:extLst>
            <c:ext xmlns:c16="http://schemas.microsoft.com/office/drawing/2014/chart" uri="{C3380CC4-5D6E-409C-BE32-E72D297353CC}">
              <c16:uniqueId val="{00000001-C5D9-4CF8-AFBB-18C0505C1F72}"/>
            </c:ext>
          </c:extLst>
        </c:ser>
        <c:ser>
          <c:idx val="1"/>
          <c:order val="1"/>
          <c:tx>
            <c:strRef>
              <c:f>'Tabla dinamica'!$C$3</c:f>
              <c:strCache>
                <c:ptCount val="1"/>
                <c:pt idx="0">
                  <c:v>Suma de Social dimension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1"/>
            <c:dispEq val="1"/>
            <c:trendlineLbl>
              <c:layout>
                <c:manualLayout>
                  <c:x val="-0.24695781174801165"/>
                  <c:y val="-0.3252439662933336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'Tabla dinamica'!$A$4:$A$31</c:f>
              <c:strCache>
                <c:ptCount val="27"/>
                <c:pt idx="0">
                  <c:v>1929</c:v>
                </c:pt>
                <c:pt idx="1">
                  <c:v>1981</c:v>
                </c:pt>
                <c:pt idx="2">
                  <c:v>1987</c:v>
                </c:pt>
                <c:pt idx="3">
                  <c:v>1994</c:v>
                </c:pt>
                <c:pt idx="4">
                  <c:v>1996</c:v>
                </c:pt>
                <c:pt idx="5">
                  <c:v>1997</c:v>
                </c:pt>
                <c:pt idx="6">
                  <c:v>1999</c:v>
                </c:pt>
                <c:pt idx="7">
                  <c:v>2000</c:v>
                </c:pt>
                <c:pt idx="8">
                  <c:v>2001</c:v>
                </c:pt>
                <c:pt idx="9">
                  <c:v>2002</c:v>
                </c:pt>
                <c:pt idx="10">
                  <c:v>2004</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strCache>
            </c:strRef>
          </c:cat>
          <c:val>
            <c:numRef>
              <c:f>'Tabla dinamica'!$C$4:$C$31</c:f>
              <c:numCache>
                <c:formatCode>General</c:formatCode>
                <c:ptCount val="27"/>
                <c:pt idx="0">
                  <c:v>0</c:v>
                </c:pt>
                <c:pt idx="1">
                  <c:v>0</c:v>
                </c:pt>
                <c:pt idx="2">
                  <c:v>0</c:v>
                </c:pt>
                <c:pt idx="3">
                  <c:v>0</c:v>
                </c:pt>
                <c:pt idx="4">
                  <c:v>0</c:v>
                </c:pt>
                <c:pt idx="5">
                  <c:v>1</c:v>
                </c:pt>
                <c:pt idx="6">
                  <c:v>0</c:v>
                </c:pt>
                <c:pt idx="7">
                  <c:v>0</c:v>
                </c:pt>
                <c:pt idx="8">
                  <c:v>1</c:v>
                </c:pt>
                <c:pt idx="9">
                  <c:v>0</c:v>
                </c:pt>
                <c:pt idx="10">
                  <c:v>0</c:v>
                </c:pt>
                <c:pt idx="11">
                  <c:v>1</c:v>
                </c:pt>
                <c:pt idx="12">
                  <c:v>0</c:v>
                </c:pt>
                <c:pt idx="13">
                  <c:v>2</c:v>
                </c:pt>
                <c:pt idx="14">
                  <c:v>0</c:v>
                </c:pt>
                <c:pt idx="15">
                  <c:v>3</c:v>
                </c:pt>
                <c:pt idx="16">
                  <c:v>2</c:v>
                </c:pt>
                <c:pt idx="17">
                  <c:v>1</c:v>
                </c:pt>
                <c:pt idx="18">
                  <c:v>3</c:v>
                </c:pt>
                <c:pt idx="19">
                  <c:v>1</c:v>
                </c:pt>
                <c:pt idx="20">
                  <c:v>0</c:v>
                </c:pt>
                <c:pt idx="21">
                  <c:v>3</c:v>
                </c:pt>
                <c:pt idx="22">
                  <c:v>7</c:v>
                </c:pt>
                <c:pt idx="23">
                  <c:v>2</c:v>
                </c:pt>
                <c:pt idx="24">
                  <c:v>1</c:v>
                </c:pt>
                <c:pt idx="25">
                  <c:v>7</c:v>
                </c:pt>
                <c:pt idx="26">
                  <c:v>2</c:v>
                </c:pt>
              </c:numCache>
            </c:numRef>
          </c:val>
          <c:smooth val="0"/>
          <c:extLst>
            <c:ext xmlns:c16="http://schemas.microsoft.com/office/drawing/2014/chart" uri="{C3380CC4-5D6E-409C-BE32-E72D297353CC}">
              <c16:uniqueId val="{00000003-C5D9-4CF8-AFBB-18C0505C1F72}"/>
            </c:ext>
          </c:extLst>
        </c:ser>
        <c:ser>
          <c:idx val="2"/>
          <c:order val="2"/>
          <c:tx>
            <c:strRef>
              <c:f>'Tabla dinamica'!$D$3</c:f>
              <c:strCache>
                <c:ptCount val="1"/>
                <c:pt idx="0">
                  <c:v>Suma de Socioecological dimension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44242720132573221"/>
                  <c:y val="-0.434135270913552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'Tabla dinamica'!$A$4:$A$31</c:f>
              <c:strCache>
                <c:ptCount val="27"/>
                <c:pt idx="0">
                  <c:v>1929</c:v>
                </c:pt>
                <c:pt idx="1">
                  <c:v>1981</c:v>
                </c:pt>
                <c:pt idx="2">
                  <c:v>1987</c:v>
                </c:pt>
                <c:pt idx="3">
                  <c:v>1994</c:v>
                </c:pt>
                <c:pt idx="4">
                  <c:v>1996</c:v>
                </c:pt>
                <c:pt idx="5">
                  <c:v>1997</c:v>
                </c:pt>
                <c:pt idx="6">
                  <c:v>1999</c:v>
                </c:pt>
                <c:pt idx="7">
                  <c:v>2000</c:v>
                </c:pt>
                <c:pt idx="8">
                  <c:v>2001</c:v>
                </c:pt>
                <c:pt idx="9">
                  <c:v>2002</c:v>
                </c:pt>
                <c:pt idx="10">
                  <c:v>2004</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strCache>
            </c:strRef>
          </c:cat>
          <c:val>
            <c:numRef>
              <c:f>'Tabla dinamica'!$D$4:$D$31</c:f>
              <c:numCache>
                <c:formatCode>General</c:formatCode>
                <c:ptCount val="27"/>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3</c:v>
                </c:pt>
                <c:pt idx="16">
                  <c:v>2</c:v>
                </c:pt>
                <c:pt idx="17">
                  <c:v>0</c:v>
                </c:pt>
                <c:pt idx="18">
                  <c:v>2</c:v>
                </c:pt>
                <c:pt idx="19">
                  <c:v>1</c:v>
                </c:pt>
                <c:pt idx="20">
                  <c:v>0</c:v>
                </c:pt>
                <c:pt idx="21">
                  <c:v>2</c:v>
                </c:pt>
                <c:pt idx="22">
                  <c:v>4</c:v>
                </c:pt>
                <c:pt idx="23">
                  <c:v>1</c:v>
                </c:pt>
                <c:pt idx="24">
                  <c:v>0</c:v>
                </c:pt>
                <c:pt idx="25">
                  <c:v>3</c:v>
                </c:pt>
                <c:pt idx="26">
                  <c:v>1</c:v>
                </c:pt>
              </c:numCache>
            </c:numRef>
          </c:val>
          <c:smooth val="0"/>
          <c:extLst>
            <c:ext xmlns:c16="http://schemas.microsoft.com/office/drawing/2014/chart" uri="{C3380CC4-5D6E-409C-BE32-E72D297353CC}">
              <c16:uniqueId val="{00000005-C5D9-4CF8-AFBB-18C0505C1F72}"/>
            </c:ext>
          </c:extLst>
        </c:ser>
        <c:dLbls>
          <c:dLblPos val="t"/>
          <c:showLegendKey val="0"/>
          <c:showVal val="0"/>
          <c:showCatName val="0"/>
          <c:showSerName val="0"/>
          <c:showPercent val="0"/>
          <c:showBubbleSize val="0"/>
        </c:dLbls>
        <c:marker val="1"/>
        <c:smooth val="0"/>
        <c:axId val="1152599104"/>
        <c:axId val="1152601504"/>
      </c:lineChart>
      <c:catAx>
        <c:axId val="115259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601504"/>
        <c:crosses val="autoZero"/>
        <c:auto val="1"/>
        <c:lblAlgn val="ctr"/>
        <c:lblOffset val="100"/>
        <c:noMultiLvlLbl val="0"/>
      </c:catAx>
      <c:valAx>
        <c:axId val="11526015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599104"/>
        <c:crosses val="autoZero"/>
        <c:crossBetween val="between"/>
      </c:valAx>
      <c:spPr>
        <a:noFill/>
        <a:ln>
          <a:noFill/>
        </a:ln>
        <a:effectLst/>
      </c:spPr>
    </c:plotArea>
    <c:legend>
      <c:legendPos val="r"/>
      <c:layout>
        <c:manualLayout>
          <c:xMode val="edge"/>
          <c:yMode val="edge"/>
          <c:x val="0.1112559228773152"/>
          <c:y val="0.75249756707672921"/>
          <c:w val="0.84132454142665059"/>
          <c:h val="0.2161582556310355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7.5414555555555554E-2"/>
          <c:y val="0.15086637006927492"/>
          <c:w val="0.90906322222222224"/>
          <c:h val="0.5585736061368396"/>
        </c:manualLayout>
      </c:layout>
      <c:barChart>
        <c:barDir val="col"/>
        <c:grouping val="clustered"/>
        <c:varyColors val="0"/>
        <c:ser>
          <c:idx val="0"/>
          <c:order val="0"/>
          <c:tx>
            <c:v>Dimension Ecológica</c:v>
          </c:tx>
          <c:spPr>
            <a:pattFill prst="wdDnDiag">
              <a:fgClr>
                <a:schemeClr val="tx1"/>
              </a:fgClr>
              <a:bgClr>
                <a:schemeClr val="bg1">
                  <a:lumMod val="85000"/>
                </a:schemeClr>
              </a:bgClr>
            </a:patt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extLst>
                <c:ext xmlns:c15="http://schemas.microsoft.com/office/drawing/2012/chart" uri="{02D57815-91ED-43cb-92C2-25804820EDAC}">
                  <c15:fullRef>
                    <c15:sqref>'Dimension Social ordenado'!$B$171:$AA$171</c15:sqref>
                  </c15:fullRef>
                </c:ext>
              </c:extLst>
              <c:f>('Dimension Social ordenado'!$C$171:$L$171,'Dimension Social ordenado'!$N$171:$Y$171)</c:f>
              <c:strCache>
                <c:ptCount val="22"/>
                <c:pt idx="0">
                  <c:v>Catamarca</c:v>
                </c:pt>
                <c:pt idx="1">
                  <c:v>Jujuy</c:v>
                </c:pt>
                <c:pt idx="2">
                  <c:v>Tucumán</c:v>
                </c:pt>
                <c:pt idx="3">
                  <c:v>Salta</c:v>
                </c:pt>
                <c:pt idx="4">
                  <c:v>Santiago del Estero</c:v>
                </c:pt>
                <c:pt idx="5">
                  <c:v>Chaco</c:v>
                </c:pt>
                <c:pt idx="6">
                  <c:v>Corrientes</c:v>
                </c:pt>
                <c:pt idx="7">
                  <c:v>Formosa</c:v>
                </c:pt>
                <c:pt idx="8">
                  <c:v>Misiones</c:v>
                </c:pt>
                <c:pt idx="9">
                  <c:v>Buenos Aires</c:v>
                </c:pt>
                <c:pt idx="10">
                  <c:v>Córdoba</c:v>
                </c:pt>
                <c:pt idx="11">
                  <c:v>Entre Ríos</c:v>
                </c:pt>
                <c:pt idx="12">
                  <c:v>Santa Fé</c:v>
                </c:pt>
                <c:pt idx="13">
                  <c:v>La Rioja</c:v>
                </c:pt>
                <c:pt idx="14">
                  <c:v>Mendoza</c:v>
                </c:pt>
                <c:pt idx="15">
                  <c:v>San Juan</c:v>
                </c:pt>
                <c:pt idx="16">
                  <c:v>San Luis</c:v>
                </c:pt>
                <c:pt idx="17">
                  <c:v>Chubut</c:v>
                </c:pt>
                <c:pt idx="18">
                  <c:v>La Pampa</c:v>
                </c:pt>
                <c:pt idx="19">
                  <c:v>Neuquén</c:v>
                </c:pt>
                <c:pt idx="20">
                  <c:v>Río Negro</c:v>
                </c:pt>
                <c:pt idx="21">
                  <c:v>Santa Cruz</c:v>
                </c:pt>
              </c:strCache>
            </c:strRef>
          </c:cat>
          <c:val>
            <c:numRef>
              <c:extLst>
                <c:ext xmlns:c15="http://schemas.microsoft.com/office/drawing/2012/chart" uri="{02D57815-91ED-43cb-92C2-25804820EDAC}">
                  <c15:fullRef>
                    <c15:sqref>'Dimension Ecologica ordenado'!$B$172:$AA$172</c15:sqref>
                  </c15:fullRef>
                </c:ext>
              </c:extLst>
              <c:f>('Dimension Ecologica ordenado'!$C$172:$L$172,'Dimension Ecologica ordenado'!$N$172:$Y$172)</c:f>
              <c:numCache>
                <c:formatCode>General</c:formatCode>
                <c:ptCount val="22"/>
                <c:pt idx="0">
                  <c:v>1</c:v>
                </c:pt>
                <c:pt idx="1">
                  <c:v>4</c:v>
                </c:pt>
                <c:pt idx="2">
                  <c:v>2</c:v>
                </c:pt>
                <c:pt idx="3">
                  <c:v>4</c:v>
                </c:pt>
                <c:pt idx="4">
                  <c:v>3</c:v>
                </c:pt>
                <c:pt idx="5">
                  <c:v>3</c:v>
                </c:pt>
                <c:pt idx="6">
                  <c:v>1</c:v>
                </c:pt>
                <c:pt idx="7">
                  <c:v>2</c:v>
                </c:pt>
                <c:pt idx="8">
                  <c:v>15</c:v>
                </c:pt>
                <c:pt idx="9">
                  <c:v>17</c:v>
                </c:pt>
                <c:pt idx="10">
                  <c:v>8</c:v>
                </c:pt>
                <c:pt idx="11">
                  <c:v>4</c:v>
                </c:pt>
                <c:pt idx="12">
                  <c:v>2</c:v>
                </c:pt>
                <c:pt idx="13">
                  <c:v>1</c:v>
                </c:pt>
                <c:pt idx="14">
                  <c:v>4</c:v>
                </c:pt>
                <c:pt idx="15">
                  <c:v>11</c:v>
                </c:pt>
                <c:pt idx="16">
                  <c:v>3</c:v>
                </c:pt>
                <c:pt idx="17">
                  <c:v>7</c:v>
                </c:pt>
                <c:pt idx="18">
                  <c:v>10</c:v>
                </c:pt>
                <c:pt idx="19">
                  <c:v>6</c:v>
                </c:pt>
                <c:pt idx="20">
                  <c:v>3</c:v>
                </c:pt>
                <c:pt idx="21">
                  <c:v>10</c:v>
                </c:pt>
              </c:numCache>
            </c:numRef>
          </c:val>
          <c:extLst>
            <c:ext xmlns:c16="http://schemas.microsoft.com/office/drawing/2014/chart" uri="{C3380CC4-5D6E-409C-BE32-E72D297353CC}">
              <c16:uniqueId val="{00000000-AF1C-4C47-9409-488A7BAFFA2D}"/>
            </c:ext>
          </c:extLst>
        </c:ser>
        <c:ser>
          <c:idx val="1"/>
          <c:order val="1"/>
          <c:tx>
            <c:v>Dimension Socio-ecológica</c:v>
          </c:tx>
          <c:spPr>
            <a:pattFill prst="ltHorz">
              <a:fgClr>
                <a:schemeClr val="tx1"/>
              </a:fgClr>
              <a:bgClr>
                <a:schemeClr val="bg2">
                  <a:lumMod val="65000"/>
                </a:schemeClr>
              </a:bgClr>
            </a:patt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extLst>
                <c:ext xmlns:c15="http://schemas.microsoft.com/office/drawing/2012/chart" uri="{02D57815-91ED-43cb-92C2-25804820EDAC}">
                  <c15:fullRef>
                    <c15:sqref>'Dimension Social ordenado'!$B$171:$AA$171</c15:sqref>
                  </c15:fullRef>
                </c:ext>
              </c:extLst>
              <c:f>('Dimension Social ordenado'!$C$171:$L$171,'Dimension Social ordenado'!$N$171:$Y$171)</c:f>
              <c:strCache>
                <c:ptCount val="22"/>
                <c:pt idx="0">
                  <c:v>Catamarca</c:v>
                </c:pt>
                <c:pt idx="1">
                  <c:v>Jujuy</c:v>
                </c:pt>
                <c:pt idx="2">
                  <c:v>Tucumán</c:v>
                </c:pt>
                <c:pt idx="3">
                  <c:v>Salta</c:v>
                </c:pt>
                <c:pt idx="4">
                  <c:v>Santiago del Estero</c:v>
                </c:pt>
                <c:pt idx="5">
                  <c:v>Chaco</c:v>
                </c:pt>
                <c:pt idx="6">
                  <c:v>Corrientes</c:v>
                </c:pt>
                <c:pt idx="7">
                  <c:v>Formosa</c:v>
                </c:pt>
                <c:pt idx="8">
                  <c:v>Misiones</c:v>
                </c:pt>
                <c:pt idx="9">
                  <c:v>Buenos Aires</c:v>
                </c:pt>
                <c:pt idx="10">
                  <c:v>Córdoba</c:v>
                </c:pt>
                <c:pt idx="11">
                  <c:v>Entre Ríos</c:v>
                </c:pt>
                <c:pt idx="12">
                  <c:v>Santa Fé</c:v>
                </c:pt>
                <c:pt idx="13">
                  <c:v>La Rioja</c:v>
                </c:pt>
                <c:pt idx="14">
                  <c:v>Mendoza</c:v>
                </c:pt>
                <c:pt idx="15">
                  <c:v>San Juan</c:v>
                </c:pt>
                <c:pt idx="16">
                  <c:v>San Luis</c:v>
                </c:pt>
                <c:pt idx="17">
                  <c:v>Chubut</c:v>
                </c:pt>
                <c:pt idx="18">
                  <c:v>La Pampa</c:v>
                </c:pt>
                <c:pt idx="19">
                  <c:v>Neuquén</c:v>
                </c:pt>
                <c:pt idx="20">
                  <c:v>Río Negro</c:v>
                </c:pt>
                <c:pt idx="21">
                  <c:v>Santa Cruz</c:v>
                </c:pt>
              </c:strCache>
            </c:strRef>
          </c:cat>
          <c:val>
            <c:numRef>
              <c:extLst>
                <c:ext xmlns:c15="http://schemas.microsoft.com/office/drawing/2012/chart" uri="{02D57815-91ED-43cb-92C2-25804820EDAC}">
                  <c15:fullRef>
                    <c15:sqref>'Dimension Social ordenado'!$B$172:$AA$172</c15:sqref>
                  </c15:fullRef>
                </c:ext>
              </c:extLst>
              <c:f>('Dimension Social ordenado'!$C$172:$L$172,'Dimension Social ordenado'!$N$172:$Y$172)</c:f>
              <c:numCache>
                <c:formatCode>General</c:formatCode>
                <c:ptCount val="22"/>
                <c:pt idx="0">
                  <c:v>3</c:v>
                </c:pt>
                <c:pt idx="1">
                  <c:v>2</c:v>
                </c:pt>
                <c:pt idx="2">
                  <c:v>2</c:v>
                </c:pt>
                <c:pt idx="3">
                  <c:v>4</c:v>
                </c:pt>
                <c:pt idx="4">
                  <c:v>4</c:v>
                </c:pt>
                <c:pt idx="5">
                  <c:v>3</c:v>
                </c:pt>
                <c:pt idx="6">
                  <c:v>0</c:v>
                </c:pt>
                <c:pt idx="7">
                  <c:v>2</c:v>
                </c:pt>
                <c:pt idx="8">
                  <c:v>1</c:v>
                </c:pt>
                <c:pt idx="9">
                  <c:v>12</c:v>
                </c:pt>
                <c:pt idx="10">
                  <c:v>5</c:v>
                </c:pt>
                <c:pt idx="11">
                  <c:v>1</c:v>
                </c:pt>
                <c:pt idx="12">
                  <c:v>2</c:v>
                </c:pt>
                <c:pt idx="13">
                  <c:v>0</c:v>
                </c:pt>
                <c:pt idx="14">
                  <c:v>4</c:v>
                </c:pt>
                <c:pt idx="15">
                  <c:v>0</c:v>
                </c:pt>
                <c:pt idx="16">
                  <c:v>0</c:v>
                </c:pt>
                <c:pt idx="17">
                  <c:v>2</c:v>
                </c:pt>
                <c:pt idx="18">
                  <c:v>4</c:v>
                </c:pt>
                <c:pt idx="19">
                  <c:v>3</c:v>
                </c:pt>
                <c:pt idx="20">
                  <c:v>2</c:v>
                </c:pt>
                <c:pt idx="21">
                  <c:v>1</c:v>
                </c:pt>
              </c:numCache>
            </c:numRef>
          </c:val>
          <c:extLst>
            <c:ext xmlns:c16="http://schemas.microsoft.com/office/drawing/2014/chart" uri="{C3380CC4-5D6E-409C-BE32-E72D297353CC}">
              <c16:uniqueId val="{0000001B-AF1C-4C47-9409-488A7BAFFA2D}"/>
            </c:ext>
          </c:extLst>
        </c:ser>
        <c:dLbls>
          <c:showLegendKey val="0"/>
          <c:showVal val="0"/>
          <c:showCatName val="1"/>
          <c:showSerName val="0"/>
          <c:showPercent val="0"/>
          <c:showBubbleSize val="0"/>
        </c:dLbls>
        <c:gapWidth val="50"/>
        <c:overlap val="-21"/>
        <c:axId val="284505760"/>
        <c:axId val="418678544"/>
      </c:barChart>
      <c:catAx>
        <c:axId val="284505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1" i="0" u="none" strike="noStrike" baseline="0">
                    <a:solidFill>
                      <a:sysClr val="windowText" lastClr="000000"/>
                    </a:solidFill>
                    <a:latin typeface="Calibri" panose="020F0502020204030204" pitchFamily="34" charset="0"/>
                    <a:ea typeface="+mn-ea"/>
                    <a:cs typeface="Calibri" panose="020F0502020204030204" pitchFamily="34" charset="0"/>
                  </a:defRPr>
                </a:pPr>
                <a:r>
                  <a:rPr lang="es-ES" sz="2000" b="1">
                    <a:solidFill>
                      <a:sysClr val="windowText" lastClr="000000"/>
                    </a:solidFill>
                    <a:latin typeface="Calibri" panose="020F0502020204030204" pitchFamily="34" charset="0"/>
                    <a:cs typeface="Calibri" panose="020F0502020204030204" pitchFamily="34" charset="0"/>
                  </a:rPr>
                  <a:t>Provincias y regiones</a:t>
                </a:r>
              </a:p>
            </c:rich>
          </c:tx>
          <c:layout>
            <c:manualLayout>
              <c:xMode val="edge"/>
              <c:yMode val="edge"/>
              <c:x val="0.47363111111111111"/>
              <c:y val="0.91247716654480548"/>
            </c:manualLayout>
          </c:layout>
          <c:overlay val="0"/>
          <c:spPr>
            <a:noFill/>
            <a:ln w="19050">
              <a:solidFill>
                <a:schemeClr val="bg1"/>
              </a:solidFill>
            </a:ln>
            <a:effectLst/>
          </c:spPr>
          <c:txPr>
            <a:bodyPr rot="0" spcFirstLastPara="1" vertOverflow="ellipsis" vert="horz" wrap="square" anchor="ctr" anchorCtr="1"/>
            <a:lstStyle/>
            <a:p>
              <a:pPr>
                <a:defRPr sz="2000" b="1"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crossAx val="418678544"/>
        <c:crosses val="autoZero"/>
        <c:auto val="1"/>
        <c:lblAlgn val="ctr"/>
        <c:lblOffset val="100"/>
        <c:noMultiLvlLbl val="0"/>
      </c:catAx>
      <c:valAx>
        <c:axId val="418678544"/>
        <c:scaling>
          <c:orientation val="minMax"/>
          <c:max val="20"/>
        </c:scaling>
        <c:delete val="0"/>
        <c:axPos val="l"/>
        <c:title>
          <c:tx>
            <c:rich>
              <a:bodyPr rot="-5400000" spcFirstLastPara="1" vertOverflow="ellipsis" vert="horz" wrap="square" anchor="ctr" anchorCtr="1"/>
              <a:lstStyle/>
              <a:p>
                <a:pPr>
                  <a:defRPr sz="2000" b="1" i="0" u="none" strike="noStrike" baseline="0">
                    <a:solidFill>
                      <a:sysClr val="windowText" lastClr="000000"/>
                    </a:solidFill>
                    <a:latin typeface="Calibri" panose="020F0502020204030204" pitchFamily="34" charset="0"/>
                    <a:ea typeface="+mn-ea"/>
                    <a:cs typeface="Calibri" panose="020F0502020204030204" pitchFamily="34" charset="0"/>
                  </a:defRPr>
                </a:pPr>
                <a:r>
                  <a:rPr lang="es-ES" sz="2000" b="1">
                    <a:solidFill>
                      <a:sysClr val="windowText" lastClr="000000"/>
                    </a:solidFill>
                    <a:latin typeface="Calibri" panose="020F0502020204030204" pitchFamily="34" charset="0"/>
                    <a:cs typeface="Calibri" panose="020F0502020204030204" pitchFamily="34" charset="0"/>
                  </a:rPr>
                  <a:t>Número</a:t>
                </a:r>
                <a:r>
                  <a:rPr lang="es-ES" sz="2000" b="1" baseline="0">
                    <a:solidFill>
                      <a:sysClr val="windowText" lastClr="000000"/>
                    </a:solidFill>
                    <a:latin typeface="Calibri" panose="020F0502020204030204" pitchFamily="34" charset="0"/>
                    <a:cs typeface="Calibri" panose="020F0502020204030204" pitchFamily="34" charset="0"/>
                  </a:rPr>
                  <a:t> acumulado de publicaciones</a:t>
                </a:r>
                <a:endParaRPr lang="es-ES" sz="2000" b="1">
                  <a:solidFill>
                    <a:sysClr val="windowText" lastClr="000000"/>
                  </a:solidFill>
                  <a:latin typeface="Calibri" panose="020F0502020204030204" pitchFamily="34" charset="0"/>
                  <a:cs typeface="Calibri" panose="020F0502020204030204" pitchFamily="34" charset="0"/>
                </a:endParaRPr>
              </a:p>
            </c:rich>
          </c:tx>
          <c:layout>
            <c:manualLayout>
              <c:xMode val="edge"/>
              <c:yMode val="edge"/>
              <c:x val="9.877777777777777E-3"/>
              <c:y val="0.1607891638679935"/>
            </c:manualLayout>
          </c:layout>
          <c:overlay val="0"/>
          <c:spPr>
            <a:noFill/>
            <a:ln w="19050">
              <a:solidFill>
                <a:schemeClr val="bg1"/>
              </a:solidFill>
            </a:ln>
            <a:effectLst/>
          </c:spPr>
          <c:txPr>
            <a:bodyPr rot="-5400000" spcFirstLastPara="1" vertOverflow="ellipsis" vert="horz" wrap="square" anchor="ctr" anchorCtr="1"/>
            <a:lstStyle/>
            <a:p>
              <a:pPr>
                <a:defRPr sz="2000" b="1"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crossAx val="284505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7.5414555555555554E-2"/>
          <c:y val="0.15086637006927492"/>
          <c:w val="0.90906322222222224"/>
          <c:h val="0.5585736061368396"/>
        </c:manualLayout>
      </c:layout>
      <c:barChart>
        <c:barDir val="col"/>
        <c:grouping val="clustered"/>
        <c:varyColors val="0"/>
        <c:ser>
          <c:idx val="0"/>
          <c:order val="0"/>
          <c:tx>
            <c:v>Dimension Ecológica</c:v>
          </c:tx>
          <c:spPr>
            <a:pattFill prst="wdDnDiag">
              <a:fgClr>
                <a:schemeClr val="tx1"/>
              </a:fgClr>
              <a:bgClr>
                <a:schemeClr val="bg1">
                  <a:lumMod val="85000"/>
                </a:schemeClr>
              </a:bgClr>
            </a:patt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extLst>
                <c:ext xmlns:c15="http://schemas.microsoft.com/office/drawing/2012/chart" uri="{02D57815-91ED-43cb-92C2-25804820EDAC}">
                  <c15:fullRef>
                    <c15:sqref>'Dimension Social ordenado'!$B$171:$AA$171</c15:sqref>
                  </c15:fullRef>
                </c:ext>
              </c:extLst>
              <c:f>('Dimension Social ordenado'!$C$171:$L$171,'Dimension Social ordenado'!$N$171:$Y$171)</c:f>
              <c:strCache>
                <c:ptCount val="22"/>
                <c:pt idx="0">
                  <c:v>Catamarca</c:v>
                </c:pt>
                <c:pt idx="1">
                  <c:v>Jujuy</c:v>
                </c:pt>
                <c:pt idx="2">
                  <c:v>Tucumán</c:v>
                </c:pt>
                <c:pt idx="3">
                  <c:v>Salta</c:v>
                </c:pt>
                <c:pt idx="4">
                  <c:v>Santiago del Estero</c:v>
                </c:pt>
                <c:pt idx="5">
                  <c:v>Chaco</c:v>
                </c:pt>
                <c:pt idx="6">
                  <c:v>Corrientes</c:v>
                </c:pt>
                <c:pt idx="7">
                  <c:v>Formosa</c:v>
                </c:pt>
                <c:pt idx="8">
                  <c:v>Misiones</c:v>
                </c:pt>
                <c:pt idx="9">
                  <c:v>Buenos Aires</c:v>
                </c:pt>
                <c:pt idx="10">
                  <c:v>Córdoba</c:v>
                </c:pt>
                <c:pt idx="11">
                  <c:v>Entre Ríos</c:v>
                </c:pt>
                <c:pt idx="12">
                  <c:v>Santa Fé</c:v>
                </c:pt>
                <c:pt idx="13">
                  <c:v>La Rioja</c:v>
                </c:pt>
                <c:pt idx="14">
                  <c:v>Mendoza</c:v>
                </c:pt>
                <c:pt idx="15">
                  <c:v>San Juan</c:v>
                </c:pt>
                <c:pt idx="16">
                  <c:v>San Luis</c:v>
                </c:pt>
                <c:pt idx="17">
                  <c:v>Chubut</c:v>
                </c:pt>
                <c:pt idx="18">
                  <c:v>La Pampa</c:v>
                </c:pt>
                <c:pt idx="19">
                  <c:v>Neuquén</c:v>
                </c:pt>
                <c:pt idx="20">
                  <c:v>Río Negro</c:v>
                </c:pt>
                <c:pt idx="21">
                  <c:v>Santa Cruz</c:v>
                </c:pt>
                <c:pt idx="22">
                  <c:v>Tierra del Fuego</c:v>
                </c:pt>
                <c:pt idx="23">
                  <c:v>No aclara en detalle</c:v>
                </c:pt>
              </c:strCache>
            </c:strRef>
          </c:cat>
          <c:val>
            <c:numRef>
              <c:extLst>
                <c:ext xmlns:c15="http://schemas.microsoft.com/office/drawing/2012/chart" uri="{02D57815-91ED-43cb-92C2-25804820EDAC}">
                  <c15:fullRef>
                    <c15:sqref>'Detalle Ecologica'!$AA$173:$AM$173</c15:sqref>
                  </c15:fullRef>
                </c:ext>
              </c:extLst>
              <c:f>('Detalle Ecologica'!$AB$173:$AK$173,'Detalle Ecologica'!$AM$173)</c:f>
              <c:numCache>
                <c:formatCode>General</c:formatCode>
                <c:ptCount val="11"/>
                <c:pt idx="0">
                  <c:v>3</c:v>
                </c:pt>
                <c:pt idx="1">
                  <c:v>1</c:v>
                </c:pt>
                <c:pt idx="2">
                  <c:v>1</c:v>
                </c:pt>
                <c:pt idx="3">
                  <c:v>0</c:v>
                </c:pt>
                <c:pt idx="4">
                  <c:v>0</c:v>
                </c:pt>
                <c:pt idx="5">
                  <c:v>4</c:v>
                </c:pt>
                <c:pt idx="6">
                  <c:v>0</c:v>
                </c:pt>
                <c:pt idx="7">
                  <c:v>2</c:v>
                </c:pt>
                <c:pt idx="8">
                  <c:v>2</c:v>
                </c:pt>
                <c:pt idx="9">
                  <c:v>2</c:v>
                </c:pt>
                <c:pt idx="10">
                  <c:v>0</c:v>
                </c:pt>
              </c:numCache>
            </c:numRef>
          </c:val>
          <c:extLst>
            <c:ext xmlns:c16="http://schemas.microsoft.com/office/drawing/2014/chart" uri="{C3380CC4-5D6E-409C-BE32-E72D297353CC}">
              <c16:uniqueId val="{00000000-D766-4A67-85FA-FB0D969CA908}"/>
            </c:ext>
          </c:extLst>
        </c:ser>
        <c:ser>
          <c:idx val="1"/>
          <c:order val="1"/>
          <c:tx>
            <c:v>Dimension Socio-ecológica</c:v>
          </c:tx>
          <c:spPr>
            <a:pattFill prst="ltHorz">
              <a:fgClr>
                <a:schemeClr val="tx1"/>
              </a:fgClr>
              <a:bgClr>
                <a:schemeClr val="bg2">
                  <a:lumMod val="65000"/>
                </a:schemeClr>
              </a:bgClr>
            </a:patt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extLst>
                <c:ext xmlns:c15="http://schemas.microsoft.com/office/drawing/2012/chart" uri="{02D57815-91ED-43cb-92C2-25804820EDAC}">
                  <c15:fullRef>
                    <c15:sqref>'Dimension Social ordenado'!$B$171:$AA$171</c15:sqref>
                  </c15:fullRef>
                </c:ext>
              </c:extLst>
              <c:f>('Dimension Social ordenado'!$C$171:$L$171,'Dimension Social ordenado'!$N$171:$Y$171)</c:f>
              <c:strCache>
                <c:ptCount val="22"/>
                <c:pt idx="0">
                  <c:v>Catamarca</c:v>
                </c:pt>
                <c:pt idx="1">
                  <c:v>Jujuy</c:v>
                </c:pt>
                <c:pt idx="2">
                  <c:v>Tucumán</c:v>
                </c:pt>
                <c:pt idx="3">
                  <c:v>Salta</c:v>
                </c:pt>
                <c:pt idx="4">
                  <c:v>Santiago del Estero</c:v>
                </c:pt>
                <c:pt idx="5">
                  <c:v>Chaco</c:v>
                </c:pt>
                <c:pt idx="6">
                  <c:v>Corrientes</c:v>
                </c:pt>
                <c:pt idx="7">
                  <c:v>Formosa</c:v>
                </c:pt>
                <c:pt idx="8">
                  <c:v>Misiones</c:v>
                </c:pt>
                <c:pt idx="9">
                  <c:v>Buenos Aires</c:v>
                </c:pt>
                <c:pt idx="10">
                  <c:v>Córdoba</c:v>
                </c:pt>
                <c:pt idx="11">
                  <c:v>Entre Ríos</c:v>
                </c:pt>
                <c:pt idx="12">
                  <c:v>Santa Fé</c:v>
                </c:pt>
                <c:pt idx="13">
                  <c:v>La Rioja</c:v>
                </c:pt>
                <c:pt idx="14">
                  <c:v>Mendoza</c:v>
                </c:pt>
                <c:pt idx="15">
                  <c:v>San Juan</c:v>
                </c:pt>
                <c:pt idx="16">
                  <c:v>San Luis</c:v>
                </c:pt>
                <c:pt idx="17">
                  <c:v>Chubut</c:v>
                </c:pt>
                <c:pt idx="18">
                  <c:v>La Pampa</c:v>
                </c:pt>
                <c:pt idx="19">
                  <c:v>Neuquén</c:v>
                </c:pt>
                <c:pt idx="20">
                  <c:v>Río Negro</c:v>
                </c:pt>
                <c:pt idx="21">
                  <c:v>Santa Cruz</c:v>
                </c:pt>
              </c:strCache>
            </c:strRef>
          </c:cat>
          <c:val>
            <c:numRef>
              <c:extLst>
                <c:ext xmlns:c15="http://schemas.microsoft.com/office/drawing/2012/chart" uri="{02D57815-91ED-43cb-92C2-25804820EDAC}">
                  <c15:fullRef>
                    <c15:sqref>'Dimension Social ordenado'!$B$172:$AA$172</c15:sqref>
                  </c15:fullRef>
                </c:ext>
              </c:extLst>
              <c:f>('Dimension Social ordenado'!$C$172:$L$172,'Dimension Social ordenado'!$N$172:$Y$172)</c:f>
              <c:numCache>
                <c:formatCode>General</c:formatCode>
                <c:ptCount val="22"/>
                <c:pt idx="0">
                  <c:v>3</c:v>
                </c:pt>
                <c:pt idx="1">
                  <c:v>2</c:v>
                </c:pt>
                <c:pt idx="2">
                  <c:v>2</c:v>
                </c:pt>
                <c:pt idx="3">
                  <c:v>4</c:v>
                </c:pt>
                <c:pt idx="4">
                  <c:v>4</c:v>
                </c:pt>
                <c:pt idx="5">
                  <c:v>3</c:v>
                </c:pt>
                <c:pt idx="6">
                  <c:v>0</c:v>
                </c:pt>
                <c:pt idx="7">
                  <c:v>2</c:v>
                </c:pt>
                <c:pt idx="8">
                  <c:v>1</c:v>
                </c:pt>
                <c:pt idx="9">
                  <c:v>12</c:v>
                </c:pt>
                <c:pt idx="10">
                  <c:v>5</c:v>
                </c:pt>
                <c:pt idx="11">
                  <c:v>1</c:v>
                </c:pt>
                <c:pt idx="12">
                  <c:v>2</c:v>
                </c:pt>
                <c:pt idx="13">
                  <c:v>0</c:v>
                </c:pt>
                <c:pt idx="14">
                  <c:v>4</c:v>
                </c:pt>
                <c:pt idx="15">
                  <c:v>0</c:v>
                </c:pt>
                <c:pt idx="16">
                  <c:v>0</c:v>
                </c:pt>
                <c:pt idx="17">
                  <c:v>2</c:v>
                </c:pt>
                <c:pt idx="18">
                  <c:v>4</c:v>
                </c:pt>
                <c:pt idx="19">
                  <c:v>3</c:v>
                </c:pt>
                <c:pt idx="20">
                  <c:v>2</c:v>
                </c:pt>
                <c:pt idx="21">
                  <c:v>1</c:v>
                </c:pt>
              </c:numCache>
            </c:numRef>
          </c:val>
          <c:extLst>
            <c:ext xmlns:c16="http://schemas.microsoft.com/office/drawing/2014/chart" uri="{C3380CC4-5D6E-409C-BE32-E72D297353CC}">
              <c16:uniqueId val="{00000001-D766-4A67-85FA-FB0D969CA908}"/>
            </c:ext>
          </c:extLst>
        </c:ser>
        <c:dLbls>
          <c:showLegendKey val="0"/>
          <c:showVal val="0"/>
          <c:showCatName val="1"/>
          <c:showSerName val="0"/>
          <c:showPercent val="0"/>
          <c:showBubbleSize val="0"/>
        </c:dLbls>
        <c:gapWidth val="50"/>
        <c:overlap val="-21"/>
        <c:axId val="284505760"/>
        <c:axId val="418678544"/>
      </c:barChart>
      <c:catAx>
        <c:axId val="284505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r>
                  <a:rPr lang="es-ES" sz="1200" b="1">
                    <a:solidFill>
                      <a:sysClr val="windowText" lastClr="000000"/>
                    </a:solidFill>
                    <a:latin typeface="Calibri" panose="020F0502020204030204" pitchFamily="34" charset="0"/>
                    <a:cs typeface="Calibri" panose="020F0502020204030204" pitchFamily="34" charset="0"/>
                  </a:rPr>
                  <a:t>Provincias</a:t>
                </a:r>
              </a:p>
            </c:rich>
          </c:tx>
          <c:layout>
            <c:manualLayout>
              <c:xMode val="edge"/>
              <c:yMode val="edge"/>
              <c:x val="0.47363111111111111"/>
              <c:y val="0.91247716654480548"/>
            </c:manualLayout>
          </c:layout>
          <c:overlay val="0"/>
          <c:spPr>
            <a:noFill/>
            <a:ln w="19050">
              <a:solidFill>
                <a:schemeClr val="bg1"/>
              </a:solidFill>
            </a:ln>
            <a:effectLst/>
          </c:spPr>
          <c:txPr>
            <a:bodyPr rot="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crossAx val="418678544"/>
        <c:crosses val="autoZero"/>
        <c:auto val="1"/>
        <c:lblAlgn val="ctr"/>
        <c:lblOffset val="100"/>
        <c:noMultiLvlLbl val="0"/>
      </c:catAx>
      <c:valAx>
        <c:axId val="418678544"/>
        <c:scaling>
          <c:orientation val="minMax"/>
          <c:max val="20"/>
        </c:scaling>
        <c:delete val="0"/>
        <c:axPos val="l"/>
        <c:title>
          <c:tx>
            <c:rich>
              <a:bodyPr rot="-540000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r>
                  <a:rPr lang="es-ES" sz="1200" b="1">
                    <a:solidFill>
                      <a:sysClr val="windowText" lastClr="000000"/>
                    </a:solidFill>
                    <a:latin typeface="Calibri" panose="020F0502020204030204" pitchFamily="34" charset="0"/>
                    <a:cs typeface="Calibri" panose="020F0502020204030204" pitchFamily="34" charset="0"/>
                  </a:rPr>
                  <a:t>Número</a:t>
                </a:r>
                <a:r>
                  <a:rPr lang="es-ES" sz="1200" b="1" baseline="0">
                    <a:solidFill>
                      <a:sysClr val="windowText" lastClr="000000"/>
                    </a:solidFill>
                    <a:latin typeface="Calibri" panose="020F0502020204030204" pitchFamily="34" charset="0"/>
                    <a:cs typeface="Calibri" panose="020F0502020204030204" pitchFamily="34" charset="0"/>
                  </a:rPr>
                  <a:t> acumulado de publicaciones</a:t>
                </a:r>
                <a:endParaRPr lang="es-ES" sz="1200" b="1">
                  <a:solidFill>
                    <a:sysClr val="windowText" lastClr="000000"/>
                  </a:solidFill>
                  <a:latin typeface="Calibri" panose="020F0502020204030204" pitchFamily="34" charset="0"/>
                  <a:cs typeface="Calibri" panose="020F0502020204030204" pitchFamily="34" charset="0"/>
                </a:endParaRPr>
              </a:p>
            </c:rich>
          </c:tx>
          <c:layout>
            <c:manualLayout>
              <c:xMode val="edge"/>
              <c:yMode val="edge"/>
              <c:x val="9.877777777777777E-3"/>
              <c:y val="0.1607891638679935"/>
            </c:manualLayout>
          </c:layout>
          <c:overlay val="0"/>
          <c:spPr>
            <a:noFill/>
            <a:ln w="19050">
              <a:solidFill>
                <a:schemeClr val="bg1"/>
              </a:solidFill>
            </a:ln>
            <a:effectLst/>
          </c:spPr>
          <c:txPr>
            <a:bodyPr rot="-540000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crossAx val="284505760"/>
        <c:crosses val="autoZero"/>
        <c:crossBetween val="between"/>
      </c:valAx>
      <c:spPr>
        <a:noFill/>
        <a:ln>
          <a:noFill/>
        </a:ln>
        <a:effectLst/>
      </c:spPr>
    </c:plotArea>
    <c:legend>
      <c:legendPos val="t"/>
      <c:layout>
        <c:manualLayout>
          <c:xMode val="edge"/>
          <c:yMode val="edge"/>
          <c:x val="0.27824012619758987"/>
          <c:y val="5.0678497515273938E-2"/>
          <c:w val="0.31716222972128483"/>
          <c:h val="7.2142812883397564E-2"/>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477000000000002E-2"/>
          <c:y val="3.8805555555555558E-2"/>
          <c:w val="0.89258966666666661"/>
          <c:h val="0.54461138888888894"/>
        </c:manualLayout>
      </c:layout>
      <c:barChart>
        <c:barDir val="col"/>
        <c:grouping val="clustered"/>
        <c:varyColors val="0"/>
        <c:ser>
          <c:idx val="0"/>
          <c:order val="0"/>
          <c:tx>
            <c:strRef>
              <c:f>'Detalle Ecologica'!$Q$173</c:f>
              <c:strCache>
                <c:ptCount val="1"/>
                <c:pt idx="0">
                  <c:v>Uso de habitat</c:v>
                </c:pt>
              </c:strCache>
            </c:strRef>
          </c:tx>
          <c:spPr>
            <a:solidFill>
              <a:schemeClr val="accent1"/>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Ecologica'!$R$173:$AP$173</c:f>
              <c:numCache>
                <c:formatCode>General</c:formatCode>
                <c:ptCount val="25"/>
                <c:pt idx="0">
                  <c:v>0</c:v>
                </c:pt>
                <c:pt idx="1">
                  <c:v>2</c:v>
                </c:pt>
                <c:pt idx="2">
                  <c:v>0</c:v>
                </c:pt>
                <c:pt idx="3">
                  <c:v>0</c:v>
                </c:pt>
                <c:pt idx="4">
                  <c:v>2</c:v>
                </c:pt>
                <c:pt idx="5">
                  <c:v>2</c:v>
                </c:pt>
                <c:pt idx="6">
                  <c:v>0</c:v>
                </c:pt>
                <c:pt idx="7">
                  <c:v>1</c:v>
                </c:pt>
                <c:pt idx="8">
                  <c:v>7</c:v>
                </c:pt>
                <c:pt idx="9">
                  <c:v>5</c:v>
                </c:pt>
                <c:pt idx="10">
                  <c:v>3</c:v>
                </c:pt>
                <c:pt idx="11">
                  <c:v>1</c:v>
                </c:pt>
                <c:pt idx="12">
                  <c:v>1</c:v>
                </c:pt>
                <c:pt idx="13">
                  <c:v>0</c:v>
                </c:pt>
                <c:pt idx="14">
                  <c:v>0</c:v>
                </c:pt>
                <c:pt idx="15">
                  <c:v>4</c:v>
                </c:pt>
                <c:pt idx="16">
                  <c:v>0</c:v>
                </c:pt>
                <c:pt idx="17">
                  <c:v>2</c:v>
                </c:pt>
                <c:pt idx="18">
                  <c:v>2</c:v>
                </c:pt>
                <c:pt idx="19">
                  <c:v>2</c:v>
                </c:pt>
                <c:pt idx="20">
                  <c:v>1</c:v>
                </c:pt>
                <c:pt idx="21">
                  <c:v>0</c:v>
                </c:pt>
                <c:pt idx="22">
                  <c:v>0</c:v>
                </c:pt>
                <c:pt idx="23">
                  <c:v>0</c:v>
                </c:pt>
                <c:pt idx="24">
                  <c:v>1</c:v>
                </c:pt>
              </c:numCache>
            </c:numRef>
          </c:val>
          <c:extLst>
            <c:ext xmlns:c16="http://schemas.microsoft.com/office/drawing/2014/chart" uri="{C3380CC4-5D6E-409C-BE32-E72D297353CC}">
              <c16:uniqueId val="{00000000-091A-400D-A263-5B2F0094B823}"/>
            </c:ext>
          </c:extLst>
        </c:ser>
        <c:ser>
          <c:idx val="1"/>
          <c:order val="1"/>
          <c:tx>
            <c:strRef>
              <c:f>'Detalle Ecologica'!$Q$174</c:f>
              <c:strCache>
                <c:ptCount val="1"/>
                <c:pt idx="0">
                  <c:v>Dieta</c:v>
                </c:pt>
              </c:strCache>
            </c:strRef>
          </c:tx>
          <c:spPr>
            <a:solidFill>
              <a:schemeClr val="accent2"/>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Ecologica'!$R$174:$AP$174</c:f>
              <c:numCache>
                <c:formatCode>General</c:formatCode>
                <c:ptCount val="25"/>
                <c:pt idx="0">
                  <c:v>0</c:v>
                </c:pt>
                <c:pt idx="1">
                  <c:v>0</c:v>
                </c:pt>
                <c:pt idx="2">
                  <c:v>0</c:v>
                </c:pt>
                <c:pt idx="3">
                  <c:v>1</c:v>
                </c:pt>
                <c:pt idx="4">
                  <c:v>0</c:v>
                </c:pt>
                <c:pt idx="5">
                  <c:v>0</c:v>
                </c:pt>
                <c:pt idx="6">
                  <c:v>0</c:v>
                </c:pt>
                <c:pt idx="7">
                  <c:v>0</c:v>
                </c:pt>
                <c:pt idx="8">
                  <c:v>1</c:v>
                </c:pt>
                <c:pt idx="9">
                  <c:v>1</c:v>
                </c:pt>
                <c:pt idx="10">
                  <c:v>3</c:v>
                </c:pt>
                <c:pt idx="11">
                  <c:v>0</c:v>
                </c:pt>
                <c:pt idx="12">
                  <c:v>0</c:v>
                </c:pt>
                <c:pt idx="13">
                  <c:v>1</c:v>
                </c:pt>
                <c:pt idx="14">
                  <c:v>1</c:v>
                </c:pt>
                <c:pt idx="15">
                  <c:v>2</c:v>
                </c:pt>
                <c:pt idx="16">
                  <c:v>3</c:v>
                </c:pt>
                <c:pt idx="17">
                  <c:v>2</c:v>
                </c:pt>
                <c:pt idx="18">
                  <c:v>4</c:v>
                </c:pt>
                <c:pt idx="19">
                  <c:v>2</c:v>
                </c:pt>
                <c:pt idx="20">
                  <c:v>1</c:v>
                </c:pt>
                <c:pt idx="21">
                  <c:v>5</c:v>
                </c:pt>
                <c:pt idx="22">
                  <c:v>0</c:v>
                </c:pt>
                <c:pt idx="23">
                  <c:v>0</c:v>
                </c:pt>
                <c:pt idx="24">
                  <c:v>1</c:v>
                </c:pt>
              </c:numCache>
            </c:numRef>
          </c:val>
          <c:extLst>
            <c:ext xmlns:c16="http://schemas.microsoft.com/office/drawing/2014/chart" uri="{C3380CC4-5D6E-409C-BE32-E72D297353CC}">
              <c16:uniqueId val="{00000001-091A-400D-A263-5B2F0094B823}"/>
            </c:ext>
          </c:extLst>
        </c:ser>
        <c:ser>
          <c:idx val="2"/>
          <c:order val="2"/>
          <c:tx>
            <c:strRef>
              <c:f>'Detalle Ecologica'!$Q$175</c:f>
              <c:strCache>
                <c:ptCount val="1"/>
                <c:pt idx="0">
                  <c:v>Depredación</c:v>
                </c:pt>
              </c:strCache>
            </c:strRef>
          </c:tx>
          <c:spPr>
            <a:solidFill>
              <a:schemeClr val="accent3"/>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Ecologica'!$R$175:$AP$175</c:f>
              <c:numCache>
                <c:formatCode>General</c:formatCode>
                <c:ptCount val="25"/>
                <c:pt idx="0">
                  <c:v>0</c:v>
                </c:pt>
                <c:pt idx="1">
                  <c:v>0</c:v>
                </c:pt>
                <c:pt idx="2">
                  <c:v>0</c:v>
                </c:pt>
                <c:pt idx="3">
                  <c:v>1</c:v>
                </c:pt>
                <c:pt idx="4">
                  <c:v>0</c:v>
                </c:pt>
                <c:pt idx="5">
                  <c:v>0</c:v>
                </c:pt>
                <c:pt idx="6">
                  <c:v>0</c:v>
                </c:pt>
                <c:pt idx="7">
                  <c:v>0</c:v>
                </c:pt>
                <c:pt idx="8">
                  <c:v>1</c:v>
                </c:pt>
                <c:pt idx="9">
                  <c:v>2</c:v>
                </c:pt>
                <c:pt idx="10">
                  <c:v>1</c:v>
                </c:pt>
                <c:pt idx="11">
                  <c:v>0</c:v>
                </c:pt>
                <c:pt idx="12">
                  <c:v>0</c:v>
                </c:pt>
                <c:pt idx="13">
                  <c:v>1</c:v>
                </c:pt>
                <c:pt idx="14">
                  <c:v>2</c:v>
                </c:pt>
                <c:pt idx="15">
                  <c:v>6</c:v>
                </c:pt>
                <c:pt idx="16">
                  <c:v>2</c:v>
                </c:pt>
                <c:pt idx="17">
                  <c:v>2</c:v>
                </c:pt>
                <c:pt idx="18">
                  <c:v>2</c:v>
                </c:pt>
                <c:pt idx="19">
                  <c:v>1</c:v>
                </c:pt>
                <c:pt idx="20">
                  <c:v>0</c:v>
                </c:pt>
                <c:pt idx="21">
                  <c:v>1</c:v>
                </c:pt>
                <c:pt idx="22">
                  <c:v>0</c:v>
                </c:pt>
                <c:pt idx="23">
                  <c:v>1</c:v>
                </c:pt>
                <c:pt idx="24">
                  <c:v>0</c:v>
                </c:pt>
              </c:numCache>
            </c:numRef>
          </c:val>
          <c:extLst>
            <c:ext xmlns:c16="http://schemas.microsoft.com/office/drawing/2014/chart" uri="{C3380CC4-5D6E-409C-BE32-E72D297353CC}">
              <c16:uniqueId val="{00000002-091A-400D-A263-5B2F0094B823}"/>
            </c:ext>
          </c:extLst>
        </c:ser>
        <c:ser>
          <c:idx val="3"/>
          <c:order val="3"/>
          <c:tx>
            <c:strRef>
              <c:f>'Detalle Ecologica'!$Q$176</c:f>
              <c:strCache>
                <c:ptCount val="1"/>
                <c:pt idx="0">
                  <c:v>Abundancia</c:v>
                </c:pt>
              </c:strCache>
            </c:strRef>
          </c:tx>
          <c:spPr>
            <a:solidFill>
              <a:schemeClr val="accent4"/>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Ecologica'!$R$176:$AP$176</c:f>
              <c:numCache>
                <c:formatCode>General</c:formatCode>
                <c:ptCount val="25"/>
                <c:pt idx="0">
                  <c:v>0</c:v>
                </c:pt>
                <c:pt idx="1">
                  <c:v>0</c:v>
                </c:pt>
                <c:pt idx="2">
                  <c:v>0</c:v>
                </c:pt>
                <c:pt idx="3">
                  <c:v>0</c:v>
                </c:pt>
                <c:pt idx="4">
                  <c:v>1</c:v>
                </c:pt>
                <c:pt idx="5">
                  <c:v>1</c:v>
                </c:pt>
                <c:pt idx="6">
                  <c:v>0</c:v>
                </c:pt>
                <c:pt idx="7">
                  <c:v>1</c:v>
                </c:pt>
                <c:pt idx="8">
                  <c:v>7</c:v>
                </c:pt>
                <c:pt idx="9">
                  <c:v>0</c:v>
                </c:pt>
                <c:pt idx="10">
                  <c:v>2</c:v>
                </c:pt>
                <c:pt idx="11">
                  <c:v>0</c:v>
                </c:pt>
                <c:pt idx="12">
                  <c:v>1</c:v>
                </c:pt>
                <c:pt idx="13">
                  <c:v>0</c:v>
                </c:pt>
                <c:pt idx="14">
                  <c:v>0</c:v>
                </c:pt>
                <c:pt idx="15">
                  <c:v>1</c:v>
                </c:pt>
                <c:pt idx="16">
                  <c:v>1</c:v>
                </c:pt>
                <c:pt idx="17">
                  <c:v>1</c:v>
                </c:pt>
                <c:pt idx="18">
                  <c:v>1</c:v>
                </c:pt>
                <c:pt idx="19">
                  <c:v>0</c:v>
                </c:pt>
                <c:pt idx="20">
                  <c:v>0</c:v>
                </c:pt>
                <c:pt idx="21">
                  <c:v>1</c:v>
                </c:pt>
                <c:pt idx="22">
                  <c:v>0</c:v>
                </c:pt>
                <c:pt idx="23">
                  <c:v>0</c:v>
                </c:pt>
              </c:numCache>
            </c:numRef>
          </c:val>
          <c:extLst>
            <c:ext xmlns:c16="http://schemas.microsoft.com/office/drawing/2014/chart" uri="{C3380CC4-5D6E-409C-BE32-E72D297353CC}">
              <c16:uniqueId val="{00000003-091A-400D-A263-5B2F0094B823}"/>
            </c:ext>
          </c:extLst>
        </c:ser>
        <c:ser>
          <c:idx val="4"/>
          <c:order val="4"/>
          <c:tx>
            <c:strRef>
              <c:f>'Detalle Ecologica'!$Q$177</c:f>
              <c:strCache>
                <c:ptCount val="1"/>
                <c:pt idx="0">
                  <c:v>Patrones actividad</c:v>
                </c:pt>
              </c:strCache>
            </c:strRef>
          </c:tx>
          <c:spPr>
            <a:solidFill>
              <a:schemeClr val="accent5"/>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Ecologica'!$R$177:$AP$177</c:f>
              <c:numCache>
                <c:formatCode>General</c:formatCode>
                <c:ptCount val="25"/>
                <c:pt idx="0">
                  <c:v>0</c:v>
                </c:pt>
                <c:pt idx="1">
                  <c:v>1</c:v>
                </c:pt>
                <c:pt idx="2">
                  <c:v>1</c:v>
                </c:pt>
                <c:pt idx="3">
                  <c:v>1</c:v>
                </c:pt>
                <c:pt idx="4">
                  <c:v>0</c:v>
                </c:pt>
                <c:pt idx="5">
                  <c:v>0</c:v>
                </c:pt>
                <c:pt idx="6">
                  <c:v>0</c:v>
                </c:pt>
                <c:pt idx="7">
                  <c:v>0</c:v>
                </c:pt>
                <c:pt idx="8">
                  <c:v>3</c:v>
                </c:pt>
                <c:pt idx="9">
                  <c:v>3</c:v>
                </c:pt>
                <c:pt idx="10">
                  <c:v>0</c:v>
                </c:pt>
                <c:pt idx="11">
                  <c:v>0</c:v>
                </c:pt>
                <c:pt idx="12">
                  <c:v>0</c:v>
                </c:pt>
                <c:pt idx="13">
                  <c:v>0</c:v>
                </c:pt>
                <c:pt idx="14">
                  <c:v>0</c:v>
                </c:pt>
                <c:pt idx="15">
                  <c:v>2</c:v>
                </c:pt>
                <c:pt idx="16">
                  <c:v>1</c:v>
                </c:pt>
                <c:pt idx="17">
                  <c:v>0</c:v>
                </c:pt>
                <c:pt idx="18">
                  <c:v>2</c:v>
                </c:pt>
                <c:pt idx="19">
                  <c:v>0</c:v>
                </c:pt>
                <c:pt idx="20">
                  <c:v>0</c:v>
                </c:pt>
                <c:pt idx="21">
                  <c:v>0</c:v>
                </c:pt>
                <c:pt idx="22">
                  <c:v>0</c:v>
                </c:pt>
                <c:pt idx="23">
                  <c:v>0</c:v>
                </c:pt>
                <c:pt idx="24">
                  <c:v>0</c:v>
                </c:pt>
              </c:numCache>
            </c:numRef>
          </c:val>
          <c:extLst>
            <c:ext xmlns:c16="http://schemas.microsoft.com/office/drawing/2014/chart" uri="{C3380CC4-5D6E-409C-BE32-E72D297353CC}">
              <c16:uniqueId val="{00000004-091A-400D-A263-5B2F0094B823}"/>
            </c:ext>
          </c:extLst>
        </c:ser>
        <c:ser>
          <c:idx val="5"/>
          <c:order val="5"/>
          <c:tx>
            <c:strRef>
              <c:f>'Detalle Ecologica'!$Q$178</c:f>
              <c:strCache>
                <c:ptCount val="1"/>
                <c:pt idx="0">
                  <c:v>Conservacion</c:v>
                </c:pt>
              </c:strCache>
            </c:strRef>
          </c:tx>
          <c:spPr>
            <a:solidFill>
              <a:schemeClr val="accent6"/>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Ecologica'!$R$178:$AP$178</c:f>
              <c:numCache>
                <c:formatCode>General</c:formatCode>
                <c:ptCount val="25"/>
                <c:pt idx="0">
                  <c:v>0</c:v>
                </c:pt>
                <c:pt idx="1">
                  <c:v>1</c:v>
                </c:pt>
                <c:pt idx="2">
                  <c:v>1</c:v>
                </c:pt>
                <c:pt idx="3">
                  <c:v>1</c:v>
                </c:pt>
                <c:pt idx="4">
                  <c:v>1</c:v>
                </c:pt>
                <c:pt idx="5">
                  <c:v>1</c:v>
                </c:pt>
                <c:pt idx="6">
                  <c:v>1</c:v>
                </c:pt>
                <c:pt idx="7">
                  <c:v>1</c:v>
                </c:pt>
                <c:pt idx="8">
                  <c:v>2</c:v>
                </c:pt>
                <c:pt idx="9">
                  <c:v>1</c:v>
                </c:pt>
                <c:pt idx="10">
                  <c:v>0</c:v>
                </c:pt>
                <c:pt idx="11">
                  <c:v>1</c:v>
                </c:pt>
                <c:pt idx="12">
                  <c:v>0</c:v>
                </c:pt>
                <c:pt idx="13">
                  <c:v>0</c:v>
                </c:pt>
                <c:pt idx="14">
                  <c:v>1</c:v>
                </c:pt>
                <c:pt idx="15">
                  <c:v>2</c:v>
                </c:pt>
                <c:pt idx="16">
                  <c:v>0</c:v>
                </c:pt>
                <c:pt idx="17">
                  <c:v>1</c:v>
                </c:pt>
                <c:pt idx="18">
                  <c:v>0</c:v>
                </c:pt>
                <c:pt idx="19">
                  <c:v>1</c:v>
                </c:pt>
                <c:pt idx="20">
                  <c:v>1</c:v>
                </c:pt>
                <c:pt idx="21">
                  <c:v>1</c:v>
                </c:pt>
                <c:pt idx="22">
                  <c:v>0</c:v>
                </c:pt>
                <c:pt idx="23">
                  <c:v>0</c:v>
                </c:pt>
                <c:pt idx="24">
                  <c:v>8</c:v>
                </c:pt>
              </c:numCache>
            </c:numRef>
          </c:val>
          <c:extLst>
            <c:ext xmlns:c16="http://schemas.microsoft.com/office/drawing/2014/chart" uri="{C3380CC4-5D6E-409C-BE32-E72D297353CC}">
              <c16:uniqueId val="{00000005-091A-400D-A263-5B2F0094B823}"/>
            </c:ext>
          </c:extLst>
        </c:ser>
        <c:ser>
          <c:idx val="6"/>
          <c:order val="6"/>
          <c:tx>
            <c:strRef>
              <c:f>'Detalle Ecologica'!$Q$179</c:f>
              <c:strCache>
                <c:ptCount val="1"/>
                <c:pt idx="0">
                  <c:v>Presencia</c:v>
                </c:pt>
              </c:strCache>
            </c:strRef>
          </c:tx>
          <c:spPr>
            <a:solidFill>
              <a:schemeClr val="accent1">
                <a:lumMod val="60000"/>
              </a:schemeClr>
            </a:solidFill>
            <a:ln>
              <a:noFill/>
            </a:ln>
            <a:effectLst/>
          </c:spPr>
          <c:invertIfNegative val="0"/>
          <c:cat>
            <c:strRef>
              <c:f>'Detalle Ecologica'!$R$172:$AP$172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Ecologica'!$R$179:$AP$179</c:f>
              <c:numCache>
                <c:formatCode>General</c:formatCode>
                <c:ptCount val="25"/>
                <c:pt idx="0">
                  <c:v>0</c:v>
                </c:pt>
                <c:pt idx="1">
                  <c:v>0</c:v>
                </c:pt>
                <c:pt idx="2">
                  <c:v>0</c:v>
                </c:pt>
                <c:pt idx="3">
                  <c:v>0</c:v>
                </c:pt>
                <c:pt idx="4">
                  <c:v>0</c:v>
                </c:pt>
                <c:pt idx="5">
                  <c:v>0</c:v>
                </c:pt>
                <c:pt idx="6">
                  <c:v>0</c:v>
                </c:pt>
                <c:pt idx="7">
                  <c:v>0</c:v>
                </c:pt>
                <c:pt idx="8">
                  <c:v>1</c:v>
                </c:pt>
                <c:pt idx="9">
                  <c:v>7</c:v>
                </c:pt>
                <c:pt idx="10">
                  <c:v>2</c:v>
                </c:pt>
                <c:pt idx="11">
                  <c:v>2</c:v>
                </c:pt>
                <c:pt idx="12">
                  <c:v>1</c:v>
                </c:pt>
                <c:pt idx="13">
                  <c:v>0</c:v>
                </c:pt>
                <c:pt idx="14">
                  <c:v>0</c:v>
                </c:pt>
                <c:pt idx="15">
                  <c:v>0</c:v>
                </c:pt>
                <c:pt idx="16">
                  <c:v>0</c:v>
                </c:pt>
                <c:pt idx="17">
                  <c:v>0</c:v>
                </c:pt>
                <c:pt idx="18">
                  <c:v>1</c:v>
                </c:pt>
                <c:pt idx="19">
                  <c:v>0</c:v>
                </c:pt>
                <c:pt idx="20">
                  <c:v>0</c:v>
                </c:pt>
                <c:pt idx="21">
                  <c:v>1</c:v>
                </c:pt>
                <c:pt idx="22">
                  <c:v>0</c:v>
                </c:pt>
                <c:pt idx="23">
                  <c:v>0</c:v>
                </c:pt>
                <c:pt idx="24">
                  <c:v>0</c:v>
                </c:pt>
              </c:numCache>
            </c:numRef>
          </c:val>
          <c:extLst>
            <c:ext xmlns:c16="http://schemas.microsoft.com/office/drawing/2014/chart" uri="{C3380CC4-5D6E-409C-BE32-E72D297353CC}">
              <c16:uniqueId val="{00000006-091A-400D-A263-5B2F0094B823}"/>
            </c:ext>
          </c:extLst>
        </c:ser>
        <c:dLbls>
          <c:showLegendKey val="0"/>
          <c:showVal val="0"/>
          <c:showCatName val="0"/>
          <c:showSerName val="0"/>
          <c:showPercent val="0"/>
          <c:showBubbleSize val="0"/>
        </c:dLbls>
        <c:gapWidth val="219"/>
        <c:overlap val="-27"/>
        <c:axId val="845917424"/>
        <c:axId val="845915760"/>
        <c:extLst>
          <c:ext xmlns:c15="http://schemas.microsoft.com/office/drawing/2012/chart" uri="{02D57815-91ED-43cb-92C2-25804820EDAC}">
            <c15:filteredBarSeries>
              <c15:ser>
                <c:idx val="7"/>
                <c:order val="7"/>
                <c:tx>
                  <c:strRef>
                    <c:extLst>
                      <c:ext uri="{02D57815-91ED-43cb-92C2-25804820EDAC}">
                        <c15:formulaRef>
                          <c15:sqref>'Detalle Ecologica'!$Q$180</c15:sqref>
                        </c15:formulaRef>
                      </c:ext>
                    </c:extLst>
                    <c:strCache>
                      <c:ptCount val="1"/>
                      <c:pt idx="0">
                        <c:v>Interaccion interespecifica</c:v>
                      </c:pt>
                    </c:strCache>
                  </c:strRef>
                </c:tx>
                <c:spPr>
                  <a:solidFill>
                    <a:schemeClr val="accent2">
                      <a:lumMod val="60000"/>
                    </a:schemeClr>
                  </a:solidFill>
                  <a:ln>
                    <a:noFill/>
                  </a:ln>
                  <a:effectLst/>
                </c:spPr>
                <c:invertIfNegative val="0"/>
                <c:cat>
                  <c:strRef>
                    <c:extLst>
                      <c:ext uri="{02D57815-91ED-43cb-92C2-25804820EDAC}">
                        <c15:formulaRef>
                          <c15:sqref>'Detalle Ecologica'!$R$172:$AP$172</c15:sqref>
                        </c15:formulaRef>
                      </c:ext>
                    </c:extLst>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extLst>
                      <c:ext uri="{02D57815-91ED-43cb-92C2-25804820EDAC}">
                        <c15:formulaRef>
                          <c15:sqref>'Detalle Ecologica'!$R$180:$AP$180</c15:sqref>
                        </c15:formulaRef>
                      </c:ext>
                    </c:extLst>
                    <c:numCache>
                      <c:formatCode>General</c:formatCode>
                      <c:ptCount val="25"/>
                      <c:pt idx="0">
                        <c:v>1</c:v>
                      </c:pt>
                      <c:pt idx="1">
                        <c:v>0</c:v>
                      </c:pt>
                      <c:pt idx="2">
                        <c:v>0</c:v>
                      </c:pt>
                      <c:pt idx="3">
                        <c:v>1</c:v>
                      </c:pt>
                      <c:pt idx="4">
                        <c:v>0</c:v>
                      </c:pt>
                      <c:pt idx="5">
                        <c:v>0</c:v>
                      </c:pt>
                      <c:pt idx="6">
                        <c:v>0</c:v>
                      </c:pt>
                      <c:pt idx="7">
                        <c:v>0</c:v>
                      </c:pt>
                      <c:pt idx="8">
                        <c:v>1</c:v>
                      </c:pt>
                      <c:pt idx="9">
                        <c:v>0</c:v>
                      </c:pt>
                      <c:pt idx="10">
                        <c:v>0</c:v>
                      </c:pt>
                      <c:pt idx="11">
                        <c:v>0</c:v>
                      </c:pt>
                      <c:pt idx="12">
                        <c:v>0</c:v>
                      </c:pt>
                      <c:pt idx="13">
                        <c:v>1</c:v>
                      </c:pt>
                      <c:pt idx="14">
                        <c:v>2</c:v>
                      </c:pt>
                      <c:pt idx="15">
                        <c:v>4</c:v>
                      </c:pt>
                      <c:pt idx="16">
                        <c:v>1</c:v>
                      </c:pt>
                      <c:pt idx="17">
                        <c:v>1</c:v>
                      </c:pt>
                      <c:pt idx="18">
                        <c:v>1</c:v>
                      </c:pt>
                      <c:pt idx="19">
                        <c:v>1</c:v>
                      </c:pt>
                      <c:pt idx="20">
                        <c:v>0</c:v>
                      </c:pt>
                      <c:pt idx="21">
                        <c:v>0</c:v>
                      </c:pt>
                      <c:pt idx="22">
                        <c:v>0</c:v>
                      </c:pt>
                      <c:pt idx="23">
                        <c:v>0</c:v>
                      </c:pt>
                      <c:pt idx="24">
                        <c:v>0</c:v>
                      </c:pt>
                    </c:numCache>
                  </c:numRef>
                </c:val>
                <c:extLst>
                  <c:ext xmlns:c16="http://schemas.microsoft.com/office/drawing/2014/chart" uri="{C3380CC4-5D6E-409C-BE32-E72D297353CC}">
                    <c16:uniqueId val="{00000007-091A-400D-A263-5B2F0094B823}"/>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'Detalle Ecologica'!$Q$181</c15:sqref>
                        </c15:formulaRef>
                      </c:ext>
                    </c:extLst>
                    <c:strCache>
                      <c:ptCount val="1"/>
                      <c:pt idx="0">
                        <c:v>Densidad</c:v>
                      </c:pt>
                    </c:strCache>
                  </c:strRef>
                </c:tx>
                <c:spPr>
                  <a:solidFill>
                    <a:schemeClr val="accent3">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'Detalle Ecologica'!$R$172:$AP$172</c15:sqref>
                        </c15:formulaRef>
                      </c:ext>
                    </c:extLst>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extLst xmlns:c15="http://schemas.microsoft.com/office/drawing/2012/chart">
                      <c:ext xmlns:c15="http://schemas.microsoft.com/office/drawing/2012/chart" uri="{02D57815-91ED-43cb-92C2-25804820EDAC}">
                        <c15:formulaRef>
                          <c15:sqref>'Detalle Ecologica'!$R$181:$AP$181</c15:sqref>
                        </c15:formulaRef>
                      </c:ext>
                    </c:extLst>
                    <c:numCache>
                      <c:formatCode>General</c:formatCode>
                      <c:ptCount val="25"/>
                      <c:pt idx="0">
                        <c:v>0</c:v>
                      </c:pt>
                      <c:pt idx="1">
                        <c:v>0</c:v>
                      </c:pt>
                      <c:pt idx="2">
                        <c:v>0</c:v>
                      </c:pt>
                      <c:pt idx="3">
                        <c:v>0</c:v>
                      </c:pt>
                      <c:pt idx="4">
                        <c:v>2</c:v>
                      </c:pt>
                      <c:pt idx="5">
                        <c:v>1</c:v>
                      </c:pt>
                      <c:pt idx="6">
                        <c:v>0</c:v>
                      </c:pt>
                      <c:pt idx="7">
                        <c:v>1</c:v>
                      </c:pt>
                      <c:pt idx="8">
                        <c:v>4</c:v>
                      </c:pt>
                      <c:pt idx="9">
                        <c:v>0</c:v>
                      </c:pt>
                      <c:pt idx="10">
                        <c:v>0</c:v>
                      </c:pt>
                      <c:pt idx="11">
                        <c:v>0</c:v>
                      </c:pt>
                      <c:pt idx="12">
                        <c:v>0</c:v>
                      </c:pt>
                      <c:pt idx="13">
                        <c:v>0</c:v>
                      </c:pt>
                      <c:pt idx="14">
                        <c:v>1</c:v>
                      </c:pt>
                      <c:pt idx="15">
                        <c:v>0</c:v>
                      </c:pt>
                      <c:pt idx="16">
                        <c:v>0</c:v>
                      </c:pt>
                      <c:pt idx="17">
                        <c:v>0</c:v>
                      </c:pt>
                      <c:pt idx="18">
                        <c:v>2</c:v>
                      </c:pt>
                      <c:pt idx="19">
                        <c:v>0</c:v>
                      </c:pt>
                      <c:pt idx="20">
                        <c:v>0</c:v>
                      </c:pt>
                      <c:pt idx="21">
                        <c:v>0</c:v>
                      </c:pt>
                      <c:pt idx="22">
                        <c:v>0</c:v>
                      </c:pt>
                      <c:pt idx="23">
                        <c:v>0</c:v>
                      </c:pt>
                      <c:pt idx="24">
                        <c:v>0</c:v>
                      </c:pt>
                    </c:numCache>
                  </c:numRef>
                </c:val>
                <c:extLst xmlns:c15="http://schemas.microsoft.com/office/drawing/2012/chart">
                  <c:ext xmlns:c16="http://schemas.microsoft.com/office/drawing/2014/chart" uri="{C3380CC4-5D6E-409C-BE32-E72D297353CC}">
                    <c16:uniqueId val="{00000008-091A-400D-A263-5B2F0094B823}"/>
                  </c:ext>
                </c:extLst>
              </c15:ser>
            </c15:filteredBarSeries>
          </c:ext>
        </c:extLst>
      </c:barChart>
      <c:catAx>
        <c:axId val="8459174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Provincias y</a:t>
                </a:r>
                <a:r>
                  <a:rPr lang="es-ES" baseline="0"/>
                  <a:t> regiones</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915760"/>
        <c:crosses val="autoZero"/>
        <c:auto val="1"/>
        <c:lblAlgn val="ctr"/>
        <c:lblOffset val="100"/>
        <c:noMultiLvlLbl val="0"/>
      </c:catAx>
      <c:valAx>
        <c:axId val="845915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Número acumulado de publicaciones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91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'Detalle Ecologica'!$R$188</c:f>
              <c:strCache>
                <c:ptCount val="1"/>
                <c:pt idx="0">
                  <c:v>NOA</c:v>
                </c:pt>
              </c:strCache>
            </c:strRef>
          </c:tx>
          <c:spPr>
            <a:solidFill>
              <a:schemeClr val="accent1"/>
            </a:solidFill>
            <a:ln>
              <a:noFill/>
            </a:ln>
            <a:effectLst/>
          </c:spPr>
          <c:invertIfNegative val="0"/>
          <c:cat>
            <c:strRef>
              <c:f>'Detalle Ecologica'!$Q$189:$Q$199</c:f>
              <c:strCache>
                <c:ptCount val="11"/>
                <c:pt idx="0">
                  <c:v>Uso de habitat</c:v>
                </c:pt>
                <c:pt idx="1">
                  <c:v>Dieta</c:v>
                </c:pt>
                <c:pt idx="2">
                  <c:v>Depredación</c:v>
                </c:pt>
                <c:pt idx="3">
                  <c:v>Abundancia</c:v>
                </c:pt>
                <c:pt idx="4">
                  <c:v>Patrones actividad</c:v>
                </c:pt>
                <c:pt idx="5">
                  <c:v>Conservación</c:v>
                </c:pt>
                <c:pt idx="6">
                  <c:v>Presencia</c:v>
                </c:pt>
                <c:pt idx="7">
                  <c:v>Interacción interespecífica</c:v>
                </c:pt>
                <c:pt idx="8">
                  <c:v>Densidad</c:v>
                </c:pt>
                <c:pt idx="9">
                  <c:v>Relaciones tróficas</c:v>
                </c:pt>
                <c:pt idx="10">
                  <c:v>Distribución</c:v>
                </c:pt>
              </c:strCache>
            </c:strRef>
          </c:cat>
          <c:val>
            <c:numRef>
              <c:f>'Detalle Ecologica'!$R$189:$R$199</c:f>
              <c:numCache>
                <c:formatCode>General</c:formatCode>
                <c:ptCount val="11"/>
                <c:pt idx="0">
                  <c:v>4</c:v>
                </c:pt>
                <c:pt idx="1">
                  <c:v>1</c:v>
                </c:pt>
                <c:pt idx="2">
                  <c:v>1</c:v>
                </c:pt>
                <c:pt idx="3">
                  <c:v>1</c:v>
                </c:pt>
                <c:pt idx="4">
                  <c:v>3</c:v>
                </c:pt>
                <c:pt idx="5">
                  <c:v>4</c:v>
                </c:pt>
                <c:pt idx="6">
                  <c:v>0</c:v>
                </c:pt>
                <c:pt idx="7">
                  <c:v>2</c:v>
                </c:pt>
                <c:pt idx="8">
                  <c:v>2</c:v>
                </c:pt>
                <c:pt idx="9">
                  <c:v>0</c:v>
                </c:pt>
                <c:pt idx="10">
                  <c:v>0</c:v>
                </c:pt>
              </c:numCache>
            </c:numRef>
          </c:val>
          <c:extLst>
            <c:ext xmlns:c16="http://schemas.microsoft.com/office/drawing/2014/chart" uri="{C3380CC4-5D6E-409C-BE32-E72D297353CC}">
              <c16:uniqueId val="{00000000-E4F1-4E6B-ADF2-F4B5C593FFC2}"/>
            </c:ext>
          </c:extLst>
        </c:ser>
        <c:ser>
          <c:idx val="1"/>
          <c:order val="1"/>
          <c:tx>
            <c:strRef>
              <c:f>'Detalle Ecologica'!$S$188</c:f>
              <c:strCache>
                <c:ptCount val="1"/>
                <c:pt idx="0">
                  <c:v>NEA</c:v>
                </c:pt>
              </c:strCache>
            </c:strRef>
          </c:tx>
          <c:spPr>
            <a:solidFill>
              <a:schemeClr val="accent2"/>
            </a:solidFill>
            <a:ln>
              <a:noFill/>
            </a:ln>
            <a:effectLst/>
          </c:spPr>
          <c:invertIfNegative val="0"/>
          <c:cat>
            <c:strRef>
              <c:f>'Detalle Ecologica'!$Q$189:$Q$199</c:f>
              <c:strCache>
                <c:ptCount val="11"/>
                <c:pt idx="0">
                  <c:v>Uso de habitat</c:v>
                </c:pt>
                <c:pt idx="1">
                  <c:v>Dieta</c:v>
                </c:pt>
                <c:pt idx="2">
                  <c:v>Depredación</c:v>
                </c:pt>
                <c:pt idx="3">
                  <c:v>Abundancia</c:v>
                </c:pt>
                <c:pt idx="4">
                  <c:v>Patrones actividad</c:v>
                </c:pt>
                <c:pt idx="5">
                  <c:v>Conservación</c:v>
                </c:pt>
                <c:pt idx="6">
                  <c:v>Presencia</c:v>
                </c:pt>
                <c:pt idx="7">
                  <c:v>Interacción interespecífica</c:v>
                </c:pt>
                <c:pt idx="8">
                  <c:v>Densidad</c:v>
                </c:pt>
                <c:pt idx="9">
                  <c:v>Relaciones tróficas</c:v>
                </c:pt>
                <c:pt idx="10">
                  <c:v>Distribución</c:v>
                </c:pt>
              </c:strCache>
            </c:strRef>
          </c:cat>
          <c:val>
            <c:numRef>
              <c:f>'Detalle Ecologica'!$S$189:$S$199</c:f>
              <c:numCache>
                <c:formatCode>General</c:formatCode>
                <c:ptCount val="11"/>
                <c:pt idx="0">
                  <c:v>10</c:v>
                </c:pt>
                <c:pt idx="1">
                  <c:v>1</c:v>
                </c:pt>
                <c:pt idx="2">
                  <c:v>1</c:v>
                </c:pt>
                <c:pt idx="3">
                  <c:v>9</c:v>
                </c:pt>
                <c:pt idx="4">
                  <c:v>3</c:v>
                </c:pt>
                <c:pt idx="5">
                  <c:v>5</c:v>
                </c:pt>
                <c:pt idx="6">
                  <c:v>1</c:v>
                </c:pt>
                <c:pt idx="7">
                  <c:v>1</c:v>
                </c:pt>
                <c:pt idx="8">
                  <c:v>6</c:v>
                </c:pt>
                <c:pt idx="9">
                  <c:v>0</c:v>
                </c:pt>
                <c:pt idx="10">
                  <c:v>2</c:v>
                </c:pt>
              </c:numCache>
            </c:numRef>
          </c:val>
          <c:extLst>
            <c:ext xmlns:c16="http://schemas.microsoft.com/office/drawing/2014/chart" uri="{C3380CC4-5D6E-409C-BE32-E72D297353CC}">
              <c16:uniqueId val="{00000001-E4F1-4E6B-ADF2-F4B5C593FFC2}"/>
            </c:ext>
          </c:extLst>
        </c:ser>
        <c:ser>
          <c:idx val="2"/>
          <c:order val="2"/>
          <c:tx>
            <c:strRef>
              <c:f>'Detalle Ecologica'!$T$188</c:f>
              <c:strCache>
                <c:ptCount val="1"/>
                <c:pt idx="0">
                  <c:v>Centro</c:v>
                </c:pt>
              </c:strCache>
            </c:strRef>
          </c:tx>
          <c:spPr>
            <a:solidFill>
              <a:schemeClr val="accent3"/>
            </a:solidFill>
            <a:ln>
              <a:noFill/>
            </a:ln>
            <a:effectLst/>
          </c:spPr>
          <c:invertIfNegative val="0"/>
          <c:cat>
            <c:strRef>
              <c:f>'Detalle Ecologica'!$Q$189:$Q$199</c:f>
              <c:strCache>
                <c:ptCount val="11"/>
                <c:pt idx="0">
                  <c:v>Uso de habitat</c:v>
                </c:pt>
                <c:pt idx="1">
                  <c:v>Dieta</c:v>
                </c:pt>
                <c:pt idx="2">
                  <c:v>Depredación</c:v>
                </c:pt>
                <c:pt idx="3">
                  <c:v>Abundancia</c:v>
                </c:pt>
                <c:pt idx="4">
                  <c:v>Patrones actividad</c:v>
                </c:pt>
                <c:pt idx="5">
                  <c:v>Conservación</c:v>
                </c:pt>
                <c:pt idx="6">
                  <c:v>Presencia</c:v>
                </c:pt>
                <c:pt idx="7">
                  <c:v>Interacción interespecífica</c:v>
                </c:pt>
                <c:pt idx="8">
                  <c:v>Densidad</c:v>
                </c:pt>
                <c:pt idx="9">
                  <c:v>Relaciones tróficas</c:v>
                </c:pt>
                <c:pt idx="10">
                  <c:v>Distribución</c:v>
                </c:pt>
              </c:strCache>
            </c:strRef>
          </c:cat>
          <c:val>
            <c:numRef>
              <c:f>'Detalle Ecologica'!$T$189:$T$199</c:f>
              <c:numCache>
                <c:formatCode>General</c:formatCode>
                <c:ptCount val="11"/>
                <c:pt idx="0">
                  <c:v>10</c:v>
                </c:pt>
                <c:pt idx="1">
                  <c:v>4</c:v>
                </c:pt>
                <c:pt idx="2">
                  <c:v>3</c:v>
                </c:pt>
                <c:pt idx="3">
                  <c:v>3</c:v>
                </c:pt>
                <c:pt idx="4">
                  <c:v>3</c:v>
                </c:pt>
                <c:pt idx="5">
                  <c:v>2</c:v>
                </c:pt>
                <c:pt idx="6">
                  <c:v>12</c:v>
                </c:pt>
                <c:pt idx="7">
                  <c:v>0</c:v>
                </c:pt>
                <c:pt idx="8">
                  <c:v>0</c:v>
                </c:pt>
                <c:pt idx="9">
                  <c:v>0</c:v>
                </c:pt>
                <c:pt idx="10">
                  <c:v>1</c:v>
                </c:pt>
              </c:numCache>
            </c:numRef>
          </c:val>
          <c:extLst>
            <c:ext xmlns:c16="http://schemas.microsoft.com/office/drawing/2014/chart" uri="{C3380CC4-5D6E-409C-BE32-E72D297353CC}">
              <c16:uniqueId val="{00000002-E4F1-4E6B-ADF2-F4B5C593FFC2}"/>
            </c:ext>
          </c:extLst>
        </c:ser>
        <c:ser>
          <c:idx val="3"/>
          <c:order val="3"/>
          <c:tx>
            <c:strRef>
              <c:f>'Detalle Ecologica'!$U$188</c:f>
              <c:strCache>
                <c:ptCount val="1"/>
                <c:pt idx="0">
                  <c:v>Cuyo</c:v>
                </c:pt>
              </c:strCache>
            </c:strRef>
          </c:tx>
          <c:spPr>
            <a:solidFill>
              <a:schemeClr val="accent4"/>
            </a:solidFill>
            <a:ln>
              <a:noFill/>
            </a:ln>
            <a:effectLst/>
          </c:spPr>
          <c:invertIfNegative val="0"/>
          <c:cat>
            <c:strRef>
              <c:f>'Detalle Ecologica'!$Q$189:$Q$199</c:f>
              <c:strCache>
                <c:ptCount val="11"/>
                <c:pt idx="0">
                  <c:v>Uso de habitat</c:v>
                </c:pt>
                <c:pt idx="1">
                  <c:v>Dieta</c:v>
                </c:pt>
                <c:pt idx="2">
                  <c:v>Depredación</c:v>
                </c:pt>
                <c:pt idx="3">
                  <c:v>Abundancia</c:v>
                </c:pt>
                <c:pt idx="4">
                  <c:v>Patrones actividad</c:v>
                </c:pt>
                <c:pt idx="5">
                  <c:v>Conservación</c:v>
                </c:pt>
                <c:pt idx="6">
                  <c:v>Presencia</c:v>
                </c:pt>
                <c:pt idx="7">
                  <c:v>Interacción interespecífica</c:v>
                </c:pt>
                <c:pt idx="8">
                  <c:v>Densidad</c:v>
                </c:pt>
                <c:pt idx="9">
                  <c:v>Relaciones tróficas</c:v>
                </c:pt>
                <c:pt idx="10">
                  <c:v>Distribución</c:v>
                </c:pt>
              </c:strCache>
            </c:strRef>
          </c:cat>
          <c:val>
            <c:numRef>
              <c:f>'Detalle Ecologica'!$U$189:$U$199</c:f>
              <c:numCache>
                <c:formatCode>General</c:formatCode>
                <c:ptCount val="11"/>
                <c:pt idx="0">
                  <c:v>4</c:v>
                </c:pt>
                <c:pt idx="1">
                  <c:v>7</c:v>
                </c:pt>
                <c:pt idx="2">
                  <c:v>11</c:v>
                </c:pt>
                <c:pt idx="3">
                  <c:v>2</c:v>
                </c:pt>
                <c:pt idx="4">
                  <c:v>3</c:v>
                </c:pt>
                <c:pt idx="5">
                  <c:v>3</c:v>
                </c:pt>
                <c:pt idx="6">
                  <c:v>0</c:v>
                </c:pt>
                <c:pt idx="7">
                  <c:v>8</c:v>
                </c:pt>
                <c:pt idx="8">
                  <c:v>1</c:v>
                </c:pt>
                <c:pt idx="9">
                  <c:v>2</c:v>
                </c:pt>
                <c:pt idx="10">
                  <c:v>0</c:v>
                </c:pt>
              </c:numCache>
            </c:numRef>
          </c:val>
          <c:extLst>
            <c:ext xmlns:c16="http://schemas.microsoft.com/office/drawing/2014/chart" uri="{C3380CC4-5D6E-409C-BE32-E72D297353CC}">
              <c16:uniqueId val="{00000003-E4F1-4E6B-ADF2-F4B5C593FFC2}"/>
            </c:ext>
          </c:extLst>
        </c:ser>
        <c:ser>
          <c:idx val="4"/>
          <c:order val="4"/>
          <c:tx>
            <c:strRef>
              <c:f>'Detalle Ecologica'!$V$188</c:f>
              <c:strCache>
                <c:ptCount val="1"/>
                <c:pt idx="0">
                  <c:v>Patagonia</c:v>
                </c:pt>
              </c:strCache>
            </c:strRef>
          </c:tx>
          <c:spPr>
            <a:solidFill>
              <a:schemeClr val="accent5"/>
            </a:solidFill>
            <a:ln>
              <a:noFill/>
            </a:ln>
            <a:effectLst/>
          </c:spPr>
          <c:invertIfNegative val="0"/>
          <c:cat>
            <c:strRef>
              <c:f>'Detalle Ecologica'!$Q$189:$Q$199</c:f>
              <c:strCache>
                <c:ptCount val="11"/>
                <c:pt idx="0">
                  <c:v>Uso de habitat</c:v>
                </c:pt>
                <c:pt idx="1">
                  <c:v>Dieta</c:v>
                </c:pt>
                <c:pt idx="2">
                  <c:v>Depredación</c:v>
                </c:pt>
                <c:pt idx="3">
                  <c:v>Abundancia</c:v>
                </c:pt>
                <c:pt idx="4">
                  <c:v>Patrones actividad</c:v>
                </c:pt>
                <c:pt idx="5">
                  <c:v>Conservación</c:v>
                </c:pt>
                <c:pt idx="6">
                  <c:v>Presencia</c:v>
                </c:pt>
                <c:pt idx="7">
                  <c:v>Interacción interespecífica</c:v>
                </c:pt>
                <c:pt idx="8">
                  <c:v>Densidad</c:v>
                </c:pt>
                <c:pt idx="9">
                  <c:v>Relaciones tróficas</c:v>
                </c:pt>
                <c:pt idx="10">
                  <c:v>Distribución</c:v>
                </c:pt>
              </c:strCache>
            </c:strRef>
          </c:cat>
          <c:val>
            <c:numRef>
              <c:f>'Detalle Ecologica'!$V$189:$V$199</c:f>
              <c:numCache>
                <c:formatCode>General</c:formatCode>
                <c:ptCount val="11"/>
                <c:pt idx="0">
                  <c:v>7</c:v>
                </c:pt>
                <c:pt idx="1">
                  <c:v>14</c:v>
                </c:pt>
                <c:pt idx="2">
                  <c:v>6</c:v>
                </c:pt>
                <c:pt idx="3">
                  <c:v>3</c:v>
                </c:pt>
                <c:pt idx="4">
                  <c:v>2</c:v>
                </c:pt>
                <c:pt idx="5">
                  <c:v>4</c:v>
                </c:pt>
                <c:pt idx="6">
                  <c:v>2</c:v>
                </c:pt>
                <c:pt idx="7">
                  <c:v>3</c:v>
                </c:pt>
                <c:pt idx="8">
                  <c:v>2</c:v>
                </c:pt>
                <c:pt idx="9">
                  <c:v>3</c:v>
                </c:pt>
                <c:pt idx="10">
                  <c:v>0</c:v>
                </c:pt>
              </c:numCache>
            </c:numRef>
          </c:val>
          <c:extLst>
            <c:ext xmlns:c16="http://schemas.microsoft.com/office/drawing/2014/chart" uri="{C3380CC4-5D6E-409C-BE32-E72D297353CC}">
              <c16:uniqueId val="{00000004-E4F1-4E6B-ADF2-F4B5C593FFC2}"/>
            </c:ext>
          </c:extLst>
        </c:ser>
        <c:dLbls>
          <c:showLegendKey val="0"/>
          <c:showVal val="0"/>
          <c:showCatName val="0"/>
          <c:showSerName val="0"/>
          <c:showPercent val="0"/>
          <c:showBubbleSize val="0"/>
        </c:dLbls>
        <c:gapWidth val="219"/>
        <c:overlap val="-27"/>
        <c:axId val="845917840"/>
        <c:axId val="845899120"/>
      </c:barChart>
      <c:catAx>
        <c:axId val="84591784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899120"/>
        <c:crosses val="autoZero"/>
        <c:auto val="1"/>
        <c:lblAlgn val="ctr"/>
        <c:lblOffset val="100"/>
        <c:noMultiLvlLbl val="0"/>
      </c:catAx>
      <c:valAx>
        <c:axId val="8458991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917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7.5414555555555554E-2"/>
          <c:y val="0.15086637006927492"/>
          <c:w val="0.90906322222222224"/>
          <c:h val="0.5585736061368396"/>
        </c:manualLayout>
      </c:layout>
      <c:barChart>
        <c:barDir val="col"/>
        <c:grouping val="clustered"/>
        <c:varyColors val="0"/>
        <c:ser>
          <c:idx val="0"/>
          <c:order val="0"/>
          <c:tx>
            <c:v>Dimension Ecológica</c:v>
          </c:tx>
          <c:spPr>
            <a:pattFill prst="wdDnDiag">
              <a:fgClr>
                <a:schemeClr val="tx1"/>
              </a:fgClr>
              <a:bgClr>
                <a:schemeClr val="bg1">
                  <a:lumMod val="85000"/>
                </a:schemeClr>
              </a:bgClr>
            </a:patt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extLst>
                <c:ext xmlns:c15="http://schemas.microsoft.com/office/drawing/2012/chart" uri="{02D57815-91ED-43cb-92C2-25804820EDAC}">
                  <c15:fullRef>
                    <c15:sqref>'Dimension Social ordenado'!$B$171:$AA$171</c15:sqref>
                  </c15:fullRef>
                </c:ext>
              </c:extLst>
              <c:f>('Dimension Social ordenado'!$C$171:$L$171,'Dimension Social ordenado'!$N$171:$Y$171)</c:f>
              <c:strCache>
                <c:ptCount val="22"/>
                <c:pt idx="0">
                  <c:v>Catamarca</c:v>
                </c:pt>
                <c:pt idx="1">
                  <c:v>Jujuy</c:v>
                </c:pt>
                <c:pt idx="2">
                  <c:v>Tucumán</c:v>
                </c:pt>
                <c:pt idx="3">
                  <c:v>Salta</c:v>
                </c:pt>
                <c:pt idx="4">
                  <c:v>Santiago del Estero</c:v>
                </c:pt>
                <c:pt idx="5">
                  <c:v>Chaco</c:v>
                </c:pt>
                <c:pt idx="6">
                  <c:v>Corrientes</c:v>
                </c:pt>
                <c:pt idx="7">
                  <c:v>Formosa</c:v>
                </c:pt>
                <c:pt idx="8">
                  <c:v>Misiones</c:v>
                </c:pt>
                <c:pt idx="9">
                  <c:v>Buenos Aires</c:v>
                </c:pt>
                <c:pt idx="10">
                  <c:v>Córdoba</c:v>
                </c:pt>
                <c:pt idx="11">
                  <c:v>Entre Ríos</c:v>
                </c:pt>
                <c:pt idx="12">
                  <c:v>Santa Fé</c:v>
                </c:pt>
                <c:pt idx="13">
                  <c:v>La Rioja</c:v>
                </c:pt>
                <c:pt idx="14">
                  <c:v>Mendoza</c:v>
                </c:pt>
                <c:pt idx="15">
                  <c:v>San Juan</c:v>
                </c:pt>
                <c:pt idx="16">
                  <c:v>San Luis</c:v>
                </c:pt>
                <c:pt idx="17">
                  <c:v>Chubut</c:v>
                </c:pt>
                <c:pt idx="18">
                  <c:v>La Pampa</c:v>
                </c:pt>
                <c:pt idx="19">
                  <c:v>Neuquén</c:v>
                </c:pt>
                <c:pt idx="20">
                  <c:v>Río Negro</c:v>
                </c:pt>
                <c:pt idx="21">
                  <c:v>Santa Cruz</c:v>
                </c:pt>
                <c:pt idx="22">
                  <c:v>Tierra del Fuego</c:v>
                </c:pt>
                <c:pt idx="23">
                  <c:v>No aclara en detalle</c:v>
                </c:pt>
              </c:strCache>
            </c:strRef>
          </c:cat>
          <c:val>
            <c:numRef>
              <c:extLst>
                <c:ext xmlns:c15="http://schemas.microsoft.com/office/drawing/2012/chart" uri="{02D57815-91ED-43cb-92C2-25804820EDAC}">
                  <c15:fullRef>
                    <c15:sqref>'Detalle Social'!$P$173:$AB$173</c15:sqref>
                  </c15:fullRef>
                </c:ext>
              </c:extLst>
              <c:f>('Detalle Social'!$Q$173:$Z$173,'Detalle Social'!$AB$173)</c:f>
              <c:numCache>
                <c:formatCode>General</c:formatCode>
                <c:ptCount val="11"/>
                <c:pt idx="0">
                  <c:v>3</c:v>
                </c:pt>
                <c:pt idx="1">
                  <c:v>0</c:v>
                </c:pt>
                <c:pt idx="2">
                  <c:v>1</c:v>
                </c:pt>
                <c:pt idx="3">
                  <c:v>0</c:v>
                </c:pt>
                <c:pt idx="4">
                  <c:v>3</c:v>
                </c:pt>
                <c:pt idx="5">
                  <c:v>0</c:v>
                </c:pt>
                <c:pt idx="6">
                  <c:v>0</c:v>
                </c:pt>
                <c:pt idx="7">
                  <c:v>1</c:v>
                </c:pt>
                <c:pt idx="8">
                  <c:v>2</c:v>
                </c:pt>
                <c:pt idx="9">
                  <c:v>2</c:v>
                </c:pt>
                <c:pt idx="10">
                  <c:v>0</c:v>
                </c:pt>
              </c:numCache>
            </c:numRef>
          </c:val>
          <c:extLst>
            <c:ext xmlns:c16="http://schemas.microsoft.com/office/drawing/2014/chart" uri="{C3380CC4-5D6E-409C-BE32-E72D297353CC}">
              <c16:uniqueId val="{00000000-B7B3-44E1-8D69-2B988FC190DB}"/>
            </c:ext>
          </c:extLst>
        </c:ser>
        <c:ser>
          <c:idx val="1"/>
          <c:order val="1"/>
          <c:tx>
            <c:v>Dimension Socio-ecológica</c:v>
          </c:tx>
          <c:spPr>
            <a:pattFill prst="ltHorz">
              <a:fgClr>
                <a:schemeClr val="tx1"/>
              </a:fgClr>
              <a:bgClr>
                <a:schemeClr val="bg2">
                  <a:lumMod val="65000"/>
                </a:schemeClr>
              </a:bgClr>
            </a:pattFill>
            <a:ln w="1270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a:effectLst/>
                  </c:spPr>
                </c15:leaderLines>
              </c:ext>
            </c:extLst>
          </c:dLbls>
          <c:cat>
            <c:strRef>
              <c:extLst>
                <c:ext xmlns:c15="http://schemas.microsoft.com/office/drawing/2012/chart" uri="{02D57815-91ED-43cb-92C2-25804820EDAC}">
                  <c15:fullRef>
                    <c15:sqref>'Dimension Social ordenado'!$B$171:$AA$171</c15:sqref>
                  </c15:fullRef>
                </c:ext>
              </c:extLst>
              <c:f>('Dimension Social ordenado'!$C$171:$L$171,'Dimension Social ordenado'!$N$171:$Y$171)</c:f>
              <c:strCache>
                <c:ptCount val="22"/>
                <c:pt idx="0">
                  <c:v>Catamarca</c:v>
                </c:pt>
                <c:pt idx="1">
                  <c:v>Jujuy</c:v>
                </c:pt>
                <c:pt idx="2">
                  <c:v>Tucumán</c:v>
                </c:pt>
                <c:pt idx="3">
                  <c:v>Salta</c:v>
                </c:pt>
                <c:pt idx="4">
                  <c:v>Santiago del Estero</c:v>
                </c:pt>
                <c:pt idx="5">
                  <c:v>Chaco</c:v>
                </c:pt>
                <c:pt idx="6">
                  <c:v>Corrientes</c:v>
                </c:pt>
                <c:pt idx="7">
                  <c:v>Formosa</c:v>
                </c:pt>
                <c:pt idx="8">
                  <c:v>Misiones</c:v>
                </c:pt>
                <c:pt idx="9">
                  <c:v>Buenos Aires</c:v>
                </c:pt>
                <c:pt idx="10">
                  <c:v>Córdoba</c:v>
                </c:pt>
                <c:pt idx="11">
                  <c:v>Entre Ríos</c:v>
                </c:pt>
                <c:pt idx="12">
                  <c:v>Santa Fé</c:v>
                </c:pt>
                <c:pt idx="13">
                  <c:v>La Rioja</c:v>
                </c:pt>
                <c:pt idx="14">
                  <c:v>Mendoza</c:v>
                </c:pt>
                <c:pt idx="15">
                  <c:v>San Juan</c:v>
                </c:pt>
                <c:pt idx="16">
                  <c:v>San Luis</c:v>
                </c:pt>
                <c:pt idx="17">
                  <c:v>Chubut</c:v>
                </c:pt>
                <c:pt idx="18">
                  <c:v>La Pampa</c:v>
                </c:pt>
                <c:pt idx="19">
                  <c:v>Neuquén</c:v>
                </c:pt>
                <c:pt idx="20">
                  <c:v>Río Negro</c:v>
                </c:pt>
                <c:pt idx="21">
                  <c:v>Santa Cruz</c:v>
                </c:pt>
              </c:strCache>
            </c:strRef>
          </c:cat>
          <c:val>
            <c:numRef>
              <c:extLst>
                <c:ext xmlns:c15="http://schemas.microsoft.com/office/drawing/2012/chart" uri="{02D57815-91ED-43cb-92C2-25804820EDAC}">
                  <c15:fullRef>
                    <c15:sqref>'Dimension Social ordenado'!$B$172:$AA$172</c15:sqref>
                  </c15:fullRef>
                </c:ext>
              </c:extLst>
              <c:f>('Dimension Social ordenado'!$C$172:$L$172,'Dimension Social ordenado'!$N$172:$Y$172)</c:f>
              <c:numCache>
                <c:formatCode>General</c:formatCode>
                <c:ptCount val="22"/>
                <c:pt idx="0">
                  <c:v>3</c:v>
                </c:pt>
                <c:pt idx="1">
                  <c:v>2</c:v>
                </c:pt>
                <c:pt idx="2">
                  <c:v>2</c:v>
                </c:pt>
                <c:pt idx="3">
                  <c:v>4</c:v>
                </c:pt>
                <c:pt idx="4">
                  <c:v>4</c:v>
                </c:pt>
                <c:pt idx="5">
                  <c:v>3</c:v>
                </c:pt>
                <c:pt idx="6">
                  <c:v>0</c:v>
                </c:pt>
                <c:pt idx="7">
                  <c:v>2</c:v>
                </c:pt>
                <c:pt idx="8">
                  <c:v>1</c:v>
                </c:pt>
                <c:pt idx="9">
                  <c:v>12</c:v>
                </c:pt>
                <c:pt idx="10">
                  <c:v>5</c:v>
                </c:pt>
                <c:pt idx="11">
                  <c:v>1</c:v>
                </c:pt>
                <c:pt idx="12">
                  <c:v>2</c:v>
                </c:pt>
                <c:pt idx="13">
                  <c:v>0</c:v>
                </c:pt>
                <c:pt idx="14">
                  <c:v>4</c:v>
                </c:pt>
                <c:pt idx="15">
                  <c:v>0</c:v>
                </c:pt>
                <c:pt idx="16">
                  <c:v>0</c:v>
                </c:pt>
                <c:pt idx="17">
                  <c:v>2</c:v>
                </c:pt>
                <c:pt idx="18">
                  <c:v>4</c:v>
                </c:pt>
                <c:pt idx="19">
                  <c:v>3</c:v>
                </c:pt>
                <c:pt idx="20">
                  <c:v>2</c:v>
                </c:pt>
                <c:pt idx="21">
                  <c:v>1</c:v>
                </c:pt>
              </c:numCache>
            </c:numRef>
          </c:val>
          <c:extLst>
            <c:ext xmlns:c16="http://schemas.microsoft.com/office/drawing/2014/chart" uri="{C3380CC4-5D6E-409C-BE32-E72D297353CC}">
              <c16:uniqueId val="{00000001-B7B3-44E1-8D69-2B988FC190DB}"/>
            </c:ext>
          </c:extLst>
        </c:ser>
        <c:dLbls>
          <c:showLegendKey val="0"/>
          <c:showVal val="0"/>
          <c:showCatName val="1"/>
          <c:showSerName val="0"/>
          <c:showPercent val="0"/>
          <c:showBubbleSize val="0"/>
        </c:dLbls>
        <c:gapWidth val="50"/>
        <c:overlap val="-21"/>
        <c:axId val="284505760"/>
        <c:axId val="418678544"/>
      </c:barChart>
      <c:catAx>
        <c:axId val="284505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r>
                  <a:rPr lang="es-ES" sz="1200" b="1">
                    <a:solidFill>
                      <a:sysClr val="windowText" lastClr="000000"/>
                    </a:solidFill>
                    <a:latin typeface="Calibri" panose="020F0502020204030204" pitchFamily="34" charset="0"/>
                    <a:cs typeface="Calibri" panose="020F0502020204030204" pitchFamily="34" charset="0"/>
                  </a:rPr>
                  <a:t>Provincias</a:t>
                </a:r>
              </a:p>
            </c:rich>
          </c:tx>
          <c:layout>
            <c:manualLayout>
              <c:xMode val="edge"/>
              <c:yMode val="edge"/>
              <c:x val="0.47363111111111111"/>
              <c:y val="0.91247716654480548"/>
            </c:manualLayout>
          </c:layout>
          <c:overlay val="0"/>
          <c:spPr>
            <a:noFill/>
            <a:ln w="19050">
              <a:solidFill>
                <a:schemeClr val="bg1"/>
              </a:solidFill>
            </a:ln>
            <a:effectLst/>
          </c:spPr>
          <c:txPr>
            <a:bodyPr rot="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crossAx val="418678544"/>
        <c:crosses val="autoZero"/>
        <c:auto val="1"/>
        <c:lblAlgn val="ctr"/>
        <c:lblOffset val="100"/>
        <c:noMultiLvlLbl val="0"/>
      </c:catAx>
      <c:valAx>
        <c:axId val="418678544"/>
        <c:scaling>
          <c:orientation val="minMax"/>
          <c:max val="20"/>
        </c:scaling>
        <c:delete val="0"/>
        <c:axPos val="l"/>
        <c:title>
          <c:tx>
            <c:rich>
              <a:bodyPr rot="-540000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r>
                  <a:rPr lang="es-ES" sz="1200" b="1">
                    <a:solidFill>
                      <a:sysClr val="windowText" lastClr="000000"/>
                    </a:solidFill>
                    <a:latin typeface="Calibri" panose="020F0502020204030204" pitchFamily="34" charset="0"/>
                    <a:cs typeface="Calibri" panose="020F0502020204030204" pitchFamily="34" charset="0"/>
                  </a:rPr>
                  <a:t>Número</a:t>
                </a:r>
                <a:r>
                  <a:rPr lang="es-ES" sz="1200" b="1" baseline="0">
                    <a:solidFill>
                      <a:sysClr val="windowText" lastClr="000000"/>
                    </a:solidFill>
                    <a:latin typeface="Calibri" panose="020F0502020204030204" pitchFamily="34" charset="0"/>
                    <a:cs typeface="Calibri" panose="020F0502020204030204" pitchFamily="34" charset="0"/>
                  </a:rPr>
                  <a:t> acumulado de publicaciones</a:t>
                </a:r>
                <a:endParaRPr lang="es-ES" sz="1200" b="1">
                  <a:solidFill>
                    <a:sysClr val="windowText" lastClr="000000"/>
                  </a:solidFill>
                  <a:latin typeface="Calibri" panose="020F0502020204030204" pitchFamily="34" charset="0"/>
                  <a:cs typeface="Calibri" panose="020F0502020204030204" pitchFamily="34" charset="0"/>
                </a:endParaRPr>
              </a:p>
            </c:rich>
          </c:tx>
          <c:layout>
            <c:manualLayout>
              <c:xMode val="edge"/>
              <c:yMode val="edge"/>
              <c:x val="9.877777777777777E-3"/>
              <c:y val="0.1607891638679935"/>
            </c:manualLayout>
          </c:layout>
          <c:overlay val="0"/>
          <c:spPr>
            <a:noFill/>
            <a:ln w="19050">
              <a:solidFill>
                <a:schemeClr val="bg1"/>
              </a:solidFill>
            </a:ln>
            <a:effectLst/>
          </c:spPr>
          <c:txPr>
            <a:bodyPr rot="-5400000" spcFirstLastPara="1" vertOverflow="ellipsis" vert="horz" wrap="square" anchor="ctr" anchorCtr="1"/>
            <a:lstStyle/>
            <a:p>
              <a:pPr>
                <a:defRPr sz="1200" b="1"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baseline="0">
                <a:solidFill>
                  <a:sysClr val="windowText" lastClr="000000"/>
                </a:solidFill>
                <a:latin typeface="Calibri" panose="020F0502020204030204" pitchFamily="34" charset="0"/>
                <a:ea typeface="+mn-ea"/>
                <a:cs typeface="Calibri" panose="020F0502020204030204" pitchFamily="34" charset="0"/>
              </a:defRPr>
            </a:pPr>
            <a:endParaRPr lang="es-ES"/>
          </a:p>
        </c:txPr>
        <c:crossAx val="284505760"/>
        <c:crosses val="autoZero"/>
        <c:crossBetween val="between"/>
      </c:valAx>
      <c:spPr>
        <a:noFill/>
        <a:ln>
          <a:noFill/>
        </a:ln>
        <a:effectLst/>
      </c:spPr>
    </c:plotArea>
    <c:legend>
      <c:legendPos val="t"/>
      <c:layout>
        <c:manualLayout>
          <c:xMode val="edge"/>
          <c:yMode val="edge"/>
          <c:x val="0.27824012619758987"/>
          <c:y val="5.0678497515273938E-2"/>
          <c:w val="0.31716222972128483"/>
          <c:h val="7.2142812883397564E-2"/>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477000000000002E-2"/>
          <c:y val="3.8805555555555558E-2"/>
          <c:w val="0.89258966666666661"/>
          <c:h val="0.54461138888888894"/>
        </c:manualLayout>
      </c:layout>
      <c:barChart>
        <c:barDir val="col"/>
        <c:grouping val="clustered"/>
        <c:varyColors val="0"/>
        <c:ser>
          <c:idx val="0"/>
          <c:order val="0"/>
          <c:tx>
            <c:strRef>
              <c:f>'Detalle Social'!$F$173</c:f>
              <c:strCache>
                <c:ptCount val="1"/>
                <c:pt idx="0">
                  <c:v>Conflicto puma-humano</c:v>
                </c:pt>
              </c:strCache>
            </c:strRef>
          </c:tx>
          <c:spPr>
            <a:solidFill>
              <a:schemeClr val="accent1"/>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Social'!$G$173:$AE$173</c:f>
              <c:numCache>
                <c:formatCode>General</c:formatCode>
                <c:ptCount val="25"/>
                <c:pt idx="0">
                  <c:v>1</c:v>
                </c:pt>
                <c:pt idx="1">
                  <c:v>0</c:v>
                </c:pt>
                <c:pt idx="2">
                  <c:v>0</c:v>
                </c:pt>
                <c:pt idx="3">
                  <c:v>2</c:v>
                </c:pt>
                <c:pt idx="4">
                  <c:v>4</c:v>
                </c:pt>
                <c:pt idx="5">
                  <c:v>3</c:v>
                </c:pt>
                <c:pt idx="6">
                  <c:v>0</c:v>
                </c:pt>
                <c:pt idx="7">
                  <c:v>2</c:v>
                </c:pt>
                <c:pt idx="8">
                  <c:v>1</c:v>
                </c:pt>
                <c:pt idx="9">
                  <c:v>9</c:v>
                </c:pt>
                <c:pt idx="10">
                  <c:v>3</c:v>
                </c:pt>
                <c:pt idx="11">
                  <c:v>0</c:v>
                </c:pt>
                <c:pt idx="12">
                  <c:v>1</c:v>
                </c:pt>
                <c:pt idx="13">
                  <c:v>0</c:v>
                </c:pt>
                <c:pt idx="14">
                  <c:v>3</c:v>
                </c:pt>
                <c:pt idx="15">
                  <c:v>0</c:v>
                </c:pt>
                <c:pt idx="16">
                  <c:v>0</c:v>
                </c:pt>
                <c:pt idx="17">
                  <c:v>1</c:v>
                </c:pt>
                <c:pt idx="18">
                  <c:v>2</c:v>
                </c:pt>
                <c:pt idx="19">
                  <c:v>2</c:v>
                </c:pt>
                <c:pt idx="20">
                  <c:v>1</c:v>
                </c:pt>
                <c:pt idx="21">
                  <c:v>0</c:v>
                </c:pt>
                <c:pt idx="22">
                  <c:v>0</c:v>
                </c:pt>
                <c:pt idx="23">
                  <c:v>2</c:v>
                </c:pt>
                <c:pt idx="24">
                  <c:v>2</c:v>
                </c:pt>
              </c:numCache>
            </c:numRef>
          </c:val>
          <c:extLst>
            <c:ext xmlns:c16="http://schemas.microsoft.com/office/drawing/2014/chart" uri="{C3380CC4-5D6E-409C-BE32-E72D297353CC}">
              <c16:uniqueId val="{00000000-A525-4081-A5C4-116F4786D615}"/>
            </c:ext>
          </c:extLst>
        </c:ser>
        <c:ser>
          <c:idx val="1"/>
          <c:order val="1"/>
          <c:tx>
            <c:strRef>
              <c:f>'Detalle Social'!$F$174</c:f>
              <c:strCache>
                <c:ptCount val="1"/>
                <c:pt idx="0">
                  <c:v>Percepción</c:v>
                </c:pt>
              </c:strCache>
            </c:strRef>
          </c:tx>
          <c:spPr>
            <a:solidFill>
              <a:schemeClr val="accent2"/>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Social'!$G$174:$AE$174</c:f>
              <c:numCache>
                <c:formatCode>General</c:formatCode>
                <c:ptCount val="25"/>
                <c:pt idx="0">
                  <c:v>3</c:v>
                </c:pt>
                <c:pt idx="1">
                  <c:v>2</c:v>
                </c:pt>
                <c:pt idx="2">
                  <c:v>2</c:v>
                </c:pt>
                <c:pt idx="3">
                  <c:v>4</c:v>
                </c:pt>
                <c:pt idx="4">
                  <c:v>4</c:v>
                </c:pt>
                <c:pt idx="5">
                  <c:v>3</c:v>
                </c:pt>
                <c:pt idx="6">
                  <c:v>0</c:v>
                </c:pt>
                <c:pt idx="7">
                  <c:v>2</c:v>
                </c:pt>
                <c:pt idx="8">
                  <c:v>1</c:v>
                </c:pt>
                <c:pt idx="9">
                  <c:v>12</c:v>
                </c:pt>
                <c:pt idx="10">
                  <c:v>4</c:v>
                </c:pt>
                <c:pt idx="11">
                  <c:v>1</c:v>
                </c:pt>
                <c:pt idx="12">
                  <c:v>2</c:v>
                </c:pt>
                <c:pt idx="13">
                  <c:v>0</c:v>
                </c:pt>
                <c:pt idx="14">
                  <c:v>3</c:v>
                </c:pt>
                <c:pt idx="15">
                  <c:v>0</c:v>
                </c:pt>
                <c:pt idx="16">
                  <c:v>0</c:v>
                </c:pt>
                <c:pt idx="17">
                  <c:v>1</c:v>
                </c:pt>
                <c:pt idx="18">
                  <c:v>3</c:v>
                </c:pt>
                <c:pt idx="19">
                  <c:v>2</c:v>
                </c:pt>
                <c:pt idx="20">
                  <c:v>1</c:v>
                </c:pt>
                <c:pt idx="21">
                  <c:v>0</c:v>
                </c:pt>
                <c:pt idx="22">
                  <c:v>0</c:v>
                </c:pt>
                <c:pt idx="23">
                  <c:v>3</c:v>
                </c:pt>
                <c:pt idx="24">
                  <c:v>1</c:v>
                </c:pt>
              </c:numCache>
            </c:numRef>
          </c:val>
          <c:extLst>
            <c:ext xmlns:c16="http://schemas.microsoft.com/office/drawing/2014/chart" uri="{C3380CC4-5D6E-409C-BE32-E72D297353CC}">
              <c16:uniqueId val="{00000001-A525-4081-A5C4-116F4786D615}"/>
            </c:ext>
          </c:extLst>
        </c:ser>
        <c:ser>
          <c:idx val="2"/>
          <c:order val="2"/>
          <c:tx>
            <c:strRef>
              <c:f>'Detalle Social'!$F$175</c:f>
              <c:strCache>
                <c:ptCount val="1"/>
                <c:pt idx="0">
                  <c:v>Estrategias de manejo</c:v>
                </c:pt>
              </c:strCache>
            </c:strRef>
          </c:tx>
          <c:spPr>
            <a:solidFill>
              <a:schemeClr val="accent3"/>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Social'!$G$175:$AE$175</c:f>
              <c:numCache>
                <c:formatCode>General</c:formatCode>
                <c:ptCount val="25"/>
                <c:pt idx="0">
                  <c:v>3</c:v>
                </c:pt>
                <c:pt idx="1">
                  <c:v>2</c:v>
                </c:pt>
                <c:pt idx="2">
                  <c:v>2</c:v>
                </c:pt>
                <c:pt idx="3">
                  <c:v>3</c:v>
                </c:pt>
                <c:pt idx="4">
                  <c:v>3</c:v>
                </c:pt>
                <c:pt idx="5">
                  <c:v>2</c:v>
                </c:pt>
                <c:pt idx="6">
                  <c:v>0</c:v>
                </c:pt>
                <c:pt idx="7">
                  <c:v>1</c:v>
                </c:pt>
                <c:pt idx="8">
                  <c:v>1</c:v>
                </c:pt>
                <c:pt idx="9">
                  <c:v>10</c:v>
                </c:pt>
                <c:pt idx="10">
                  <c:v>3</c:v>
                </c:pt>
                <c:pt idx="11">
                  <c:v>0</c:v>
                </c:pt>
                <c:pt idx="12">
                  <c:v>1</c:v>
                </c:pt>
                <c:pt idx="13">
                  <c:v>0</c:v>
                </c:pt>
                <c:pt idx="14">
                  <c:v>3</c:v>
                </c:pt>
                <c:pt idx="15">
                  <c:v>0</c:v>
                </c:pt>
                <c:pt idx="16">
                  <c:v>0</c:v>
                </c:pt>
                <c:pt idx="17">
                  <c:v>0</c:v>
                </c:pt>
                <c:pt idx="18">
                  <c:v>2</c:v>
                </c:pt>
                <c:pt idx="19">
                  <c:v>2</c:v>
                </c:pt>
                <c:pt idx="20">
                  <c:v>0</c:v>
                </c:pt>
                <c:pt idx="21">
                  <c:v>0</c:v>
                </c:pt>
                <c:pt idx="22">
                  <c:v>0</c:v>
                </c:pt>
                <c:pt idx="23">
                  <c:v>2</c:v>
                </c:pt>
                <c:pt idx="24">
                  <c:v>1</c:v>
                </c:pt>
              </c:numCache>
            </c:numRef>
          </c:val>
          <c:extLst>
            <c:ext xmlns:c16="http://schemas.microsoft.com/office/drawing/2014/chart" uri="{C3380CC4-5D6E-409C-BE32-E72D297353CC}">
              <c16:uniqueId val="{00000002-A525-4081-A5C4-116F4786D615}"/>
            </c:ext>
          </c:extLst>
        </c:ser>
        <c:ser>
          <c:idx val="3"/>
          <c:order val="3"/>
          <c:tx>
            <c:strRef>
              <c:f>'Detalle Social'!$F$176</c:f>
              <c:strCache>
                <c:ptCount val="1"/>
                <c:pt idx="0">
                  <c:v>Estimación de pérdidas económicas</c:v>
                </c:pt>
              </c:strCache>
            </c:strRef>
          </c:tx>
          <c:spPr>
            <a:solidFill>
              <a:schemeClr val="accent4"/>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Social'!$G$176:$AE$176</c:f>
              <c:numCache>
                <c:formatCode>General</c:formatCode>
                <c:ptCount val="25"/>
                <c:pt idx="0">
                  <c:v>0</c:v>
                </c:pt>
                <c:pt idx="1">
                  <c:v>0</c:v>
                </c:pt>
                <c:pt idx="2">
                  <c:v>0</c:v>
                </c:pt>
                <c:pt idx="3">
                  <c:v>0</c:v>
                </c:pt>
                <c:pt idx="4">
                  <c:v>0</c:v>
                </c:pt>
                <c:pt idx="5">
                  <c:v>0</c:v>
                </c:pt>
                <c:pt idx="6">
                  <c:v>0</c:v>
                </c:pt>
                <c:pt idx="7">
                  <c:v>0</c:v>
                </c:pt>
                <c:pt idx="8">
                  <c:v>0</c:v>
                </c:pt>
                <c:pt idx="9">
                  <c:v>7</c:v>
                </c:pt>
                <c:pt idx="10">
                  <c:v>2</c:v>
                </c:pt>
                <c:pt idx="11">
                  <c:v>0</c:v>
                </c:pt>
                <c:pt idx="12">
                  <c:v>1</c:v>
                </c:pt>
                <c:pt idx="13">
                  <c:v>0</c:v>
                </c:pt>
                <c:pt idx="14">
                  <c:v>2</c:v>
                </c:pt>
                <c:pt idx="15">
                  <c:v>0</c:v>
                </c:pt>
                <c:pt idx="16">
                  <c:v>0</c:v>
                </c:pt>
                <c:pt idx="17">
                  <c:v>0</c:v>
                </c:pt>
                <c:pt idx="18">
                  <c:v>1</c:v>
                </c:pt>
                <c:pt idx="19">
                  <c:v>2</c:v>
                </c:pt>
                <c:pt idx="20">
                  <c:v>0</c:v>
                </c:pt>
                <c:pt idx="21">
                  <c:v>0</c:v>
                </c:pt>
                <c:pt idx="22">
                  <c:v>0</c:v>
                </c:pt>
                <c:pt idx="23">
                  <c:v>1</c:v>
                </c:pt>
                <c:pt idx="24">
                  <c:v>0</c:v>
                </c:pt>
              </c:numCache>
            </c:numRef>
          </c:val>
          <c:extLst>
            <c:ext xmlns:c16="http://schemas.microsoft.com/office/drawing/2014/chart" uri="{C3380CC4-5D6E-409C-BE32-E72D297353CC}">
              <c16:uniqueId val="{00000003-A525-4081-A5C4-116F4786D615}"/>
            </c:ext>
          </c:extLst>
        </c:ser>
        <c:ser>
          <c:idx val="4"/>
          <c:order val="4"/>
          <c:tx>
            <c:strRef>
              <c:f>'Detalle Social'!$F$177</c:f>
              <c:strCache>
                <c:ptCount val="1"/>
                <c:pt idx="0">
                  <c:v>Representatividad</c:v>
                </c:pt>
              </c:strCache>
            </c:strRef>
          </c:tx>
          <c:spPr>
            <a:solidFill>
              <a:schemeClr val="accent5"/>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Social'!$G$177:$AE$177</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c:v>
                </c:pt>
                <c:pt idx="18">
                  <c:v>1</c:v>
                </c:pt>
                <c:pt idx="19">
                  <c:v>1</c:v>
                </c:pt>
                <c:pt idx="20">
                  <c:v>1</c:v>
                </c:pt>
                <c:pt idx="21">
                  <c:v>1</c:v>
                </c:pt>
                <c:pt idx="22">
                  <c:v>0</c:v>
                </c:pt>
                <c:pt idx="23">
                  <c:v>0</c:v>
                </c:pt>
                <c:pt idx="24">
                  <c:v>0</c:v>
                </c:pt>
              </c:numCache>
            </c:numRef>
          </c:val>
          <c:extLst>
            <c:ext xmlns:c16="http://schemas.microsoft.com/office/drawing/2014/chart" uri="{C3380CC4-5D6E-409C-BE32-E72D297353CC}">
              <c16:uniqueId val="{00000004-A525-4081-A5C4-116F4786D615}"/>
            </c:ext>
          </c:extLst>
        </c:ser>
        <c:ser>
          <c:idx val="5"/>
          <c:order val="5"/>
          <c:tx>
            <c:strRef>
              <c:f>'Detalle Social'!$F$178</c:f>
              <c:strCache>
                <c:ptCount val="1"/>
              </c:strCache>
            </c:strRef>
          </c:tx>
          <c:spPr>
            <a:solidFill>
              <a:schemeClr val="accent6"/>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Social'!$G$178:$AE$178</c:f>
              <c:numCache>
                <c:formatCode>General</c:formatCode>
                <c:ptCount val="25"/>
              </c:numCache>
            </c:numRef>
          </c:val>
          <c:extLst>
            <c:ext xmlns:c16="http://schemas.microsoft.com/office/drawing/2014/chart" uri="{C3380CC4-5D6E-409C-BE32-E72D297353CC}">
              <c16:uniqueId val="{00000005-A525-4081-A5C4-116F4786D615}"/>
            </c:ext>
          </c:extLst>
        </c:ser>
        <c:ser>
          <c:idx val="6"/>
          <c:order val="6"/>
          <c:tx>
            <c:strRef>
              <c:f>'Detalle Social'!$F$179</c:f>
              <c:strCache>
                <c:ptCount val="1"/>
              </c:strCache>
            </c:strRef>
          </c:tx>
          <c:spPr>
            <a:solidFill>
              <a:schemeClr val="accent1">
                <a:lumMod val="60000"/>
              </a:schemeClr>
            </a:solidFill>
            <a:ln>
              <a:noFill/>
            </a:ln>
            <a:effectLst/>
          </c:spPr>
          <c:invertIfNegative val="0"/>
          <c:cat>
            <c:strRef>
              <c:f>'Detalle Social'!$G$172:$AE$172</c:f>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f>'Detalle Social'!$G$179:$AE$179</c:f>
              <c:numCache>
                <c:formatCode>General</c:formatCode>
                <c:ptCount val="25"/>
              </c:numCache>
            </c:numRef>
          </c:val>
          <c:extLst>
            <c:ext xmlns:c16="http://schemas.microsoft.com/office/drawing/2014/chart" uri="{C3380CC4-5D6E-409C-BE32-E72D297353CC}">
              <c16:uniqueId val="{00000006-A525-4081-A5C4-116F4786D615}"/>
            </c:ext>
          </c:extLst>
        </c:ser>
        <c:dLbls>
          <c:showLegendKey val="0"/>
          <c:showVal val="0"/>
          <c:showCatName val="0"/>
          <c:showSerName val="0"/>
          <c:showPercent val="0"/>
          <c:showBubbleSize val="0"/>
        </c:dLbls>
        <c:gapWidth val="219"/>
        <c:overlap val="-27"/>
        <c:axId val="845917424"/>
        <c:axId val="845915760"/>
        <c:extLst>
          <c:ext xmlns:c15="http://schemas.microsoft.com/office/drawing/2012/chart" uri="{02D57815-91ED-43cb-92C2-25804820EDAC}">
            <c15:filteredBarSeries>
              <c15:ser>
                <c:idx val="7"/>
                <c:order val="7"/>
                <c:tx>
                  <c:strRef>
                    <c:extLst>
                      <c:ext uri="{02D57815-91ED-43cb-92C2-25804820EDAC}">
                        <c15:formulaRef>
                          <c15:sqref>'Detalle Social'!$F$180</c15:sqref>
                        </c15:formulaRef>
                      </c:ext>
                    </c:extLst>
                    <c:strCache>
                      <c:ptCount val="1"/>
                    </c:strCache>
                  </c:strRef>
                </c:tx>
                <c:spPr>
                  <a:solidFill>
                    <a:schemeClr val="accent2">
                      <a:lumMod val="60000"/>
                    </a:schemeClr>
                  </a:solidFill>
                  <a:ln>
                    <a:noFill/>
                  </a:ln>
                  <a:effectLst/>
                </c:spPr>
                <c:invertIfNegative val="0"/>
                <c:cat>
                  <c:strRef>
                    <c:extLst>
                      <c:ext uri="{02D57815-91ED-43cb-92C2-25804820EDAC}">
                        <c15:formulaRef>
                          <c15:sqref>'Detalle Social'!$G$172:$AE$172</c15:sqref>
                        </c15:formulaRef>
                      </c:ext>
                    </c:extLst>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extLst>
                      <c:ext uri="{02D57815-91ED-43cb-92C2-25804820EDAC}">
                        <c15:formulaRef>
                          <c15:sqref>'Detalle Social'!$G$180:$AE$180</c15:sqref>
                        </c15:formulaRef>
                      </c:ext>
                    </c:extLst>
                    <c:numCache>
                      <c:formatCode>General</c:formatCode>
                      <c:ptCount val="25"/>
                    </c:numCache>
                  </c:numRef>
                </c:val>
                <c:extLst>
                  <c:ext xmlns:c16="http://schemas.microsoft.com/office/drawing/2014/chart" uri="{C3380CC4-5D6E-409C-BE32-E72D297353CC}">
                    <c16:uniqueId val="{00000007-A525-4081-A5C4-116F4786D615}"/>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'Detalle Social'!$F$181</c15:sqref>
                        </c15:formulaRef>
                      </c:ext>
                    </c:extLst>
                    <c:strCache>
                      <c:ptCount val="1"/>
                    </c:strCache>
                  </c:strRef>
                </c:tx>
                <c:spPr>
                  <a:solidFill>
                    <a:schemeClr val="accent3">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'Detalle Social'!$G$172:$AE$172</c15:sqref>
                        </c15:formulaRef>
                      </c:ext>
                    </c:extLst>
                    <c:strCache>
                      <c:ptCount val="25"/>
                      <c:pt idx="0">
                        <c:v>Catamarca</c:v>
                      </c:pt>
                      <c:pt idx="1">
                        <c:v>Jujuy</c:v>
                      </c:pt>
                      <c:pt idx="2">
                        <c:v>Tucuman</c:v>
                      </c:pt>
                      <c:pt idx="3">
                        <c:v>Salta</c:v>
                      </c:pt>
                      <c:pt idx="4">
                        <c:v>Santiago del Estero</c:v>
                      </c:pt>
                      <c:pt idx="5">
                        <c:v>Chaco</c:v>
                      </c:pt>
                      <c:pt idx="6">
                        <c:v>Corrientes</c:v>
                      </c:pt>
                      <c:pt idx="7">
                        <c:v>Formosa</c:v>
                      </c:pt>
                      <c:pt idx="8">
                        <c:v>Misiones</c:v>
                      </c:pt>
                      <c:pt idx="9">
                        <c:v>Buenos Aires</c:v>
                      </c:pt>
                      <c:pt idx="10">
                        <c:v>Córdoba</c:v>
                      </c:pt>
                      <c:pt idx="11">
                        <c:v>Entre Ríos</c:v>
                      </c:pt>
                      <c:pt idx="12">
                        <c:v>Santa Fe</c:v>
                      </c:pt>
                      <c:pt idx="13">
                        <c:v>La Rioja</c:v>
                      </c:pt>
                      <c:pt idx="14">
                        <c:v>Mendoza</c:v>
                      </c:pt>
                      <c:pt idx="15">
                        <c:v>San Juan</c:v>
                      </c:pt>
                      <c:pt idx="16">
                        <c:v>San Luis</c:v>
                      </c:pt>
                      <c:pt idx="17">
                        <c:v>Chubut</c:v>
                      </c:pt>
                      <c:pt idx="18">
                        <c:v>La Pampa</c:v>
                      </c:pt>
                      <c:pt idx="19">
                        <c:v>Neuquen</c:v>
                      </c:pt>
                      <c:pt idx="20">
                        <c:v>Río Negro</c:v>
                      </c:pt>
                      <c:pt idx="21">
                        <c:v>Santa Cruz</c:v>
                      </c:pt>
                      <c:pt idx="22">
                        <c:v>Tierra del Fuego</c:v>
                      </c:pt>
                      <c:pt idx="23">
                        <c:v>No aclara en detalle</c:v>
                      </c:pt>
                      <c:pt idx="24">
                        <c:v>No aplica</c:v>
                      </c:pt>
                    </c:strCache>
                  </c:strRef>
                </c:cat>
                <c:val>
                  <c:numRef>
                    <c:extLst xmlns:c15="http://schemas.microsoft.com/office/drawing/2012/chart">
                      <c:ext xmlns:c15="http://schemas.microsoft.com/office/drawing/2012/chart" uri="{02D57815-91ED-43cb-92C2-25804820EDAC}">
                        <c15:formulaRef>
                          <c15:sqref>'Detalle Social'!$G$181:$AE$181</c15:sqref>
                        </c15:formulaRef>
                      </c:ext>
                    </c:extLst>
                    <c:numCache>
                      <c:formatCode>General</c:formatCode>
                      <c:ptCount val="25"/>
                    </c:numCache>
                  </c:numRef>
                </c:val>
                <c:extLst xmlns:c15="http://schemas.microsoft.com/office/drawing/2012/chart">
                  <c:ext xmlns:c16="http://schemas.microsoft.com/office/drawing/2014/chart" uri="{C3380CC4-5D6E-409C-BE32-E72D297353CC}">
                    <c16:uniqueId val="{00000008-A525-4081-A5C4-116F4786D615}"/>
                  </c:ext>
                </c:extLst>
              </c15:ser>
            </c15:filteredBarSeries>
          </c:ext>
        </c:extLst>
      </c:barChart>
      <c:catAx>
        <c:axId val="8459174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Provincias y</a:t>
                </a:r>
                <a:r>
                  <a:rPr lang="es-ES" baseline="0"/>
                  <a:t> regiones</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915760"/>
        <c:crosses val="autoZero"/>
        <c:auto val="1"/>
        <c:lblAlgn val="ctr"/>
        <c:lblOffset val="100"/>
        <c:noMultiLvlLbl val="0"/>
      </c:catAx>
      <c:valAx>
        <c:axId val="845915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Número acumulado de publicaciones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91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'Detalle Social'!$G$188</c:f>
              <c:strCache>
                <c:ptCount val="1"/>
                <c:pt idx="0">
                  <c:v>NOA</c:v>
                </c:pt>
              </c:strCache>
            </c:strRef>
          </c:tx>
          <c:spPr>
            <a:solidFill>
              <a:schemeClr val="accent1"/>
            </a:solidFill>
            <a:ln>
              <a:noFill/>
            </a:ln>
            <a:effectLst/>
          </c:spPr>
          <c:invertIfNegative val="0"/>
          <c:cat>
            <c:strRef>
              <c:f>'Detalle Social'!$F$189:$F$193</c:f>
              <c:strCache>
                <c:ptCount val="5"/>
                <c:pt idx="0">
                  <c:v>Conflicto puma-humano</c:v>
                </c:pt>
                <c:pt idx="1">
                  <c:v>Percepción</c:v>
                </c:pt>
                <c:pt idx="2">
                  <c:v>Estrategias de manejo</c:v>
                </c:pt>
                <c:pt idx="3">
                  <c:v>Estimación de pérdidas económicas</c:v>
                </c:pt>
                <c:pt idx="4">
                  <c:v>Representatividad</c:v>
                </c:pt>
              </c:strCache>
            </c:strRef>
          </c:cat>
          <c:val>
            <c:numRef>
              <c:f>'Detalle Social'!$G$189:$G$193</c:f>
              <c:numCache>
                <c:formatCode>General</c:formatCode>
                <c:ptCount val="5"/>
                <c:pt idx="0">
                  <c:v>7</c:v>
                </c:pt>
                <c:pt idx="1">
                  <c:v>15</c:v>
                </c:pt>
                <c:pt idx="2">
                  <c:v>13</c:v>
                </c:pt>
                <c:pt idx="3">
                  <c:v>0</c:v>
                </c:pt>
                <c:pt idx="4">
                  <c:v>0</c:v>
                </c:pt>
              </c:numCache>
            </c:numRef>
          </c:val>
          <c:extLst>
            <c:ext xmlns:c16="http://schemas.microsoft.com/office/drawing/2014/chart" uri="{C3380CC4-5D6E-409C-BE32-E72D297353CC}">
              <c16:uniqueId val="{00000000-85C5-4A12-8265-1ABC29466039}"/>
            </c:ext>
          </c:extLst>
        </c:ser>
        <c:ser>
          <c:idx val="1"/>
          <c:order val="1"/>
          <c:tx>
            <c:strRef>
              <c:f>'Detalle Social'!$H$188</c:f>
              <c:strCache>
                <c:ptCount val="1"/>
                <c:pt idx="0">
                  <c:v>NEA</c:v>
                </c:pt>
              </c:strCache>
            </c:strRef>
          </c:tx>
          <c:spPr>
            <a:solidFill>
              <a:schemeClr val="accent2"/>
            </a:solidFill>
            <a:ln>
              <a:noFill/>
            </a:ln>
            <a:effectLst/>
          </c:spPr>
          <c:invertIfNegative val="0"/>
          <c:cat>
            <c:strRef>
              <c:f>'Detalle Social'!$F$189:$F$193</c:f>
              <c:strCache>
                <c:ptCount val="5"/>
                <c:pt idx="0">
                  <c:v>Conflicto puma-humano</c:v>
                </c:pt>
                <c:pt idx="1">
                  <c:v>Percepción</c:v>
                </c:pt>
                <c:pt idx="2">
                  <c:v>Estrategias de manejo</c:v>
                </c:pt>
                <c:pt idx="3">
                  <c:v>Estimación de pérdidas económicas</c:v>
                </c:pt>
                <c:pt idx="4">
                  <c:v>Representatividad</c:v>
                </c:pt>
              </c:strCache>
            </c:strRef>
          </c:cat>
          <c:val>
            <c:numRef>
              <c:f>'Detalle Social'!$H$189:$H$193</c:f>
              <c:numCache>
                <c:formatCode>General</c:formatCode>
                <c:ptCount val="5"/>
                <c:pt idx="0">
                  <c:v>6</c:v>
                </c:pt>
                <c:pt idx="1">
                  <c:v>6</c:v>
                </c:pt>
                <c:pt idx="2">
                  <c:v>4</c:v>
                </c:pt>
                <c:pt idx="3">
                  <c:v>0</c:v>
                </c:pt>
                <c:pt idx="4">
                  <c:v>0</c:v>
                </c:pt>
              </c:numCache>
            </c:numRef>
          </c:val>
          <c:extLst>
            <c:ext xmlns:c16="http://schemas.microsoft.com/office/drawing/2014/chart" uri="{C3380CC4-5D6E-409C-BE32-E72D297353CC}">
              <c16:uniqueId val="{00000001-85C5-4A12-8265-1ABC29466039}"/>
            </c:ext>
          </c:extLst>
        </c:ser>
        <c:ser>
          <c:idx val="2"/>
          <c:order val="2"/>
          <c:tx>
            <c:strRef>
              <c:f>'Detalle Social'!$I$188</c:f>
              <c:strCache>
                <c:ptCount val="1"/>
                <c:pt idx="0">
                  <c:v>Centro</c:v>
                </c:pt>
              </c:strCache>
            </c:strRef>
          </c:tx>
          <c:spPr>
            <a:solidFill>
              <a:schemeClr val="accent3"/>
            </a:solidFill>
            <a:ln>
              <a:noFill/>
            </a:ln>
            <a:effectLst/>
          </c:spPr>
          <c:invertIfNegative val="0"/>
          <c:cat>
            <c:strRef>
              <c:f>'Detalle Social'!$F$189:$F$193</c:f>
              <c:strCache>
                <c:ptCount val="5"/>
                <c:pt idx="0">
                  <c:v>Conflicto puma-humano</c:v>
                </c:pt>
                <c:pt idx="1">
                  <c:v>Percepción</c:v>
                </c:pt>
                <c:pt idx="2">
                  <c:v>Estrategias de manejo</c:v>
                </c:pt>
                <c:pt idx="3">
                  <c:v>Estimación de pérdidas económicas</c:v>
                </c:pt>
                <c:pt idx="4">
                  <c:v>Representatividad</c:v>
                </c:pt>
              </c:strCache>
            </c:strRef>
          </c:cat>
          <c:val>
            <c:numRef>
              <c:f>'Detalle Social'!$I$189:$I$193</c:f>
              <c:numCache>
                <c:formatCode>General</c:formatCode>
                <c:ptCount val="5"/>
                <c:pt idx="0">
                  <c:v>13</c:v>
                </c:pt>
                <c:pt idx="1">
                  <c:v>19</c:v>
                </c:pt>
                <c:pt idx="2">
                  <c:v>14</c:v>
                </c:pt>
                <c:pt idx="3">
                  <c:v>10</c:v>
                </c:pt>
                <c:pt idx="4">
                  <c:v>0</c:v>
                </c:pt>
              </c:numCache>
            </c:numRef>
          </c:val>
          <c:extLst>
            <c:ext xmlns:c16="http://schemas.microsoft.com/office/drawing/2014/chart" uri="{C3380CC4-5D6E-409C-BE32-E72D297353CC}">
              <c16:uniqueId val="{00000002-85C5-4A12-8265-1ABC29466039}"/>
            </c:ext>
          </c:extLst>
        </c:ser>
        <c:ser>
          <c:idx val="3"/>
          <c:order val="3"/>
          <c:tx>
            <c:strRef>
              <c:f>'Detalle Social'!$J$188</c:f>
              <c:strCache>
                <c:ptCount val="1"/>
                <c:pt idx="0">
                  <c:v>Cuyo</c:v>
                </c:pt>
              </c:strCache>
            </c:strRef>
          </c:tx>
          <c:spPr>
            <a:solidFill>
              <a:schemeClr val="accent4"/>
            </a:solidFill>
            <a:ln>
              <a:noFill/>
            </a:ln>
            <a:effectLst/>
          </c:spPr>
          <c:invertIfNegative val="0"/>
          <c:cat>
            <c:strRef>
              <c:f>'Detalle Social'!$F$189:$F$193</c:f>
              <c:strCache>
                <c:ptCount val="5"/>
                <c:pt idx="0">
                  <c:v>Conflicto puma-humano</c:v>
                </c:pt>
                <c:pt idx="1">
                  <c:v>Percepción</c:v>
                </c:pt>
                <c:pt idx="2">
                  <c:v>Estrategias de manejo</c:v>
                </c:pt>
                <c:pt idx="3">
                  <c:v>Estimación de pérdidas económicas</c:v>
                </c:pt>
                <c:pt idx="4">
                  <c:v>Representatividad</c:v>
                </c:pt>
              </c:strCache>
            </c:strRef>
          </c:cat>
          <c:val>
            <c:numRef>
              <c:f>'Detalle Social'!$J$189:$J$193</c:f>
              <c:numCache>
                <c:formatCode>General</c:formatCode>
                <c:ptCount val="5"/>
                <c:pt idx="0">
                  <c:v>3</c:v>
                </c:pt>
                <c:pt idx="1">
                  <c:v>3</c:v>
                </c:pt>
                <c:pt idx="2">
                  <c:v>3</c:v>
                </c:pt>
                <c:pt idx="3">
                  <c:v>2</c:v>
                </c:pt>
                <c:pt idx="4">
                  <c:v>0</c:v>
                </c:pt>
              </c:numCache>
            </c:numRef>
          </c:val>
          <c:extLst>
            <c:ext xmlns:c16="http://schemas.microsoft.com/office/drawing/2014/chart" uri="{C3380CC4-5D6E-409C-BE32-E72D297353CC}">
              <c16:uniqueId val="{00000003-85C5-4A12-8265-1ABC29466039}"/>
            </c:ext>
          </c:extLst>
        </c:ser>
        <c:ser>
          <c:idx val="4"/>
          <c:order val="4"/>
          <c:tx>
            <c:strRef>
              <c:f>'Detalle Social'!$K$188</c:f>
              <c:strCache>
                <c:ptCount val="1"/>
                <c:pt idx="0">
                  <c:v>Patagonia</c:v>
                </c:pt>
              </c:strCache>
            </c:strRef>
          </c:tx>
          <c:spPr>
            <a:solidFill>
              <a:schemeClr val="accent5"/>
            </a:solidFill>
            <a:ln>
              <a:noFill/>
            </a:ln>
            <a:effectLst/>
          </c:spPr>
          <c:invertIfNegative val="0"/>
          <c:cat>
            <c:strRef>
              <c:f>'Detalle Social'!$F$189:$F$193</c:f>
              <c:strCache>
                <c:ptCount val="5"/>
                <c:pt idx="0">
                  <c:v>Conflicto puma-humano</c:v>
                </c:pt>
                <c:pt idx="1">
                  <c:v>Percepción</c:v>
                </c:pt>
                <c:pt idx="2">
                  <c:v>Estrategias de manejo</c:v>
                </c:pt>
                <c:pt idx="3">
                  <c:v>Estimación de pérdidas económicas</c:v>
                </c:pt>
                <c:pt idx="4">
                  <c:v>Representatividad</c:v>
                </c:pt>
              </c:strCache>
            </c:strRef>
          </c:cat>
          <c:val>
            <c:numRef>
              <c:f>'Detalle Social'!$K$189:$K$193</c:f>
              <c:numCache>
                <c:formatCode>General</c:formatCode>
                <c:ptCount val="5"/>
                <c:pt idx="0">
                  <c:v>6</c:v>
                </c:pt>
                <c:pt idx="1">
                  <c:v>7</c:v>
                </c:pt>
                <c:pt idx="2">
                  <c:v>4</c:v>
                </c:pt>
                <c:pt idx="3">
                  <c:v>3</c:v>
                </c:pt>
                <c:pt idx="4">
                  <c:v>5</c:v>
                </c:pt>
              </c:numCache>
            </c:numRef>
          </c:val>
          <c:extLst>
            <c:ext xmlns:c16="http://schemas.microsoft.com/office/drawing/2014/chart" uri="{C3380CC4-5D6E-409C-BE32-E72D297353CC}">
              <c16:uniqueId val="{00000004-85C5-4A12-8265-1ABC29466039}"/>
            </c:ext>
          </c:extLst>
        </c:ser>
        <c:dLbls>
          <c:showLegendKey val="0"/>
          <c:showVal val="0"/>
          <c:showCatName val="0"/>
          <c:showSerName val="0"/>
          <c:showPercent val="0"/>
          <c:showBubbleSize val="0"/>
        </c:dLbls>
        <c:gapWidth val="219"/>
        <c:overlap val="-27"/>
        <c:axId val="845917840"/>
        <c:axId val="845899120"/>
      </c:barChart>
      <c:catAx>
        <c:axId val="84591784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899120"/>
        <c:crosses val="autoZero"/>
        <c:auto val="1"/>
        <c:lblAlgn val="ctr"/>
        <c:lblOffset val="100"/>
        <c:noMultiLvlLbl val="0"/>
      </c:catAx>
      <c:valAx>
        <c:axId val="8458991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45917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i="0">
                <a:solidFill>
                  <a:srgbClr val="757575"/>
                </a:solidFill>
                <a:latin typeface="+mn-lt"/>
              </a:defRPr>
            </a:pPr>
            <a:r>
              <a:rPr lang="es-ES" b="0" i="0">
                <a:solidFill>
                  <a:srgbClr val="757575"/>
                </a:solidFill>
                <a:latin typeface="+mn-lt"/>
              </a:rPr>
              <a:t>Trabajos sobre puma (Puma concolor) realizados en Argentina por provincia</a:t>
            </a:r>
          </a:p>
        </c:rich>
      </c:tx>
      <c:layout>
        <c:manualLayout>
          <c:xMode val="edge"/>
          <c:yMode val="edge"/>
          <c:x val="3.0916666666666669E-2"/>
          <c:y val="4.7304582210242592E-2"/>
        </c:manualLayout>
      </c:layout>
      <c:overlay val="0"/>
    </c:title>
    <c:autoTitleDeleted val="0"/>
    <c:plotArea>
      <c:layout/>
      <c:barChart>
        <c:barDir val="col"/>
        <c:grouping val="clustered"/>
        <c:varyColors val="1"/>
        <c:ser>
          <c:idx val="0"/>
          <c:order val="0"/>
          <c:tx>
            <c:v>Trabajos por año</c:v>
          </c:tx>
          <c:spPr>
            <a:solidFill>
              <a:srgbClr val="4285F4"/>
            </a:solidFill>
            <a:ln cmpd="sng">
              <a:solidFill>
                <a:srgbClr val="000000"/>
              </a:solidFill>
            </a:ln>
          </c:spPr>
          <c:invertIfNegative val="1"/>
          <c:dLbls>
            <c:spPr>
              <a:noFill/>
              <a:ln>
                <a:noFill/>
              </a:ln>
              <a:effectLst/>
            </c:spPr>
            <c:txPr>
              <a:bodyPr/>
              <a:lstStyle/>
              <a:p>
                <a:pPr lvl="0">
                  <a:defRPr b="1" i="0"/>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'Resultados provincia-provincia'!$A$2:$A$27</c:f>
              <c:strCache>
                <c:ptCount val="26"/>
                <c:pt idx="0">
                  <c:v>No aplica</c:v>
                </c:pt>
                <c:pt idx="1">
                  <c:v>Buenos Aires</c:v>
                </c:pt>
                <c:pt idx="2">
                  <c:v>CABA</c:v>
                </c:pt>
                <c:pt idx="3">
                  <c:v>Catamarca</c:v>
                </c:pt>
                <c:pt idx="4">
                  <c:v>Chaco</c:v>
                </c:pt>
                <c:pt idx="5">
                  <c:v>Chubut</c:v>
                </c:pt>
                <c:pt idx="6">
                  <c:v>Córdoba</c:v>
                </c:pt>
                <c:pt idx="7">
                  <c:v>Corrientes</c:v>
                </c:pt>
                <c:pt idx="8">
                  <c:v>Entre Ríos</c:v>
                </c:pt>
                <c:pt idx="9">
                  <c:v>Formosa</c:v>
                </c:pt>
                <c:pt idx="10">
                  <c:v>Jujuy</c:v>
                </c:pt>
                <c:pt idx="11">
                  <c:v>La Pampa</c:v>
                </c:pt>
                <c:pt idx="12">
                  <c:v>La Rioja</c:v>
                </c:pt>
                <c:pt idx="13">
                  <c:v>Mendoza</c:v>
                </c:pt>
                <c:pt idx="14">
                  <c:v>Misiones</c:v>
                </c:pt>
                <c:pt idx="15">
                  <c:v>Neuquen</c:v>
                </c:pt>
                <c:pt idx="16">
                  <c:v>Río Negro</c:v>
                </c:pt>
                <c:pt idx="17">
                  <c:v>Salta</c:v>
                </c:pt>
                <c:pt idx="18">
                  <c:v>San Juan</c:v>
                </c:pt>
                <c:pt idx="19">
                  <c:v>San Luis</c:v>
                </c:pt>
                <c:pt idx="20">
                  <c:v>Santa Cruz</c:v>
                </c:pt>
                <c:pt idx="21">
                  <c:v>Santa Fe</c:v>
                </c:pt>
                <c:pt idx="22">
                  <c:v>Santiago del Estero</c:v>
                </c:pt>
                <c:pt idx="23">
                  <c:v>Tierra del Fuego</c:v>
                </c:pt>
                <c:pt idx="24">
                  <c:v>Tucuman</c:v>
                </c:pt>
                <c:pt idx="25">
                  <c:v>No aclara en detalle</c:v>
                </c:pt>
              </c:strCache>
            </c:strRef>
          </c:cat>
          <c:val>
            <c:numRef>
              <c:f>'Resultados provincia-provincia'!$B$2:$B$27</c:f>
              <c:numCache>
                <c:formatCode>General</c:formatCode>
                <c:ptCount val="26"/>
                <c:pt idx="0">
                  <c:v>22</c:v>
                </c:pt>
                <c:pt idx="1">
                  <c:v>25</c:v>
                </c:pt>
                <c:pt idx="2">
                  <c:v>0</c:v>
                </c:pt>
                <c:pt idx="3">
                  <c:v>10</c:v>
                </c:pt>
                <c:pt idx="4">
                  <c:v>6</c:v>
                </c:pt>
                <c:pt idx="5">
                  <c:v>13</c:v>
                </c:pt>
                <c:pt idx="6">
                  <c:v>14</c:v>
                </c:pt>
                <c:pt idx="7">
                  <c:v>1</c:v>
                </c:pt>
                <c:pt idx="8">
                  <c:v>4</c:v>
                </c:pt>
                <c:pt idx="9">
                  <c:v>4</c:v>
                </c:pt>
                <c:pt idx="10">
                  <c:v>7</c:v>
                </c:pt>
                <c:pt idx="11">
                  <c:v>14</c:v>
                </c:pt>
                <c:pt idx="12">
                  <c:v>1</c:v>
                </c:pt>
                <c:pt idx="13">
                  <c:v>10</c:v>
                </c:pt>
                <c:pt idx="14">
                  <c:v>20</c:v>
                </c:pt>
                <c:pt idx="15">
                  <c:v>12</c:v>
                </c:pt>
                <c:pt idx="16">
                  <c:v>10</c:v>
                </c:pt>
                <c:pt idx="17">
                  <c:v>9</c:v>
                </c:pt>
                <c:pt idx="18">
                  <c:v>13</c:v>
                </c:pt>
                <c:pt idx="19">
                  <c:v>5</c:v>
                </c:pt>
                <c:pt idx="20">
                  <c:v>20</c:v>
                </c:pt>
                <c:pt idx="21">
                  <c:v>4</c:v>
                </c:pt>
                <c:pt idx="22">
                  <c:v>5</c:v>
                </c:pt>
                <c:pt idx="23">
                  <c:v>0</c:v>
                </c:pt>
                <c:pt idx="24">
                  <c:v>4</c:v>
                </c:pt>
                <c:pt idx="25">
                  <c:v>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BF2-4465-9E54-085F82E83D9A}"/>
            </c:ext>
          </c:extLst>
        </c:ser>
        <c:dLbls>
          <c:showLegendKey val="0"/>
          <c:showVal val="0"/>
          <c:showCatName val="0"/>
          <c:showSerName val="0"/>
          <c:showPercent val="0"/>
          <c:showBubbleSize val="0"/>
        </c:dLbls>
        <c:gapWidth val="150"/>
        <c:axId val="1703731990"/>
        <c:axId val="1274899543"/>
      </c:barChart>
      <c:catAx>
        <c:axId val="1703731990"/>
        <c:scaling>
          <c:orientation val="minMax"/>
        </c:scaling>
        <c:delete val="0"/>
        <c:axPos val="b"/>
        <c:title>
          <c:tx>
            <c:rich>
              <a:bodyPr/>
              <a:lstStyle/>
              <a:p>
                <a:pPr lvl="0">
                  <a:defRPr b="0" i="0">
                    <a:solidFill>
                      <a:srgbClr val="000000"/>
                    </a:solidFill>
                    <a:latin typeface="+mn-lt"/>
                  </a:defRPr>
                </a:pPr>
                <a:r>
                  <a:rPr lang="es-ES" b="0" i="0">
                    <a:solidFill>
                      <a:srgbClr val="000000"/>
                    </a:solidFill>
                    <a:latin typeface="+mn-lt"/>
                  </a:rPr>
                  <a:t>Año</a:t>
                </a:r>
              </a:p>
            </c:rich>
          </c:tx>
          <c:overlay val="0"/>
        </c:title>
        <c:numFmt formatCode="General" sourceLinked="1"/>
        <c:majorTickMark val="none"/>
        <c:minorTickMark val="none"/>
        <c:tickLblPos val="nextTo"/>
        <c:txPr>
          <a:bodyPr rot="-5400000"/>
          <a:lstStyle/>
          <a:p>
            <a:pPr lvl="0">
              <a:defRPr b="0" i="0">
                <a:solidFill>
                  <a:srgbClr val="000000"/>
                </a:solidFill>
                <a:latin typeface="+mn-lt"/>
              </a:defRPr>
            </a:pPr>
            <a:endParaRPr lang="es-ES"/>
          </a:p>
        </c:txPr>
        <c:crossAx val="1274899543"/>
        <c:crosses val="autoZero"/>
        <c:auto val="1"/>
        <c:lblAlgn val="ctr"/>
        <c:lblOffset val="100"/>
        <c:noMultiLvlLbl val="1"/>
      </c:catAx>
      <c:valAx>
        <c:axId val="12748995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lang="es-ES" b="0" i="0">
                    <a:solidFill>
                      <a:srgbClr val="000000"/>
                    </a:solidFill>
                    <a:latin typeface="+mn-lt"/>
                  </a:rPr>
                  <a:t>Trabajos publicados por provincia</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S"/>
          </a:p>
        </c:txPr>
        <c:crossAx val="1703731990"/>
        <c:crosses val="autoZero"/>
        <c:crossBetween val="between"/>
      </c:valAx>
    </c:plotArea>
    <c:legend>
      <c:legendPos val="r"/>
      <c:overlay val="0"/>
      <c:txPr>
        <a:bodyPr/>
        <a:lstStyle/>
        <a:p>
          <a:pPr lvl="0">
            <a:defRPr b="0" i="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i="0">
                <a:solidFill>
                  <a:srgbClr val="757575"/>
                </a:solidFill>
                <a:latin typeface="+mn-lt"/>
              </a:defRPr>
            </a:pPr>
            <a:r>
              <a:rPr lang="es-ES" b="0" i="0">
                <a:solidFill>
                  <a:srgbClr val="757575"/>
                </a:solidFill>
                <a:latin typeface="+mn-lt"/>
              </a:rPr>
              <a:t>Trabajos sobre puma (Puma concolor) realizados en Argentina</a:t>
            </a:r>
          </a:p>
        </c:rich>
      </c:tx>
      <c:layout>
        <c:manualLayout>
          <c:xMode val="edge"/>
          <c:yMode val="edge"/>
          <c:x val="3.0916666666666669E-2"/>
          <c:y val="4.7304582210242592E-2"/>
        </c:manualLayout>
      </c:layout>
      <c:overlay val="0"/>
    </c:title>
    <c:autoTitleDeleted val="0"/>
    <c:plotArea>
      <c:layout/>
      <c:barChart>
        <c:barDir val="col"/>
        <c:grouping val="clustered"/>
        <c:varyColors val="1"/>
        <c:ser>
          <c:idx val="0"/>
          <c:order val="0"/>
          <c:tx>
            <c:v>Trabajos por año</c:v>
          </c:tx>
          <c:spPr>
            <a:solidFill>
              <a:srgbClr val="4285F4"/>
            </a:solidFill>
            <a:ln cmpd="sng">
              <a:solidFill>
                <a:srgbClr val="000000"/>
              </a:solidFill>
            </a:ln>
          </c:spPr>
          <c:invertIfNegative val="1"/>
          <c:dLbls>
            <c:spPr>
              <a:noFill/>
              <a:ln>
                <a:noFill/>
              </a:ln>
              <a:effectLst/>
            </c:spPr>
            <c:txPr>
              <a:bodyPr/>
              <a:lstStyle/>
              <a:p>
                <a:pPr lvl="0">
                  <a:defRPr b="1" i="0"/>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name>Expon. (Trabajos por año)</c:name>
            <c:spPr>
              <a:ln w="19050">
                <a:solidFill>
                  <a:srgbClr val="000000">
                    <a:alpha val="0"/>
                  </a:srgbClr>
                </a:solidFill>
              </a:ln>
            </c:spPr>
            <c:trendlineType val="exp"/>
            <c:dispRSqr val="0"/>
            <c:dispEq val="0"/>
          </c:trendline>
          <c:cat>
            <c:numRef>
              <c:f>'Resultados año-año'!$A$2:$A$95</c:f>
              <c:numCache>
                <c:formatCode>General</c:formatCode>
                <c:ptCount val="94"/>
                <c:pt idx="0">
                  <c:v>1929</c:v>
                </c:pt>
                <c:pt idx="1">
                  <c:v>1930</c:v>
                </c:pt>
                <c:pt idx="2">
                  <c:v>1931</c:v>
                </c:pt>
                <c:pt idx="3">
                  <c:v>1932</c:v>
                </c:pt>
                <c:pt idx="4">
                  <c:v>1933</c:v>
                </c:pt>
                <c:pt idx="5">
                  <c:v>1934</c:v>
                </c:pt>
                <c:pt idx="6">
                  <c:v>1935</c:v>
                </c:pt>
                <c:pt idx="7">
                  <c:v>1936</c:v>
                </c:pt>
                <c:pt idx="8">
                  <c:v>1937</c:v>
                </c:pt>
                <c:pt idx="9">
                  <c:v>1938</c:v>
                </c:pt>
                <c:pt idx="10">
                  <c:v>1939</c:v>
                </c:pt>
                <c:pt idx="11">
                  <c:v>1940</c:v>
                </c:pt>
                <c:pt idx="12">
                  <c:v>1941</c:v>
                </c:pt>
                <c:pt idx="13">
                  <c:v>1942</c:v>
                </c:pt>
                <c:pt idx="14">
                  <c:v>1943</c:v>
                </c:pt>
                <c:pt idx="15">
                  <c:v>1944</c:v>
                </c:pt>
                <c:pt idx="16">
                  <c:v>1945</c:v>
                </c:pt>
                <c:pt idx="17">
                  <c:v>1946</c:v>
                </c:pt>
                <c:pt idx="18">
                  <c:v>1947</c:v>
                </c:pt>
                <c:pt idx="19">
                  <c:v>1948</c:v>
                </c:pt>
                <c:pt idx="20">
                  <c:v>1949</c:v>
                </c:pt>
                <c:pt idx="21">
                  <c:v>1950</c:v>
                </c:pt>
                <c:pt idx="22">
                  <c:v>1951</c:v>
                </c:pt>
                <c:pt idx="23">
                  <c:v>1952</c:v>
                </c:pt>
                <c:pt idx="24">
                  <c:v>1953</c:v>
                </c:pt>
                <c:pt idx="25">
                  <c:v>1954</c:v>
                </c:pt>
                <c:pt idx="26">
                  <c:v>1955</c:v>
                </c:pt>
                <c:pt idx="27">
                  <c:v>1956</c:v>
                </c:pt>
                <c:pt idx="28">
                  <c:v>1957</c:v>
                </c:pt>
                <c:pt idx="29">
                  <c:v>1958</c:v>
                </c:pt>
                <c:pt idx="30">
                  <c:v>1959</c:v>
                </c:pt>
                <c:pt idx="31">
                  <c:v>1960</c:v>
                </c:pt>
                <c:pt idx="32">
                  <c:v>1961</c:v>
                </c:pt>
                <c:pt idx="33">
                  <c:v>1962</c:v>
                </c:pt>
                <c:pt idx="34">
                  <c:v>1963</c:v>
                </c:pt>
                <c:pt idx="35">
                  <c:v>1964</c:v>
                </c:pt>
                <c:pt idx="36">
                  <c:v>1965</c:v>
                </c:pt>
                <c:pt idx="37">
                  <c:v>1966</c:v>
                </c:pt>
                <c:pt idx="38">
                  <c:v>1967</c:v>
                </c:pt>
                <c:pt idx="39">
                  <c:v>1968</c:v>
                </c:pt>
                <c:pt idx="40">
                  <c:v>1969</c:v>
                </c:pt>
                <c:pt idx="41">
                  <c:v>1970</c:v>
                </c:pt>
                <c:pt idx="42">
                  <c:v>1971</c:v>
                </c:pt>
                <c:pt idx="43">
                  <c:v>1972</c:v>
                </c:pt>
                <c:pt idx="44">
                  <c:v>1973</c:v>
                </c:pt>
                <c:pt idx="45">
                  <c:v>1974</c:v>
                </c:pt>
                <c:pt idx="46">
                  <c:v>1975</c:v>
                </c:pt>
                <c:pt idx="47">
                  <c:v>1976</c:v>
                </c:pt>
                <c:pt idx="48">
                  <c:v>1977</c:v>
                </c:pt>
                <c:pt idx="49">
                  <c:v>1978</c:v>
                </c:pt>
                <c:pt idx="50">
                  <c:v>1979</c:v>
                </c:pt>
                <c:pt idx="51">
                  <c:v>1980</c:v>
                </c:pt>
                <c:pt idx="52">
                  <c:v>1981</c:v>
                </c:pt>
                <c:pt idx="53">
                  <c:v>1982</c:v>
                </c:pt>
                <c:pt idx="54">
                  <c:v>1983</c:v>
                </c:pt>
                <c:pt idx="55">
                  <c:v>1984</c:v>
                </c:pt>
                <c:pt idx="56">
                  <c:v>1985</c:v>
                </c:pt>
                <c:pt idx="57">
                  <c:v>1986</c:v>
                </c:pt>
                <c:pt idx="58">
                  <c:v>1987</c:v>
                </c:pt>
                <c:pt idx="59">
                  <c:v>1988</c:v>
                </c:pt>
                <c:pt idx="60">
                  <c:v>1989</c:v>
                </c:pt>
                <c:pt idx="61">
                  <c:v>1990</c:v>
                </c:pt>
                <c:pt idx="62">
                  <c:v>1991</c:v>
                </c:pt>
                <c:pt idx="63">
                  <c:v>1992</c:v>
                </c:pt>
                <c:pt idx="64">
                  <c:v>1993</c:v>
                </c:pt>
                <c:pt idx="65">
                  <c:v>1994</c:v>
                </c:pt>
                <c:pt idx="66">
                  <c:v>1995</c:v>
                </c:pt>
                <c:pt idx="67">
                  <c:v>1996</c:v>
                </c:pt>
                <c:pt idx="68">
                  <c:v>1997</c:v>
                </c:pt>
                <c:pt idx="69">
                  <c:v>1998</c:v>
                </c:pt>
                <c:pt idx="70">
                  <c:v>1999</c:v>
                </c:pt>
                <c:pt idx="71">
                  <c:v>2000</c:v>
                </c:pt>
                <c:pt idx="72">
                  <c:v>2001</c:v>
                </c:pt>
                <c:pt idx="73">
                  <c:v>2002</c:v>
                </c:pt>
                <c:pt idx="74">
                  <c:v>2003</c:v>
                </c:pt>
                <c:pt idx="75">
                  <c:v>2004</c:v>
                </c:pt>
                <c:pt idx="76">
                  <c:v>2005</c:v>
                </c:pt>
                <c:pt idx="77">
                  <c:v>2006</c:v>
                </c:pt>
                <c:pt idx="78">
                  <c:v>2007</c:v>
                </c:pt>
                <c:pt idx="79">
                  <c:v>2008</c:v>
                </c:pt>
                <c:pt idx="80">
                  <c:v>2009</c:v>
                </c:pt>
                <c:pt idx="81">
                  <c:v>2010</c:v>
                </c:pt>
                <c:pt idx="82">
                  <c:v>2011</c:v>
                </c:pt>
                <c:pt idx="83">
                  <c:v>2012</c:v>
                </c:pt>
                <c:pt idx="84">
                  <c:v>2013</c:v>
                </c:pt>
                <c:pt idx="85">
                  <c:v>2014</c:v>
                </c:pt>
                <c:pt idx="86">
                  <c:v>2015</c:v>
                </c:pt>
                <c:pt idx="87">
                  <c:v>2016</c:v>
                </c:pt>
                <c:pt idx="88">
                  <c:v>2017</c:v>
                </c:pt>
                <c:pt idx="89">
                  <c:v>2018</c:v>
                </c:pt>
                <c:pt idx="90">
                  <c:v>2019</c:v>
                </c:pt>
                <c:pt idx="91">
                  <c:v>2020</c:v>
                </c:pt>
                <c:pt idx="92">
                  <c:v>2021</c:v>
                </c:pt>
                <c:pt idx="93">
                  <c:v>2022</c:v>
                </c:pt>
              </c:numCache>
            </c:numRef>
          </c:cat>
          <c:val>
            <c:numRef>
              <c:f>'Resultados año-año'!$B$2:$B$95</c:f>
              <c:numCache>
                <c:formatCode>General</c:formatCode>
                <c:ptCount val="94"/>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1</c:v>
                </c:pt>
                <c:pt idx="53">
                  <c:v>0</c:v>
                </c:pt>
                <c:pt idx="54">
                  <c:v>0</c:v>
                </c:pt>
                <c:pt idx="55">
                  <c:v>0</c:v>
                </c:pt>
                <c:pt idx="56">
                  <c:v>0</c:v>
                </c:pt>
                <c:pt idx="57">
                  <c:v>0</c:v>
                </c:pt>
                <c:pt idx="58">
                  <c:v>1</c:v>
                </c:pt>
                <c:pt idx="59">
                  <c:v>0</c:v>
                </c:pt>
                <c:pt idx="60">
                  <c:v>0</c:v>
                </c:pt>
                <c:pt idx="61">
                  <c:v>0</c:v>
                </c:pt>
                <c:pt idx="62">
                  <c:v>0</c:v>
                </c:pt>
                <c:pt idx="63">
                  <c:v>0</c:v>
                </c:pt>
                <c:pt idx="64">
                  <c:v>0</c:v>
                </c:pt>
                <c:pt idx="65">
                  <c:v>1</c:v>
                </c:pt>
                <c:pt idx="66">
                  <c:v>0</c:v>
                </c:pt>
                <c:pt idx="67">
                  <c:v>2</c:v>
                </c:pt>
                <c:pt idx="68">
                  <c:v>2</c:v>
                </c:pt>
                <c:pt idx="69">
                  <c:v>0</c:v>
                </c:pt>
                <c:pt idx="70">
                  <c:v>1</c:v>
                </c:pt>
                <c:pt idx="71">
                  <c:v>4</c:v>
                </c:pt>
                <c:pt idx="72">
                  <c:v>4</c:v>
                </c:pt>
                <c:pt idx="73">
                  <c:v>1</c:v>
                </c:pt>
                <c:pt idx="74">
                  <c:v>0</c:v>
                </c:pt>
                <c:pt idx="75">
                  <c:v>2</c:v>
                </c:pt>
                <c:pt idx="76">
                  <c:v>0</c:v>
                </c:pt>
                <c:pt idx="77">
                  <c:v>2</c:v>
                </c:pt>
                <c:pt idx="78">
                  <c:v>3</c:v>
                </c:pt>
                <c:pt idx="79">
                  <c:v>6</c:v>
                </c:pt>
                <c:pt idx="80">
                  <c:v>7</c:v>
                </c:pt>
                <c:pt idx="81">
                  <c:v>10</c:v>
                </c:pt>
                <c:pt idx="82">
                  <c:v>7</c:v>
                </c:pt>
                <c:pt idx="83">
                  <c:v>9</c:v>
                </c:pt>
                <c:pt idx="84">
                  <c:v>9</c:v>
                </c:pt>
                <c:pt idx="85">
                  <c:v>7</c:v>
                </c:pt>
                <c:pt idx="86">
                  <c:v>10</c:v>
                </c:pt>
                <c:pt idx="87">
                  <c:v>13</c:v>
                </c:pt>
                <c:pt idx="88">
                  <c:v>18</c:v>
                </c:pt>
                <c:pt idx="89">
                  <c:v>11</c:v>
                </c:pt>
                <c:pt idx="90">
                  <c:v>8</c:v>
                </c:pt>
                <c:pt idx="91">
                  <c:v>14</c:v>
                </c:pt>
                <c:pt idx="92">
                  <c:v>14</c:v>
                </c:pt>
                <c:pt idx="9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D36-405D-8234-867F933E5275}"/>
            </c:ext>
          </c:extLst>
        </c:ser>
        <c:dLbls>
          <c:showLegendKey val="0"/>
          <c:showVal val="0"/>
          <c:showCatName val="0"/>
          <c:showSerName val="0"/>
          <c:showPercent val="0"/>
          <c:showBubbleSize val="0"/>
        </c:dLbls>
        <c:gapWidth val="150"/>
        <c:axId val="2062955044"/>
        <c:axId val="617718476"/>
      </c:barChart>
      <c:catAx>
        <c:axId val="2062955044"/>
        <c:scaling>
          <c:orientation val="minMax"/>
        </c:scaling>
        <c:delete val="0"/>
        <c:axPos val="b"/>
        <c:title>
          <c:tx>
            <c:rich>
              <a:bodyPr/>
              <a:lstStyle/>
              <a:p>
                <a:pPr lvl="0">
                  <a:defRPr b="0" i="0">
                    <a:solidFill>
                      <a:srgbClr val="000000"/>
                    </a:solidFill>
                    <a:latin typeface="+mn-lt"/>
                  </a:defRPr>
                </a:pPr>
                <a:r>
                  <a:rPr lang="es-ES" b="0" i="0">
                    <a:solidFill>
                      <a:srgbClr val="000000"/>
                    </a:solidFill>
                    <a:latin typeface="+mn-lt"/>
                  </a:rPr>
                  <a:t>Año</a:t>
                </a:r>
              </a:p>
            </c:rich>
          </c:tx>
          <c:overlay val="0"/>
        </c:title>
        <c:numFmt formatCode="General" sourceLinked="1"/>
        <c:majorTickMark val="none"/>
        <c:minorTickMark val="none"/>
        <c:tickLblPos val="nextTo"/>
        <c:txPr>
          <a:bodyPr rot="-5400000"/>
          <a:lstStyle/>
          <a:p>
            <a:pPr lvl="0">
              <a:defRPr sz="1100" b="0" i="0">
                <a:solidFill>
                  <a:srgbClr val="000000"/>
                </a:solidFill>
                <a:latin typeface="+mn-lt"/>
              </a:defRPr>
            </a:pPr>
            <a:endParaRPr lang="es-ES"/>
          </a:p>
        </c:txPr>
        <c:crossAx val="617718476"/>
        <c:crosses val="autoZero"/>
        <c:auto val="1"/>
        <c:lblAlgn val="ctr"/>
        <c:lblOffset val="100"/>
        <c:noMultiLvlLbl val="1"/>
      </c:catAx>
      <c:valAx>
        <c:axId val="6177184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lang="es-ES" b="0" i="0">
                    <a:solidFill>
                      <a:srgbClr val="000000"/>
                    </a:solidFill>
                    <a:latin typeface="+mn-lt"/>
                  </a:rPr>
                  <a:t>Trabajos publicados por año</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S"/>
          </a:p>
        </c:txPr>
        <c:crossAx val="2062955044"/>
        <c:crosses val="autoZero"/>
        <c:crossBetween val="between"/>
      </c:valAx>
    </c:plotArea>
    <c:legend>
      <c:legendPos val="r"/>
      <c:overlay val="0"/>
      <c:txPr>
        <a:bodyPr/>
        <a:lstStyle/>
        <a:p>
          <a:pPr lvl="0">
            <a:defRPr b="0" i="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spPr>
            <a:solidFill>
              <a:schemeClr val="accent1">
                <a:lumMod val="50000"/>
              </a:schemeClr>
            </a:solidFill>
            <a:ln w="9525" cap="flat" cmpd="sng" algn="ctr">
              <a:solidFill>
                <a:schemeClr val="lt1">
                  <a:alpha val="49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1"/>
                </a:solidFill>
              </a:ln>
              <a:effectLst/>
            </c:spPr>
            <c:trendlineType val="exp"/>
            <c:dispRSqr val="1"/>
            <c:dispEq val="1"/>
            <c:trendlineLbl>
              <c:layout>
                <c:manualLayout>
                  <c:x val="-0.3838405392023766"/>
                  <c:y val="0.15324222403234078"/>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s-ES"/>
                </a:p>
              </c:txPr>
            </c:trendlineLbl>
          </c:trendline>
          <c:cat>
            <c:numRef>
              <c:extLst>
                <c:ext xmlns:c15="http://schemas.microsoft.com/office/drawing/2012/chart" uri="{02D57815-91ED-43cb-92C2-25804820EDAC}">
                  <c15:fullRef>
                    <c15:sqref>'Resultados año-año'!$I$2:$I$44</c15:sqref>
                  </c15:fullRef>
                </c:ext>
              </c:extLst>
              <c:f>'Resultados año-año'!$I$29:$I$44</c:f>
              <c:numCache>
                <c:formatCode>General</c:formatCode>
                <c:ptCount val="16"/>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numCache>
            </c:numRef>
          </c:cat>
          <c:val>
            <c:numRef>
              <c:extLst>
                <c:ext xmlns:c15="http://schemas.microsoft.com/office/drawing/2012/chart" uri="{02D57815-91ED-43cb-92C2-25804820EDAC}">
                  <c15:fullRef>
                    <c15:sqref>'Resultados año-año'!$J$2:$J$44</c15:sqref>
                  </c15:fullRef>
                </c:ext>
              </c:extLst>
              <c:f>'Resultados año-año'!$J$29:$J$44</c:f>
              <c:numCache>
                <c:formatCode>General</c:formatCode>
                <c:ptCount val="16"/>
                <c:pt idx="0">
                  <c:v>2</c:v>
                </c:pt>
                <c:pt idx="1">
                  <c:v>3</c:v>
                </c:pt>
                <c:pt idx="2">
                  <c:v>6</c:v>
                </c:pt>
                <c:pt idx="3">
                  <c:v>7</c:v>
                </c:pt>
                <c:pt idx="4">
                  <c:v>10</c:v>
                </c:pt>
                <c:pt idx="5">
                  <c:v>7</c:v>
                </c:pt>
                <c:pt idx="6">
                  <c:v>9</c:v>
                </c:pt>
                <c:pt idx="7">
                  <c:v>9</c:v>
                </c:pt>
                <c:pt idx="8">
                  <c:v>7</c:v>
                </c:pt>
                <c:pt idx="9">
                  <c:v>10</c:v>
                </c:pt>
                <c:pt idx="10">
                  <c:v>13</c:v>
                </c:pt>
                <c:pt idx="11">
                  <c:v>18</c:v>
                </c:pt>
                <c:pt idx="12">
                  <c:v>11</c:v>
                </c:pt>
                <c:pt idx="13">
                  <c:v>8</c:v>
                </c:pt>
                <c:pt idx="14">
                  <c:v>14</c:v>
                </c:pt>
                <c:pt idx="15">
                  <c:v>14</c:v>
                </c:pt>
              </c:numCache>
            </c:numRef>
          </c:val>
          <c:extLst>
            <c:ext xmlns:c16="http://schemas.microsoft.com/office/drawing/2014/chart" uri="{C3380CC4-5D6E-409C-BE32-E72D297353CC}">
              <c16:uniqueId val="{00000000-7693-41F7-9D66-3E0E63E6BBA8}"/>
            </c:ext>
          </c:extLst>
        </c:ser>
        <c:dLbls>
          <c:dLblPos val="inEnd"/>
          <c:showLegendKey val="0"/>
          <c:showVal val="1"/>
          <c:showCatName val="0"/>
          <c:showSerName val="0"/>
          <c:showPercent val="0"/>
          <c:showBubbleSize val="0"/>
        </c:dLbls>
        <c:gapWidth val="50"/>
        <c:axId val="656205219"/>
        <c:axId val="130826696"/>
      </c:barChart>
      <c:catAx>
        <c:axId val="656205219"/>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s-ES" sz="1200"/>
                  <a:t>Año de publicación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mn-lt"/>
                <a:ea typeface="+mn-ea"/>
                <a:cs typeface="+mn-cs"/>
              </a:defRPr>
            </a:pPr>
            <a:endParaRPr lang="es-ES"/>
          </a:p>
        </c:txPr>
        <c:crossAx val="130826696"/>
        <c:crosses val="autoZero"/>
        <c:auto val="1"/>
        <c:lblAlgn val="ctr"/>
        <c:lblOffset val="100"/>
        <c:noMultiLvlLbl val="1"/>
      </c:catAx>
      <c:valAx>
        <c:axId val="1308266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s-ES" sz="1200" b="1"/>
                  <a:t>Número acumulado de publicaciones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s-ES"/>
          </a:p>
        </c:txPr>
        <c:crossAx val="656205219"/>
        <c:crosses val="autoZero"/>
        <c:crossBetween val="between"/>
      </c:valAx>
      <c:spPr>
        <a:noFill/>
        <a:ln>
          <a:noFill/>
        </a:ln>
        <a:effectLst/>
      </c:spPr>
    </c:plotArea>
    <c:plotVisOnly val="1"/>
    <c:dispBlanksAs val="zero"/>
    <c:showDLblsOverMax val="1"/>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i="0">
                <a:solidFill>
                  <a:srgbClr val="757575"/>
                </a:solidFill>
                <a:latin typeface="+mn-lt"/>
              </a:defRPr>
            </a:pPr>
            <a:r>
              <a:rPr lang="es-ES" b="0" i="0">
                <a:solidFill>
                  <a:srgbClr val="757575"/>
                </a:solidFill>
                <a:latin typeface="+mn-lt"/>
              </a:rPr>
              <a:t>Trabajos sobre puma (Puma concolor) realizados en Argentina</a:t>
            </a:r>
          </a:p>
        </c:rich>
      </c:tx>
      <c:layout>
        <c:manualLayout>
          <c:xMode val="edge"/>
          <c:yMode val="edge"/>
          <c:x val="3.0916666666666669E-2"/>
          <c:y val="4.7304582210242592E-2"/>
        </c:manualLayout>
      </c:layout>
      <c:overlay val="0"/>
    </c:title>
    <c:autoTitleDeleted val="0"/>
    <c:plotArea>
      <c:layout/>
      <c:barChart>
        <c:barDir val="col"/>
        <c:grouping val="clustered"/>
        <c:varyColors val="1"/>
        <c:ser>
          <c:idx val="0"/>
          <c:order val="0"/>
          <c:tx>
            <c:v>Trabajos por año</c:v>
          </c:tx>
          <c:spPr>
            <a:solidFill>
              <a:srgbClr val="4285F4"/>
            </a:solidFill>
            <a:ln cmpd="sng">
              <a:solidFill>
                <a:srgbClr val="000000"/>
              </a:solidFill>
            </a:ln>
          </c:spPr>
          <c:invertIfNegative val="1"/>
          <c:dLbls>
            <c:spPr>
              <a:noFill/>
              <a:ln>
                <a:noFill/>
              </a:ln>
              <a:effectLst/>
            </c:spPr>
            <c:txPr>
              <a:bodyPr/>
              <a:lstStyle/>
              <a:p>
                <a:pPr lvl="0">
                  <a:defRPr b="1" i="0"/>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name>Expon. (Trabajos por año)</c:name>
            <c:spPr>
              <a:ln w="19050">
                <a:solidFill>
                  <a:srgbClr val="000000">
                    <a:alpha val="0"/>
                  </a:srgbClr>
                </a:solidFill>
              </a:ln>
            </c:spPr>
            <c:trendlineType val="exp"/>
            <c:dispRSqr val="0"/>
            <c:dispEq val="0"/>
          </c:trendline>
          <c:cat>
            <c:numRef>
              <c:f>'Resultados tématica'!$A$2:$A$41</c:f>
              <c:numCache>
                <c:formatCode>General</c:formatCode>
                <c:ptCount val="40"/>
                <c:pt idx="0">
                  <c:v>1983</c:v>
                </c:pt>
                <c:pt idx="1">
                  <c:v>1984</c:v>
                </c:pt>
                <c:pt idx="2">
                  <c:v>1985</c:v>
                </c:pt>
                <c:pt idx="3">
                  <c:v>1986</c:v>
                </c:pt>
                <c:pt idx="4">
                  <c:v>1987</c:v>
                </c:pt>
                <c:pt idx="5">
                  <c:v>1988</c:v>
                </c:pt>
                <c:pt idx="6">
                  <c:v>1989</c:v>
                </c:pt>
                <c:pt idx="7">
                  <c:v>1990</c:v>
                </c:pt>
                <c:pt idx="8">
                  <c:v>1991</c:v>
                </c:pt>
                <c:pt idx="9">
                  <c:v>1992</c:v>
                </c:pt>
                <c:pt idx="10">
                  <c:v>1993</c:v>
                </c:pt>
                <c:pt idx="11">
                  <c:v>1994</c:v>
                </c:pt>
                <c:pt idx="12">
                  <c:v>1995</c:v>
                </c:pt>
                <c:pt idx="13">
                  <c:v>1996</c:v>
                </c:pt>
                <c:pt idx="14">
                  <c:v>1997</c:v>
                </c:pt>
                <c:pt idx="15">
                  <c:v>1998</c:v>
                </c:pt>
                <c:pt idx="16">
                  <c:v>1999</c:v>
                </c:pt>
                <c:pt idx="17">
                  <c:v>2000</c:v>
                </c:pt>
                <c:pt idx="18">
                  <c:v>2001</c:v>
                </c:pt>
                <c:pt idx="19">
                  <c:v>2002</c:v>
                </c:pt>
                <c:pt idx="20">
                  <c:v>2003</c:v>
                </c:pt>
                <c:pt idx="21">
                  <c:v>2004</c:v>
                </c:pt>
                <c:pt idx="22">
                  <c:v>2005</c:v>
                </c:pt>
                <c:pt idx="23">
                  <c:v>2006</c:v>
                </c:pt>
                <c:pt idx="24">
                  <c:v>2007</c:v>
                </c:pt>
                <c:pt idx="25">
                  <c:v>2008</c:v>
                </c:pt>
                <c:pt idx="26">
                  <c:v>2009</c:v>
                </c:pt>
                <c:pt idx="27">
                  <c:v>2010</c:v>
                </c:pt>
                <c:pt idx="28">
                  <c:v>2011</c:v>
                </c:pt>
                <c:pt idx="29">
                  <c:v>2012</c:v>
                </c:pt>
                <c:pt idx="30">
                  <c:v>2013</c:v>
                </c:pt>
                <c:pt idx="31">
                  <c:v>2014</c:v>
                </c:pt>
                <c:pt idx="32">
                  <c:v>2015</c:v>
                </c:pt>
                <c:pt idx="33">
                  <c:v>2016</c:v>
                </c:pt>
                <c:pt idx="34">
                  <c:v>2017</c:v>
                </c:pt>
                <c:pt idx="35">
                  <c:v>2018</c:v>
                </c:pt>
                <c:pt idx="36">
                  <c:v>2019</c:v>
                </c:pt>
                <c:pt idx="37">
                  <c:v>2020</c:v>
                </c:pt>
                <c:pt idx="38">
                  <c:v>2021</c:v>
                </c:pt>
                <c:pt idx="39">
                  <c:v>2022</c:v>
                </c:pt>
              </c:numCache>
            </c:numRef>
          </c:cat>
          <c:val>
            <c:numRef>
              <c:f>'Resultados tématica'!$B$2:$B$41</c:f>
              <c:numCache>
                <c:formatCode>General</c:formatCode>
                <c:ptCount val="40"/>
                <c:pt idx="0">
                  <c:v>0</c:v>
                </c:pt>
                <c:pt idx="1">
                  <c:v>0</c:v>
                </c:pt>
                <c:pt idx="2">
                  <c:v>0</c:v>
                </c:pt>
                <c:pt idx="3">
                  <c:v>0</c:v>
                </c:pt>
                <c:pt idx="4">
                  <c:v>1</c:v>
                </c:pt>
                <c:pt idx="5">
                  <c:v>0</c:v>
                </c:pt>
                <c:pt idx="6">
                  <c:v>0</c:v>
                </c:pt>
                <c:pt idx="7">
                  <c:v>0</c:v>
                </c:pt>
                <c:pt idx="8">
                  <c:v>0</c:v>
                </c:pt>
                <c:pt idx="9">
                  <c:v>0</c:v>
                </c:pt>
                <c:pt idx="10">
                  <c:v>0</c:v>
                </c:pt>
                <c:pt idx="11">
                  <c:v>1</c:v>
                </c:pt>
                <c:pt idx="12">
                  <c:v>0</c:v>
                </c:pt>
                <c:pt idx="13">
                  <c:v>2</c:v>
                </c:pt>
                <c:pt idx="14">
                  <c:v>2</c:v>
                </c:pt>
                <c:pt idx="15">
                  <c:v>0</c:v>
                </c:pt>
                <c:pt idx="16">
                  <c:v>1</c:v>
                </c:pt>
                <c:pt idx="17">
                  <c:v>4</c:v>
                </c:pt>
                <c:pt idx="18">
                  <c:v>4</c:v>
                </c:pt>
                <c:pt idx="19">
                  <c:v>1</c:v>
                </c:pt>
                <c:pt idx="20">
                  <c:v>0</c:v>
                </c:pt>
                <c:pt idx="21">
                  <c:v>2</c:v>
                </c:pt>
                <c:pt idx="22">
                  <c:v>0</c:v>
                </c:pt>
                <c:pt idx="23">
                  <c:v>2</c:v>
                </c:pt>
                <c:pt idx="24">
                  <c:v>3</c:v>
                </c:pt>
                <c:pt idx="25">
                  <c:v>6</c:v>
                </c:pt>
                <c:pt idx="26">
                  <c:v>7</c:v>
                </c:pt>
                <c:pt idx="27">
                  <c:v>10</c:v>
                </c:pt>
                <c:pt idx="28">
                  <c:v>7</c:v>
                </c:pt>
                <c:pt idx="29">
                  <c:v>9</c:v>
                </c:pt>
                <c:pt idx="30">
                  <c:v>9</c:v>
                </c:pt>
                <c:pt idx="31">
                  <c:v>7</c:v>
                </c:pt>
                <c:pt idx="32">
                  <c:v>10</c:v>
                </c:pt>
                <c:pt idx="33">
                  <c:v>13</c:v>
                </c:pt>
                <c:pt idx="34">
                  <c:v>18</c:v>
                </c:pt>
                <c:pt idx="35">
                  <c:v>8</c:v>
                </c:pt>
                <c:pt idx="36">
                  <c:v>0</c:v>
                </c:pt>
                <c:pt idx="37">
                  <c:v>0</c:v>
                </c:pt>
                <c:pt idx="38">
                  <c:v>0</c:v>
                </c:pt>
                <c:pt idx="3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D52-4057-A047-683C28A3857D}"/>
            </c:ext>
          </c:extLst>
        </c:ser>
        <c:dLbls>
          <c:showLegendKey val="0"/>
          <c:showVal val="0"/>
          <c:showCatName val="0"/>
          <c:showSerName val="0"/>
          <c:showPercent val="0"/>
          <c:showBubbleSize val="0"/>
        </c:dLbls>
        <c:gapWidth val="150"/>
        <c:axId val="2010883338"/>
        <c:axId val="325409274"/>
      </c:barChart>
      <c:catAx>
        <c:axId val="2010883338"/>
        <c:scaling>
          <c:orientation val="minMax"/>
        </c:scaling>
        <c:delete val="0"/>
        <c:axPos val="b"/>
        <c:title>
          <c:tx>
            <c:rich>
              <a:bodyPr/>
              <a:lstStyle/>
              <a:p>
                <a:pPr lvl="0">
                  <a:defRPr b="0" i="0">
                    <a:solidFill>
                      <a:srgbClr val="000000"/>
                    </a:solidFill>
                    <a:latin typeface="+mn-lt"/>
                  </a:defRPr>
                </a:pPr>
                <a:r>
                  <a:rPr lang="es-ES" b="0" i="0">
                    <a:solidFill>
                      <a:srgbClr val="000000"/>
                    </a:solidFill>
                    <a:latin typeface="+mn-lt"/>
                  </a:rPr>
                  <a:t>Año</a:t>
                </a:r>
              </a:p>
            </c:rich>
          </c:tx>
          <c:overlay val="0"/>
        </c:title>
        <c:numFmt formatCode="General" sourceLinked="1"/>
        <c:majorTickMark val="none"/>
        <c:minorTickMark val="none"/>
        <c:tickLblPos val="nextTo"/>
        <c:txPr>
          <a:bodyPr rot="-5400000"/>
          <a:lstStyle/>
          <a:p>
            <a:pPr lvl="0">
              <a:defRPr b="0" i="0">
                <a:solidFill>
                  <a:srgbClr val="000000"/>
                </a:solidFill>
                <a:latin typeface="+mn-lt"/>
              </a:defRPr>
            </a:pPr>
            <a:endParaRPr lang="es-ES"/>
          </a:p>
        </c:txPr>
        <c:crossAx val="325409274"/>
        <c:crosses val="autoZero"/>
        <c:auto val="1"/>
        <c:lblAlgn val="ctr"/>
        <c:lblOffset val="100"/>
        <c:noMultiLvlLbl val="1"/>
      </c:catAx>
      <c:valAx>
        <c:axId val="3254092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lang="es-ES" b="0" i="0">
                    <a:solidFill>
                      <a:srgbClr val="000000"/>
                    </a:solidFill>
                    <a:latin typeface="+mn-lt"/>
                  </a:rPr>
                  <a:t>Trabajos publicados por año</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endParaRPr lang="es-ES"/>
          </a:p>
        </c:txPr>
        <c:crossAx val="2010883338"/>
        <c:crosses val="autoZero"/>
        <c:crossBetween val="between"/>
      </c:valAx>
    </c:plotArea>
    <c:legend>
      <c:legendPos val="r"/>
      <c:overlay val="0"/>
      <c:txPr>
        <a:bodyPr/>
        <a:lstStyle/>
        <a:p>
          <a:pPr lvl="0">
            <a:defRPr b="0" i="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6.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oneCellAnchor>
    <xdr:from>
      <xdr:col>193</xdr:col>
      <xdr:colOff>1304925</xdr:colOff>
      <xdr:row>134</xdr:row>
      <xdr:rowOff>1590675</xdr:rowOff>
    </xdr:from>
    <xdr:ext cx="2124075" cy="30480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xdr:col>
      <xdr:colOff>495300</xdr:colOff>
      <xdr:row>33</xdr:row>
      <xdr:rowOff>9524</xdr:rowOff>
    </xdr:from>
    <xdr:to>
      <xdr:col>10</xdr:col>
      <xdr:colOff>428625</xdr:colOff>
      <xdr:row>65</xdr:row>
      <xdr:rowOff>95250</xdr:rowOff>
    </xdr:to>
    <xdr:graphicFrame macro="">
      <xdr:nvGraphicFramePr>
        <xdr:cNvPr id="2" name="Gráfico 1">
          <a:extLst>
            <a:ext uri="{FF2B5EF4-FFF2-40B4-BE49-F238E27FC236}">
              <a16:creationId xmlns:a16="http://schemas.microsoft.com/office/drawing/2014/main" id="{A44D14F8-D0C0-08F9-3087-CC662081C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68</xdr:row>
      <xdr:rowOff>0</xdr:rowOff>
    </xdr:from>
    <xdr:to>
      <xdr:col>8</xdr:col>
      <xdr:colOff>66675</xdr:colOff>
      <xdr:row>100</xdr:row>
      <xdr:rowOff>85726</xdr:rowOff>
    </xdr:to>
    <xdr:graphicFrame macro="">
      <xdr:nvGraphicFramePr>
        <xdr:cNvPr id="3" name="Gráfico 2">
          <a:extLst>
            <a:ext uri="{FF2B5EF4-FFF2-40B4-BE49-F238E27FC236}">
              <a16:creationId xmlns:a16="http://schemas.microsoft.com/office/drawing/2014/main" id="{E7CA2FA3-A571-462B-8549-661810B18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485775</xdr:colOff>
      <xdr:row>185</xdr:row>
      <xdr:rowOff>90486</xdr:rowOff>
    </xdr:from>
    <xdr:to>
      <xdr:col>29</xdr:col>
      <xdr:colOff>778800</xdr:colOff>
      <xdr:row>210</xdr:row>
      <xdr:rowOff>105975</xdr:rowOff>
    </xdr:to>
    <xdr:graphicFrame macro="">
      <xdr:nvGraphicFramePr>
        <xdr:cNvPr id="2" name="Gráfico 1">
          <a:extLst>
            <a:ext uri="{FF2B5EF4-FFF2-40B4-BE49-F238E27FC236}">
              <a16:creationId xmlns:a16="http://schemas.microsoft.com/office/drawing/2014/main" id="{00000000-0008-0000-02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695325</xdr:colOff>
      <xdr:row>199</xdr:row>
      <xdr:rowOff>100011</xdr:rowOff>
    </xdr:from>
    <xdr:to>
      <xdr:col>35</xdr:col>
      <xdr:colOff>209550</xdr:colOff>
      <xdr:row>219</xdr:row>
      <xdr:rowOff>134161</xdr:rowOff>
    </xdr:to>
    <xdr:graphicFrame macro="">
      <xdr:nvGraphicFramePr>
        <xdr:cNvPr id="2" name="Gráfico 1">
          <a:extLst>
            <a:ext uri="{FF2B5EF4-FFF2-40B4-BE49-F238E27FC236}">
              <a16:creationId xmlns:a16="http://schemas.microsoft.com/office/drawing/2014/main" id="{00000000-0008-0000-03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257175</xdr:colOff>
      <xdr:row>186</xdr:row>
      <xdr:rowOff>90487</xdr:rowOff>
    </xdr:from>
    <xdr:to>
      <xdr:col>45</xdr:col>
      <xdr:colOff>504075</xdr:colOff>
      <xdr:row>204</xdr:row>
      <xdr:rowOff>90037</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266700</xdr:colOff>
      <xdr:row>186</xdr:row>
      <xdr:rowOff>147637</xdr:rowOff>
    </xdr:from>
    <xdr:to>
      <xdr:col>34</xdr:col>
      <xdr:colOff>285750</xdr:colOff>
      <xdr:row>200</xdr:row>
      <xdr:rowOff>90487</xdr:rowOff>
    </xdr:to>
    <xdr:graphicFrame macro="">
      <xdr:nvGraphicFramePr>
        <xdr:cNvPr id="6" name="Gráfico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695325</xdr:colOff>
      <xdr:row>199</xdr:row>
      <xdr:rowOff>100011</xdr:rowOff>
    </xdr:from>
    <xdr:to>
      <xdr:col>24</xdr:col>
      <xdr:colOff>209550</xdr:colOff>
      <xdr:row>219</xdr:row>
      <xdr:rowOff>134161</xdr:rowOff>
    </xdr:to>
    <xdr:graphicFrame macro="">
      <xdr:nvGraphicFramePr>
        <xdr:cNvPr id="2" name="Gráfico 1">
          <a:extLst>
            <a:ext uri="{FF2B5EF4-FFF2-40B4-BE49-F238E27FC236}">
              <a16:creationId xmlns:a16="http://schemas.microsoft.com/office/drawing/2014/main" id="{00000000-0008-0000-05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257175</xdr:colOff>
      <xdr:row>186</xdr:row>
      <xdr:rowOff>90487</xdr:rowOff>
    </xdr:from>
    <xdr:to>
      <xdr:col>34</xdr:col>
      <xdr:colOff>504075</xdr:colOff>
      <xdr:row>204</xdr:row>
      <xdr:rowOff>90037</xdr:rowOff>
    </xdr:to>
    <xdr:graphicFrame macro="">
      <xdr:nvGraphicFramePr>
        <xdr:cNvPr id="3" name="Gráfico 2">
          <a:extLst>
            <a:ext uri="{FF2B5EF4-FFF2-40B4-BE49-F238E27FC236}">
              <a16:creationId xmlns:a16="http://schemas.microsoft.com/office/drawing/2014/main" id="{00000000-0008-0000-0500-000003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209550</xdr:colOff>
      <xdr:row>184</xdr:row>
      <xdr:rowOff>128587</xdr:rowOff>
    </xdr:from>
    <xdr:to>
      <xdr:col>23</xdr:col>
      <xdr:colOff>228600</xdr:colOff>
      <xdr:row>198</xdr:row>
      <xdr:rowOff>71437</xdr:rowOff>
    </xdr:to>
    <xdr:graphicFrame macro="">
      <xdr:nvGraphicFramePr>
        <xdr:cNvPr id="4" name="Gráfico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2</xdr:col>
      <xdr:colOff>714375</xdr:colOff>
      <xdr:row>1</xdr:row>
      <xdr:rowOff>9525</xdr:rowOff>
    </xdr:from>
    <xdr:ext cx="6629400" cy="4733925"/>
    <xdr:graphicFrame macro="">
      <xdr:nvGraphicFramePr>
        <xdr:cNvPr id="521707001" name="Chart 3" title="Gráfico">
          <a:extLst>
            <a:ext uri="{FF2B5EF4-FFF2-40B4-BE49-F238E27FC236}">
              <a16:creationId xmlns:a16="http://schemas.microsoft.com/office/drawing/2014/main" id="{00000000-0008-0000-0600-0000F99D1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923925</xdr:colOff>
      <xdr:row>28</xdr:row>
      <xdr:rowOff>95250</xdr:rowOff>
    </xdr:from>
    <xdr:ext cx="2667000" cy="3819525"/>
    <xdr:pic>
      <xdr:nvPicPr>
        <xdr:cNvPr id="2" name="image6.png" title="Imagen">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4</xdr:col>
      <xdr:colOff>252412</xdr:colOff>
      <xdr:row>54</xdr:row>
      <xdr:rowOff>83343</xdr:rowOff>
    </xdr:from>
    <xdr:ext cx="11975306" cy="5429249"/>
    <xdr:graphicFrame macro="">
      <xdr:nvGraphicFramePr>
        <xdr:cNvPr id="134745722" name="Chart 1" title="Gráfico">
          <a:extLst>
            <a:ext uri="{FF2B5EF4-FFF2-40B4-BE49-F238E27FC236}">
              <a16:creationId xmlns:a16="http://schemas.microsoft.com/office/drawing/2014/main" id="{00000000-0008-0000-0B00-00007A0E0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19</xdr:col>
      <xdr:colOff>4763</xdr:colOff>
      <xdr:row>11</xdr:row>
      <xdr:rowOff>116681</xdr:rowOff>
    </xdr:from>
    <xdr:ext cx="9391650" cy="5800725"/>
    <xdr:graphicFrame macro="">
      <xdr:nvGraphicFramePr>
        <xdr:cNvPr id="1484563369" name="Chart 2" title="Gráfico">
          <a:extLst>
            <a:ext uri="{FF2B5EF4-FFF2-40B4-BE49-F238E27FC236}">
              <a16:creationId xmlns:a16="http://schemas.microsoft.com/office/drawing/2014/main" id="{00000000-0008-0000-0B00-0000A9A37C58}"/>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6</xdr:row>
      <xdr:rowOff>-200025</xdr:rowOff>
    </xdr:from>
    <xdr:ext cx="5724525" cy="4048125"/>
    <xdr:pic>
      <xdr:nvPicPr>
        <xdr:cNvPr id="2" name="image2.png" title="Imagen">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25</xdr:row>
      <xdr:rowOff>104775</xdr:rowOff>
    </xdr:from>
    <xdr:ext cx="5419725" cy="733425"/>
    <xdr:pic>
      <xdr:nvPicPr>
        <xdr:cNvPr id="3" name="image4.png" title="Imagen">
          <a:extLst>
            <a:ext uri="{FF2B5EF4-FFF2-40B4-BE49-F238E27FC236}">
              <a16:creationId xmlns:a16="http://schemas.microsoft.com/office/drawing/2014/main" id="{00000000-0008-0000-0D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1038225</xdr:colOff>
      <xdr:row>2</xdr:row>
      <xdr:rowOff>-104775</xdr:rowOff>
    </xdr:from>
    <xdr:ext cx="7543800" cy="4657725"/>
    <xdr:pic>
      <xdr:nvPicPr>
        <xdr:cNvPr id="4" name="image3.png" title="Imagen">
          <a:extLst>
            <a:ext uri="{FF2B5EF4-FFF2-40B4-BE49-F238E27FC236}">
              <a16:creationId xmlns:a16="http://schemas.microsoft.com/office/drawing/2014/main" id="{00000000-0008-0000-0D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1038225</xdr:colOff>
      <xdr:row>24</xdr:row>
      <xdr:rowOff>200025</xdr:rowOff>
    </xdr:from>
    <xdr:ext cx="6648450" cy="942975"/>
    <xdr:pic>
      <xdr:nvPicPr>
        <xdr:cNvPr id="5" name="image5.png" title="Imagen">
          <a:extLst>
            <a:ext uri="{FF2B5EF4-FFF2-40B4-BE49-F238E27FC236}">
              <a16:creationId xmlns:a16="http://schemas.microsoft.com/office/drawing/2014/main" id="{00000000-0008-0000-0D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1704975</xdr:colOff>
      <xdr:row>115</xdr:row>
      <xdr:rowOff>142875</xdr:rowOff>
    </xdr:from>
    <xdr:ext cx="2667000" cy="3819525"/>
    <xdr:pic>
      <xdr:nvPicPr>
        <xdr:cNvPr id="6" name="image6.png" title="Imagen">
          <a:extLst>
            <a:ext uri="{FF2B5EF4-FFF2-40B4-BE49-F238E27FC236}">
              <a16:creationId xmlns:a16="http://schemas.microsoft.com/office/drawing/2014/main" id="{00000000-0008-0000-0D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3</xdr:col>
      <xdr:colOff>47625</xdr:colOff>
      <xdr:row>21</xdr:row>
      <xdr:rowOff>104775</xdr:rowOff>
    </xdr:from>
    <xdr:ext cx="6677025" cy="4000500"/>
    <xdr:graphicFrame macro="">
      <xdr:nvGraphicFramePr>
        <xdr:cNvPr id="1950015679" name="Chart 4" title="Gráfico">
          <a:extLst>
            <a:ext uri="{FF2B5EF4-FFF2-40B4-BE49-F238E27FC236}">
              <a16:creationId xmlns:a16="http://schemas.microsoft.com/office/drawing/2014/main" id="{00000000-0008-0000-0E00-0000BFE03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190500</xdr:colOff>
      <xdr:row>0</xdr:row>
      <xdr:rowOff>152400</xdr:rowOff>
    </xdr:from>
    <xdr:ext cx="2667000" cy="3819525"/>
    <xdr:pic>
      <xdr:nvPicPr>
        <xdr:cNvPr id="2" name="image6.png" title="Imagen">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 refreshedDate="45712.47562164352" createdVersion="8" refreshedVersion="8" minRefreshableVersion="3" recordCount="168" xr:uid="{FC324E30-344C-46AE-BDED-29CCEB4A6DE2}">
  <cacheSource type="worksheet">
    <worksheetSource ref="A1:D169" sheet="Por año"/>
  </cacheSource>
  <cacheFields count="4">
    <cacheField name="Año" numFmtId="0">
      <sharedItems containsSemiMixedTypes="0" containsString="0" containsNumber="1" containsInteger="1" minValue="1929" maxValue="2021" count="27">
        <n v="1929"/>
        <n v="1981"/>
        <n v="1987"/>
        <n v="1994"/>
        <n v="1996"/>
        <n v="1997"/>
        <n v="1999"/>
        <n v="2000"/>
        <n v="2001"/>
        <n v="2002"/>
        <n v="2004"/>
        <n v="2006"/>
        <n v="2007"/>
        <n v="2008"/>
        <n v="2009"/>
        <n v="2010"/>
        <n v="2011"/>
        <n v="2012"/>
        <n v="2013"/>
        <n v="2014"/>
        <n v="2015"/>
        <n v="2016"/>
        <n v="2017"/>
        <n v="2018"/>
        <n v="2019"/>
        <n v="2020"/>
        <n v="2021"/>
      </sharedItems>
    </cacheField>
    <cacheField name="Ecological dimension" numFmtId="0">
      <sharedItems containsString="0" containsBlank="1" containsNumber="1" containsInteger="1" minValue="0" maxValue="1"/>
    </cacheField>
    <cacheField name="Socioecological dimension" numFmtId="0">
      <sharedItems containsString="0" containsBlank="1" containsNumber="1" containsInteger="1" minValue="0" maxValue="1"/>
    </cacheField>
    <cacheField name="Social dimension"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n v="1"/>
    <n v="0"/>
    <n v="0"/>
  </r>
  <r>
    <x v="1"/>
    <n v="1"/>
    <n v="0"/>
    <n v="0"/>
  </r>
  <r>
    <x v="2"/>
    <n v="1"/>
    <n v="0"/>
    <n v="0"/>
  </r>
  <r>
    <x v="3"/>
    <n v="1"/>
    <n v="0"/>
    <n v="0"/>
  </r>
  <r>
    <x v="4"/>
    <n v="1"/>
    <n v="0"/>
    <n v="0"/>
  </r>
  <r>
    <x v="4"/>
    <n v="1"/>
    <n v="0"/>
    <n v="0"/>
  </r>
  <r>
    <x v="5"/>
    <n v="0"/>
    <n v="0"/>
    <n v="1"/>
  </r>
  <r>
    <x v="5"/>
    <n v="1"/>
    <n v="0"/>
    <n v="0"/>
  </r>
  <r>
    <x v="6"/>
    <n v="1"/>
    <n v="0"/>
    <n v="0"/>
  </r>
  <r>
    <x v="7"/>
    <n v="1"/>
    <n v="0"/>
    <n v="0"/>
  </r>
  <r>
    <x v="7"/>
    <n v="0"/>
    <n v="0"/>
    <n v="0"/>
  </r>
  <r>
    <x v="7"/>
    <n v="0"/>
    <n v="0"/>
    <n v="0"/>
  </r>
  <r>
    <x v="7"/>
    <n v="1"/>
    <n v="0"/>
    <n v="0"/>
  </r>
  <r>
    <x v="8"/>
    <n v="1"/>
    <n v="0"/>
    <n v="0"/>
  </r>
  <r>
    <x v="8"/>
    <n v="1"/>
    <n v="0"/>
    <n v="0"/>
  </r>
  <r>
    <x v="8"/>
    <n v="0"/>
    <n v="0"/>
    <n v="0"/>
  </r>
  <r>
    <x v="8"/>
    <n v="1"/>
    <n v="1"/>
    <n v="1"/>
  </r>
  <r>
    <x v="9"/>
    <n v="1"/>
    <n v="0"/>
    <n v="0"/>
  </r>
  <r>
    <x v="10"/>
    <n v="1"/>
    <n v="0"/>
    <n v="0"/>
  </r>
  <r>
    <x v="10"/>
    <n v="1"/>
    <n v="0"/>
    <n v="0"/>
  </r>
  <r>
    <x v="11"/>
    <n v="1"/>
    <n v="0"/>
    <n v="0"/>
  </r>
  <r>
    <x v="11"/>
    <n v="0"/>
    <n v="0"/>
    <n v="1"/>
  </r>
  <r>
    <x v="12"/>
    <n v="0"/>
    <n v="0"/>
    <n v="0"/>
  </r>
  <r>
    <x v="12"/>
    <n v="1"/>
    <n v="0"/>
    <n v="0"/>
  </r>
  <r>
    <x v="12"/>
    <n v="1"/>
    <n v="0"/>
    <n v="0"/>
  </r>
  <r>
    <x v="13"/>
    <n v="0"/>
    <n v="0"/>
    <n v="1"/>
  </r>
  <r>
    <x v="13"/>
    <n v="0"/>
    <n v="0"/>
    <n v="0"/>
  </r>
  <r>
    <x v="13"/>
    <n v="1"/>
    <n v="0"/>
    <n v="0"/>
  </r>
  <r>
    <x v="13"/>
    <n v="0"/>
    <n v="0"/>
    <n v="0"/>
  </r>
  <r>
    <x v="13"/>
    <n v="0"/>
    <n v="0"/>
    <n v="1"/>
  </r>
  <r>
    <x v="13"/>
    <n v="0"/>
    <n v="0"/>
    <n v="0"/>
  </r>
  <r>
    <x v="14"/>
    <n v="1"/>
    <n v="0"/>
    <n v="0"/>
  </r>
  <r>
    <x v="14"/>
    <n v="1"/>
    <m/>
    <m/>
  </r>
  <r>
    <x v="14"/>
    <n v="0"/>
    <n v="0"/>
    <n v="0"/>
  </r>
  <r>
    <x v="14"/>
    <n v="1"/>
    <n v="0"/>
    <n v="0"/>
  </r>
  <r>
    <x v="14"/>
    <n v="1"/>
    <n v="0"/>
    <n v="0"/>
  </r>
  <r>
    <x v="14"/>
    <n v="1"/>
    <n v="0"/>
    <n v="0"/>
  </r>
  <r>
    <x v="14"/>
    <n v="0"/>
    <n v="0"/>
    <n v="0"/>
  </r>
  <r>
    <x v="15"/>
    <n v="1"/>
    <n v="1"/>
    <n v="1"/>
  </r>
  <r>
    <x v="15"/>
    <n v="1"/>
    <n v="0"/>
    <n v="0"/>
  </r>
  <r>
    <x v="15"/>
    <n v="0"/>
    <n v="0"/>
    <n v="0"/>
  </r>
  <r>
    <x v="15"/>
    <n v="0"/>
    <n v="0"/>
    <n v="0"/>
  </r>
  <r>
    <x v="15"/>
    <n v="1"/>
    <n v="0"/>
    <n v="0"/>
  </r>
  <r>
    <x v="15"/>
    <n v="0"/>
    <n v="0"/>
    <n v="0"/>
  </r>
  <r>
    <x v="15"/>
    <n v="0"/>
    <n v="0"/>
    <n v="0"/>
  </r>
  <r>
    <x v="15"/>
    <n v="1"/>
    <n v="0"/>
    <n v="0"/>
  </r>
  <r>
    <x v="15"/>
    <n v="1"/>
    <n v="1"/>
    <n v="1"/>
  </r>
  <r>
    <x v="15"/>
    <n v="1"/>
    <n v="1"/>
    <n v="1"/>
  </r>
  <r>
    <x v="16"/>
    <n v="1"/>
    <n v="0"/>
    <n v="0"/>
  </r>
  <r>
    <x v="16"/>
    <n v="1"/>
    <n v="0"/>
    <n v="0"/>
  </r>
  <r>
    <x v="16"/>
    <n v="1"/>
    <n v="0"/>
    <n v="0"/>
  </r>
  <r>
    <x v="16"/>
    <n v="1"/>
    <n v="0"/>
    <n v="0"/>
  </r>
  <r>
    <x v="16"/>
    <n v="1"/>
    <n v="0"/>
    <n v="0"/>
  </r>
  <r>
    <x v="16"/>
    <n v="1"/>
    <n v="1"/>
    <n v="1"/>
  </r>
  <r>
    <x v="16"/>
    <n v="1"/>
    <n v="1"/>
    <n v="1"/>
  </r>
  <r>
    <x v="17"/>
    <n v="1"/>
    <n v="0"/>
    <n v="0"/>
  </r>
  <r>
    <x v="17"/>
    <n v="1"/>
    <n v="0"/>
    <n v="0"/>
  </r>
  <r>
    <x v="17"/>
    <n v="0"/>
    <n v="0"/>
    <n v="0"/>
  </r>
  <r>
    <x v="17"/>
    <n v="1"/>
    <n v="0"/>
    <n v="0"/>
  </r>
  <r>
    <x v="17"/>
    <n v="1"/>
    <n v="0"/>
    <n v="0"/>
  </r>
  <r>
    <x v="17"/>
    <n v="1"/>
    <n v="0"/>
    <n v="0"/>
  </r>
  <r>
    <x v="17"/>
    <n v="0"/>
    <n v="0"/>
    <n v="1"/>
  </r>
  <r>
    <x v="17"/>
    <n v="1"/>
    <n v="0"/>
    <n v="0"/>
  </r>
  <r>
    <x v="17"/>
    <n v="1"/>
    <n v="0"/>
    <n v="0"/>
  </r>
  <r>
    <x v="18"/>
    <n v="1"/>
    <n v="0"/>
    <n v="0"/>
  </r>
  <r>
    <x v="18"/>
    <n v="1"/>
    <n v="0"/>
    <n v="0"/>
  </r>
  <r>
    <x v="18"/>
    <n v="0"/>
    <n v="0"/>
    <n v="0"/>
  </r>
  <r>
    <x v="18"/>
    <n v="0"/>
    <n v="0"/>
    <n v="0"/>
  </r>
  <r>
    <x v="18"/>
    <n v="1"/>
    <n v="0"/>
    <n v="0"/>
  </r>
  <r>
    <x v="18"/>
    <n v="1"/>
    <n v="1"/>
    <n v="1"/>
  </r>
  <r>
    <x v="18"/>
    <n v="0"/>
    <n v="0"/>
    <n v="0"/>
  </r>
  <r>
    <x v="18"/>
    <n v="0"/>
    <n v="0"/>
    <n v="1"/>
  </r>
  <r>
    <x v="18"/>
    <n v="1"/>
    <n v="1"/>
    <n v="1"/>
  </r>
  <r>
    <x v="19"/>
    <n v="1"/>
    <n v="0"/>
    <n v="0"/>
  </r>
  <r>
    <x v="19"/>
    <n v="1"/>
    <n v="0"/>
    <n v="0"/>
  </r>
  <r>
    <x v="19"/>
    <n v="1"/>
    <n v="0"/>
    <n v="0"/>
  </r>
  <r>
    <x v="19"/>
    <n v="1"/>
    <n v="1"/>
    <n v="1"/>
  </r>
  <r>
    <x v="19"/>
    <n v="1"/>
    <n v="0"/>
    <n v="0"/>
  </r>
  <r>
    <x v="19"/>
    <n v="1"/>
    <n v="0"/>
    <n v="0"/>
  </r>
  <r>
    <x v="19"/>
    <n v="1"/>
    <n v="0"/>
    <n v="0"/>
  </r>
  <r>
    <x v="20"/>
    <n v="1"/>
    <n v="0"/>
    <n v="0"/>
  </r>
  <r>
    <x v="20"/>
    <n v="1"/>
    <n v="0"/>
    <n v="0"/>
  </r>
  <r>
    <x v="20"/>
    <n v="0"/>
    <n v="0"/>
    <n v="0"/>
  </r>
  <r>
    <x v="20"/>
    <n v="0"/>
    <n v="0"/>
    <n v="0"/>
  </r>
  <r>
    <x v="20"/>
    <n v="0"/>
    <n v="0"/>
    <n v="0"/>
  </r>
  <r>
    <x v="20"/>
    <n v="1"/>
    <n v="0"/>
    <n v="0"/>
  </r>
  <r>
    <x v="20"/>
    <n v="0"/>
    <n v="0"/>
    <n v="0"/>
  </r>
  <r>
    <x v="20"/>
    <n v="1"/>
    <n v="0"/>
    <n v="0"/>
  </r>
  <r>
    <x v="20"/>
    <n v="0"/>
    <n v="0"/>
    <n v="0"/>
  </r>
  <r>
    <x v="20"/>
    <n v="1"/>
    <n v="0"/>
    <n v="0"/>
  </r>
  <r>
    <x v="21"/>
    <n v="0"/>
    <n v="0"/>
    <n v="1"/>
  </r>
  <r>
    <x v="21"/>
    <n v="1"/>
    <n v="0"/>
    <n v="0"/>
  </r>
  <r>
    <x v="21"/>
    <n v="1"/>
    <n v="0"/>
    <n v="0"/>
  </r>
  <r>
    <x v="21"/>
    <n v="1"/>
    <n v="1"/>
    <n v="1"/>
  </r>
  <r>
    <x v="21"/>
    <n v="1"/>
    <n v="1"/>
    <n v="1"/>
  </r>
  <r>
    <x v="21"/>
    <n v="1"/>
    <n v="0"/>
    <n v="0"/>
  </r>
  <r>
    <x v="21"/>
    <n v="1"/>
    <n v="0"/>
    <n v="0"/>
  </r>
  <r>
    <x v="21"/>
    <n v="0"/>
    <n v="0"/>
    <n v="0"/>
  </r>
  <r>
    <x v="21"/>
    <n v="1"/>
    <n v="0"/>
    <n v="0"/>
  </r>
  <r>
    <x v="21"/>
    <n v="1"/>
    <n v="0"/>
    <n v="0"/>
  </r>
  <r>
    <x v="21"/>
    <n v="1"/>
    <n v="0"/>
    <n v="0"/>
  </r>
  <r>
    <x v="21"/>
    <n v="0"/>
    <n v="0"/>
    <n v="0"/>
  </r>
  <r>
    <x v="21"/>
    <n v="0"/>
    <n v="0"/>
    <n v="0"/>
  </r>
  <r>
    <x v="22"/>
    <n v="0"/>
    <n v="0"/>
    <n v="1"/>
  </r>
  <r>
    <x v="22"/>
    <n v="0"/>
    <n v="0"/>
    <n v="1"/>
  </r>
  <r>
    <x v="22"/>
    <n v="1"/>
    <n v="1"/>
    <n v="1"/>
  </r>
  <r>
    <x v="22"/>
    <n v="1"/>
    <n v="0"/>
    <n v="0"/>
  </r>
  <r>
    <x v="22"/>
    <n v="0"/>
    <n v="0"/>
    <n v="0"/>
  </r>
  <r>
    <x v="22"/>
    <n v="0"/>
    <n v="0"/>
    <n v="0"/>
  </r>
  <r>
    <x v="22"/>
    <n v="1"/>
    <n v="1"/>
    <n v="1"/>
  </r>
  <r>
    <x v="22"/>
    <n v="1"/>
    <n v="0"/>
    <n v="0"/>
  </r>
  <r>
    <x v="22"/>
    <n v="0"/>
    <n v="0"/>
    <n v="0"/>
  </r>
  <r>
    <x v="22"/>
    <n v="0"/>
    <n v="0"/>
    <n v="0"/>
  </r>
  <r>
    <x v="22"/>
    <n v="0"/>
    <n v="0"/>
    <n v="0"/>
  </r>
  <r>
    <x v="22"/>
    <n v="0"/>
    <n v="0"/>
    <n v="1"/>
  </r>
  <r>
    <x v="22"/>
    <n v="0"/>
    <n v="0"/>
    <n v="0"/>
  </r>
  <r>
    <x v="22"/>
    <n v="1"/>
    <n v="0"/>
    <n v="0"/>
  </r>
  <r>
    <x v="22"/>
    <n v="1"/>
    <n v="1"/>
    <n v="1"/>
  </r>
  <r>
    <x v="22"/>
    <n v="1"/>
    <n v="0"/>
    <n v="0"/>
  </r>
  <r>
    <x v="22"/>
    <n v="1"/>
    <n v="1"/>
    <n v="1"/>
  </r>
  <r>
    <x v="22"/>
    <n v="0"/>
    <n v="0"/>
    <n v="0"/>
  </r>
  <r>
    <x v="23"/>
    <n v="0"/>
    <n v="0"/>
    <n v="1"/>
  </r>
  <r>
    <x v="23"/>
    <n v="0"/>
    <n v="0"/>
    <n v="0"/>
  </r>
  <r>
    <x v="23"/>
    <n v="0"/>
    <n v="0"/>
    <n v="0"/>
  </r>
  <r>
    <x v="23"/>
    <n v="1"/>
    <n v="0"/>
    <n v="0"/>
  </r>
  <r>
    <x v="23"/>
    <n v="1"/>
    <n v="0"/>
    <n v="0"/>
  </r>
  <r>
    <x v="23"/>
    <n v="0"/>
    <n v="0"/>
    <n v="0"/>
  </r>
  <r>
    <x v="23"/>
    <n v="1"/>
    <n v="1"/>
    <n v="1"/>
  </r>
  <r>
    <x v="23"/>
    <n v="0"/>
    <n v="0"/>
    <n v="0"/>
  </r>
  <r>
    <x v="23"/>
    <n v="1"/>
    <n v="0"/>
    <n v="0"/>
  </r>
  <r>
    <x v="23"/>
    <n v="1"/>
    <n v="0"/>
    <n v="0"/>
  </r>
  <r>
    <x v="23"/>
    <n v="0"/>
    <n v="0"/>
    <n v="0"/>
  </r>
  <r>
    <x v="24"/>
    <n v="1"/>
    <n v="0"/>
    <n v="0"/>
  </r>
  <r>
    <x v="24"/>
    <n v="0"/>
    <n v="0"/>
    <n v="1"/>
  </r>
  <r>
    <x v="24"/>
    <n v="1"/>
    <n v="0"/>
    <n v="0"/>
  </r>
  <r>
    <x v="24"/>
    <n v="1"/>
    <n v="0"/>
    <n v="0"/>
  </r>
  <r>
    <x v="24"/>
    <n v="1"/>
    <n v="0"/>
    <n v="0"/>
  </r>
  <r>
    <x v="24"/>
    <n v="0"/>
    <n v="0"/>
    <n v="0"/>
  </r>
  <r>
    <x v="24"/>
    <n v="1"/>
    <n v="0"/>
    <n v="0"/>
  </r>
  <r>
    <x v="24"/>
    <n v="1"/>
    <n v="0"/>
    <n v="0"/>
  </r>
  <r>
    <x v="25"/>
    <n v="1"/>
    <n v="0"/>
    <n v="0"/>
  </r>
  <r>
    <x v="25"/>
    <n v="1"/>
    <n v="0"/>
    <n v="0"/>
  </r>
  <r>
    <x v="25"/>
    <n v="0"/>
    <n v="0"/>
    <n v="1"/>
  </r>
  <r>
    <x v="25"/>
    <n v="0"/>
    <n v="0"/>
    <n v="1"/>
  </r>
  <r>
    <x v="25"/>
    <n v="0"/>
    <n v="0"/>
    <m/>
  </r>
  <r>
    <x v="25"/>
    <n v="0"/>
    <n v="0"/>
    <n v="1"/>
  </r>
  <r>
    <x v="25"/>
    <n v="1"/>
    <m/>
    <m/>
  </r>
  <r>
    <x v="25"/>
    <n v="1"/>
    <n v="1"/>
    <n v="1"/>
  </r>
  <r>
    <x v="25"/>
    <n v="1"/>
    <n v="0"/>
    <n v="0"/>
  </r>
  <r>
    <x v="25"/>
    <n v="1"/>
    <n v="0"/>
    <n v="0"/>
  </r>
  <r>
    <x v="25"/>
    <n v="1"/>
    <n v="1"/>
    <n v="1"/>
  </r>
  <r>
    <x v="25"/>
    <n v="1"/>
    <n v="0"/>
    <n v="0"/>
  </r>
  <r>
    <x v="25"/>
    <n v="0"/>
    <m/>
    <n v="1"/>
  </r>
  <r>
    <x v="25"/>
    <n v="1"/>
    <n v="1"/>
    <n v="1"/>
  </r>
  <r>
    <x v="26"/>
    <n v="0"/>
    <n v="0"/>
    <n v="1"/>
  </r>
  <r>
    <x v="26"/>
    <n v="0"/>
    <n v="0"/>
    <n v="0"/>
  </r>
  <r>
    <x v="26"/>
    <n v="1"/>
    <n v="0"/>
    <n v="0"/>
  </r>
  <r>
    <x v="26"/>
    <n v="0"/>
    <n v="0"/>
    <n v="0"/>
  </r>
  <r>
    <x v="26"/>
    <n v="1"/>
    <n v="1"/>
    <n v="1"/>
  </r>
  <r>
    <x v="26"/>
    <n v="1"/>
    <n v="0"/>
    <n v="0"/>
  </r>
  <r>
    <x v="26"/>
    <n v="1"/>
    <n v="0"/>
    <n v="0"/>
  </r>
  <r>
    <x v="26"/>
    <n v="1"/>
    <n v="0"/>
    <n v="0"/>
  </r>
  <r>
    <x v="26"/>
    <n v="1"/>
    <n v="0"/>
    <n v="0"/>
  </r>
  <r>
    <x v="26"/>
    <n v="0"/>
    <n v="0"/>
    <n v="0"/>
  </r>
  <r>
    <x v="26"/>
    <n v="1"/>
    <n v="0"/>
    <n v="0"/>
  </r>
  <r>
    <x v="26"/>
    <n v="1"/>
    <n v="0"/>
    <n v="0"/>
  </r>
  <r>
    <x v="26"/>
    <n v="1"/>
    <n v="0"/>
    <n v="0"/>
  </r>
  <r>
    <x v="2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F594F9-FC58-4B69-BB65-9E2779AAAC79}" name="TablaDinámica1" cacheId="1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4">
  <location ref="A3:D31" firstHeaderRow="0" firstDataRow="1" firstDataCol="1"/>
  <pivotFields count="4">
    <pivotField axis="axisRow"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dataField="1" showAll="0"/>
    <pivotField dataField="1" showAll="0"/>
    <pivotField dataField="1" showAll="0"/>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2"/>
  </colFields>
  <colItems count="3">
    <i>
      <x/>
    </i>
    <i i="1">
      <x v="1"/>
    </i>
    <i i="2">
      <x v="2"/>
    </i>
  </colItems>
  <dataFields count="3">
    <dataField name="Suma de Ecological dimension" fld="1" baseField="0" baseItem="0"/>
    <dataField name="Suma de Social dimension" fld="3" baseField="0" baseItem="0"/>
    <dataField name="Suma de Socioecological dimension" fld="2"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ovincias" connectionId="1" xr16:uid="{00000000-0016-0000-0F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rovincias_1" connectionId="2" xr16:uid="{00000000-0016-0000-0F00-000000000000}" autoFormatId="16" applyNumberFormats="0" applyBorderFormats="0" applyFontFormats="0" applyPatternFormats="0"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dfviewer.softgateon.net/?state=%7B%22ids%22:%5B%221TsF7Dn4Y_awDj48CcmTCjIyLfkDbCfLZ%22%5D,%22action%22:%22open%22,%22userId%22:%22109958747550891173915%22,%22resourceKeys%22:%7B%7D%7D" TargetMode="External"/><Relationship Id="rId18" Type="http://schemas.openxmlformats.org/officeDocument/2006/relationships/hyperlink" Target="https://pdfviewer.softgateon.net/?state=%7B%22ids%22:%5B%221uPUUsrAxgDKDF22rMOiCdZ4E_ZfGYv_z%22%5D,%22action%22:%22open%22,%22userId%22:%22109958747550891173915%22,%22resourceKeys%22:%7B%7D%7D" TargetMode="External"/><Relationship Id="rId26" Type="http://schemas.openxmlformats.org/officeDocument/2006/relationships/hyperlink" Target="https://pdfviewer.softgateon.net/?state=%7B%22ids%22:%5B%221UbCsJzW0t0RSQFHeCpmLLATX1Wk4tVMl%22%5D,%22action%22:%22open%22,%22userId%22:%22109958747550891173915%22,%22resourceKeys%22:%7B%7D%7D" TargetMode="External"/><Relationship Id="rId3" Type="http://schemas.openxmlformats.org/officeDocument/2006/relationships/hyperlink" Target="https://pdfviewer.softgateon.net/?state=%7B%22ids%22:%5B%221mXn28ukPPVdFv_-l3fAhaQ4Y1_obEu1S%22%5D,%22action%22:%22open%22,%22userId%22:%22109958747550891173915%22,%22resourceKeys%22:%7B%7D%7D" TargetMode="External"/><Relationship Id="rId21" Type="http://schemas.openxmlformats.org/officeDocument/2006/relationships/hyperlink" Target="https://pdfviewer.softgateon.net/?state=%7B%22ids%22:%5B%221QX7wcEzh2ydZtlqqVww1tVv8dadyOz9z%22%5D,%22action%22:%22open%22,%22userId%22:%22109958747550891173915%22,%22resourceKeys%22:%7B%7D%7D" TargetMode="External"/><Relationship Id="rId34" Type="http://schemas.openxmlformats.org/officeDocument/2006/relationships/comments" Target="../comments1.xml"/><Relationship Id="rId7" Type="http://schemas.openxmlformats.org/officeDocument/2006/relationships/hyperlink" Target="https://pdfviewer.softgateon.net/?state=%7B%22ids%22:%5B%2215Xbp5K8Tu0-Xy4-W9l91HjEO3HYGQ0zM%22%5D,%22action%22:%22open%22,%22userId%22:%22109958747550891173915%22,%22resourceKeys%22:%7B%7D%7D" TargetMode="External"/><Relationship Id="rId12" Type="http://schemas.openxmlformats.org/officeDocument/2006/relationships/hyperlink" Target="https://pdfviewer.softgateon.net/?state=%7B%22ids%22:%5B%221KY9NuBJzXORLD27N7v3A81e_eZqrORUu%22%5D,%22action%22:%22open%22,%22userId%22:%22109958747550891173915%22,%22resourceKeys%22:%7B%7D%7D" TargetMode="External"/><Relationship Id="rId17" Type="http://schemas.openxmlformats.org/officeDocument/2006/relationships/hyperlink" Target="https://pdfviewer.softgateon.net/?state=%7B%22ids%22:%5B%221khKhHDV8YUGlB5pnWQ1TrA5KJP9TW01D%22%5D,%22action%22:%22open%22,%22userId%22:%22109958747550891173915%22,%22resourceKeys%22:%7B%7D%7D" TargetMode="External"/><Relationship Id="rId25" Type="http://schemas.openxmlformats.org/officeDocument/2006/relationships/hyperlink" Target="https://pdfviewer.softgateon.net/?state=%7B%22ids%22:%5B%221u8Z4DAZMwmHxP7c2vCa2hBaDPCUbpX-O%22%5D,%22action%22:%22open%22,%22userId%22:%22109958747550891173915%22,%22resourceKeys%22:%7B%7D%7D" TargetMode="External"/><Relationship Id="rId33" Type="http://schemas.openxmlformats.org/officeDocument/2006/relationships/vmlDrawing" Target="../drawings/vmlDrawing1.vml"/><Relationship Id="rId2" Type="http://schemas.openxmlformats.org/officeDocument/2006/relationships/hyperlink" Target="http://pdfviewer.softgateon.net/?state=%7B%22ids%22:%5B%221NYqyUP6zfqc6ieXj_xjntjnPgWcssJAA%22%5D,%22action%22:%22open%22,%22userId%22:%22109958747550891173915%22,%22resourceKeys%22:%7B%7D%7D" TargetMode="External"/><Relationship Id="rId16" Type="http://schemas.openxmlformats.org/officeDocument/2006/relationships/hyperlink" Target="https://pdfviewer.softgateon.net/?state=%7B%22ids%22:%5B%221mSZoqfifQxbLT1gzu4OR_M9r9GJqW4Jf%22%5D,%22action%22:%22open%22,%22userId%22:%22109958747550891173915%22,%22resourceKeys%22:%7B%7D%7D" TargetMode="External"/><Relationship Id="rId20" Type="http://schemas.openxmlformats.org/officeDocument/2006/relationships/hyperlink" Target="https://pdfviewer.softgateon.net/?state=%7B%22ids%22:%5B%221zNefEHpCiiM-6xM5E1TT4LhT2z2ZMdjQ%22%5D,%22action%22:%22open%22,%22userId%22:%22109958747550891173915%22,%22resourceKeys%22:%7B%7D%7D" TargetMode="External"/><Relationship Id="rId29" Type="http://schemas.openxmlformats.org/officeDocument/2006/relationships/hyperlink" Target="https://web.kamihq.com/web/viewer.html?state=%7B%22ids%22%3A%5B%221UNdbF6HlOl321gUp-vBkZnbPNcAWAtbt%22%5D%2C%22action%22%3A%22open%22%2C%22userId%22%3A%22105011109821087023565%22%2C%22resourceKeys%22%3A%7B%7D%7D&amp;kami_user_id=34138434" TargetMode="External"/><Relationship Id="rId1" Type="http://schemas.openxmlformats.org/officeDocument/2006/relationships/hyperlink" Target="https://www.academia.edu/4051731/DE_LUCCA_E_R_2010_PRESENCIA_DEL_PUMA_Puma_concolor_Y_SU_CONFLICTO_CON_EL_HOMBRE_EN_LAS_PAMPAS_ARGENTINAS?email_work_card=title" TargetMode="External"/><Relationship Id="rId6" Type="http://schemas.openxmlformats.org/officeDocument/2006/relationships/hyperlink" Target="https://pdfviewer.softgateon.net/?state=%7B%22ids%22:%5B%2212csjpByqMA_VcPavefyLy-054pe49EFx%22%5D,%22action%22:%22open%22,%22userId%22:%22109958747550891173915%22,%22resourceKeys%22:%7B%7D%7D" TargetMode="External"/><Relationship Id="rId11" Type="http://schemas.openxmlformats.org/officeDocument/2006/relationships/hyperlink" Target="https://pdfviewer.softgateon.net/?state=%7B%22ids%22:%5B%221cGP9pgrG7Fz6bwHiwYr__Rfr0muIAFYJ%22%5D,%22action%22:%22open%22,%22userId%22:%22109958747550891173915%22,%22resourceKeys%22:%7B%7D%7D" TargetMode="External"/><Relationship Id="rId24" Type="http://schemas.openxmlformats.org/officeDocument/2006/relationships/hyperlink" Target="https://pdfviewer.softgateon.net/?state=%7B%22ids%22:%5B%221O5zvUr1hkLQBOVU57s4fluIO1MnNP5FT%22%5D,%22action%22:%22open%22,%22userId%22:%22109958747550891173915%22,%22resourceKeys%22:%7B%7D%7D" TargetMode="External"/><Relationship Id="rId32" Type="http://schemas.openxmlformats.org/officeDocument/2006/relationships/drawing" Target="../drawings/drawing1.xml"/><Relationship Id="rId5" Type="http://schemas.openxmlformats.org/officeDocument/2006/relationships/hyperlink" Target="https://pdfviewer.softgateon.net/?state=%7B%22ids%22:%5B%221fWXT_JTgvoM9-gOuPZRCbKEJil0-1c_9%22%5D,%22action%22:%22open%22,%22userId%22:%22109958747550891173915%22,%22resourceKeys%22:%7B%7D%7D" TargetMode="External"/><Relationship Id="rId15" Type="http://schemas.openxmlformats.org/officeDocument/2006/relationships/hyperlink" Target="https://pdfviewer.softgateon.net/?state=%7B%22ids%22:%5B%2212S1vJeiGNya1e5jn8Lc2jjyB4kQzSUX4%22%5D,%22action%22:%22open%22,%22userId%22:%22109958747550891173915%22,%22resourceKeys%22:%7B%7D%7D" TargetMode="External"/><Relationship Id="rId23" Type="http://schemas.openxmlformats.org/officeDocument/2006/relationships/hyperlink" Target="https://pdfviewer.softgateon.net/?state=%7B%22ids%22:%5B%221FhCToWIrLFBJSbuPoN9xTn8MHswtj22t%22%5D,%22action%22:%22open%22,%22userId%22:%22109958747550891173915%22,%22resourceKeys%22:%7B%7D%7D" TargetMode="External"/><Relationship Id="rId28" Type="http://schemas.openxmlformats.org/officeDocument/2006/relationships/hyperlink" Target="https://web.kamihq.com/web/viewer.html?state=%7B%22ids%22%3A%5B%221hALcSqMxIgpaEOfabHrAtPwL7R5-dE0N%22%5D%2C%22action%22%3A%22open%22%2C%22userId%22%3A%22105011109821087023565%22%2C%22resourceKeys%22%3A%7B%7D%7D&amp;kami_user_id=34138434" TargetMode="External"/><Relationship Id="rId10" Type="http://schemas.openxmlformats.org/officeDocument/2006/relationships/hyperlink" Target="https://pdfviewer.softgateon.net/?state=%7B%22ids%22:%5B%221WlGPeF0RyyAvoIded_4FCbSqYBFaPF80%22%5D,%22action%22:%22open%22,%22userId%22:%22109958747550891173915%22,%22resourceKeys%22:%7B%7D%7D" TargetMode="External"/><Relationship Id="rId19" Type="http://schemas.openxmlformats.org/officeDocument/2006/relationships/hyperlink" Target="https://pdfviewer.softgateon.net/?state=%7B%22ids%22:%5B%221F5GGYW5GqSy6N_3plc41iz7waJ_Bw00t%22%5D,%22action%22:%22open%22,%22userId%22:%22109958747550891173915%22,%22resourceKeys%22:%7B%7D%7D" TargetMode="External"/><Relationship Id="rId31" Type="http://schemas.openxmlformats.org/officeDocument/2006/relationships/printerSettings" Target="../printerSettings/printerSettings1.bin"/><Relationship Id="rId4" Type="http://schemas.openxmlformats.org/officeDocument/2006/relationships/hyperlink" Target="https://pdfviewer.softgateon.net/?state=%7B%22ids%22:%5B%2211vWRQYtiRO4DgOwyewAs1QaAejuQIG4V%22%5D,%22action%22:%22open%22,%22userId%22:%22109958747550891173915%22,%22resourceKeys%22:%7B%7D%7D" TargetMode="External"/><Relationship Id="rId9" Type="http://schemas.openxmlformats.org/officeDocument/2006/relationships/hyperlink" Target="https://pdfviewer.softgateon.net/?state=%7B%22ids%22:%5B%2211aHzV-S_lHdTYphPoj7BHTWR_DJ_MqF_%22%5D,%22action%22:%22open%22,%22userId%22:%22109958747550891173915%22,%22resourceKeys%22:%7B%7D%7D" TargetMode="External"/><Relationship Id="rId14" Type="http://schemas.openxmlformats.org/officeDocument/2006/relationships/hyperlink" Target="https://pdfviewer.softgateon.net/?state=%7B%22ids%22:%5B%2212S1vJeiGNya1e5jn8Lc2jjyB4kQzSUX4%22%5D,%22action%22:%22open%22,%22userId%22:%22109958747550891173915%22,%22resourceKeys%22:%7B%7D%7D" TargetMode="External"/><Relationship Id="rId22" Type="http://schemas.openxmlformats.org/officeDocument/2006/relationships/hyperlink" Target="https://pdfviewer.softgateon.net/?state=%7B%22ids%22:%5B%2216UqgaUGKjLlixLx2Rt6evGmGmR6NGiOZ%22%5D,%22action%22:%22open%22,%22userId%22:%22109958747550891173915%22,%22resourceKeys%22:%7B%7D%7D" TargetMode="External"/><Relationship Id="rId27" Type="http://schemas.openxmlformats.org/officeDocument/2006/relationships/hyperlink" Target="https://pdfviewer.softgateon.net/?state=%7B%22ids%22:%5B%221Pra8OSe2-cpIXXH9hffrtXpkYyRibsam%22%5D,%22action%22:%22open%22,%22userId%22:%22109958747550891173915%22,%22resourceKeys%22:%7B%7D%7D" TargetMode="External"/><Relationship Id="rId30" Type="http://schemas.openxmlformats.org/officeDocument/2006/relationships/hyperlink" Target="https://web.kamihq.com/web/viewer.html?state=%7B%22ids%22%3A%5B%221nbauyT9oOAjTbBWaLGpgORLfMrGMw2JV%22%5D%2C%22action%22%3A%22open%22%2C%22userId%22%3A%22105011109821087023565%22%2C%22resourceKeys%22%3A%7B%7D%7D&amp;kami_user_id=34138434" TargetMode="External"/><Relationship Id="rId8" Type="http://schemas.openxmlformats.org/officeDocument/2006/relationships/hyperlink" Target="https://pdfviewer.softgateon.net/?state=%7B%22ids%22:%5B%221_ZMsGaJNMwxxwjnbQlLPtZT2KbmHMdKK%22%5D,%22action%22:%22open%22,%22userId%22:%22109958747550891173915%22,%22resourceKeys%22:%7B%7D%7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hyperlink" Target="https://babilonia.fcnym.unlp.edu.ar/catalogo/index.php?lvl=notice_display&amp;id=37641" TargetMode="External"/><Relationship Id="rId2" Type="http://schemas.openxmlformats.org/officeDocument/2006/relationships/hyperlink" Target="https://babilonia.fcnym.unlp.edu.ar/catalogo/index.php?lvl=author_see&amp;id=19432" TargetMode="External"/><Relationship Id="rId1" Type="http://schemas.openxmlformats.org/officeDocument/2006/relationships/hyperlink" Target="https://archive.org/details/GuiaDeLosMamiferosArgentinosCOlrogFundacionMiguelLillo1981/page/n65/mode/2up"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hyperlink" Target="https://www.conicet.gov.ar/una-investigacion-evidencia-como-un-parasito-afecta-a-la-fauna-de-los-altos-andes/"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3" Type="http://schemas.openxmlformats.org/officeDocument/2006/relationships/hyperlink" Target="http://directorioacademico.revaconacyt.org/xmlui-directorioacademico/bitstream/handle/123456789/104/2001%20greater%20rhea%20predation%20in%20the%20eastern%20chaco%20of%20argentina.pdf" TargetMode="External"/><Relationship Id="rId2" Type="http://schemas.openxmlformats.org/officeDocument/2006/relationships/hyperlink" Target="https://revistas.unlp.edu.ar/raab/article/view/863" TargetMode="External"/><Relationship Id="rId1" Type="http://schemas.openxmlformats.org/officeDocument/2006/relationships/hyperlink" Target="http://sedici.unlp.edu.ar/handle/10915/115993" TargetMode="External"/><Relationship Id="rId4"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O996"/>
  <sheetViews>
    <sheetView zoomScale="90" zoomScaleNormal="90" workbookViewId="0">
      <pane xSplit="2" ySplit="2" topLeftCell="Z3" activePane="bottomRight" state="frozen"/>
      <selection pane="topRight" activeCell="C1" sqref="C1"/>
      <selection pane="bottomLeft" activeCell="A3" sqref="A3"/>
      <selection pane="bottomRight" activeCell="AH3" sqref="AH3"/>
    </sheetView>
  </sheetViews>
  <sheetFormatPr baseColWidth="10" defaultColWidth="12.5703125" defaultRowHeight="15" customHeight="1"/>
  <cols>
    <col min="1" max="1" width="4.42578125" customWidth="1"/>
    <col min="2" max="2" width="10.28515625" style="116" customWidth="1"/>
    <col min="3" max="3" width="8.140625" style="212" customWidth="1"/>
    <col min="4" max="4" width="23.42578125" customWidth="1"/>
    <col min="5" max="5" width="19.7109375" customWidth="1"/>
    <col min="6" max="6" width="6.140625" style="221" customWidth="1"/>
    <col min="7" max="7" width="13.7109375" customWidth="1"/>
    <col min="8" max="8" width="10.85546875" customWidth="1"/>
    <col min="9" max="9" width="40.42578125" style="161" customWidth="1"/>
    <col min="10" max="10" width="48.7109375" style="116" customWidth="1"/>
    <col min="11" max="11" width="10.5703125" customWidth="1"/>
    <col min="12" max="12" width="12.42578125" customWidth="1"/>
    <col min="13" max="13" width="14.5703125" bestFit="1" customWidth="1"/>
    <col min="14" max="14" width="17.5703125" bestFit="1" customWidth="1"/>
    <col min="15" max="15" width="9.42578125" customWidth="1"/>
    <col min="16" max="16" width="11.85546875" customWidth="1"/>
    <col min="17" max="17" width="14.140625" bestFit="1" customWidth="1"/>
    <col min="18" max="18" width="18.42578125" customWidth="1"/>
    <col min="19" max="19" width="8.42578125" customWidth="1"/>
    <col min="20" max="20" width="10.140625" bestFit="1" customWidth="1"/>
    <col min="21" max="21" width="6.5703125" bestFit="1" customWidth="1"/>
    <col min="22" max="22" width="7.140625" customWidth="1"/>
    <col min="23" max="24" width="21.85546875" customWidth="1"/>
    <col min="25" max="25" width="20.7109375" customWidth="1"/>
    <col min="26" max="26" width="16.28515625" customWidth="1"/>
    <col min="27" max="27" width="5.140625" customWidth="1"/>
    <col min="28" max="28" width="21.28515625" bestFit="1" customWidth="1"/>
    <col min="29" max="29" width="20.85546875" customWidth="1"/>
    <col min="30" max="30" width="10.140625" customWidth="1"/>
    <col min="31" max="31" width="12.140625" customWidth="1"/>
    <col min="32" max="32" width="9.42578125" customWidth="1"/>
    <col min="33" max="33" width="12.7109375" customWidth="1"/>
    <col min="34" max="34" width="5" customWidth="1"/>
    <col min="35" max="35" width="13.140625" customWidth="1"/>
    <col min="36" max="36" width="9.7109375" customWidth="1"/>
    <col min="37" max="37" width="13.85546875" customWidth="1"/>
    <col min="38" max="38" width="12" customWidth="1"/>
    <col min="39" max="39" width="16.28515625" customWidth="1"/>
    <col min="40" max="40" width="16.7109375" customWidth="1"/>
    <col min="41" max="41" width="20.28515625" customWidth="1"/>
    <col min="42" max="42" width="10" customWidth="1"/>
    <col min="43" max="43" width="6" customWidth="1"/>
    <col min="44" max="44" width="4.140625" customWidth="1"/>
    <col min="45" max="45" width="18.7109375" customWidth="1"/>
    <col min="46" max="46" width="26" customWidth="1"/>
    <col min="47" max="47" width="15.42578125" customWidth="1"/>
    <col min="48" max="48" width="15.42578125" bestFit="1" customWidth="1"/>
    <col min="49" max="49" width="10.140625" bestFit="1" customWidth="1"/>
    <col min="50" max="50" width="8.42578125" customWidth="1"/>
    <col min="51" max="51" width="12.140625" bestFit="1" customWidth="1"/>
    <col min="52" max="52" width="3.5703125" customWidth="1"/>
    <col min="53" max="53" width="3.7109375" customWidth="1"/>
    <col min="54" max="54" width="10.7109375" customWidth="1"/>
    <col min="55" max="55" width="25.42578125" customWidth="1"/>
    <col min="56" max="56" width="11.42578125" bestFit="1" customWidth="1"/>
    <col min="57" max="57" width="17.5703125" customWidth="1"/>
    <col min="58" max="58" width="18.5703125" customWidth="1"/>
    <col min="59" max="59" width="25.42578125" customWidth="1"/>
    <col min="60" max="60" width="4.140625" customWidth="1"/>
    <col min="61" max="61" width="10.42578125" bestFit="1" customWidth="1"/>
    <col min="62" max="62" width="10.42578125" customWidth="1"/>
    <col min="63" max="63" width="9.28515625" customWidth="1"/>
    <col min="64" max="65" width="21.5703125" customWidth="1"/>
    <col min="66" max="66" width="5.140625" customWidth="1"/>
    <col min="67" max="67" width="13.5703125" customWidth="1"/>
    <col min="68" max="69" width="21.7109375" customWidth="1"/>
    <col min="70" max="70" width="23.7109375" customWidth="1"/>
    <col min="71" max="71" width="18.5703125" bestFit="1" customWidth="1"/>
    <col min="72" max="72" width="18.5703125" customWidth="1"/>
    <col min="73" max="73" width="21.42578125" customWidth="1"/>
    <col min="74" max="74" width="10.140625" customWidth="1"/>
    <col min="75" max="75" width="15.85546875" customWidth="1"/>
    <col min="76" max="76" width="17.85546875" bestFit="1" customWidth="1"/>
    <col min="77" max="77" width="8.42578125" customWidth="1"/>
    <col min="78" max="78" width="6" bestFit="1" customWidth="1"/>
    <col min="79" max="79" width="7.28515625" bestFit="1" customWidth="1"/>
    <col min="80" max="80" width="10.5703125" bestFit="1" customWidth="1"/>
    <col min="81" max="81" width="12.140625" bestFit="1" customWidth="1"/>
    <col min="82" max="82" width="6.7109375" customWidth="1"/>
    <col min="83" max="83" width="6.85546875" bestFit="1" customWidth="1"/>
    <col min="84" max="84" width="11.28515625" bestFit="1" customWidth="1"/>
    <col min="85" max="85" width="11.85546875" bestFit="1" customWidth="1"/>
    <col min="86" max="86" width="6" bestFit="1" customWidth="1"/>
    <col min="87" max="87" width="16.85546875" customWidth="1"/>
    <col min="88" max="88" width="11" customWidth="1"/>
    <col min="89" max="89" width="4.42578125" customWidth="1"/>
    <col min="90" max="90" width="4.28515625" customWidth="1"/>
    <col min="91" max="91" width="4.7109375" customWidth="1"/>
    <col min="92" max="92" width="4.28515625" customWidth="1"/>
    <col min="93" max="93" width="5.5703125" customWidth="1"/>
    <col min="94" max="94" width="3" customWidth="1"/>
    <col min="95" max="95" width="4.42578125" customWidth="1"/>
    <col min="96" max="96" width="3.28515625" customWidth="1"/>
    <col min="97" max="97" width="10.28515625" customWidth="1"/>
    <col min="98" max="98" width="13.140625" customWidth="1"/>
    <col min="99" max="99" width="4" customWidth="1"/>
    <col min="100" max="100" width="3" customWidth="1"/>
    <col min="101" max="101" width="3.140625" customWidth="1"/>
    <col min="102" max="102" width="1.85546875" customWidth="1"/>
    <col min="103" max="103" width="2.85546875" customWidth="1"/>
    <col min="104" max="105" width="3.140625" customWidth="1"/>
    <col min="106" max="106" width="2" customWidth="1"/>
    <col min="107" max="107" width="4" customWidth="1"/>
    <col min="108" max="108" width="5.28515625" customWidth="1"/>
    <col min="109" max="109" width="3.85546875" customWidth="1"/>
    <col min="110" max="110" width="13.140625" customWidth="1"/>
    <col min="111" max="111" width="4.5703125" customWidth="1"/>
    <col min="112" max="112" width="6.5703125" customWidth="1"/>
    <col min="113" max="113" width="3" customWidth="1"/>
    <col min="114" max="114" width="13.7109375" customWidth="1"/>
    <col min="115" max="115" width="10.85546875" customWidth="1"/>
    <col min="116" max="116" width="9" customWidth="1"/>
    <col min="117" max="117" width="12.140625" customWidth="1"/>
    <col min="118" max="118" width="10.7109375" customWidth="1"/>
    <col min="119" max="119" width="9.42578125" customWidth="1"/>
    <col min="120" max="120" width="11.85546875" customWidth="1"/>
    <col min="121" max="121" width="3.7109375" customWidth="1"/>
    <col min="122" max="122" width="3.140625" customWidth="1"/>
    <col min="123" max="123" width="2.28515625" customWidth="1"/>
    <col min="124" max="124" width="2.7109375" customWidth="1"/>
    <col min="125" max="125" width="2.42578125" customWidth="1"/>
    <col min="126" max="126" width="17.28515625" customWidth="1"/>
    <col min="127" max="127" width="3.5703125" customWidth="1"/>
    <col min="128" max="128" width="2.7109375" customWidth="1"/>
    <col min="129" max="129" width="2.42578125" customWidth="1"/>
    <col min="130" max="130" width="3.140625" customWidth="1"/>
    <col min="131" max="131" width="2.7109375" customWidth="1"/>
    <col min="132" max="132" width="2.28515625" customWidth="1"/>
    <col min="133" max="133" width="14.5703125" customWidth="1"/>
    <col min="134" max="134" width="3.7109375" customWidth="1"/>
    <col min="135" max="135" width="3.140625" customWidth="1"/>
    <col min="136" max="136" width="3.28515625" customWidth="1"/>
    <col min="137" max="137" width="2.7109375" customWidth="1"/>
    <col min="138" max="138" width="3.28515625" customWidth="1"/>
    <col min="139" max="139" width="3.140625" customWidth="1"/>
    <col min="140" max="140" width="2.5703125" customWidth="1"/>
    <col min="141" max="141" width="4.42578125" customWidth="1"/>
    <col min="142" max="142" width="3.28515625" customWidth="1"/>
    <col min="143" max="144" width="3" customWidth="1"/>
    <col min="145" max="145" width="3.85546875" customWidth="1"/>
    <col min="146" max="146" width="4.42578125" customWidth="1"/>
    <col min="147" max="147" width="2.85546875" customWidth="1"/>
    <col min="148" max="148" width="3.42578125" customWidth="1"/>
    <col min="149" max="149" width="2.42578125" customWidth="1"/>
    <col min="150" max="150" width="2.85546875" customWidth="1"/>
    <col min="151" max="152" width="2.7109375" customWidth="1"/>
    <col min="153" max="153" width="2.85546875" customWidth="1"/>
    <col min="154" max="154" width="2.7109375" customWidth="1"/>
    <col min="155" max="155" width="11.42578125" bestFit="1" customWidth="1"/>
    <col min="156" max="156" width="2.85546875" customWidth="1"/>
    <col min="157" max="157" width="8.42578125" customWidth="1"/>
    <col min="158" max="158" width="12.140625" customWidth="1"/>
    <col min="159" max="159" width="5.85546875" customWidth="1"/>
    <col min="160" max="160" width="9.42578125" customWidth="1"/>
    <col min="161" max="161" width="6.140625" customWidth="1"/>
    <col min="162" max="162" width="6.85546875" customWidth="1"/>
    <col min="163" max="163" width="7.85546875" customWidth="1"/>
    <col min="164" max="165" width="9.42578125" customWidth="1"/>
    <col min="166" max="166" width="8" customWidth="1"/>
    <col min="167" max="167" width="5.42578125" customWidth="1"/>
    <col min="168" max="168" width="8.85546875" customWidth="1"/>
    <col min="169" max="169" width="7.42578125" customWidth="1"/>
    <col min="170" max="172" width="8.140625" customWidth="1"/>
    <col min="173" max="173" width="9" customWidth="1"/>
    <col min="174" max="174" width="5" customWidth="1"/>
    <col min="175" max="175" width="8.42578125" customWidth="1"/>
    <col min="176" max="176" width="8" customWidth="1"/>
    <col min="177" max="177" width="9.7109375" customWidth="1"/>
    <col min="178" max="178" width="8" customWidth="1"/>
    <col min="179" max="179" width="16.42578125" customWidth="1"/>
    <col min="180" max="180" width="13.85546875" customWidth="1"/>
    <col min="181" max="181" width="8.28515625" customWidth="1"/>
    <col min="182" max="182" width="16.28515625" customWidth="1"/>
    <col min="183" max="183" width="8.7109375" customWidth="1"/>
    <col min="184" max="184" width="22.42578125" customWidth="1"/>
    <col min="185" max="185" width="6.42578125" customWidth="1"/>
    <col min="186" max="186" width="8.42578125" customWidth="1"/>
    <col min="187" max="187" width="25.42578125" customWidth="1"/>
    <col min="188" max="188" width="18.7109375" customWidth="1"/>
    <col min="189" max="189" width="16.140625" customWidth="1"/>
    <col min="190" max="190" width="24.28515625" customWidth="1"/>
    <col min="191" max="191" width="30.85546875" customWidth="1"/>
    <col min="192" max="192" width="42.7109375" customWidth="1"/>
    <col min="193" max="193" width="56.7109375" customWidth="1"/>
    <col min="194" max="194" width="92.28515625" customWidth="1"/>
    <col min="195" max="195" width="68.140625" customWidth="1"/>
    <col min="196" max="196" width="67.140625" customWidth="1"/>
    <col min="197" max="197" width="40.28515625" customWidth="1"/>
    <col min="198" max="198" width="28.42578125" customWidth="1"/>
    <col min="199" max="199" width="21.140625" customWidth="1"/>
    <col min="200" max="200" width="15.42578125" customWidth="1"/>
    <col min="201" max="201" width="19.5703125" customWidth="1"/>
    <col min="204" max="204" width="16.28515625" customWidth="1"/>
    <col min="206" max="206" width="20" customWidth="1"/>
    <col min="207" max="207" width="25.42578125" customWidth="1"/>
  </cols>
  <sheetData>
    <row r="1" spans="1:223" s="107" customFormat="1" ht="21" customHeight="1">
      <c r="A1" s="106"/>
      <c r="B1" s="106"/>
      <c r="C1" s="191"/>
      <c r="D1" s="106"/>
      <c r="E1" s="106"/>
      <c r="F1" s="363" t="s">
        <v>0</v>
      </c>
      <c r="G1" s="359"/>
      <c r="H1" s="106"/>
      <c r="I1" s="150"/>
      <c r="J1" s="106"/>
      <c r="K1" s="364" t="s">
        <v>1</v>
      </c>
      <c r="L1" s="356"/>
      <c r="M1" s="356"/>
      <c r="N1" s="356"/>
      <c r="O1" s="357"/>
      <c r="P1" s="365" t="s">
        <v>2</v>
      </c>
      <c r="Q1" s="366"/>
      <c r="R1" s="356"/>
      <c r="S1" s="356"/>
      <c r="T1" s="356"/>
      <c r="U1" s="367"/>
      <c r="V1" s="356"/>
      <c r="W1" s="356"/>
      <c r="X1" s="367"/>
      <c r="Y1" s="367"/>
      <c r="Z1" s="356"/>
      <c r="AA1" s="356"/>
      <c r="AB1" s="357"/>
      <c r="AC1" s="437" t="s">
        <v>3</v>
      </c>
      <c r="AD1" s="438"/>
      <c r="AE1" s="438"/>
      <c r="AF1" s="438"/>
      <c r="AG1" s="438"/>
      <c r="AH1" s="438"/>
      <c r="AI1" s="438"/>
      <c r="AJ1" s="438"/>
      <c r="AK1" s="439"/>
      <c r="AL1" s="439"/>
      <c r="AM1" s="440"/>
      <c r="AN1" s="142"/>
      <c r="AO1" s="368" t="s">
        <v>4</v>
      </c>
      <c r="AP1" s="369"/>
      <c r="AQ1" s="369"/>
      <c r="AR1" s="369"/>
      <c r="AS1" s="369"/>
      <c r="AT1" s="369"/>
      <c r="AU1" s="369"/>
      <c r="AV1" s="370" t="s">
        <v>1589</v>
      </c>
      <c r="AW1" s="369"/>
      <c r="AX1" s="369"/>
      <c r="AY1" s="369"/>
      <c r="AZ1" s="369"/>
      <c r="BA1" s="369"/>
      <c r="BB1" s="369"/>
      <c r="BC1" s="369"/>
      <c r="BD1" s="369"/>
      <c r="BE1" s="369"/>
      <c r="BF1" s="369"/>
      <c r="BG1" s="369"/>
      <c r="BH1" s="369"/>
      <c r="BI1" s="369"/>
      <c r="BJ1" s="369"/>
      <c r="BK1" s="369"/>
      <c r="BL1" s="369"/>
      <c r="BM1" s="369"/>
      <c r="BN1" s="369"/>
      <c r="BO1" s="369"/>
      <c r="BP1" s="143" t="s">
        <v>6</v>
      </c>
      <c r="BQ1" s="143"/>
      <c r="BR1" s="143"/>
      <c r="BS1" s="143"/>
      <c r="BT1" s="143"/>
      <c r="BU1" s="143"/>
      <c r="BV1" s="143"/>
      <c r="BW1" s="143"/>
      <c r="BX1" s="144"/>
      <c r="BY1" s="144"/>
      <c r="BZ1" s="144"/>
      <c r="CA1" s="144"/>
      <c r="CB1" s="144"/>
      <c r="CC1" s="144"/>
      <c r="CD1" s="144"/>
      <c r="CE1" s="144"/>
      <c r="CF1" s="144"/>
      <c r="CG1" s="144"/>
      <c r="CH1" s="144"/>
      <c r="CI1" s="144"/>
      <c r="CJ1" s="144"/>
      <c r="CK1" s="144"/>
      <c r="CL1" s="144"/>
      <c r="CM1" s="144"/>
      <c r="CN1" s="144"/>
      <c r="CO1" s="144"/>
      <c r="CP1" s="144"/>
      <c r="CQ1" s="144"/>
      <c r="CR1" s="145"/>
      <c r="CS1" s="145"/>
      <c r="CT1" s="146"/>
      <c r="CU1" s="144"/>
      <c r="CV1" s="144"/>
      <c r="CW1" s="144"/>
      <c r="CX1" s="144"/>
      <c r="CY1" s="144"/>
      <c r="CZ1" s="144"/>
      <c r="DA1" s="144"/>
      <c r="DB1" s="144"/>
      <c r="DC1" s="144"/>
      <c r="DD1" s="144"/>
      <c r="DE1" s="144"/>
      <c r="DF1" s="146"/>
      <c r="DG1" s="146"/>
      <c r="DH1" s="146"/>
      <c r="DI1" s="146"/>
      <c r="DJ1" s="146"/>
      <c r="DK1" s="147"/>
      <c r="DL1" s="355" t="s">
        <v>7</v>
      </c>
      <c r="DM1" s="356"/>
      <c r="DN1" s="357"/>
      <c r="DO1" s="360" t="s">
        <v>8</v>
      </c>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2"/>
      <c r="GB1" s="358" t="s">
        <v>9</v>
      </c>
      <c r="GC1" s="359"/>
      <c r="GD1" s="359"/>
      <c r="GE1" s="359"/>
      <c r="GF1" s="355"/>
      <c r="GG1" s="356"/>
      <c r="GH1" s="356"/>
      <c r="GI1" s="357"/>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row>
    <row r="2" spans="1:223" s="116" customFormat="1" ht="27" customHeight="1">
      <c r="A2" s="108" t="s">
        <v>10</v>
      </c>
      <c r="B2" s="108" t="s">
        <v>11</v>
      </c>
      <c r="C2" s="232" t="s">
        <v>12</v>
      </c>
      <c r="D2" s="109" t="s">
        <v>13</v>
      </c>
      <c r="E2" s="109" t="s">
        <v>14</v>
      </c>
      <c r="F2" s="213" t="s">
        <v>15</v>
      </c>
      <c r="G2" s="109" t="s">
        <v>16</v>
      </c>
      <c r="H2" s="231" t="s">
        <v>17</v>
      </c>
      <c r="I2" s="151" t="s">
        <v>18</v>
      </c>
      <c r="J2" s="109" t="s">
        <v>19</v>
      </c>
      <c r="K2" s="128" t="s">
        <v>20</v>
      </c>
      <c r="L2" s="128" t="s">
        <v>21</v>
      </c>
      <c r="M2" s="128" t="s">
        <v>22</v>
      </c>
      <c r="N2" s="128" t="s">
        <v>23</v>
      </c>
      <c r="O2" s="259" t="s">
        <v>24</v>
      </c>
      <c r="P2" s="226" t="s">
        <v>25</v>
      </c>
      <c r="Q2" s="109" t="s">
        <v>1649</v>
      </c>
      <c r="R2" s="109" t="s">
        <v>26</v>
      </c>
      <c r="S2" s="109" t="s">
        <v>27</v>
      </c>
      <c r="T2" s="109" t="s">
        <v>28</v>
      </c>
      <c r="U2" s="109" t="s">
        <v>1594</v>
      </c>
      <c r="V2" s="109" t="s">
        <v>29</v>
      </c>
      <c r="W2" s="227" t="s">
        <v>1632</v>
      </c>
      <c r="X2" s="227" t="s">
        <v>1633</v>
      </c>
      <c r="Y2" s="227" t="s">
        <v>1617</v>
      </c>
      <c r="Z2" s="227" t="s">
        <v>31</v>
      </c>
      <c r="AA2" s="109" t="s">
        <v>32</v>
      </c>
      <c r="AB2" s="109" t="s">
        <v>33</v>
      </c>
      <c r="AC2" s="109" t="s">
        <v>1706</v>
      </c>
      <c r="AD2" s="109" t="s">
        <v>35</v>
      </c>
      <c r="AE2" s="109" t="s">
        <v>36</v>
      </c>
      <c r="AF2" s="109" t="s">
        <v>37</v>
      </c>
      <c r="AG2" s="109" t="s">
        <v>38</v>
      </c>
      <c r="AH2" s="109" t="s">
        <v>39</v>
      </c>
      <c r="AI2" s="109" t="s">
        <v>41</v>
      </c>
      <c r="AJ2" s="109" t="s">
        <v>42</v>
      </c>
      <c r="AK2" s="109" t="s">
        <v>1419</v>
      </c>
      <c r="AL2" s="109" t="s">
        <v>1585</v>
      </c>
      <c r="AM2" s="109" t="s">
        <v>43</v>
      </c>
      <c r="AN2" s="168" t="s">
        <v>1705</v>
      </c>
      <c r="AO2" s="109" t="s">
        <v>45</v>
      </c>
      <c r="AP2" s="109" t="s">
        <v>46</v>
      </c>
      <c r="AQ2" s="129" t="s">
        <v>47</v>
      </c>
      <c r="AR2" s="129" t="s">
        <v>48</v>
      </c>
      <c r="AS2" s="109" t="s">
        <v>49</v>
      </c>
      <c r="AT2" s="109" t="s">
        <v>50</v>
      </c>
      <c r="AU2" s="109" t="s">
        <v>51</v>
      </c>
      <c r="AV2" s="109" t="s">
        <v>53</v>
      </c>
      <c r="AW2" s="109" t="s">
        <v>54</v>
      </c>
      <c r="AX2" s="109" t="s">
        <v>55</v>
      </c>
      <c r="AY2" s="225" t="s">
        <v>56</v>
      </c>
      <c r="AZ2" s="224" t="s">
        <v>1543</v>
      </c>
      <c r="BA2" s="224" t="s">
        <v>1570</v>
      </c>
      <c r="BB2" s="226" t="s">
        <v>57</v>
      </c>
      <c r="BC2" s="236" t="s">
        <v>1665</v>
      </c>
      <c r="BD2" s="236" t="s">
        <v>1671</v>
      </c>
      <c r="BE2" s="236" t="s">
        <v>1670</v>
      </c>
      <c r="BF2" s="242" t="s">
        <v>1655</v>
      </c>
      <c r="BG2" s="242" t="s">
        <v>1672</v>
      </c>
      <c r="BH2" s="168" t="s">
        <v>1609</v>
      </c>
      <c r="BI2" s="226" t="s">
        <v>58</v>
      </c>
      <c r="BJ2" s="230" t="s">
        <v>1659</v>
      </c>
      <c r="BK2" s="109" t="s">
        <v>60</v>
      </c>
      <c r="BL2" s="109" t="s">
        <v>1647</v>
      </c>
      <c r="BM2" s="109" t="s">
        <v>1648</v>
      </c>
      <c r="BN2" s="109" t="s">
        <v>61</v>
      </c>
      <c r="BO2" s="109" t="s">
        <v>1539</v>
      </c>
      <c r="BP2" s="249" t="s">
        <v>63</v>
      </c>
      <c r="BQ2" s="249" t="s">
        <v>1586</v>
      </c>
      <c r="BR2" s="249" t="s">
        <v>64</v>
      </c>
      <c r="BS2" s="249" t="s">
        <v>1602</v>
      </c>
      <c r="BT2" s="249" t="s">
        <v>1652</v>
      </c>
      <c r="BU2" s="249" t="s">
        <v>65</v>
      </c>
      <c r="BV2" s="249" t="s">
        <v>67</v>
      </c>
      <c r="BW2" s="249" t="s">
        <v>1562</v>
      </c>
      <c r="BX2" s="129" t="s">
        <v>69</v>
      </c>
      <c r="BY2" s="130" t="s">
        <v>1558</v>
      </c>
      <c r="BZ2" s="130" t="s">
        <v>1668</v>
      </c>
      <c r="CA2" s="130" t="s">
        <v>1666</v>
      </c>
      <c r="CB2" s="130" t="s">
        <v>1662</v>
      </c>
      <c r="CC2" s="130" t="s">
        <v>1640</v>
      </c>
      <c r="CD2" s="130" t="s">
        <v>1637</v>
      </c>
      <c r="CE2" s="130" t="s">
        <v>1636</v>
      </c>
      <c r="CF2" s="130" t="s">
        <v>1629</v>
      </c>
      <c r="CG2" s="130" t="s">
        <v>1627</v>
      </c>
      <c r="CH2" s="130" t="s">
        <v>1554</v>
      </c>
      <c r="CI2" s="130" t="s">
        <v>1604</v>
      </c>
      <c r="CJ2" s="130" t="s">
        <v>1596</v>
      </c>
      <c r="CK2" s="130" t="s">
        <v>1557</v>
      </c>
      <c r="CL2" s="130" t="s">
        <v>1567</v>
      </c>
      <c r="CM2" s="130" t="s">
        <v>1581</v>
      </c>
      <c r="CN2" s="178" t="s">
        <v>1578</v>
      </c>
      <c r="CO2" s="130" t="s">
        <v>1588</v>
      </c>
      <c r="CP2" s="130" t="s">
        <v>1565</v>
      </c>
      <c r="CQ2" s="130" t="s">
        <v>1409</v>
      </c>
      <c r="CR2" s="130" t="s">
        <v>1552</v>
      </c>
      <c r="CS2" s="263" t="s">
        <v>70</v>
      </c>
      <c r="CT2" s="265" t="s">
        <v>1556</v>
      </c>
      <c r="CU2" s="175" t="s">
        <v>1668</v>
      </c>
      <c r="CV2" s="175" t="s">
        <v>1664</v>
      </c>
      <c r="CW2" s="175" t="s">
        <v>1615</v>
      </c>
      <c r="CX2" s="175" t="s">
        <v>1582</v>
      </c>
      <c r="CY2" s="175" t="s">
        <v>1567</v>
      </c>
      <c r="CZ2" s="175" t="s">
        <v>1563</v>
      </c>
      <c r="DA2" s="175" t="s">
        <v>1558</v>
      </c>
      <c r="DB2" s="175" t="s">
        <v>1557</v>
      </c>
      <c r="DC2" s="175" t="s">
        <v>1555</v>
      </c>
      <c r="DD2" s="175" t="s">
        <v>1559</v>
      </c>
      <c r="DE2" s="175" t="s">
        <v>1554</v>
      </c>
      <c r="DF2" s="262" t="s">
        <v>72</v>
      </c>
      <c r="DG2" s="131" t="s">
        <v>73</v>
      </c>
      <c r="DH2" s="131" t="s">
        <v>74</v>
      </c>
      <c r="DI2" s="132" t="s">
        <v>77</v>
      </c>
      <c r="DJ2" s="266" t="s">
        <v>78</v>
      </c>
      <c r="DK2" s="264" t="s">
        <v>79</v>
      </c>
      <c r="DL2" s="109" t="s">
        <v>80</v>
      </c>
      <c r="DM2" s="109" t="s">
        <v>81</v>
      </c>
      <c r="DN2" s="109" t="s">
        <v>82</v>
      </c>
      <c r="DO2" s="226" t="s">
        <v>83</v>
      </c>
      <c r="DP2" s="133" t="s">
        <v>84</v>
      </c>
      <c r="DQ2" s="133" t="s">
        <v>1541</v>
      </c>
      <c r="DR2" s="133" t="s">
        <v>95</v>
      </c>
      <c r="DS2" s="133" t="s">
        <v>90</v>
      </c>
      <c r="DT2" s="134" t="s">
        <v>85</v>
      </c>
      <c r="DU2" s="134" t="s">
        <v>86</v>
      </c>
      <c r="DV2" s="135" t="s">
        <v>87</v>
      </c>
      <c r="DW2" s="136" t="s">
        <v>88</v>
      </c>
      <c r="DX2" s="136" t="s">
        <v>89</v>
      </c>
      <c r="DY2" s="136" t="s">
        <v>85</v>
      </c>
      <c r="DZ2" s="136" t="s">
        <v>95</v>
      </c>
      <c r="EA2" s="136" t="s">
        <v>90</v>
      </c>
      <c r="EB2" s="136" t="s">
        <v>86</v>
      </c>
      <c r="EC2" s="137" t="s">
        <v>91</v>
      </c>
      <c r="ED2" s="138" t="s">
        <v>88</v>
      </c>
      <c r="EE2" s="138" t="s">
        <v>92</v>
      </c>
      <c r="EF2" s="138" t="s">
        <v>90</v>
      </c>
      <c r="EG2" s="138" t="s">
        <v>93</v>
      </c>
      <c r="EH2" s="138" t="s">
        <v>1622</v>
      </c>
      <c r="EI2" s="138" t="s">
        <v>1623</v>
      </c>
      <c r="EJ2" s="138" t="s">
        <v>94</v>
      </c>
      <c r="EK2" s="138" t="s">
        <v>95</v>
      </c>
      <c r="EL2" s="138" t="s">
        <v>96</v>
      </c>
      <c r="EM2" s="138" t="s">
        <v>89</v>
      </c>
      <c r="EN2" s="138" t="s">
        <v>85</v>
      </c>
      <c r="EO2" s="138" t="s">
        <v>97</v>
      </c>
      <c r="EP2" s="138" t="s">
        <v>98</v>
      </c>
      <c r="EQ2" s="138" t="s">
        <v>1621</v>
      </c>
      <c r="ER2" s="138" t="s">
        <v>99</v>
      </c>
      <c r="ES2" s="138" t="s">
        <v>1656</v>
      </c>
      <c r="ET2" s="138" t="s">
        <v>100</v>
      </c>
      <c r="EU2" s="138" t="s">
        <v>1657</v>
      </c>
      <c r="EV2" s="138" t="s">
        <v>101</v>
      </c>
      <c r="EW2" s="138" t="s">
        <v>102</v>
      </c>
      <c r="EX2" s="138" t="s">
        <v>103</v>
      </c>
      <c r="EY2" s="174" t="s">
        <v>1549</v>
      </c>
      <c r="EZ2" s="138" t="s">
        <v>104</v>
      </c>
      <c r="FA2" s="139" t="s">
        <v>20</v>
      </c>
      <c r="FB2" s="139" t="s">
        <v>105</v>
      </c>
      <c r="FC2" s="139" t="s">
        <v>106</v>
      </c>
      <c r="FD2" s="140" t="s">
        <v>107</v>
      </c>
      <c r="FE2" s="140" t="s">
        <v>108</v>
      </c>
      <c r="FF2" s="140" t="s">
        <v>109</v>
      </c>
      <c r="FG2" s="140" t="s">
        <v>110</v>
      </c>
      <c r="FH2" s="140" t="s">
        <v>111</v>
      </c>
      <c r="FI2" s="140" t="s">
        <v>112</v>
      </c>
      <c r="FJ2" s="140" t="s">
        <v>113</v>
      </c>
      <c r="FK2" s="140" t="s">
        <v>114</v>
      </c>
      <c r="FL2" s="140" t="s">
        <v>115</v>
      </c>
      <c r="FM2" s="140" t="s">
        <v>116</v>
      </c>
      <c r="FN2" s="140" t="s">
        <v>117</v>
      </c>
      <c r="FO2" s="140" t="s">
        <v>118</v>
      </c>
      <c r="FP2" s="140" t="s">
        <v>119</v>
      </c>
      <c r="FQ2" s="140" t="s">
        <v>120</v>
      </c>
      <c r="FR2" s="140" t="s">
        <v>121</v>
      </c>
      <c r="FS2" s="140" t="s">
        <v>122</v>
      </c>
      <c r="FT2" s="140" t="s">
        <v>123</v>
      </c>
      <c r="FU2" s="140" t="s">
        <v>124</v>
      </c>
      <c r="FV2" s="140" t="s">
        <v>125</v>
      </c>
      <c r="FW2" s="140" t="s">
        <v>126</v>
      </c>
      <c r="FX2" s="140" t="s">
        <v>127</v>
      </c>
      <c r="FY2" s="140" t="s">
        <v>128</v>
      </c>
      <c r="FZ2" s="141" t="s">
        <v>129</v>
      </c>
      <c r="GA2" s="109" t="s">
        <v>130</v>
      </c>
      <c r="GB2" s="109" t="s">
        <v>131</v>
      </c>
      <c r="GC2" s="109" t="s">
        <v>132</v>
      </c>
      <c r="GD2" s="109" t="s">
        <v>133</v>
      </c>
      <c r="GE2" s="109" t="s">
        <v>134</v>
      </c>
      <c r="GF2" s="109" t="s">
        <v>135</v>
      </c>
      <c r="GG2" s="109" t="s">
        <v>136</v>
      </c>
      <c r="GH2" s="109" t="s">
        <v>137</v>
      </c>
      <c r="GI2" s="109" t="s">
        <v>138</v>
      </c>
      <c r="GJ2" s="109" t="s">
        <v>139</v>
      </c>
      <c r="GK2" s="109" t="s">
        <v>140</v>
      </c>
      <c r="GL2" s="109" t="s">
        <v>2</v>
      </c>
      <c r="GM2" s="109" t="s">
        <v>141</v>
      </c>
      <c r="GN2" s="109" t="s">
        <v>142</v>
      </c>
      <c r="GO2" s="109" t="s">
        <v>143</v>
      </c>
      <c r="GP2" s="109" t="s">
        <v>144</v>
      </c>
      <c r="GQ2" s="109" t="s">
        <v>145</v>
      </c>
      <c r="GR2" s="109" t="s">
        <v>146</v>
      </c>
      <c r="GS2" s="109" t="s">
        <v>5</v>
      </c>
      <c r="GT2" s="109" t="s">
        <v>39</v>
      </c>
      <c r="GU2" s="109" t="s">
        <v>124</v>
      </c>
      <c r="GV2" s="109" t="s">
        <v>131</v>
      </c>
      <c r="GW2" s="109" t="s">
        <v>132</v>
      </c>
      <c r="GX2" s="109" t="s">
        <v>133</v>
      </c>
      <c r="GY2" s="109" t="s">
        <v>147</v>
      </c>
      <c r="GZ2" s="108"/>
      <c r="HA2" s="108"/>
      <c r="HB2" s="108"/>
      <c r="HC2" s="108"/>
      <c r="HD2" s="108"/>
      <c r="HE2" s="108"/>
      <c r="HF2" s="108"/>
      <c r="HG2" s="108"/>
      <c r="HH2" s="108"/>
      <c r="HI2" s="108"/>
      <c r="HJ2" s="108"/>
      <c r="HK2" s="108"/>
      <c r="HL2" s="108"/>
      <c r="HM2" s="108"/>
      <c r="HN2" s="108"/>
      <c r="HO2" s="108"/>
    </row>
    <row r="3" spans="1:223" ht="45" customHeight="1">
      <c r="A3" s="9" t="e">
        <f>A2+1</f>
        <v>#VALUE!</v>
      </c>
      <c r="B3" s="388" t="s">
        <v>164</v>
      </c>
      <c r="C3" s="229" t="e">
        <f>C2+1</f>
        <v>#VALUE!</v>
      </c>
      <c r="D3" s="162" t="s">
        <v>576</v>
      </c>
      <c r="E3" s="28" t="s">
        <v>1130</v>
      </c>
      <c r="F3" s="214">
        <v>1929</v>
      </c>
      <c r="G3" s="28" t="s">
        <v>1131</v>
      </c>
      <c r="H3" s="28"/>
      <c r="I3" s="149" t="s">
        <v>1132</v>
      </c>
      <c r="J3" s="110" t="s">
        <v>1651</v>
      </c>
      <c r="K3" s="28"/>
      <c r="L3" s="28">
        <v>1</v>
      </c>
      <c r="M3" s="28"/>
      <c r="N3" s="28"/>
      <c r="O3" s="28"/>
      <c r="P3" s="28">
        <v>0</v>
      </c>
      <c r="Q3" s="105">
        <v>1</v>
      </c>
      <c r="R3" s="28"/>
      <c r="S3" s="28"/>
      <c r="T3" s="28"/>
      <c r="U3" s="28"/>
      <c r="V3" s="28"/>
      <c r="W3" s="28"/>
      <c r="X3" s="28"/>
      <c r="Y3" s="28"/>
      <c r="Z3" s="28"/>
      <c r="AA3" s="28"/>
      <c r="AB3" s="28"/>
      <c r="AC3" s="28"/>
      <c r="AD3" s="28"/>
      <c r="AE3" s="28"/>
      <c r="AF3" s="28"/>
      <c r="AG3" s="28"/>
      <c r="AH3" s="28">
        <v>1</v>
      </c>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v>1</v>
      </c>
      <c r="BU3" s="28"/>
      <c r="BV3" s="28"/>
      <c r="BW3" s="28"/>
      <c r="BX3" s="28"/>
      <c r="BY3" s="28"/>
      <c r="BZ3" s="28"/>
      <c r="CA3" s="28"/>
      <c r="CB3" s="28"/>
      <c r="CC3" s="28"/>
      <c r="CD3" s="28"/>
      <c r="CE3" s="28"/>
      <c r="CF3" s="28"/>
      <c r="CG3" s="28"/>
      <c r="CH3" s="28"/>
      <c r="CI3" s="28"/>
      <c r="CJ3" s="28"/>
      <c r="CK3" s="28"/>
      <c r="CL3" s="28"/>
      <c r="CM3" s="28"/>
      <c r="CN3" s="28"/>
      <c r="CO3" s="28"/>
      <c r="CP3" s="28"/>
      <c r="CQ3" s="28"/>
      <c r="CR3" s="28"/>
      <c r="CS3" s="28">
        <v>1</v>
      </c>
      <c r="CT3" s="28"/>
      <c r="CU3" s="28"/>
      <c r="CV3" s="28"/>
      <c r="CW3" s="28"/>
      <c r="CX3" s="28"/>
      <c r="CY3" s="28"/>
      <c r="CZ3" s="28"/>
      <c r="DA3" s="28"/>
      <c r="DB3" s="28"/>
      <c r="DC3" s="28"/>
      <c r="DD3" s="28"/>
      <c r="DE3" s="28"/>
      <c r="DF3" s="28"/>
      <c r="DG3" s="28"/>
      <c r="DH3" s="28"/>
      <c r="DI3" s="28"/>
      <c r="DJ3" s="28"/>
      <c r="DK3" s="28"/>
      <c r="DL3" s="28">
        <v>1</v>
      </c>
      <c r="DM3" s="28"/>
      <c r="DN3" s="28"/>
      <c r="DO3" s="28"/>
      <c r="DP3" s="28">
        <v>1</v>
      </c>
      <c r="DQ3" s="28"/>
      <c r="DR3" s="28"/>
      <c r="DS3" s="28"/>
      <c r="DT3" s="28"/>
      <c r="DU3" s="28">
        <v>1</v>
      </c>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v>1</v>
      </c>
      <c r="FG3" s="28"/>
      <c r="FH3" s="28"/>
      <c r="FI3" s="28"/>
      <c r="FJ3" s="28"/>
      <c r="FK3" s="28"/>
      <c r="FL3" s="28"/>
      <c r="FM3" s="28"/>
      <c r="FN3" s="28">
        <v>1</v>
      </c>
      <c r="FO3" s="28"/>
      <c r="FP3" s="28"/>
      <c r="FQ3" s="28"/>
      <c r="FR3" s="28"/>
      <c r="FS3" s="28"/>
      <c r="FT3" s="28"/>
      <c r="FU3" s="28">
        <v>1</v>
      </c>
      <c r="FV3" s="28"/>
      <c r="FW3" s="28"/>
      <c r="FX3" s="28"/>
      <c r="FY3" s="28"/>
      <c r="FZ3" s="28"/>
      <c r="GA3" s="28"/>
      <c r="GB3" s="28"/>
      <c r="GC3" s="28"/>
      <c r="GD3" s="28">
        <v>1</v>
      </c>
      <c r="GE3" s="28"/>
      <c r="GF3" s="28"/>
      <c r="GG3" s="28"/>
      <c r="GH3" s="28"/>
      <c r="GI3" s="28"/>
      <c r="GJ3" s="28"/>
      <c r="GK3" s="28"/>
      <c r="GL3" s="28"/>
      <c r="GM3" s="28"/>
      <c r="GN3" s="28"/>
      <c r="GO3" s="28"/>
      <c r="GP3" s="28"/>
      <c r="GQ3" s="28"/>
      <c r="GR3" s="28"/>
      <c r="GS3" s="28"/>
      <c r="GT3" s="28"/>
      <c r="GU3" s="28"/>
      <c r="GV3" s="28"/>
      <c r="GW3" s="28"/>
      <c r="GX3" s="28"/>
      <c r="GY3" s="28"/>
      <c r="HA3" s="18"/>
      <c r="HB3" s="18"/>
      <c r="HC3" s="18"/>
      <c r="HD3" s="18"/>
    </row>
    <row r="4" spans="1:223" ht="45" customHeight="1">
      <c r="A4" s="19" t="e">
        <f>A3+1</f>
        <v>#VALUE!</v>
      </c>
      <c r="B4" s="189" t="s">
        <v>252</v>
      </c>
      <c r="C4" s="235" t="e">
        <f>C3+1</f>
        <v>#VALUE!</v>
      </c>
      <c r="D4" s="162" t="s">
        <v>1120</v>
      </c>
      <c r="E4" s="28" t="s">
        <v>1121</v>
      </c>
      <c r="F4" s="403">
        <v>1981</v>
      </c>
      <c r="G4" s="149" t="s">
        <v>32</v>
      </c>
      <c r="H4" s="59">
        <v>0</v>
      </c>
      <c r="I4" s="158" t="s">
        <v>1122</v>
      </c>
      <c r="J4" s="111" t="s">
        <v>1123</v>
      </c>
      <c r="K4" s="28">
        <v>1</v>
      </c>
      <c r="L4" s="28"/>
      <c r="M4" s="28"/>
      <c r="N4" s="28"/>
      <c r="O4" s="28"/>
      <c r="P4" s="28"/>
      <c r="Q4" s="28"/>
      <c r="R4" s="28"/>
      <c r="S4" s="28"/>
      <c r="T4" s="28"/>
      <c r="U4" s="28"/>
      <c r="V4" s="28"/>
      <c r="W4" s="28"/>
      <c r="X4" s="28"/>
      <c r="Y4" s="28"/>
      <c r="Z4" s="28"/>
      <c r="AA4" s="28">
        <v>1</v>
      </c>
      <c r="AB4" s="28"/>
      <c r="AC4" s="28"/>
      <c r="AD4" s="28"/>
      <c r="AE4" s="28"/>
      <c r="AF4" s="28"/>
      <c r="AG4" s="28"/>
      <c r="AH4" s="28"/>
      <c r="AI4" s="28"/>
      <c r="AJ4" s="28"/>
      <c r="AK4" s="28"/>
      <c r="AL4" s="28"/>
      <c r="AM4" s="28">
        <v>1</v>
      </c>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v>1</v>
      </c>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v>1</v>
      </c>
      <c r="DL4" s="28">
        <v>1</v>
      </c>
      <c r="DM4" s="105">
        <v>0</v>
      </c>
      <c r="DN4" s="28"/>
      <c r="DO4" s="28">
        <v>1</v>
      </c>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v>1</v>
      </c>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HA4" s="1" t="s">
        <v>180</v>
      </c>
      <c r="HB4" s="18" t="s">
        <v>181</v>
      </c>
      <c r="HC4" s="18" t="s">
        <v>182</v>
      </c>
      <c r="HD4" s="18"/>
    </row>
    <row r="5" spans="1:223" ht="45" customHeight="1">
      <c r="A5" s="19" t="e">
        <f>A4+1</f>
        <v>#VALUE!</v>
      </c>
      <c r="B5" s="124" t="s">
        <v>164</v>
      </c>
      <c r="C5" s="207" t="e">
        <f>C4+1</f>
        <v>#VALUE!</v>
      </c>
      <c r="D5" s="28" t="s">
        <v>576</v>
      </c>
      <c r="E5" s="28" t="s">
        <v>1018</v>
      </c>
      <c r="F5" s="214">
        <v>1987</v>
      </c>
      <c r="G5" s="28" t="s">
        <v>151</v>
      </c>
      <c r="H5" s="28"/>
      <c r="I5" s="149" t="s">
        <v>1019</v>
      </c>
      <c r="J5" s="110" t="s">
        <v>1020</v>
      </c>
      <c r="K5" s="28"/>
      <c r="L5" s="28"/>
      <c r="M5" s="28"/>
      <c r="N5" s="28">
        <v>1</v>
      </c>
      <c r="O5" s="28"/>
      <c r="P5" s="28">
        <v>0</v>
      </c>
      <c r="Q5" s="28">
        <v>1</v>
      </c>
      <c r="R5" s="28"/>
      <c r="S5" s="28"/>
      <c r="T5" s="28"/>
      <c r="U5" s="28"/>
      <c r="V5" s="28"/>
      <c r="W5" s="28"/>
      <c r="X5" s="28"/>
      <c r="Y5" s="28"/>
      <c r="Z5" s="28"/>
      <c r="AA5" s="28"/>
      <c r="AB5" s="28"/>
      <c r="AC5" s="28"/>
      <c r="AD5" s="28"/>
      <c r="AE5" s="28"/>
      <c r="AF5" s="28"/>
      <c r="AG5" s="28"/>
      <c r="AH5" s="28"/>
      <c r="AI5" s="28"/>
      <c r="AJ5" s="28"/>
      <c r="AK5" s="28"/>
      <c r="AL5" s="28"/>
      <c r="AM5" s="28">
        <v>1</v>
      </c>
      <c r="AN5" s="28"/>
      <c r="AO5" s="28"/>
      <c r="AP5" s="28"/>
      <c r="AQ5" s="28"/>
      <c r="AR5" s="28"/>
      <c r="AS5" s="28"/>
      <c r="AT5" s="28"/>
      <c r="AU5" s="28"/>
      <c r="AV5" s="28"/>
      <c r="AW5" s="28"/>
      <c r="AX5" s="28"/>
      <c r="AY5" s="28"/>
      <c r="AZ5" s="28"/>
      <c r="BA5" s="28"/>
      <c r="BB5" s="28"/>
      <c r="BC5" s="28"/>
      <c r="BD5" s="28"/>
      <c r="BE5" s="28"/>
      <c r="BF5" s="28"/>
      <c r="BG5" s="28"/>
      <c r="BH5" s="28"/>
      <c r="BI5" s="28"/>
      <c r="BJ5" s="28"/>
      <c r="BK5" s="28"/>
      <c r="BL5" s="28">
        <v>1</v>
      </c>
      <c r="BM5" s="28">
        <v>1</v>
      </c>
      <c r="BN5" s="28">
        <v>1</v>
      </c>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v>1</v>
      </c>
      <c r="CU5" s="28"/>
      <c r="CV5" s="28"/>
      <c r="CW5" s="28"/>
      <c r="CX5" s="28"/>
      <c r="CY5" s="28"/>
      <c r="CZ5" s="28"/>
      <c r="DA5" s="28"/>
      <c r="DB5" s="28">
        <v>1</v>
      </c>
      <c r="DC5" s="28"/>
      <c r="DD5" s="28"/>
      <c r="DE5" s="28">
        <v>1</v>
      </c>
      <c r="DF5" s="28"/>
      <c r="DG5" s="28"/>
      <c r="DH5" s="28"/>
      <c r="DI5" s="28"/>
      <c r="DJ5" s="28"/>
      <c r="DK5" s="28"/>
      <c r="DL5" s="28">
        <v>1</v>
      </c>
      <c r="DM5" s="28"/>
      <c r="DN5" s="28"/>
      <c r="DO5" s="28">
        <v>1</v>
      </c>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v>1</v>
      </c>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HB5" s="26" t="s">
        <v>197</v>
      </c>
      <c r="HC5" s="26" t="s">
        <v>198</v>
      </c>
      <c r="HD5" s="26" t="s">
        <v>199</v>
      </c>
    </row>
    <row r="6" spans="1:223" ht="45" customHeight="1">
      <c r="A6" s="19" t="e">
        <f>A5+1</f>
        <v>#VALUE!</v>
      </c>
      <c r="B6" s="189" t="s">
        <v>164</v>
      </c>
      <c r="C6" s="233" t="e">
        <f>C5+1</f>
        <v>#VALUE!</v>
      </c>
      <c r="D6" s="28" t="s">
        <v>1196</v>
      </c>
      <c r="E6" s="28" t="s">
        <v>1197</v>
      </c>
      <c r="F6" s="214">
        <v>1994</v>
      </c>
      <c r="G6" s="28" t="s">
        <v>151</v>
      </c>
      <c r="H6" s="28"/>
      <c r="I6" s="149" t="s">
        <v>1198</v>
      </c>
      <c r="J6" s="110" t="s">
        <v>1199</v>
      </c>
      <c r="K6" s="28"/>
      <c r="L6" s="28"/>
      <c r="M6" s="28">
        <v>1</v>
      </c>
      <c r="N6" s="28"/>
      <c r="O6" s="28"/>
      <c r="P6" s="28">
        <v>0</v>
      </c>
      <c r="Q6" s="28">
        <v>1</v>
      </c>
      <c r="R6" s="28"/>
      <c r="S6" s="28"/>
      <c r="T6" s="28"/>
      <c r="U6" s="28"/>
      <c r="V6" s="28"/>
      <c r="W6" s="28"/>
      <c r="X6" s="28"/>
      <c r="Y6" s="28"/>
      <c r="Z6" s="28"/>
      <c r="AA6" s="28"/>
      <c r="AB6" s="28"/>
      <c r="AC6" s="28"/>
      <c r="AD6" s="28"/>
      <c r="AE6" s="28"/>
      <c r="AF6" s="28"/>
      <c r="AG6" s="28"/>
      <c r="AH6" s="28"/>
      <c r="AI6" s="28"/>
      <c r="AJ6" s="28"/>
      <c r="AK6" s="28"/>
      <c r="AL6" s="28"/>
      <c r="AM6" s="28">
        <v>1</v>
      </c>
      <c r="AN6" s="28"/>
      <c r="AO6" s="28"/>
      <c r="AP6" s="28"/>
      <c r="AQ6" s="28"/>
      <c r="AR6" s="28"/>
      <c r="AS6" s="28"/>
      <c r="AT6" s="28"/>
      <c r="AU6" s="28"/>
      <c r="AV6" s="28"/>
      <c r="AW6" s="28"/>
      <c r="AX6" s="28"/>
      <c r="AY6" s="28"/>
      <c r="AZ6" s="28"/>
      <c r="BA6" s="28"/>
      <c r="BB6" s="28"/>
      <c r="BC6" s="28"/>
      <c r="BD6" s="28"/>
      <c r="BE6" s="28"/>
      <c r="BF6" s="28"/>
      <c r="BG6" s="28"/>
      <c r="BH6" s="28"/>
      <c r="BI6" s="28"/>
      <c r="BJ6" s="28"/>
      <c r="BK6" s="28"/>
      <c r="BL6" s="28">
        <v>1</v>
      </c>
      <c r="BM6" s="28">
        <v>1</v>
      </c>
      <c r="BN6" s="28"/>
      <c r="BO6" s="28"/>
      <c r="BP6" s="28"/>
      <c r="BQ6" s="28"/>
      <c r="BR6" s="28"/>
      <c r="BS6" s="28"/>
      <c r="BT6" s="28"/>
      <c r="BU6" s="28"/>
      <c r="BV6" s="28"/>
      <c r="BW6" s="28"/>
      <c r="BX6" s="105">
        <v>0</v>
      </c>
      <c r="BY6" s="105">
        <v>0</v>
      </c>
      <c r="BZ6" s="28"/>
      <c r="CA6" s="28"/>
      <c r="CB6" s="28"/>
      <c r="CC6" s="28"/>
      <c r="CD6" s="28"/>
      <c r="CE6" s="28"/>
      <c r="CF6" s="28"/>
      <c r="CG6" s="28"/>
      <c r="CH6" s="28"/>
      <c r="CI6" s="28"/>
      <c r="CJ6" s="28"/>
      <c r="CK6" s="28"/>
      <c r="CL6" s="28"/>
      <c r="CM6" s="28"/>
      <c r="CN6" s="28"/>
      <c r="CO6" s="28"/>
      <c r="CP6" s="28"/>
      <c r="CQ6" s="28"/>
      <c r="CR6" s="28"/>
      <c r="CS6" s="28"/>
      <c r="CT6" s="28">
        <v>1</v>
      </c>
      <c r="CU6" s="28"/>
      <c r="CV6" s="28"/>
      <c r="CW6" s="28"/>
      <c r="CX6" s="28"/>
      <c r="CY6" s="28"/>
      <c r="CZ6" s="28"/>
      <c r="DA6" s="28">
        <v>1</v>
      </c>
      <c r="DB6" s="28"/>
      <c r="DC6" s="28"/>
      <c r="DD6" s="28"/>
      <c r="DE6" s="28"/>
      <c r="DF6" s="28"/>
      <c r="DG6" s="28"/>
      <c r="DH6" s="28"/>
      <c r="DI6" s="28"/>
      <c r="DJ6" s="28"/>
      <c r="DK6" s="28"/>
      <c r="DL6" s="105">
        <v>1</v>
      </c>
      <c r="DM6" s="28"/>
      <c r="DN6" s="105">
        <v>0</v>
      </c>
      <c r="DO6" s="28">
        <v>1</v>
      </c>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v>1</v>
      </c>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row>
    <row r="7" spans="1:223" ht="45" customHeight="1">
      <c r="A7" s="19" t="e">
        <f>A6+1</f>
        <v>#VALUE!</v>
      </c>
      <c r="B7" s="121" t="s">
        <v>615</v>
      </c>
      <c r="C7" s="193">
        <v>39</v>
      </c>
      <c r="D7" s="28" t="s">
        <v>397</v>
      </c>
      <c r="E7" s="28" t="s">
        <v>616</v>
      </c>
      <c r="F7" s="214">
        <v>1996</v>
      </c>
      <c r="G7" s="28" t="s">
        <v>151</v>
      </c>
      <c r="H7" s="28"/>
      <c r="I7" s="149" t="s">
        <v>617</v>
      </c>
      <c r="J7" s="110" t="s">
        <v>618</v>
      </c>
      <c r="K7" s="13"/>
      <c r="L7" s="13"/>
      <c r="M7" s="13">
        <v>1</v>
      </c>
      <c r="N7" s="13">
        <v>1</v>
      </c>
      <c r="O7" s="28">
        <v>1</v>
      </c>
      <c r="P7" s="28">
        <v>0</v>
      </c>
      <c r="Q7" s="28">
        <v>1</v>
      </c>
      <c r="R7" s="28"/>
      <c r="S7" s="28"/>
      <c r="T7" s="28"/>
      <c r="U7" s="28"/>
      <c r="V7" s="28"/>
      <c r="W7" s="28"/>
      <c r="X7" s="28"/>
      <c r="Y7" s="28"/>
      <c r="Z7" s="28"/>
      <c r="AA7" s="28"/>
      <c r="AB7" s="28"/>
      <c r="AC7" s="28"/>
      <c r="AD7" s="28"/>
      <c r="AE7" s="28"/>
      <c r="AF7" s="28"/>
      <c r="AG7" s="28"/>
      <c r="AH7" s="28"/>
      <c r="AI7" s="28"/>
      <c r="AJ7" s="28"/>
      <c r="AK7" s="28"/>
      <c r="AL7" s="28"/>
      <c r="AM7" s="28">
        <v>1</v>
      </c>
      <c r="AN7" s="28"/>
      <c r="AO7" s="28">
        <v>0</v>
      </c>
      <c r="AP7" s="28"/>
      <c r="AQ7" s="28"/>
      <c r="AR7" s="28"/>
      <c r="AS7" s="28"/>
      <c r="AT7" s="28"/>
      <c r="AU7" s="28"/>
      <c r="AV7" s="28"/>
      <c r="AW7" s="28"/>
      <c r="AX7" s="28"/>
      <c r="AY7" s="28"/>
      <c r="AZ7" s="28"/>
      <c r="BA7" s="28"/>
      <c r="BB7" s="28"/>
      <c r="BC7" s="28">
        <v>1</v>
      </c>
      <c r="BD7" s="28"/>
      <c r="BE7" s="28"/>
      <c r="BF7" s="28">
        <v>0</v>
      </c>
      <c r="BG7" s="28"/>
      <c r="BH7" s="28"/>
      <c r="BI7" s="28"/>
      <c r="BJ7" s="28"/>
      <c r="BK7" s="28"/>
      <c r="BL7" s="28"/>
      <c r="BM7" s="28"/>
      <c r="BN7" s="28">
        <v>1</v>
      </c>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v>1</v>
      </c>
      <c r="CU7" s="28"/>
      <c r="CV7" s="28"/>
      <c r="CW7" s="28"/>
      <c r="CX7" s="28"/>
      <c r="CY7" s="28"/>
      <c r="CZ7" s="28"/>
      <c r="DA7" s="28">
        <v>1</v>
      </c>
      <c r="DB7" s="28"/>
      <c r="DC7" s="28"/>
      <c r="DD7" s="28"/>
      <c r="DE7" s="28"/>
      <c r="DF7" s="28"/>
      <c r="DG7" s="28"/>
      <c r="DH7" s="28"/>
      <c r="DI7" s="28"/>
      <c r="DJ7" s="28"/>
      <c r="DK7" s="28"/>
      <c r="DL7" s="28">
        <v>1</v>
      </c>
      <c r="DM7" s="28"/>
      <c r="DN7" s="28"/>
      <c r="DO7" s="28">
        <v>1</v>
      </c>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v>1</v>
      </c>
      <c r="FM7" s="28"/>
      <c r="FN7" s="28"/>
      <c r="FO7" s="28"/>
      <c r="FP7" s="28"/>
      <c r="FQ7" s="28"/>
      <c r="FR7" s="28"/>
      <c r="FS7" s="28"/>
      <c r="FT7" s="28"/>
      <c r="FU7" s="28"/>
      <c r="FV7" s="28"/>
      <c r="FW7" s="28"/>
      <c r="FX7" s="28"/>
      <c r="FY7" s="28"/>
      <c r="FZ7" s="28"/>
      <c r="GA7" s="28"/>
      <c r="GB7" s="28"/>
      <c r="GC7" s="28"/>
      <c r="GD7" s="28"/>
      <c r="GE7" s="28"/>
      <c r="GF7" s="13" t="s">
        <v>61</v>
      </c>
      <c r="GG7" s="28" t="s">
        <v>619</v>
      </c>
      <c r="GH7" s="28" t="s">
        <v>173</v>
      </c>
      <c r="GI7" s="28" t="s">
        <v>620</v>
      </c>
      <c r="GJ7" s="28" t="s">
        <v>621</v>
      </c>
      <c r="GK7" s="28" t="s">
        <v>622</v>
      </c>
      <c r="GL7" s="28" t="s">
        <v>623</v>
      </c>
      <c r="GM7" s="28" t="s">
        <v>624</v>
      </c>
      <c r="GN7" s="28" t="s">
        <v>625</v>
      </c>
      <c r="GO7" s="28"/>
      <c r="GP7" s="396"/>
      <c r="GQ7" s="28"/>
      <c r="GR7" s="28"/>
      <c r="GS7" s="28"/>
      <c r="GT7" s="28"/>
      <c r="GU7" s="28"/>
      <c r="GV7" s="28"/>
      <c r="GW7" s="28"/>
      <c r="GX7" s="28"/>
      <c r="GY7" s="28"/>
    </row>
    <row r="8" spans="1:223" ht="45" customHeight="1">
      <c r="A8" s="19" t="e">
        <f>A7+1</f>
        <v>#VALUE!</v>
      </c>
      <c r="B8" s="124" t="s">
        <v>252</v>
      </c>
      <c r="C8" s="196">
        <f>C7+1</f>
        <v>40</v>
      </c>
      <c r="D8" s="28" t="s">
        <v>930</v>
      </c>
      <c r="E8" s="28" t="s">
        <v>1089</v>
      </c>
      <c r="F8" s="214">
        <v>1996</v>
      </c>
      <c r="G8" s="28" t="s">
        <v>151</v>
      </c>
      <c r="H8" s="28"/>
      <c r="I8" s="110" t="s">
        <v>1613</v>
      </c>
      <c r="J8" s="110" t="s">
        <v>1090</v>
      </c>
      <c r="K8" s="28">
        <v>1</v>
      </c>
      <c r="L8" s="28"/>
      <c r="M8" s="28"/>
      <c r="N8" s="28"/>
      <c r="O8" s="28"/>
      <c r="P8" s="28">
        <v>0</v>
      </c>
      <c r="Q8" s="28">
        <v>1</v>
      </c>
      <c r="R8" s="28"/>
      <c r="S8" s="28"/>
      <c r="T8" s="28"/>
      <c r="U8" s="28"/>
      <c r="V8" s="28"/>
      <c r="W8" s="28"/>
      <c r="X8" s="28"/>
      <c r="Y8" s="28"/>
      <c r="Z8" s="28"/>
      <c r="AA8" s="28"/>
      <c r="AB8" s="28"/>
      <c r="AC8" s="28"/>
      <c r="AD8" s="28"/>
      <c r="AE8" s="28"/>
      <c r="AF8" s="28"/>
      <c r="AG8" s="28"/>
      <c r="AH8" s="28"/>
      <c r="AI8" s="28"/>
      <c r="AJ8" s="28"/>
      <c r="AK8" s="28"/>
      <c r="AL8" s="28"/>
      <c r="AM8" s="28">
        <v>1</v>
      </c>
      <c r="AN8" s="28"/>
      <c r="AO8" s="28"/>
      <c r="AP8" s="28"/>
      <c r="AQ8" s="28"/>
      <c r="AR8" s="28"/>
      <c r="AS8" s="28"/>
      <c r="AT8" s="28"/>
      <c r="AU8" s="28"/>
      <c r="AV8" s="28"/>
      <c r="AW8" s="28"/>
      <c r="AX8" s="28"/>
      <c r="AY8" s="28"/>
      <c r="AZ8" s="28"/>
      <c r="BA8" s="28"/>
      <c r="BB8" s="28"/>
      <c r="BC8" s="28"/>
      <c r="BD8" s="28">
        <v>0</v>
      </c>
      <c r="BE8" s="28">
        <v>1</v>
      </c>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v>1</v>
      </c>
      <c r="CT8" s="28"/>
      <c r="CU8" s="28"/>
      <c r="CV8" s="28"/>
      <c r="CW8" s="28"/>
      <c r="CX8" s="28"/>
      <c r="CY8" s="28"/>
      <c r="CZ8" s="28"/>
      <c r="DA8" s="28"/>
      <c r="DB8" s="28"/>
      <c r="DC8" s="28"/>
      <c r="DD8" s="28"/>
      <c r="DE8" s="28"/>
      <c r="DF8" s="28"/>
      <c r="DG8" s="28"/>
      <c r="DH8" s="28"/>
      <c r="DI8" s="28"/>
      <c r="DJ8" s="28"/>
      <c r="DK8" s="28"/>
      <c r="DL8" s="28">
        <v>1</v>
      </c>
      <c r="DM8" s="28"/>
      <c r="DN8" s="28"/>
      <c r="DO8" s="28"/>
      <c r="DP8" s="28"/>
      <c r="DQ8" s="28"/>
      <c r="DR8" s="28"/>
      <c r="DS8" s="28"/>
      <c r="DT8" s="28"/>
      <c r="DU8" s="28"/>
      <c r="DV8" s="28"/>
      <c r="DW8" s="28"/>
      <c r="DX8" s="28"/>
      <c r="DY8" s="28"/>
      <c r="DZ8" s="28"/>
      <c r="EA8" s="28"/>
      <c r="EB8" s="28"/>
      <c r="EC8" s="28">
        <v>1</v>
      </c>
      <c r="ED8" s="28">
        <v>1</v>
      </c>
      <c r="EE8" s="427">
        <v>1</v>
      </c>
      <c r="EF8" s="427">
        <v>1</v>
      </c>
      <c r="EG8" s="427">
        <v>1</v>
      </c>
      <c r="EH8" s="427">
        <v>1</v>
      </c>
      <c r="EI8" s="427">
        <v>1</v>
      </c>
      <c r="EJ8" s="427">
        <v>1</v>
      </c>
      <c r="EK8" s="427">
        <v>1</v>
      </c>
      <c r="EL8" s="427">
        <v>1</v>
      </c>
      <c r="EM8" s="427"/>
      <c r="EN8" s="427">
        <v>1</v>
      </c>
      <c r="EO8" s="427">
        <v>1</v>
      </c>
      <c r="EP8" s="427"/>
      <c r="EQ8" s="427">
        <v>1</v>
      </c>
      <c r="ER8" s="427">
        <v>1</v>
      </c>
      <c r="ES8" s="427"/>
      <c r="ET8" s="427"/>
      <c r="EU8" s="427"/>
      <c r="EV8" s="427"/>
      <c r="EW8" s="427"/>
      <c r="EX8" s="427">
        <v>1</v>
      </c>
      <c r="EY8" s="427"/>
      <c r="EZ8" s="427"/>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v>1</v>
      </c>
      <c r="GA8" s="28"/>
      <c r="GB8" s="28"/>
      <c r="GC8" s="28"/>
      <c r="GD8" s="28"/>
      <c r="GE8" s="28"/>
      <c r="GF8" s="28"/>
      <c r="GG8" s="28"/>
      <c r="GH8" s="28"/>
      <c r="GI8" s="28"/>
      <c r="GJ8" s="28"/>
      <c r="GK8" s="28"/>
      <c r="GL8" s="28"/>
      <c r="GM8" s="28"/>
      <c r="GN8" s="28"/>
      <c r="GO8" s="28"/>
      <c r="GP8" s="28"/>
      <c r="GQ8" s="28"/>
      <c r="GR8" s="28"/>
      <c r="GS8" s="28"/>
      <c r="GT8" s="28"/>
      <c r="GU8" s="28"/>
      <c r="GV8" s="28"/>
      <c r="GW8" s="28"/>
      <c r="GX8" s="28"/>
      <c r="GY8" s="28"/>
    </row>
    <row r="9" spans="1:223" ht="45" customHeight="1">
      <c r="A9" s="19" t="e">
        <f>A8+1</f>
        <v>#VALUE!</v>
      </c>
      <c r="B9" s="124" t="s">
        <v>164</v>
      </c>
      <c r="C9" s="204">
        <f>C8+1</f>
        <v>41</v>
      </c>
      <c r="D9" s="149" t="s">
        <v>1561</v>
      </c>
      <c r="E9" s="28" t="s">
        <v>954</v>
      </c>
      <c r="F9" s="214">
        <v>1997</v>
      </c>
      <c r="G9" s="149" t="s">
        <v>1560</v>
      </c>
      <c r="H9" s="28"/>
      <c r="I9" s="149" t="s">
        <v>955</v>
      </c>
      <c r="J9" s="110" t="s">
        <v>956</v>
      </c>
      <c r="K9" s="28"/>
      <c r="L9" s="28"/>
      <c r="M9" s="28"/>
      <c r="N9" s="28">
        <v>1</v>
      </c>
      <c r="O9" s="28"/>
      <c r="P9" s="28">
        <v>0</v>
      </c>
      <c r="Q9" s="28">
        <v>1</v>
      </c>
      <c r="R9" s="28"/>
      <c r="S9" s="28"/>
      <c r="T9" s="28"/>
      <c r="U9" s="28"/>
      <c r="V9" s="28"/>
      <c r="W9" s="28"/>
      <c r="X9" s="28"/>
      <c r="Y9" s="28"/>
      <c r="Z9" s="28"/>
      <c r="AA9" s="28"/>
      <c r="AB9" s="28"/>
      <c r="AC9" s="28"/>
      <c r="AD9" s="28"/>
      <c r="AE9" s="28"/>
      <c r="AF9" s="28"/>
      <c r="AG9" s="28"/>
      <c r="AH9" s="28"/>
      <c r="AI9" s="28"/>
      <c r="AJ9" s="28"/>
      <c r="AK9" s="28"/>
      <c r="AL9" s="105">
        <v>1</v>
      </c>
      <c r="AM9" s="148">
        <v>0</v>
      </c>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105">
        <v>1</v>
      </c>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v>1</v>
      </c>
      <c r="CT9" s="28"/>
      <c r="CU9" s="28"/>
      <c r="CV9" s="28"/>
      <c r="CW9" s="28"/>
      <c r="CX9" s="28"/>
      <c r="CY9" s="28"/>
      <c r="CZ9" s="28"/>
      <c r="DA9" s="28"/>
      <c r="DB9" s="28"/>
      <c r="DC9" s="28"/>
      <c r="DD9" s="28"/>
      <c r="DE9" s="28"/>
      <c r="DF9" s="28"/>
      <c r="DG9" s="28"/>
      <c r="DH9" s="28"/>
      <c r="DI9" s="28"/>
      <c r="DJ9" s="28"/>
      <c r="DK9" s="28"/>
      <c r="DL9" s="28">
        <v>1</v>
      </c>
      <c r="DM9" s="28"/>
      <c r="DN9" s="28"/>
      <c r="DO9" s="28">
        <v>1</v>
      </c>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v>1</v>
      </c>
      <c r="FV9" s="28"/>
      <c r="FW9" s="28"/>
      <c r="FX9" s="28"/>
      <c r="FY9" s="28"/>
      <c r="FZ9" s="28"/>
      <c r="GA9" s="28"/>
      <c r="GB9" s="28"/>
      <c r="GC9" s="28">
        <v>1</v>
      </c>
      <c r="GD9" s="28"/>
      <c r="GE9" s="28" t="s">
        <v>957</v>
      </c>
      <c r="GF9" s="28"/>
      <c r="GG9" s="28"/>
      <c r="GH9" s="28"/>
      <c r="GI9" s="28"/>
      <c r="GJ9" s="28"/>
      <c r="GK9" s="28"/>
      <c r="GL9" s="28"/>
      <c r="GM9" s="28"/>
      <c r="GN9" s="28"/>
      <c r="GO9" s="28"/>
      <c r="GP9" s="396"/>
      <c r="GQ9" s="28"/>
      <c r="GR9" s="28"/>
      <c r="GS9" s="28"/>
      <c r="GT9" s="28"/>
      <c r="GU9" s="28"/>
      <c r="GV9" s="28"/>
      <c r="GW9" s="28"/>
      <c r="GX9" s="28"/>
      <c r="GY9" s="28"/>
    </row>
    <row r="10" spans="1:223" ht="45" customHeight="1">
      <c r="A10" s="19" t="e">
        <f>A9+1</f>
        <v>#VALUE!</v>
      </c>
      <c r="B10" s="124" t="s">
        <v>164</v>
      </c>
      <c r="C10" s="200">
        <v>103</v>
      </c>
      <c r="D10" s="28" t="s">
        <v>1012</v>
      </c>
      <c r="E10" s="28" t="s">
        <v>1009</v>
      </c>
      <c r="F10" s="214">
        <v>1997</v>
      </c>
      <c r="G10" s="28" t="s">
        <v>151</v>
      </c>
      <c r="H10" s="28"/>
      <c r="I10" s="162" t="s">
        <v>1583</v>
      </c>
      <c r="J10" s="110" t="s">
        <v>1584</v>
      </c>
      <c r="K10" s="28"/>
      <c r="L10" s="28"/>
      <c r="M10" s="28"/>
      <c r="N10" s="28">
        <v>1</v>
      </c>
      <c r="O10" s="28"/>
      <c r="P10" s="28">
        <v>0</v>
      </c>
      <c r="Q10" s="28">
        <v>1</v>
      </c>
      <c r="R10" s="28"/>
      <c r="S10" s="28"/>
      <c r="T10" s="28"/>
      <c r="U10" s="28"/>
      <c r="V10" s="28"/>
      <c r="W10" s="28"/>
      <c r="X10" s="28"/>
      <c r="Y10" s="28"/>
      <c r="Z10" s="28"/>
      <c r="AA10" s="28"/>
      <c r="AB10" s="28"/>
      <c r="AC10" s="28"/>
      <c r="AD10" s="28"/>
      <c r="AE10" s="28"/>
      <c r="AF10" s="28"/>
      <c r="AG10" s="28"/>
      <c r="AH10" s="28"/>
      <c r="AI10" s="28"/>
      <c r="AJ10" s="28"/>
      <c r="AK10" s="28"/>
      <c r="AL10" s="28"/>
      <c r="AM10" s="28">
        <v>1</v>
      </c>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v>1</v>
      </c>
      <c r="BO10" s="28"/>
      <c r="BP10" s="28"/>
      <c r="BQ10" s="28"/>
      <c r="BR10" s="28"/>
      <c r="BS10" s="28"/>
      <c r="BT10" s="28"/>
      <c r="BU10" s="28"/>
      <c r="BV10" s="28"/>
      <c r="BW10" s="28"/>
      <c r="BX10" s="28">
        <v>1</v>
      </c>
      <c r="BY10" s="28"/>
      <c r="BZ10" s="28"/>
      <c r="CA10" s="28"/>
      <c r="CB10" s="28"/>
      <c r="CC10" s="28"/>
      <c r="CD10" s="28"/>
      <c r="CE10" s="28"/>
      <c r="CF10" s="28"/>
      <c r="CG10" s="28"/>
      <c r="CH10" s="28"/>
      <c r="CI10" s="28"/>
      <c r="CJ10" s="28"/>
      <c r="CK10" s="28"/>
      <c r="CL10" s="28"/>
      <c r="CM10" s="28">
        <v>1</v>
      </c>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v>1</v>
      </c>
      <c r="DO10" s="28">
        <v>1</v>
      </c>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v>1</v>
      </c>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396"/>
      <c r="GQ10" s="28"/>
      <c r="GR10" s="28"/>
      <c r="GS10" s="28"/>
      <c r="GT10" s="28"/>
      <c r="GU10" s="28"/>
      <c r="GV10" s="28"/>
      <c r="GW10" s="28"/>
      <c r="GX10" s="28"/>
      <c r="GY10" s="28"/>
    </row>
    <row r="11" spans="1:223" ht="45" customHeight="1">
      <c r="A11" s="19" t="e">
        <f>A10+1</f>
        <v>#VALUE!</v>
      </c>
      <c r="B11" s="189" t="s">
        <v>164</v>
      </c>
      <c r="C11" s="229">
        <f>C10+1</f>
        <v>104</v>
      </c>
      <c r="D11" s="28" t="s">
        <v>1116</v>
      </c>
      <c r="E11" s="28" t="s">
        <v>1117</v>
      </c>
      <c r="F11" s="218">
        <v>1999</v>
      </c>
      <c r="G11" s="28" t="s">
        <v>151</v>
      </c>
      <c r="H11" s="28">
        <v>0</v>
      </c>
      <c r="I11" s="110" t="s">
        <v>1118</v>
      </c>
      <c r="J11" s="110" t="s">
        <v>1119</v>
      </c>
      <c r="K11" s="28"/>
      <c r="L11" s="28"/>
      <c r="M11" s="28">
        <v>1</v>
      </c>
      <c r="N11" s="28"/>
      <c r="O11" s="28"/>
      <c r="P11" s="28">
        <v>0</v>
      </c>
      <c r="Q11" s="28">
        <v>1</v>
      </c>
      <c r="R11" s="28">
        <v>1</v>
      </c>
      <c r="S11" s="28"/>
      <c r="T11" s="28"/>
      <c r="U11" s="28"/>
      <c r="V11" s="28"/>
      <c r="W11" s="28"/>
      <c r="X11" s="28"/>
      <c r="Y11" s="28"/>
      <c r="Z11" s="28"/>
      <c r="AA11" s="28"/>
      <c r="AB11" s="28">
        <v>1</v>
      </c>
      <c r="AC11" s="28"/>
      <c r="AD11" s="28"/>
      <c r="AE11" s="28"/>
      <c r="AF11" s="28"/>
      <c r="AG11" s="28"/>
      <c r="AH11" s="28"/>
      <c r="AI11" s="28"/>
      <c r="AJ11" s="28"/>
      <c r="AK11" s="28"/>
      <c r="AL11" s="28"/>
      <c r="AM11" s="28">
        <v>1</v>
      </c>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v>1</v>
      </c>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v>1</v>
      </c>
      <c r="DL11" s="28">
        <v>1</v>
      </c>
      <c r="DM11" s="105">
        <v>0</v>
      </c>
      <c r="DN11" s="28"/>
      <c r="DO11" s="28">
        <v>1</v>
      </c>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v>1</v>
      </c>
      <c r="FT11" s="28"/>
      <c r="FU11" s="28"/>
      <c r="FV11" s="28"/>
      <c r="FW11" s="28"/>
      <c r="FX11" s="28"/>
      <c r="FY11" s="28"/>
      <c r="FZ11" s="28"/>
      <c r="GA11" s="28"/>
      <c r="GB11" s="28"/>
      <c r="GC11" s="28"/>
      <c r="GD11" s="28"/>
      <c r="GE11" s="28"/>
      <c r="GF11" s="28"/>
      <c r="GG11" s="28"/>
      <c r="GH11" s="28"/>
      <c r="GI11" s="28"/>
      <c r="GJ11" s="28"/>
      <c r="GK11" s="28"/>
      <c r="GL11" s="28"/>
      <c r="GM11" s="28"/>
      <c r="GN11" s="28"/>
      <c r="GO11" s="28"/>
      <c r="GP11" s="396"/>
      <c r="GQ11" s="28"/>
      <c r="GR11" s="28"/>
      <c r="GS11" s="28"/>
      <c r="GT11" s="28"/>
      <c r="GU11" s="28"/>
      <c r="GV11" s="28"/>
      <c r="GW11" s="28"/>
      <c r="GX11" s="28"/>
      <c r="GY11" s="28"/>
    </row>
    <row r="12" spans="1:223" ht="45" customHeight="1">
      <c r="A12" s="19" t="e">
        <f>A11+1</f>
        <v>#VALUE!</v>
      </c>
      <c r="B12" s="122" t="s">
        <v>164</v>
      </c>
      <c r="C12" s="193">
        <f>1+C11</f>
        <v>105</v>
      </c>
      <c r="D12" s="12" t="s">
        <v>298</v>
      </c>
      <c r="E12" s="402" t="s">
        <v>299</v>
      </c>
      <c r="F12" s="214">
        <v>2000</v>
      </c>
      <c r="G12" s="12" t="s">
        <v>151</v>
      </c>
      <c r="H12" s="33"/>
      <c r="I12" s="149" t="s">
        <v>300</v>
      </c>
      <c r="J12" s="110" t="s">
        <v>301</v>
      </c>
      <c r="K12" s="12"/>
      <c r="L12" s="12"/>
      <c r="M12" s="12"/>
      <c r="N12" s="12">
        <v>1</v>
      </c>
      <c r="O12" s="238"/>
      <c r="P12" s="238">
        <v>0</v>
      </c>
      <c r="Q12" s="238">
        <v>1</v>
      </c>
      <c r="R12" s="12"/>
      <c r="S12" s="12"/>
      <c r="T12" s="12"/>
      <c r="U12" s="12"/>
      <c r="V12" s="12"/>
      <c r="W12" s="12"/>
      <c r="X12" s="12"/>
      <c r="Y12" s="12"/>
      <c r="Z12" s="12"/>
      <c r="AA12" s="12"/>
      <c r="AB12" s="12"/>
      <c r="AC12" s="12"/>
      <c r="AD12" s="12"/>
      <c r="AE12" s="12"/>
      <c r="AF12" s="12"/>
      <c r="AG12" s="12"/>
      <c r="AH12" s="12"/>
      <c r="AI12" s="12"/>
      <c r="AJ12" s="12"/>
      <c r="AK12" s="12"/>
      <c r="AL12" s="12"/>
      <c r="AM12" s="12">
        <v>1</v>
      </c>
      <c r="AN12" s="12"/>
      <c r="AO12" s="12">
        <v>0</v>
      </c>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v>1</v>
      </c>
      <c r="BO12" s="12"/>
      <c r="BP12" s="33"/>
      <c r="BQ12" s="33"/>
      <c r="BR12" s="33"/>
      <c r="BS12" s="33"/>
      <c r="BT12" s="33"/>
      <c r="BU12" s="33"/>
      <c r="BV12" s="33"/>
      <c r="BW12" s="33"/>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v>1</v>
      </c>
      <c r="DK12" s="12"/>
      <c r="DL12" s="12">
        <v>1</v>
      </c>
      <c r="DM12" s="238"/>
      <c r="DN12" s="238"/>
      <c r="DO12" s="238">
        <v>1</v>
      </c>
      <c r="DP12" s="238"/>
      <c r="DQ12" s="238"/>
      <c r="DR12" s="238"/>
      <c r="DS12" s="238"/>
      <c r="DT12" s="238"/>
      <c r="DU12" s="238"/>
      <c r="DV12" s="238"/>
      <c r="DW12" s="238"/>
      <c r="DX12" s="238"/>
      <c r="DY12" s="238"/>
      <c r="DZ12" s="238"/>
      <c r="EA12" s="238"/>
      <c r="EB12" s="238"/>
      <c r="EC12" s="238"/>
      <c r="ED12" s="238"/>
      <c r="EE12" s="238"/>
      <c r="EF12" s="238"/>
      <c r="EG12" s="238"/>
      <c r="EH12" s="238"/>
      <c r="EI12" s="238"/>
      <c r="EJ12" s="238"/>
      <c r="EK12" s="238"/>
      <c r="EL12" s="238"/>
      <c r="EM12" s="238"/>
      <c r="EN12" s="238"/>
      <c r="EO12" s="238"/>
      <c r="EP12" s="238"/>
      <c r="EQ12" s="238"/>
      <c r="ER12" s="238"/>
      <c r="ES12" s="238"/>
      <c r="ET12" s="238"/>
      <c r="EU12" s="238"/>
      <c r="EV12" s="238"/>
      <c r="EW12" s="238"/>
      <c r="EX12" s="238"/>
      <c r="EY12" s="238"/>
      <c r="EZ12" s="12"/>
      <c r="FA12" s="12"/>
      <c r="FB12" s="12"/>
      <c r="FC12" s="12"/>
      <c r="FD12" s="12"/>
      <c r="FE12" s="12"/>
      <c r="FF12" s="12"/>
      <c r="FG12" s="12"/>
      <c r="FH12" s="12"/>
      <c r="FI12" s="12"/>
      <c r="FJ12" s="12"/>
      <c r="FK12" s="12"/>
      <c r="FL12" s="12"/>
      <c r="FM12" s="12"/>
      <c r="FN12" s="12"/>
      <c r="FO12" s="12"/>
      <c r="FP12" s="12">
        <v>1</v>
      </c>
      <c r="FQ12" s="12"/>
      <c r="FR12" s="12"/>
      <c r="FS12" s="12"/>
      <c r="FT12" s="12"/>
      <c r="FU12" s="12"/>
      <c r="FV12" s="12"/>
      <c r="FW12" s="12"/>
      <c r="FX12" s="12"/>
      <c r="FY12" s="12"/>
      <c r="FZ12" s="12"/>
      <c r="GA12" s="12"/>
      <c r="GB12" s="12"/>
      <c r="GC12" s="13"/>
      <c r="GD12" s="14"/>
      <c r="GE12" s="14"/>
      <c r="GF12" s="12" t="s">
        <v>302</v>
      </c>
      <c r="GG12" s="12" t="s">
        <v>303</v>
      </c>
      <c r="GH12" s="12" t="s">
        <v>173</v>
      </c>
      <c r="GI12" s="12" t="s">
        <v>304</v>
      </c>
      <c r="GJ12" s="33" t="s">
        <v>305</v>
      </c>
      <c r="GK12" s="12"/>
      <c r="GL12" s="12" t="s">
        <v>306</v>
      </c>
      <c r="GM12" s="12" t="s">
        <v>307</v>
      </c>
      <c r="GN12" s="12" t="s">
        <v>308</v>
      </c>
      <c r="GO12" s="33" t="s">
        <v>309</v>
      </c>
      <c r="GP12" s="35" t="s">
        <v>196</v>
      </c>
      <c r="GQ12" s="11">
        <v>1</v>
      </c>
      <c r="GR12" s="12">
        <v>0</v>
      </c>
      <c r="GS12" s="12">
        <v>1</v>
      </c>
      <c r="GT12" s="12"/>
      <c r="GU12" s="12">
        <v>0</v>
      </c>
      <c r="GV12" s="12">
        <v>0</v>
      </c>
      <c r="GW12" s="13">
        <v>0</v>
      </c>
      <c r="GX12" s="14"/>
      <c r="GY12" s="14"/>
    </row>
    <row r="13" spans="1:223" ht="45" customHeight="1">
      <c r="A13" s="19" t="e">
        <f>A12+1</f>
        <v>#VALUE!</v>
      </c>
      <c r="B13" s="121" t="s">
        <v>164</v>
      </c>
      <c r="C13" s="193">
        <v>34</v>
      </c>
      <c r="D13" s="28" t="s">
        <v>567</v>
      </c>
      <c r="E13" s="28" t="s">
        <v>568</v>
      </c>
      <c r="F13" s="214">
        <v>2000</v>
      </c>
      <c r="G13" s="28" t="s">
        <v>151</v>
      </c>
      <c r="H13" s="28"/>
      <c r="I13" s="149" t="s">
        <v>1417</v>
      </c>
      <c r="J13" s="412" t="s">
        <v>569</v>
      </c>
      <c r="K13" s="28"/>
      <c r="L13" s="28">
        <v>1</v>
      </c>
      <c r="M13" s="28"/>
      <c r="N13" s="182"/>
      <c r="O13" s="186"/>
      <c r="P13" s="186">
        <v>0</v>
      </c>
      <c r="Q13" s="186">
        <v>1</v>
      </c>
      <c r="R13" s="396"/>
      <c r="S13" s="396"/>
      <c r="T13" s="396"/>
      <c r="U13" s="396"/>
      <c r="V13" s="396"/>
      <c r="W13" s="396"/>
      <c r="X13" s="396"/>
      <c r="Y13" s="396"/>
      <c r="Z13" s="396"/>
      <c r="AA13" s="396"/>
      <c r="AB13" s="396"/>
      <c r="AC13" s="28"/>
      <c r="AD13" s="28">
        <v>1</v>
      </c>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397"/>
      <c r="BP13" s="397"/>
      <c r="BQ13" s="397"/>
      <c r="BR13" s="397"/>
      <c r="BS13" s="397"/>
      <c r="BT13" s="397"/>
      <c r="BU13" s="397"/>
      <c r="BV13" s="397"/>
      <c r="BW13" s="397"/>
      <c r="BX13" s="28"/>
      <c r="BY13" s="28"/>
      <c r="BZ13" s="28"/>
      <c r="CA13" s="28"/>
      <c r="CB13" s="28"/>
      <c r="CC13" s="28"/>
      <c r="CD13" s="28"/>
      <c r="CE13" s="28"/>
      <c r="CF13" s="28"/>
      <c r="CG13" s="28"/>
      <c r="CH13" s="28"/>
      <c r="CI13" s="28"/>
      <c r="CJ13" s="28"/>
      <c r="CK13" s="28"/>
      <c r="CL13" s="28"/>
      <c r="CM13" s="28"/>
      <c r="CN13" s="28"/>
      <c r="CO13" s="28"/>
      <c r="CP13" s="28"/>
      <c r="CQ13" s="28"/>
      <c r="CR13" s="28"/>
      <c r="CS13" s="28">
        <v>1</v>
      </c>
      <c r="CT13" s="28"/>
      <c r="CU13" s="28"/>
      <c r="CV13" s="28"/>
      <c r="CW13" s="28"/>
      <c r="CX13" s="28"/>
      <c r="CY13" s="28"/>
      <c r="CZ13" s="28"/>
      <c r="DA13" s="28"/>
      <c r="DB13" s="28"/>
      <c r="DC13" s="28"/>
      <c r="DD13" s="28"/>
      <c r="DE13" s="28"/>
      <c r="DF13" s="28"/>
      <c r="DG13" s="28"/>
      <c r="DH13" s="28"/>
      <c r="DI13" s="28"/>
      <c r="DJ13" s="28"/>
      <c r="DK13" s="396"/>
      <c r="DL13" s="396">
        <v>1</v>
      </c>
      <c r="DM13" s="186"/>
      <c r="DN13" s="186"/>
      <c r="DO13" s="186"/>
      <c r="DP13" s="186"/>
      <c r="DQ13" s="186"/>
      <c r="DR13" s="186"/>
      <c r="DS13" s="186"/>
      <c r="DT13" s="186"/>
      <c r="DU13" s="186"/>
      <c r="DV13" s="186"/>
      <c r="DW13" s="186"/>
      <c r="DX13" s="186"/>
      <c r="DY13" s="186"/>
      <c r="DZ13" s="186"/>
      <c r="EA13" s="186"/>
      <c r="EB13" s="186"/>
      <c r="EC13" s="186">
        <v>1</v>
      </c>
      <c r="ED13" s="186">
        <v>1</v>
      </c>
      <c r="EE13" s="186">
        <v>1</v>
      </c>
      <c r="EF13" s="186">
        <v>1</v>
      </c>
      <c r="EG13" s="186">
        <v>1</v>
      </c>
      <c r="EH13" s="186"/>
      <c r="EI13" s="186"/>
      <c r="EJ13" s="186"/>
      <c r="EK13" s="186">
        <v>1</v>
      </c>
      <c r="EL13" s="186">
        <v>1</v>
      </c>
      <c r="EM13" s="186">
        <v>1</v>
      </c>
      <c r="EN13" s="186">
        <v>1</v>
      </c>
      <c r="EO13" s="186">
        <v>1</v>
      </c>
      <c r="EP13" s="186"/>
      <c r="EQ13" s="186"/>
      <c r="ER13" s="186"/>
      <c r="ES13" s="186"/>
      <c r="ET13" s="186">
        <v>1</v>
      </c>
      <c r="EU13" s="186"/>
      <c r="EV13" s="186"/>
      <c r="EW13" s="186">
        <v>1</v>
      </c>
      <c r="EX13" s="186">
        <v>1</v>
      </c>
      <c r="EY13" s="186"/>
      <c r="EZ13" s="396">
        <v>1</v>
      </c>
      <c r="FA13" s="396"/>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v>1</v>
      </c>
      <c r="GA13" s="28"/>
      <c r="GB13" s="28"/>
      <c r="GC13" s="28"/>
      <c r="GD13" s="28"/>
      <c r="GE13" s="28"/>
      <c r="GF13" s="28" t="s">
        <v>35</v>
      </c>
      <c r="GG13" s="28" t="s">
        <v>570</v>
      </c>
      <c r="GH13" s="28" t="s">
        <v>62</v>
      </c>
      <c r="GI13" s="28"/>
      <c r="GJ13" s="397" t="s">
        <v>571</v>
      </c>
      <c r="GK13" s="28"/>
      <c r="GL13" s="28" t="s">
        <v>572</v>
      </c>
      <c r="GM13" s="28" t="s">
        <v>573</v>
      </c>
      <c r="GN13" s="28" t="s">
        <v>574</v>
      </c>
      <c r="GO13" s="28"/>
      <c r="GP13" s="28"/>
      <c r="GQ13" s="28"/>
      <c r="GR13" s="28"/>
      <c r="GS13" s="28"/>
      <c r="GT13" s="28"/>
      <c r="GU13" s="28"/>
      <c r="GV13" s="28"/>
      <c r="GW13" s="28"/>
      <c r="GX13" s="28"/>
      <c r="GY13" s="28"/>
    </row>
    <row r="14" spans="1:223" ht="45" customHeight="1">
      <c r="A14" s="19" t="e">
        <f>A13+1</f>
        <v>#VALUE!</v>
      </c>
      <c r="B14" s="124" t="s">
        <v>164</v>
      </c>
      <c r="C14" s="200">
        <f>C13+1</f>
        <v>35</v>
      </c>
      <c r="D14" s="149" t="s">
        <v>1545</v>
      </c>
      <c r="E14" s="396" t="s">
        <v>937</v>
      </c>
      <c r="F14" s="214">
        <v>2000</v>
      </c>
      <c r="G14" s="28" t="s">
        <v>151</v>
      </c>
      <c r="H14" s="28"/>
      <c r="I14" s="149" t="s">
        <v>938</v>
      </c>
      <c r="J14" s="110" t="s">
        <v>1546</v>
      </c>
      <c r="K14" s="28"/>
      <c r="L14" s="28">
        <v>1</v>
      </c>
      <c r="M14" s="28"/>
      <c r="N14" s="28"/>
      <c r="O14" s="185"/>
      <c r="P14" s="185"/>
      <c r="Q14" s="185"/>
      <c r="R14" s="28"/>
      <c r="S14" s="28"/>
      <c r="T14" s="28"/>
      <c r="U14" s="28"/>
      <c r="V14" s="28"/>
      <c r="W14" s="28"/>
      <c r="X14" s="28"/>
      <c r="Y14" s="28"/>
      <c r="Z14" s="28"/>
      <c r="AA14" s="28"/>
      <c r="AB14" s="28">
        <v>1</v>
      </c>
      <c r="AC14" s="28"/>
      <c r="AD14" s="28"/>
      <c r="AE14" s="28">
        <v>1</v>
      </c>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v>1</v>
      </c>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v>1</v>
      </c>
      <c r="DK14" s="28"/>
      <c r="DL14" s="28">
        <v>1</v>
      </c>
      <c r="DM14" s="185"/>
      <c r="DN14" s="185"/>
      <c r="DO14" s="185">
        <v>1</v>
      </c>
      <c r="DP14" s="185"/>
      <c r="DQ14" s="185"/>
      <c r="DR14" s="185"/>
      <c r="DS14" s="185"/>
      <c r="DT14" s="185"/>
      <c r="DU14" s="185"/>
      <c r="DV14" s="185"/>
      <c r="DW14" s="185"/>
      <c r="DX14" s="185"/>
      <c r="DY14" s="185"/>
      <c r="DZ14" s="185"/>
      <c r="EA14" s="185"/>
      <c r="EB14" s="185"/>
      <c r="EC14" s="185"/>
      <c r="ED14" s="185"/>
      <c r="EE14" s="185"/>
      <c r="EF14" s="185"/>
      <c r="EG14" s="185"/>
      <c r="EH14" s="185"/>
      <c r="EI14" s="185"/>
      <c r="EJ14" s="185"/>
      <c r="EK14" s="185"/>
      <c r="EL14" s="185"/>
      <c r="EM14" s="185"/>
      <c r="EN14" s="185"/>
      <c r="EO14" s="185"/>
      <c r="EP14" s="185"/>
      <c r="EQ14" s="185"/>
      <c r="ER14" s="185"/>
      <c r="ES14" s="185"/>
      <c r="ET14" s="185"/>
      <c r="EU14" s="185"/>
      <c r="EV14" s="185"/>
      <c r="EW14" s="185"/>
      <c r="EX14" s="185"/>
      <c r="EY14" s="185"/>
      <c r="EZ14" s="28"/>
      <c r="FA14" s="28"/>
      <c r="FB14" s="28">
        <v>1</v>
      </c>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396"/>
      <c r="GQ14" s="28"/>
      <c r="GR14" s="28"/>
      <c r="GS14" s="28"/>
      <c r="GT14" s="28"/>
      <c r="GU14" s="28"/>
      <c r="GV14" s="28"/>
      <c r="GW14" s="28"/>
      <c r="GX14" s="28"/>
      <c r="GY14" s="28"/>
    </row>
    <row r="15" spans="1:223" ht="45" customHeight="1">
      <c r="A15" s="19" t="e">
        <f>A14+1</f>
        <v>#VALUE!</v>
      </c>
      <c r="B15" s="189" t="s">
        <v>164</v>
      </c>
      <c r="C15" s="233">
        <f>C14+1</f>
        <v>36</v>
      </c>
      <c r="D15" s="28" t="s">
        <v>1183</v>
      </c>
      <c r="E15" s="28" t="s">
        <v>860</v>
      </c>
      <c r="F15" s="214">
        <v>2000</v>
      </c>
      <c r="G15" s="28" t="s">
        <v>151</v>
      </c>
      <c r="H15" s="28"/>
      <c r="I15" s="149" t="s">
        <v>1184</v>
      </c>
      <c r="J15" s="110" t="s">
        <v>1408</v>
      </c>
      <c r="K15" s="28"/>
      <c r="L15" s="28"/>
      <c r="M15" s="28"/>
      <c r="N15" s="28">
        <v>1</v>
      </c>
      <c r="O15" s="28"/>
      <c r="P15" s="185">
        <v>0</v>
      </c>
      <c r="Q15" s="28">
        <v>1</v>
      </c>
      <c r="R15" s="28"/>
      <c r="S15" s="28"/>
      <c r="T15" s="28"/>
      <c r="U15" s="28"/>
      <c r="V15" s="28"/>
      <c r="W15" s="28"/>
      <c r="X15" s="28"/>
      <c r="Y15" s="28"/>
      <c r="Z15" s="28"/>
      <c r="AA15" s="28"/>
      <c r="AB15" s="28">
        <v>1</v>
      </c>
      <c r="AC15" s="28"/>
      <c r="AD15" s="28"/>
      <c r="AE15" s="28"/>
      <c r="AF15" s="28"/>
      <c r="AG15" s="28"/>
      <c r="AH15" s="28"/>
      <c r="AI15" s="28"/>
      <c r="AJ15" s="28"/>
      <c r="AK15" s="28"/>
      <c r="AL15" s="28"/>
      <c r="AM15" s="28">
        <v>1</v>
      </c>
      <c r="AN15" s="28"/>
      <c r="AO15" s="28"/>
      <c r="AP15" s="28"/>
      <c r="AQ15" s="28"/>
      <c r="AR15" s="28"/>
      <c r="AS15" s="28"/>
      <c r="AT15" s="28"/>
      <c r="AU15" s="28"/>
      <c r="AV15" s="28"/>
      <c r="AW15" s="28"/>
      <c r="AX15" s="28"/>
      <c r="AY15" s="28"/>
      <c r="AZ15" s="28"/>
      <c r="BA15" s="28"/>
      <c r="BB15" s="28"/>
      <c r="BC15" s="28">
        <v>1</v>
      </c>
      <c r="BD15" s="28"/>
      <c r="BE15" s="28"/>
      <c r="BF15" s="28"/>
      <c r="BG15" s="28"/>
      <c r="BH15" s="28"/>
      <c r="BI15" s="28"/>
      <c r="BJ15" s="28"/>
      <c r="BK15" s="28"/>
      <c r="BL15" s="28"/>
      <c r="BM15" s="28"/>
      <c r="BN15" s="28"/>
      <c r="BO15" s="397"/>
      <c r="BP15" s="397"/>
      <c r="BQ15" s="397"/>
      <c r="BR15" s="397"/>
      <c r="BS15" s="397"/>
      <c r="BT15" s="397"/>
      <c r="BU15" s="397"/>
      <c r="BV15" s="397"/>
      <c r="BW15" s="397"/>
      <c r="BX15" s="28"/>
      <c r="BY15" s="28"/>
      <c r="BZ15" s="28"/>
      <c r="CA15" s="28"/>
      <c r="CB15" s="28"/>
      <c r="CC15" s="28"/>
      <c r="CD15" s="28"/>
      <c r="CE15" s="28"/>
      <c r="CF15" s="28"/>
      <c r="CG15" s="28"/>
      <c r="CH15" s="28"/>
      <c r="CI15" s="28"/>
      <c r="CJ15" s="28"/>
      <c r="CK15" s="28"/>
      <c r="CL15" s="28"/>
      <c r="CM15" s="28"/>
      <c r="CN15" s="28"/>
      <c r="CO15" s="28"/>
      <c r="CP15" s="28"/>
      <c r="CQ15" s="28"/>
      <c r="CR15" s="28"/>
      <c r="CS15" s="28"/>
      <c r="CT15" s="28">
        <v>1</v>
      </c>
      <c r="CU15" s="28"/>
      <c r="CV15" s="28"/>
      <c r="CW15" s="28"/>
      <c r="CX15" s="28"/>
      <c r="CY15" s="28"/>
      <c r="CZ15" s="28"/>
      <c r="DA15" s="28"/>
      <c r="DB15" s="28">
        <v>1</v>
      </c>
      <c r="DC15" s="28"/>
      <c r="DD15" s="28"/>
      <c r="DE15" s="28">
        <v>1</v>
      </c>
      <c r="DF15" s="28"/>
      <c r="DG15" s="28"/>
      <c r="DH15" s="28"/>
      <c r="DI15" s="28"/>
      <c r="DJ15" s="28"/>
      <c r="DK15" s="28"/>
      <c r="DL15" s="105">
        <v>1</v>
      </c>
      <c r="DM15" s="28"/>
      <c r="DN15" s="105">
        <v>0</v>
      </c>
      <c r="DO15" s="28">
        <v>1</v>
      </c>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v>1</v>
      </c>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397"/>
      <c r="GK15" s="28"/>
      <c r="GL15" s="28"/>
      <c r="GM15" s="28"/>
      <c r="GN15" s="397"/>
      <c r="GO15" s="28"/>
      <c r="GP15" s="28"/>
      <c r="GQ15" s="28"/>
      <c r="GR15" s="28"/>
      <c r="GS15" s="28"/>
      <c r="GT15" s="28"/>
      <c r="GU15" s="28"/>
      <c r="GV15" s="28"/>
      <c r="GW15" s="28"/>
      <c r="GX15" s="28"/>
      <c r="GY15" s="28"/>
    </row>
    <row r="16" spans="1:223" ht="54.75" customHeight="1">
      <c r="A16" s="19" t="e">
        <f>A15+1</f>
        <v>#VALUE!</v>
      </c>
      <c r="B16" s="123" t="s">
        <v>164</v>
      </c>
      <c r="C16" s="194">
        <v>31</v>
      </c>
      <c r="D16" s="13" t="s">
        <v>262</v>
      </c>
      <c r="E16" s="13" t="s">
        <v>535</v>
      </c>
      <c r="F16" s="215">
        <v>2001</v>
      </c>
      <c r="G16" s="13" t="s">
        <v>151</v>
      </c>
      <c r="H16" s="28"/>
      <c r="I16" s="149" t="s">
        <v>536</v>
      </c>
      <c r="J16" s="110" t="s">
        <v>537</v>
      </c>
      <c r="K16" s="13"/>
      <c r="L16" s="13"/>
      <c r="M16" s="13">
        <v>1</v>
      </c>
      <c r="N16" s="13"/>
      <c r="O16" s="13"/>
      <c r="P16" s="418">
        <v>0</v>
      </c>
      <c r="Q16" s="13">
        <v>1</v>
      </c>
      <c r="R16" s="13"/>
      <c r="S16" s="13"/>
      <c r="T16" s="13"/>
      <c r="U16" s="13"/>
      <c r="V16" s="13"/>
      <c r="W16" s="13"/>
      <c r="X16" s="13"/>
      <c r="Y16" s="13"/>
      <c r="Z16" s="13"/>
      <c r="AA16" s="13"/>
      <c r="AB16" s="13"/>
      <c r="AC16" s="13"/>
      <c r="AD16" s="13"/>
      <c r="AE16" s="13"/>
      <c r="AF16" s="13"/>
      <c r="AG16" s="13"/>
      <c r="AH16" s="13"/>
      <c r="AI16" s="13"/>
      <c r="AJ16" s="13"/>
      <c r="AK16" s="13"/>
      <c r="AL16" s="13"/>
      <c r="AM16" s="13">
        <v>1</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v>1</v>
      </c>
      <c r="BO16" s="13"/>
      <c r="BP16" s="13"/>
      <c r="BQ16" s="13"/>
      <c r="BR16" s="425"/>
      <c r="BS16" s="425"/>
      <c r="BT16" s="425"/>
      <c r="BU16" s="425"/>
      <c r="BV16" s="425"/>
      <c r="BW16" s="425"/>
      <c r="BX16" s="13"/>
      <c r="BY16" s="13"/>
      <c r="BZ16" s="13"/>
      <c r="CA16" s="13"/>
      <c r="CB16" s="13"/>
      <c r="CC16" s="13"/>
      <c r="CD16" s="13"/>
      <c r="CE16" s="13"/>
      <c r="CF16" s="13"/>
      <c r="CG16" s="13"/>
      <c r="CH16" s="13"/>
      <c r="CI16" s="13"/>
      <c r="CJ16" s="13"/>
      <c r="CK16" s="13"/>
      <c r="CL16" s="13"/>
      <c r="CM16" s="13"/>
      <c r="CN16" s="13"/>
      <c r="CO16" s="13"/>
      <c r="CP16" s="13"/>
      <c r="CQ16" s="13"/>
      <c r="CR16" s="13"/>
      <c r="CS16" s="13">
        <v>1</v>
      </c>
      <c r="CT16" s="13"/>
      <c r="CU16" s="13"/>
      <c r="CV16" s="13"/>
      <c r="CW16" s="13"/>
      <c r="CX16" s="13"/>
      <c r="CY16" s="13"/>
      <c r="CZ16" s="13"/>
      <c r="DA16" s="13"/>
      <c r="DB16" s="13"/>
      <c r="DC16" s="13"/>
      <c r="DD16" s="13"/>
      <c r="DE16" s="13"/>
      <c r="DF16" s="13"/>
      <c r="DG16" s="13"/>
      <c r="DH16" s="13"/>
      <c r="DI16" s="13"/>
      <c r="DJ16" s="13"/>
      <c r="DK16" s="13"/>
      <c r="DL16" s="13">
        <v>1</v>
      </c>
      <c r="DM16" s="13"/>
      <c r="DN16" s="13"/>
      <c r="DO16" s="13">
        <v>1</v>
      </c>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v>1</v>
      </c>
      <c r="FM16" s="13"/>
      <c r="FN16" s="13"/>
      <c r="FO16" s="13"/>
      <c r="FP16" s="13"/>
      <c r="FQ16" s="13"/>
      <c r="FR16" s="13"/>
      <c r="FS16" s="13"/>
      <c r="FT16" s="13"/>
      <c r="FU16" s="13"/>
      <c r="FV16" s="13"/>
      <c r="FW16" s="13"/>
      <c r="FX16" s="13"/>
      <c r="FY16" s="13"/>
      <c r="FZ16" s="13"/>
      <c r="GA16" s="13"/>
      <c r="GB16" s="13"/>
      <c r="GC16" s="13"/>
      <c r="GD16" s="13"/>
      <c r="GE16" s="13"/>
      <c r="GF16" s="13" t="s">
        <v>61</v>
      </c>
      <c r="GG16" s="28" t="s">
        <v>538</v>
      </c>
      <c r="GH16" s="13" t="s">
        <v>539</v>
      </c>
      <c r="GI16" s="13"/>
      <c r="GJ16" s="425" t="s">
        <v>540</v>
      </c>
      <c r="GK16" s="13"/>
      <c r="GL16" s="28" t="s">
        <v>541</v>
      </c>
      <c r="GM16" s="28" t="s">
        <v>542</v>
      </c>
      <c r="GN16" s="28" t="s">
        <v>543</v>
      </c>
      <c r="GO16" s="13"/>
      <c r="GP16" s="436"/>
      <c r="GQ16" s="13"/>
      <c r="GR16" s="13"/>
      <c r="GS16" s="13"/>
      <c r="GT16" s="13"/>
      <c r="GU16" s="13"/>
      <c r="GV16" s="13"/>
      <c r="GW16" s="13"/>
      <c r="GX16" s="13"/>
      <c r="GY16" s="13"/>
    </row>
    <row r="17" spans="1:223" ht="45" customHeight="1">
      <c r="A17" s="19" t="e">
        <f>A16+1</f>
        <v>#VALUE!</v>
      </c>
      <c r="B17" s="124" t="s">
        <v>164</v>
      </c>
      <c r="C17" s="200">
        <f>C16+1</f>
        <v>32</v>
      </c>
      <c r="D17" s="28" t="s">
        <v>1580</v>
      </c>
      <c r="E17" s="28" t="s">
        <v>1009</v>
      </c>
      <c r="F17" s="214">
        <v>2001</v>
      </c>
      <c r="G17" s="28" t="s">
        <v>151</v>
      </c>
      <c r="H17" s="28"/>
      <c r="I17" s="162" t="s">
        <v>1010</v>
      </c>
      <c r="J17" s="110" t="s">
        <v>1011</v>
      </c>
      <c r="K17" s="28"/>
      <c r="L17" s="28"/>
      <c r="M17" s="28"/>
      <c r="N17" s="28">
        <v>1</v>
      </c>
      <c r="O17" s="28"/>
      <c r="P17" s="185">
        <v>0</v>
      </c>
      <c r="Q17" s="28">
        <v>1</v>
      </c>
      <c r="R17" s="28"/>
      <c r="S17" s="28"/>
      <c r="T17" s="28"/>
      <c r="U17" s="28"/>
      <c r="V17" s="28"/>
      <c r="W17" s="28"/>
      <c r="X17" s="28"/>
      <c r="Y17" s="28"/>
      <c r="Z17" s="28"/>
      <c r="AA17" s="28"/>
      <c r="AB17" s="28"/>
      <c r="AC17" s="28"/>
      <c r="AD17" s="28"/>
      <c r="AE17" s="28"/>
      <c r="AF17" s="28"/>
      <c r="AG17" s="28"/>
      <c r="AH17" s="28"/>
      <c r="AI17" s="28"/>
      <c r="AJ17" s="28"/>
      <c r="AK17" s="28"/>
      <c r="AL17" s="28"/>
      <c r="AM17" s="28">
        <v>1</v>
      </c>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v>1</v>
      </c>
      <c r="BM17" s="28"/>
      <c r="BN17" s="28"/>
      <c r="BO17" s="28"/>
      <c r="BP17" s="28"/>
      <c r="BQ17" s="28"/>
      <c r="BR17" s="28"/>
      <c r="BS17" s="28"/>
      <c r="BT17" s="28"/>
      <c r="BU17" s="28"/>
      <c r="BV17" s="28"/>
      <c r="BW17" s="28"/>
      <c r="BX17" s="28">
        <v>1</v>
      </c>
      <c r="BY17" s="28"/>
      <c r="BZ17" s="28"/>
      <c r="CA17" s="28"/>
      <c r="CB17" s="28"/>
      <c r="CC17" s="28"/>
      <c r="CD17" s="28"/>
      <c r="CE17" s="28"/>
      <c r="CF17" s="28"/>
      <c r="CG17" s="28"/>
      <c r="CH17" s="28"/>
      <c r="CI17" s="28"/>
      <c r="CJ17" s="28"/>
      <c r="CK17" s="28"/>
      <c r="CL17" s="28"/>
      <c r="CM17" s="28">
        <v>1</v>
      </c>
      <c r="CN17" s="28"/>
      <c r="CO17" s="28"/>
      <c r="CP17" s="28"/>
      <c r="CQ17" s="28"/>
      <c r="CR17" s="28"/>
      <c r="CS17" s="28"/>
      <c r="CT17" s="105">
        <v>0</v>
      </c>
      <c r="CU17" s="105"/>
      <c r="CV17" s="105"/>
      <c r="CW17" s="105"/>
      <c r="CX17" s="105">
        <v>0</v>
      </c>
      <c r="CY17" s="28"/>
      <c r="CZ17" s="28"/>
      <c r="DA17" s="28"/>
      <c r="DB17" s="28"/>
      <c r="DC17" s="28"/>
      <c r="DD17" s="28"/>
      <c r="DE17" s="28"/>
      <c r="DF17" s="28"/>
      <c r="DG17" s="28"/>
      <c r="DH17" s="28"/>
      <c r="DI17" s="28"/>
      <c r="DJ17" s="28"/>
      <c r="DK17" s="28"/>
      <c r="DL17" s="28"/>
      <c r="DM17" s="28"/>
      <c r="DN17" s="28">
        <v>1</v>
      </c>
      <c r="DO17" s="28">
        <v>1</v>
      </c>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v>1</v>
      </c>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397"/>
      <c r="GO17" s="397"/>
      <c r="GP17" s="396"/>
      <c r="GQ17" s="28"/>
      <c r="GR17" s="28"/>
      <c r="GS17" s="28"/>
      <c r="GT17" s="28"/>
      <c r="GU17" s="28"/>
      <c r="GV17" s="28"/>
      <c r="GW17" s="28"/>
      <c r="GX17" s="28"/>
      <c r="GY17" s="28"/>
    </row>
    <row r="18" spans="1:223" ht="45" customHeight="1">
      <c r="A18" s="179" t="e">
        <f>A17+1</f>
        <v>#VALUE!</v>
      </c>
      <c r="B18" s="124" t="s">
        <v>1603</v>
      </c>
      <c r="C18" s="208">
        <f>C17+1</f>
        <v>33</v>
      </c>
      <c r="D18" s="149" t="s">
        <v>1597</v>
      </c>
      <c r="E18" s="28" t="s">
        <v>1038</v>
      </c>
      <c r="F18" s="214">
        <v>2001</v>
      </c>
      <c r="G18" s="28" t="s">
        <v>151</v>
      </c>
      <c r="H18" s="28"/>
      <c r="I18" s="149" t="s">
        <v>1039</v>
      </c>
      <c r="J18" s="110" t="s">
        <v>1040</v>
      </c>
      <c r="K18" s="28">
        <v>1</v>
      </c>
      <c r="L18" s="28"/>
      <c r="M18" s="28"/>
      <c r="N18" s="28"/>
      <c r="O18" s="28"/>
      <c r="P18" s="28">
        <v>0</v>
      </c>
      <c r="Q18" s="28">
        <v>1</v>
      </c>
      <c r="R18" s="28"/>
      <c r="S18" s="28"/>
      <c r="T18" s="28"/>
      <c r="U18" s="28"/>
      <c r="V18" s="28"/>
      <c r="W18" s="28"/>
      <c r="X18" s="28"/>
      <c r="Y18" s="28"/>
      <c r="Z18" s="28"/>
      <c r="AA18" s="28"/>
      <c r="AB18" s="28"/>
      <c r="AC18" s="28"/>
      <c r="AD18" s="28"/>
      <c r="AE18" s="28"/>
      <c r="AF18" s="28">
        <v>1</v>
      </c>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v>1</v>
      </c>
      <c r="BY18" s="28"/>
      <c r="BZ18" s="28"/>
      <c r="CA18" s="28"/>
      <c r="CB18" s="28"/>
      <c r="CC18" s="28"/>
      <c r="CD18" s="28"/>
      <c r="CE18" s="28"/>
      <c r="CF18" s="28"/>
      <c r="CG18" s="28"/>
      <c r="CH18" s="28"/>
      <c r="CI18" s="28">
        <v>1</v>
      </c>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105">
        <v>0</v>
      </c>
      <c r="DL18" s="28"/>
      <c r="DM18" s="28"/>
      <c r="DN18" s="28">
        <v>1</v>
      </c>
      <c r="DO18" s="28">
        <v>1</v>
      </c>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v>1</v>
      </c>
      <c r="GA18" s="28"/>
      <c r="GB18" s="28"/>
      <c r="GC18" s="28"/>
      <c r="GD18" s="28"/>
      <c r="GE18" s="28"/>
      <c r="GF18" s="28"/>
      <c r="GG18" s="28"/>
      <c r="GH18" s="28"/>
      <c r="GI18" s="28"/>
      <c r="GJ18" s="28"/>
      <c r="GK18" s="28"/>
      <c r="GL18" s="28"/>
      <c r="GM18" s="28"/>
      <c r="GN18" s="28"/>
      <c r="GO18" s="28"/>
      <c r="GP18" s="396"/>
      <c r="GQ18" s="28"/>
      <c r="GR18" s="28"/>
      <c r="GS18" s="28"/>
      <c r="GT18" s="28"/>
      <c r="GU18" s="28"/>
      <c r="GV18" s="28"/>
      <c r="GW18" s="28"/>
      <c r="GX18" s="28"/>
      <c r="GY18" s="28"/>
    </row>
    <row r="19" spans="1:223" ht="45" customHeight="1">
      <c r="A19" s="19" t="e">
        <f>A18+1</f>
        <v>#VALUE!</v>
      </c>
      <c r="B19" s="124" t="s">
        <v>164</v>
      </c>
      <c r="C19" s="196">
        <f>C18+1</f>
        <v>34</v>
      </c>
      <c r="D19" s="28" t="s">
        <v>1043</v>
      </c>
      <c r="E19" s="28" t="s">
        <v>1051</v>
      </c>
      <c r="F19" s="214">
        <v>2001</v>
      </c>
      <c r="G19" s="149" t="s">
        <v>1045</v>
      </c>
      <c r="H19" s="28">
        <v>1</v>
      </c>
      <c r="I19" s="162" t="s">
        <v>1052</v>
      </c>
      <c r="J19" s="110" t="s">
        <v>1608</v>
      </c>
      <c r="K19" s="28"/>
      <c r="L19" s="28"/>
      <c r="M19" s="28">
        <v>1</v>
      </c>
      <c r="N19" s="28">
        <v>1</v>
      </c>
      <c r="O19" s="28">
        <v>1</v>
      </c>
      <c r="P19" s="28">
        <v>0</v>
      </c>
      <c r="Q19" s="28">
        <v>1</v>
      </c>
      <c r="R19" s="28"/>
      <c r="S19" s="105">
        <v>0</v>
      </c>
      <c r="T19" s="28">
        <v>1</v>
      </c>
      <c r="U19" s="28"/>
      <c r="V19" s="28"/>
      <c r="W19" s="28"/>
      <c r="X19" s="28"/>
      <c r="Y19" s="28"/>
      <c r="Z19" s="28"/>
      <c r="AA19" s="28"/>
      <c r="AB19" s="28"/>
      <c r="AC19" s="28">
        <v>1</v>
      </c>
      <c r="AD19" s="28"/>
      <c r="AE19" s="28"/>
      <c r="AF19" s="28"/>
      <c r="AG19" s="28"/>
      <c r="AH19" s="28"/>
      <c r="AI19" s="28"/>
      <c r="AJ19" s="28"/>
      <c r="AK19" s="28"/>
      <c r="AL19" s="28"/>
      <c r="AM19" s="28">
        <v>1</v>
      </c>
      <c r="AN19" s="28">
        <v>1</v>
      </c>
      <c r="AO19" s="28">
        <v>1</v>
      </c>
      <c r="AP19" s="28">
        <v>1</v>
      </c>
      <c r="AQ19" s="28"/>
      <c r="AR19" s="28"/>
      <c r="AS19" s="28"/>
      <c r="AT19" s="28"/>
      <c r="AU19" s="28"/>
      <c r="AV19" s="28"/>
      <c r="AW19" s="28">
        <v>1</v>
      </c>
      <c r="AX19" s="28"/>
      <c r="AY19" s="28">
        <v>1</v>
      </c>
      <c r="AZ19" s="28"/>
      <c r="BA19" s="28"/>
      <c r="BB19" s="28"/>
      <c r="BC19" s="28"/>
      <c r="BD19" s="28"/>
      <c r="BE19" s="28"/>
      <c r="BF19" s="28"/>
      <c r="BG19" s="28"/>
      <c r="BH19" s="28"/>
      <c r="BI19" s="28"/>
      <c r="BJ19" s="28"/>
      <c r="BK19" s="28">
        <v>0</v>
      </c>
      <c r="BL19" s="28"/>
      <c r="BM19" s="28">
        <v>1</v>
      </c>
      <c r="BN19" s="28">
        <v>0</v>
      </c>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v>1</v>
      </c>
      <c r="DK19" s="28"/>
      <c r="DL19" s="28">
        <v>1</v>
      </c>
      <c r="DM19" s="28"/>
      <c r="DN19" s="28"/>
      <c r="DO19" s="28">
        <v>1</v>
      </c>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v>1</v>
      </c>
      <c r="FP19" s="28"/>
      <c r="FQ19" s="28"/>
      <c r="FR19" s="28"/>
      <c r="FS19" s="28"/>
      <c r="FT19" s="28"/>
      <c r="FU19" s="28"/>
      <c r="FV19" s="28"/>
      <c r="FW19" s="28"/>
      <c r="FX19" s="28"/>
      <c r="FY19" s="28"/>
      <c r="FZ19" s="28"/>
      <c r="GA19" s="28"/>
      <c r="GB19" s="28"/>
      <c r="GC19" s="28"/>
      <c r="GD19" s="28"/>
      <c r="GE19" s="28"/>
      <c r="GF19" s="28"/>
      <c r="GG19" s="28"/>
      <c r="GH19" s="28"/>
      <c r="GI19" s="28"/>
      <c r="GJ19" s="28"/>
      <c r="GK19" s="28"/>
      <c r="GL19" s="28"/>
      <c r="GM19" s="28"/>
      <c r="GN19" s="28"/>
      <c r="GO19" s="28"/>
      <c r="GP19" s="396"/>
      <c r="GQ19" s="28"/>
      <c r="GR19" s="28"/>
      <c r="GS19" s="28"/>
      <c r="GT19" s="28"/>
      <c r="GU19" s="28"/>
      <c r="GV19" s="28"/>
      <c r="GW19" s="28"/>
      <c r="GX19" s="28"/>
      <c r="GY19" s="28"/>
    </row>
    <row r="20" spans="1:223" ht="45" customHeight="1">
      <c r="A20" s="19" t="e">
        <f>A19+1</f>
        <v>#VALUE!</v>
      </c>
      <c r="B20" s="189" t="s">
        <v>164</v>
      </c>
      <c r="C20" s="229">
        <f>C19+1</f>
        <v>35</v>
      </c>
      <c r="D20" s="162" t="s">
        <v>1127</v>
      </c>
      <c r="E20" s="28" t="s">
        <v>1128</v>
      </c>
      <c r="F20" s="214">
        <v>2002</v>
      </c>
      <c r="G20" s="28" t="s">
        <v>32</v>
      </c>
      <c r="H20" s="28">
        <v>0</v>
      </c>
      <c r="I20" s="149" t="s">
        <v>1129</v>
      </c>
      <c r="J20" s="110" t="s">
        <v>1650</v>
      </c>
      <c r="K20" s="28">
        <v>1</v>
      </c>
      <c r="L20" s="28"/>
      <c r="M20" s="28"/>
      <c r="N20" s="28"/>
      <c r="O20" s="28"/>
      <c r="P20" s="28"/>
      <c r="Q20" s="28"/>
      <c r="R20" s="28"/>
      <c r="S20" s="28"/>
      <c r="T20" s="28"/>
      <c r="U20" s="28"/>
      <c r="V20" s="28"/>
      <c r="W20" s="28"/>
      <c r="X20" s="28"/>
      <c r="Y20" s="28"/>
      <c r="Z20" s="28"/>
      <c r="AA20" s="28">
        <v>1</v>
      </c>
      <c r="AB20" s="28"/>
      <c r="AC20" s="28"/>
      <c r="AD20" s="28"/>
      <c r="AE20" s="28"/>
      <c r="AF20" s="28"/>
      <c r="AG20" s="28"/>
      <c r="AH20" s="28"/>
      <c r="AI20" s="28"/>
      <c r="AJ20" s="28"/>
      <c r="AK20" s="28"/>
      <c r="AL20" s="28"/>
      <c r="AM20" s="28">
        <v>1</v>
      </c>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v>1</v>
      </c>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v>1</v>
      </c>
      <c r="DL20" s="28">
        <v>1</v>
      </c>
      <c r="DM20" s="105">
        <v>0</v>
      </c>
      <c r="DN20" s="28"/>
      <c r="DO20" s="28"/>
      <c r="DP20" s="28"/>
      <c r="DQ20" s="28"/>
      <c r="DR20" s="28"/>
      <c r="DS20" s="28"/>
      <c r="DT20" s="28"/>
      <c r="DU20" s="28"/>
      <c r="DV20" s="28"/>
      <c r="DW20" s="28"/>
      <c r="DX20" s="28"/>
      <c r="DY20" s="28"/>
      <c r="DZ20" s="28"/>
      <c r="EA20" s="28"/>
      <c r="EB20" s="28"/>
      <c r="EC20" s="28">
        <v>1</v>
      </c>
      <c r="ED20" s="28">
        <v>1</v>
      </c>
      <c r="EE20" s="28">
        <v>1</v>
      </c>
      <c r="EF20" s="28">
        <v>1</v>
      </c>
      <c r="EG20" s="28"/>
      <c r="EH20" s="28"/>
      <c r="EI20" s="28"/>
      <c r="EJ20" s="28"/>
      <c r="EK20" s="28"/>
      <c r="EL20" s="28"/>
      <c r="EM20" s="28"/>
      <c r="EN20" s="28">
        <v>1</v>
      </c>
      <c r="EO20" s="28"/>
      <c r="EP20" s="28">
        <v>1</v>
      </c>
      <c r="EQ20" s="28"/>
      <c r="ER20" s="28"/>
      <c r="ES20" s="28"/>
      <c r="ET20" s="28"/>
      <c r="EU20" s="28"/>
      <c r="EV20" s="28"/>
      <c r="EW20" s="28"/>
      <c r="EX20" s="28"/>
      <c r="EY20" s="28"/>
      <c r="EZ20" s="28"/>
      <c r="FA20" s="28">
        <v>1</v>
      </c>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396"/>
      <c r="GM20" s="28"/>
      <c r="GN20" s="28"/>
      <c r="GO20" s="28"/>
      <c r="GP20" s="396"/>
      <c r="GQ20" s="28"/>
      <c r="GR20" s="28"/>
      <c r="GS20" s="28"/>
      <c r="GT20" s="28"/>
      <c r="GU20" s="28"/>
      <c r="GV20" s="28"/>
      <c r="GW20" s="28"/>
      <c r="GX20" s="28"/>
      <c r="GY20" s="28"/>
    </row>
    <row r="21" spans="1:223" ht="45" customHeight="1">
      <c r="A21" s="19" t="e">
        <f>A20+1</f>
        <v>#VALUE!</v>
      </c>
      <c r="B21" s="124" t="s">
        <v>164</v>
      </c>
      <c r="C21" s="198">
        <v>62</v>
      </c>
      <c r="D21" s="28" t="s">
        <v>323</v>
      </c>
      <c r="E21" s="28" t="s">
        <v>860</v>
      </c>
      <c r="F21" s="214">
        <v>2004</v>
      </c>
      <c r="G21" s="396" t="s">
        <v>861</v>
      </c>
      <c r="H21" s="396"/>
      <c r="I21" s="149" t="s">
        <v>862</v>
      </c>
      <c r="J21" s="110" t="s">
        <v>863</v>
      </c>
      <c r="K21" s="28">
        <v>1</v>
      </c>
      <c r="L21" s="28"/>
      <c r="M21" s="28"/>
      <c r="N21" s="28"/>
      <c r="O21" s="28"/>
      <c r="P21" s="28"/>
      <c r="Q21" s="184"/>
      <c r="R21" s="28">
        <v>1</v>
      </c>
      <c r="S21" s="28"/>
      <c r="T21" s="28"/>
      <c r="U21" s="28"/>
      <c r="V21" s="28"/>
      <c r="W21" s="28"/>
      <c r="X21" s="28"/>
      <c r="Y21" s="28"/>
      <c r="Z21" s="28"/>
      <c r="AA21" s="28"/>
      <c r="AB21" s="28"/>
      <c r="AC21" s="28"/>
      <c r="AD21" s="28"/>
      <c r="AE21" s="28"/>
      <c r="AF21" s="28"/>
      <c r="AG21" s="28"/>
      <c r="AH21" s="28"/>
      <c r="AI21" s="28"/>
      <c r="AJ21" s="28"/>
      <c r="AK21" s="28"/>
      <c r="AL21" s="28"/>
      <c r="AM21" s="28">
        <v>1</v>
      </c>
      <c r="AN21" s="28"/>
      <c r="AO21" s="28"/>
      <c r="AP21" s="28"/>
      <c r="AQ21" s="28"/>
      <c r="AR21" s="28"/>
      <c r="AS21" s="28"/>
      <c r="AT21" s="28"/>
      <c r="AU21" s="28"/>
      <c r="AV21" s="28"/>
      <c r="AW21" s="28"/>
      <c r="AX21" s="28"/>
      <c r="AY21" s="28"/>
      <c r="AZ21" s="28"/>
      <c r="BA21" s="28"/>
      <c r="BB21" s="28"/>
      <c r="BC21" s="28"/>
      <c r="BD21" s="28"/>
      <c r="BE21" s="28"/>
      <c r="BF21" s="28"/>
      <c r="BG21" s="28"/>
      <c r="BH21" s="28"/>
      <c r="BI21" s="28">
        <v>1</v>
      </c>
      <c r="BJ21" s="28"/>
      <c r="BK21" s="28"/>
      <c r="BL21" s="28"/>
      <c r="BM21" s="28"/>
      <c r="BN21" s="28"/>
      <c r="BO21" s="28">
        <v>1</v>
      </c>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v>1</v>
      </c>
      <c r="DK21" s="28"/>
      <c r="DL21" s="28">
        <v>1</v>
      </c>
      <c r="DM21" s="184"/>
      <c r="DN21" s="184"/>
      <c r="DO21" s="184">
        <v>1</v>
      </c>
      <c r="DP21" s="184"/>
      <c r="DQ21" s="184"/>
      <c r="DR21" s="184"/>
      <c r="DS21" s="184"/>
      <c r="DT21" s="184"/>
      <c r="DU21" s="184"/>
      <c r="DV21" s="184"/>
      <c r="DW21" s="184"/>
      <c r="DX21" s="184"/>
      <c r="DY21" s="184"/>
      <c r="DZ21" s="184"/>
      <c r="EA21" s="184"/>
      <c r="EB21" s="184"/>
      <c r="EC21" s="184"/>
      <c r="ED21" s="184"/>
      <c r="EE21" s="184"/>
      <c r="EF21" s="184"/>
      <c r="EG21" s="184"/>
      <c r="EH21" s="184"/>
      <c r="EI21" s="184"/>
      <c r="EJ21" s="184"/>
      <c r="EK21" s="184"/>
      <c r="EL21" s="184"/>
      <c r="EM21" s="184"/>
      <c r="EN21" s="184"/>
      <c r="EO21" s="184"/>
      <c r="EP21" s="184"/>
      <c r="EQ21" s="184"/>
      <c r="ER21" s="184"/>
      <c r="ES21" s="184"/>
      <c r="ET21" s="184"/>
      <c r="EU21" s="184"/>
      <c r="EV21" s="184"/>
      <c r="EW21" s="184"/>
      <c r="EX21" s="184"/>
      <c r="EY21" s="184"/>
      <c r="EZ21" s="184"/>
      <c r="FA21" s="28">
        <v>1</v>
      </c>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t="s">
        <v>864</v>
      </c>
      <c r="GA21" s="28"/>
      <c r="GB21" s="28"/>
      <c r="GC21" s="28"/>
      <c r="GD21" s="28"/>
      <c r="GE21" s="28"/>
      <c r="GF21" s="28" t="s">
        <v>708</v>
      </c>
      <c r="GG21" s="28" t="s">
        <v>865</v>
      </c>
      <c r="GH21" s="28" t="s">
        <v>866</v>
      </c>
      <c r="GI21" s="28" t="s">
        <v>867</v>
      </c>
      <c r="GJ21" s="28" t="s">
        <v>868</v>
      </c>
      <c r="GK21" s="28"/>
      <c r="GL21" s="33" t="s">
        <v>869</v>
      </c>
      <c r="GM21" s="28" t="s">
        <v>870</v>
      </c>
      <c r="GN21" s="28" t="s">
        <v>871</v>
      </c>
      <c r="GO21" s="28" t="s">
        <v>872</v>
      </c>
      <c r="GP21" s="396"/>
      <c r="GQ21" s="28"/>
      <c r="GR21" s="28"/>
      <c r="GS21" s="28"/>
      <c r="GT21" s="28"/>
      <c r="GU21" s="28"/>
      <c r="GV21" s="28"/>
      <c r="GW21" s="28"/>
      <c r="GX21" s="28"/>
      <c r="GY21" s="28"/>
    </row>
    <row r="22" spans="1:223" ht="45" customHeight="1">
      <c r="A22" s="166" t="e">
        <f>A21+1</f>
        <v>#VALUE!</v>
      </c>
      <c r="B22" s="124" t="s">
        <v>164</v>
      </c>
      <c r="C22" s="200">
        <v>72</v>
      </c>
      <c r="D22" s="49" t="s">
        <v>923</v>
      </c>
      <c r="E22" s="49" t="s">
        <v>924</v>
      </c>
      <c r="F22" s="214">
        <v>2004</v>
      </c>
      <c r="G22" s="49" t="s">
        <v>151</v>
      </c>
      <c r="H22" s="49"/>
      <c r="I22" s="157" t="s">
        <v>925</v>
      </c>
      <c r="J22" s="417" t="s">
        <v>119</v>
      </c>
      <c r="K22" s="49"/>
      <c r="L22" s="49"/>
      <c r="M22" s="49"/>
      <c r="N22" s="49">
        <v>1</v>
      </c>
      <c r="O22" s="49"/>
      <c r="P22" s="419">
        <v>1</v>
      </c>
      <c r="Q22" s="421"/>
      <c r="R22" s="422"/>
      <c r="S22" s="422"/>
      <c r="T22" s="422"/>
      <c r="U22" s="422"/>
      <c r="V22" s="422"/>
      <c r="W22" s="422"/>
      <c r="X22" s="422"/>
      <c r="Y22" s="422"/>
      <c r="Z22" s="422"/>
      <c r="AA22" s="422"/>
      <c r="AB22" s="422"/>
      <c r="AC22" s="49"/>
      <c r="AD22" s="49"/>
      <c r="AE22" s="49"/>
      <c r="AF22" s="49"/>
      <c r="AG22" s="49"/>
      <c r="AH22" s="49"/>
      <c r="AI22" s="49"/>
      <c r="AJ22" s="49"/>
      <c r="AK22" s="49">
        <v>1</v>
      </c>
      <c r="AL22" s="49"/>
      <c r="AM22" s="49">
        <v>1</v>
      </c>
      <c r="AN22" s="49"/>
      <c r="AO22" s="49"/>
      <c r="AP22" s="49"/>
      <c r="AQ22" s="49"/>
      <c r="AR22" s="49"/>
      <c r="AS22" s="49"/>
      <c r="AT22" s="49"/>
      <c r="AU22" s="49"/>
      <c r="AV22" s="49"/>
      <c r="AW22" s="49"/>
      <c r="AX22" s="49"/>
      <c r="AY22" s="49"/>
      <c r="AZ22" s="49"/>
      <c r="BA22" s="49"/>
      <c r="BB22" s="49"/>
      <c r="BC22" s="49">
        <v>1</v>
      </c>
      <c r="BD22" s="49"/>
      <c r="BE22" s="49"/>
      <c r="BF22" s="49">
        <v>0</v>
      </c>
      <c r="BG22" s="49"/>
      <c r="BH22" s="49"/>
      <c r="BI22" s="49"/>
      <c r="BJ22" s="49"/>
      <c r="BK22" s="49"/>
      <c r="BL22" s="49">
        <v>1</v>
      </c>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v>1</v>
      </c>
      <c r="CU22" s="49"/>
      <c r="CV22" s="49"/>
      <c r="CW22" s="49"/>
      <c r="CX22" s="49"/>
      <c r="CY22" s="49"/>
      <c r="CZ22" s="49"/>
      <c r="DA22" s="49"/>
      <c r="DB22" s="49"/>
      <c r="DC22" s="49"/>
      <c r="DD22" s="49">
        <v>1</v>
      </c>
      <c r="DE22" s="49"/>
      <c r="DF22" s="49"/>
      <c r="DG22" s="49"/>
      <c r="DH22" s="49"/>
      <c r="DI22" s="49"/>
      <c r="DJ22" s="49"/>
      <c r="DK22" s="422"/>
      <c r="DL22" s="422">
        <v>1</v>
      </c>
      <c r="DM22" s="421"/>
      <c r="DN22" s="421"/>
      <c r="DO22" s="421">
        <v>1</v>
      </c>
      <c r="DP22" s="421"/>
      <c r="DQ22" s="421"/>
      <c r="DR22" s="421"/>
      <c r="DS22" s="421"/>
      <c r="DT22" s="421"/>
      <c r="DU22" s="421"/>
      <c r="DV22" s="421"/>
      <c r="DW22" s="421"/>
      <c r="DX22" s="421"/>
      <c r="DY22" s="421"/>
      <c r="DZ22" s="421"/>
      <c r="EA22" s="421"/>
      <c r="EB22" s="421"/>
      <c r="EC22" s="421"/>
      <c r="ED22" s="421"/>
      <c r="EE22" s="421"/>
      <c r="EF22" s="421"/>
      <c r="EG22" s="421"/>
      <c r="EH22" s="421"/>
      <c r="EI22" s="421"/>
      <c r="EJ22" s="421"/>
      <c r="EK22" s="421"/>
      <c r="EL22" s="421"/>
      <c r="EM22" s="421"/>
      <c r="EN22" s="421"/>
      <c r="EO22" s="421"/>
      <c r="EP22" s="421"/>
      <c r="EQ22" s="421"/>
      <c r="ER22" s="421"/>
      <c r="ES22" s="421"/>
      <c r="ET22" s="421"/>
      <c r="EU22" s="421"/>
      <c r="EV22" s="421"/>
      <c r="EW22" s="421"/>
      <c r="EX22" s="421"/>
      <c r="EY22" s="421"/>
      <c r="EZ22" s="421"/>
      <c r="FA22" s="422"/>
      <c r="FB22" s="49"/>
      <c r="FC22" s="49"/>
      <c r="FD22" s="49"/>
      <c r="FE22" s="49"/>
      <c r="FF22" s="49"/>
      <c r="FG22" s="49"/>
      <c r="FH22" s="49"/>
      <c r="FI22" s="49"/>
      <c r="FJ22" s="49"/>
      <c r="FK22" s="49"/>
      <c r="FL22" s="49"/>
      <c r="FM22" s="49"/>
      <c r="FN22" s="49"/>
      <c r="FO22" s="49"/>
      <c r="FP22" s="49">
        <v>1</v>
      </c>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22"/>
      <c r="GQ22" s="49"/>
      <c r="GR22" s="49"/>
      <c r="GS22" s="49"/>
      <c r="GT22" s="49"/>
      <c r="GU22" s="49"/>
      <c r="GV22" s="49"/>
      <c r="GW22" s="49"/>
      <c r="GX22" s="49"/>
      <c r="GY22" s="49"/>
    </row>
    <row r="23" spans="1:223" ht="45" customHeight="1">
      <c r="A23" s="19" t="e">
        <f>A22+1</f>
        <v>#VALUE!</v>
      </c>
      <c r="B23" s="189" t="s">
        <v>164</v>
      </c>
      <c r="C23" s="229">
        <f>C22+1</f>
        <v>73</v>
      </c>
      <c r="D23" s="28" t="s">
        <v>1168</v>
      </c>
      <c r="E23" s="28" t="s">
        <v>1169</v>
      </c>
      <c r="F23" s="214">
        <v>2006</v>
      </c>
      <c r="G23" s="28" t="s">
        <v>32</v>
      </c>
      <c r="H23" s="28"/>
      <c r="I23" s="149" t="s">
        <v>1170</v>
      </c>
      <c r="J23" s="110" t="s">
        <v>1171</v>
      </c>
      <c r="K23" s="28">
        <v>1</v>
      </c>
      <c r="L23" s="28"/>
      <c r="M23" s="28"/>
      <c r="N23" s="28"/>
      <c r="O23" s="28"/>
      <c r="P23" s="28"/>
      <c r="Q23" s="420"/>
      <c r="R23" s="28"/>
      <c r="S23" s="28"/>
      <c r="T23" s="28"/>
      <c r="U23" s="28"/>
      <c r="V23" s="28"/>
      <c r="W23" s="28"/>
      <c r="X23" s="28"/>
      <c r="Y23" s="28"/>
      <c r="Z23" s="28"/>
      <c r="AA23" s="28">
        <v>1</v>
      </c>
      <c r="AB23" s="148">
        <v>0</v>
      </c>
      <c r="AC23" s="28"/>
      <c r="AD23" s="28"/>
      <c r="AE23" s="28"/>
      <c r="AF23" s="28"/>
      <c r="AG23" s="28"/>
      <c r="AH23" s="28"/>
      <c r="AI23" s="28"/>
      <c r="AJ23" s="28"/>
      <c r="AK23" s="28"/>
      <c r="AL23" s="28"/>
      <c r="AM23" s="28">
        <v>1</v>
      </c>
      <c r="AN23" s="28"/>
      <c r="AO23" s="28"/>
      <c r="AP23" s="28"/>
      <c r="AQ23" s="28"/>
      <c r="AR23" s="28"/>
      <c r="AS23" s="28"/>
      <c r="AT23" s="28"/>
      <c r="AU23" s="28"/>
      <c r="AV23" s="28"/>
      <c r="AW23" s="28"/>
      <c r="AX23" s="28"/>
      <c r="AY23" s="28"/>
      <c r="AZ23" s="28"/>
      <c r="BA23" s="28"/>
      <c r="BB23" s="28"/>
      <c r="BC23" s="28"/>
      <c r="BD23" s="28"/>
      <c r="BE23" s="28"/>
      <c r="BF23" s="28"/>
      <c r="BG23" s="28"/>
      <c r="BH23" s="28"/>
      <c r="BI23" s="28">
        <v>1</v>
      </c>
      <c r="BJ23" s="28">
        <v>1</v>
      </c>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v>1</v>
      </c>
      <c r="DL23" s="28">
        <v>1</v>
      </c>
      <c r="DM23" s="426">
        <v>0</v>
      </c>
      <c r="DN23" s="420"/>
      <c r="DO23" s="420">
        <v>1</v>
      </c>
      <c r="DP23" s="420"/>
      <c r="DQ23" s="420"/>
      <c r="DR23" s="420"/>
      <c r="DS23" s="420"/>
      <c r="DT23" s="420"/>
      <c r="DU23" s="420"/>
      <c r="DV23" s="420"/>
      <c r="DW23" s="420"/>
      <c r="DX23" s="420"/>
      <c r="DY23" s="420"/>
      <c r="DZ23" s="420"/>
      <c r="EA23" s="420"/>
      <c r="EB23" s="420"/>
      <c r="EC23" s="420"/>
      <c r="ED23" s="420"/>
      <c r="EE23" s="420"/>
      <c r="EF23" s="420"/>
      <c r="EG23" s="420"/>
      <c r="EH23" s="420"/>
      <c r="EI23" s="420"/>
      <c r="EJ23" s="420"/>
      <c r="EK23" s="420"/>
      <c r="EL23" s="420"/>
      <c r="EM23" s="420"/>
      <c r="EN23" s="420"/>
      <c r="EO23" s="420"/>
      <c r="EP23" s="420"/>
      <c r="EQ23" s="420"/>
      <c r="ER23" s="420"/>
      <c r="ES23" s="420"/>
      <c r="ET23" s="420"/>
      <c r="EU23" s="420"/>
      <c r="EV23" s="420"/>
      <c r="EW23" s="420"/>
      <c r="EX23" s="420"/>
      <c r="EY23" s="420"/>
      <c r="EZ23" s="420"/>
      <c r="FA23" s="184">
        <v>1</v>
      </c>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396"/>
      <c r="GQ23" s="28"/>
      <c r="GR23" s="28"/>
      <c r="GS23" s="28"/>
      <c r="GT23" s="28"/>
      <c r="GU23" s="28"/>
      <c r="GV23" s="28"/>
      <c r="GW23" s="28"/>
      <c r="GX23" s="28"/>
      <c r="GY23" s="28"/>
    </row>
    <row r="24" spans="1:223" ht="45" customHeight="1">
      <c r="A24" s="19" t="e">
        <f>A23+1</f>
        <v>#VALUE!</v>
      </c>
      <c r="B24" s="189" t="s">
        <v>164</v>
      </c>
      <c r="C24" s="235">
        <f>C23+1</f>
        <v>74</v>
      </c>
      <c r="D24" s="28" t="s">
        <v>286</v>
      </c>
      <c r="E24" s="28" t="s">
        <v>1176</v>
      </c>
      <c r="F24" s="214">
        <v>2006</v>
      </c>
      <c r="G24" s="28" t="s">
        <v>151</v>
      </c>
      <c r="H24" s="28"/>
      <c r="I24" s="149" t="s">
        <v>1177</v>
      </c>
      <c r="J24" s="412" t="s">
        <v>1661</v>
      </c>
      <c r="K24" s="28"/>
      <c r="L24" s="28"/>
      <c r="M24" s="28"/>
      <c r="N24" s="28">
        <v>1</v>
      </c>
      <c r="O24" s="28"/>
      <c r="P24" s="182"/>
      <c r="Q24" s="186"/>
      <c r="R24" s="396"/>
      <c r="S24" s="396"/>
      <c r="T24" s="396">
        <v>1</v>
      </c>
      <c r="U24" s="396"/>
      <c r="V24" s="396"/>
      <c r="W24" s="396"/>
      <c r="X24" s="396"/>
      <c r="Y24" s="396"/>
      <c r="Z24" s="396"/>
      <c r="AA24" s="396"/>
      <c r="AB24" s="396"/>
      <c r="AC24" s="28">
        <v>1</v>
      </c>
      <c r="AD24" s="28"/>
      <c r="AE24" s="28"/>
      <c r="AF24" s="28"/>
      <c r="AG24" s="28"/>
      <c r="AH24" s="28"/>
      <c r="AI24" s="28"/>
      <c r="AJ24" s="28"/>
      <c r="AK24" s="28"/>
      <c r="AL24" s="28"/>
      <c r="AM24" s="28"/>
      <c r="AN24" s="28"/>
      <c r="AO24" s="28">
        <v>1</v>
      </c>
      <c r="AP24" s="28">
        <v>1</v>
      </c>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v>1</v>
      </c>
      <c r="BY24" s="28"/>
      <c r="BZ24" s="28"/>
      <c r="CA24" s="28"/>
      <c r="CB24" s="28">
        <v>1</v>
      </c>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396"/>
      <c r="DL24" s="396"/>
      <c r="DM24" s="186"/>
      <c r="DN24" s="186">
        <v>1</v>
      </c>
      <c r="DO24" s="186">
        <v>1</v>
      </c>
      <c r="DP24" s="186"/>
      <c r="DQ24" s="186"/>
      <c r="DR24" s="186"/>
      <c r="DS24" s="186"/>
      <c r="DT24" s="186"/>
      <c r="DU24" s="186"/>
      <c r="DV24" s="186"/>
      <c r="DW24" s="186"/>
      <c r="DX24" s="186"/>
      <c r="DY24" s="186"/>
      <c r="DZ24" s="186"/>
      <c r="EA24" s="186"/>
      <c r="EB24" s="186"/>
      <c r="EC24" s="186"/>
      <c r="ED24" s="186"/>
      <c r="EE24" s="186"/>
      <c r="EF24" s="186"/>
      <c r="EG24" s="186"/>
      <c r="EH24" s="186"/>
      <c r="EI24" s="186"/>
      <c r="EJ24" s="186"/>
      <c r="EK24" s="186"/>
      <c r="EL24" s="186"/>
      <c r="EM24" s="186"/>
      <c r="EN24" s="186"/>
      <c r="EO24" s="186"/>
      <c r="EP24" s="186"/>
      <c r="EQ24" s="186"/>
      <c r="ER24" s="186"/>
      <c r="ES24" s="186"/>
      <c r="ET24" s="186"/>
      <c r="EU24" s="186"/>
      <c r="EV24" s="186"/>
      <c r="EW24" s="186"/>
      <c r="EX24" s="186"/>
      <c r="EY24" s="186"/>
      <c r="EZ24" s="186"/>
      <c r="FA24" s="186"/>
      <c r="FB24" s="183"/>
      <c r="FC24" s="28"/>
      <c r="FD24" s="28"/>
      <c r="FE24" s="28">
        <v>1</v>
      </c>
      <c r="FF24" s="28"/>
      <c r="FG24" s="28"/>
      <c r="FH24" s="28"/>
      <c r="FI24" s="28"/>
      <c r="FJ24" s="28">
        <v>1</v>
      </c>
      <c r="FK24" s="28"/>
      <c r="FL24" s="28"/>
      <c r="FM24" s="28"/>
      <c r="FN24" s="28"/>
      <c r="FO24" s="28"/>
      <c r="FP24" s="28"/>
      <c r="FQ24" s="28"/>
      <c r="FR24" s="28">
        <v>1</v>
      </c>
      <c r="FS24" s="28"/>
      <c r="FT24" s="28"/>
      <c r="FU24" s="28"/>
      <c r="FV24" s="28"/>
      <c r="FW24" s="28">
        <v>1</v>
      </c>
      <c r="FX24" s="28"/>
      <c r="FY24" s="28"/>
      <c r="FZ24" s="28"/>
      <c r="GA24" s="28"/>
      <c r="GB24" s="28"/>
      <c r="GC24" s="28"/>
      <c r="GD24" s="28"/>
      <c r="GE24" s="28"/>
      <c r="GF24" s="28"/>
      <c r="GG24" s="28"/>
      <c r="GH24" s="28"/>
      <c r="GI24" s="28"/>
      <c r="GJ24" s="28"/>
      <c r="GK24" s="28"/>
      <c r="GL24" s="28"/>
      <c r="GM24" s="28"/>
      <c r="GN24" s="28"/>
      <c r="GO24" s="28"/>
      <c r="GP24" s="396"/>
      <c r="GQ24" s="28"/>
      <c r="GR24" s="28"/>
      <c r="GS24" s="28"/>
      <c r="GT24" s="28"/>
      <c r="GU24" s="28"/>
      <c r="GV24" s="28"/>
      <c r="GW24" s="28"/>
      <c r="GX24" s="28"/>
      <c r="GY24" s="28"/>
    </row>
    <row r="25" spans="1:223" ht="45" customHeight="1">
      <c r="A25" s="19" t="e">
        <f>A24+1</f>
        <v>#VALUE!</v>
      </c>
      <c r="B25" s="121" t="s">
        <v>164</v>
      </c>
      <c r="C25" s="193">
        <f>1+C24</f>
        <v>75</v>
      </c>
      <c r="D25" s="28" t="s">
        <v>507</v>
      </c>
      <c r="E25" s="28" t="s">
        <v>508</v>
      </c>
      <c r="F25" s="214">
        <v>2007</v>
      </c>
      <c r="G25" s="28" t="s">
        <v>151</v>
      </c>
      <c r="H25" s="28"/>
      <c r="I25" s="149" t="s">
        <v>509</v>
      </c>
      <c r="J25" s="110" t="s">
        <v>510</v>
      </c>
      <c r="K25" s="28"/>
      <c r="L25" s="28"/>
      <c r="M25" s="28">
        <v>1</v>
      </c>
      <c r="N25" s="28"/>
      <c r="O25" s="28"/>
      <c r="P25" s="28">
        <v>0</v>
      </c>
      <c r="Q25" s="185">
        <v>1</v>
      </c>
      <c r="R25" s="28"/>
      <c r="S25" s="28"/>
      <c r="T25" s="28"/>
      <c r="U25" s="28"/>
      <c r="V25" s="28"/>
      <c r="W25" s="28"/>
      <c r="X25" s="28"/>
      <c r="Y25" s="28"/>
      <c r="Z25" s="28"/>
      <c r="AA25" s="28"/>
      <c r="AB25" s="28"/>
      <c r="AC25" s="28"/>
      <c r="AD25" s="28"/>
      <c r="AE25" s="28">
        <v>1</v>
      </c>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v>1</v>
      </c>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v>1</v>
      </c>
      <c r="CT25" s="28"/>
      <c r="CU25" s="28"/>
      <c r="CV25" s="28"/>
      <c r="CW25" s="28"/>
      <c r="CX25" s="28"/>
      <c r="CY25" s="28"/>
      <c r="CZ25" s="28"/>
      <c r="DA25" s="28"/>
      <c r="DB25" s="28"/>
      <c r="DC25" s="28"/>
      <c r="DD25" s="28"/>
      <c r="DE25" s="28"/>
      <c r="DF25" s="28"/>
      <c r="DG25" s="28"/>
      <c r="DH25" s="28"/>
      <c r="DI25" s="28"/>
      <c r="DJ25" s="28"/>
      <c r="DK25" s="28"/>
      <c r="DL25" s="28">
        <v>1</v>
      </c>
      <c r="DM25" s="185"/>
      <c r="DN25" s="185"/>
      <c r="DO25" s="185">
        <v>1</v>
      </c>
      <c r="DP25" s="185"/>
      <c r="DQ25" s="185"/>
      <c r="DR25" s="185"/>
      <c r="DS25" s="185"/>
      <c r="DT25" s="185"/>
      <c r="DU25" s="185"/>
      <c r="DV25" s="185"/>
      <c r="DW25" s="185"/>
      <c r="DX25" s="185"/>
      <c r="DY25" s="185"/>
      <c r="DZ25" s="185"/>
      <c r="EA25" s="185"/>
      <c r="EB25" s="185"/>
      <c r="EC25" s="185"/>
      <c r="ED25" s="185"/>
      <c r="EE25" s="185"/>
      <c r="EF25" s="185"/>
      <c r="EG25" s="185"/>
      <c r="EH25" s="185"/>
      <c r="EI25" s="185"/>
      <c r="EJ25" s="185"/>
      <c r="EK25" s="185"/>
      <c r="EL25" s="185"/>
      <c r="EM25" s="185"/>
      <c r="EN25" s="185"/>
      <c r="EO25" s="185"/>
      <c r="EP25" s="185"/>
      <c r="EQ25" s="185"/>
      <c r="ER25" s="185"/>
      <c r="ES25" s="185"/>
      <c r="ET25" s="185"/>
      <c r="EU25" s="185"/>
      <c r="EV25" s="185"/>
      <c r="EW25" s="185"/>
      <c r="EX25" s="185"/>
      <c r="EY25" s="185"/>
      <c r="EZ25" s="185"/>
      <c r="FA25" s="185"/>
      <c r="FB25" s="28"/>
      <c r="FC25" s="28"/>
      <c r="FD25" s="28"/>
      <c r="FE25" s="28"/>
      <c r="FF25" s="28"/>
      <c r="FG25" s="28"/>
      <c r="FH25" s="28"/>
      <c r="FI25" s="28"/>
      <c r="FJ25" s="28"/>
      <c r="FK25" s="28"/>
      <c r="FL25" s="28">
        <v>1</v>
      </c>
      <c r="FM25" s="28"/>
      <c r="FN25" s="28"/>
      <c r="FO25" s="28"/>
      <c r="FP25" s="28"/>
      <c r="FQ25" s="28"/>
      <c r="FR25" s="28"/>
      <c r="FS25" s="28"/>
      <c r="FT25" s="28"/>
      <c r="FU25" s="28"/>
      <c r="FV25" s="28"/>
      <c r="FW25" s="28"/>
      <c r="FX25" s="28"/>
      <c r="FY25" s="28"/>
      <c r="FZ25" s="28"/>
      <c r="GA25" s="28"/>
      <c r="GB25" s="28">
        <v>0</v>
      </c>
      <c r="GC25" s="28">
        <v>0</v>
      </c>
      <c r="GD25" s="28"/>
      <c r="GE25" s="28"/>
      <c r="GF25" s="42" t="s">
        <v>511</v>
      </c>
      <c r="GG25" s="20" t="s">
        <v>512</v>
      </c>
      <c r="GH25" s="42" t="s">
        <v>513</v>
      </c>
      <c r="GI25" s="28" t="s">
        <v>514</v>
      </c>
      <c r="GJ25" s="28" t="s">
        <v>515</v>
      </c>
      <c r="GK25" s="28"/>
      <c r="GL25" s="20" t="s">
        <v>516</v>
      </c>
      <c r="GM25" s="28" t="s">
        <v>517</v>
      </c>
      <c r="GN25" s="28" t="s">
        <v>518</v>
      </c>
      <c r="GO25" s="28" t="s">
        <v>519</v>
      </c>
      <c r="GP25" s="35" t="s">
        <v>520</v>
      </c>
      <c r="GQ25" s="28">
        <v>0</v>
      </c>
      <c r="GR25" s="28">
        <v>0</v>
      </c>
      <c r="GS25" s="43">
        <v>0</v>
      </c>
      <c r="GT25" s="42">
        <v>1</v>
      </c>
      <c r="GU25" s="28">
        <v>0</v>
      </c>
      <c r="GV25" s="28">
        <v>0</v>
      </c>
      <c r="GW25" s="28">
        <v>0</v>
      </c>
      <c r="GX25" s="28"/>
      <c r="GY25" s="28" t="s">
        <v>521</v>
      </c>
    </row>
    <row r="26" spans="1:223" ht="45" customHeight="1">
      <c r="A26" s="19" t="e">
        <f>A25+1</f>
        <v>#VALUE!</v>
      </c>
      <c r="B26" s="124" t="s">
        <v>164</v>
      </c>
      <c r="C26" s="200">
        <v>73</v>
      </c>
      <c r="D26" s="28" t="s">
        <v>926</v>
      </c>
      <c r="E26" s="28" t="s">
        <v>927</v>
      </c>
      <c r="F26" s="214">
        <v>2007</v>
      </c>
      <c r="G26" s="28" t="s">
        <v>151</v>
      </c>
      <c r="H26" s="28"/>
      <c r="I26" s="149" t="s">
        <v>928</v>
      </c>
      <c r="J26" s="110" t="s">
        <v>1540</v>
      </c>
      <c r="K26" s="28"/>
      <c r="L26" s="28"/>
      <c r="M26" s="28">
        <v>1</v>
      </c>
      <c r="N26" s="28">
        <v>1</v>
      </c>
      <c r="O26" s="28">
        <v>1</v>
      </c>
      <c r="P26" s="28">
        <v>0</v>
      </c>
      <c r="Q26" s="28">
        <v>1</v>
      </c>
      <c r="R26" s="28"/>
      <c r="S26" s="28"/>
      <c r="T26" s="28"/>
      <c r="U26" s="28"/>
      <c r="V26" s="28"/>
      <c r="W26" s="28"/>
      <c r="X26" s="28"/>
      <c r="Y26" s="28"/>
      <c r="Z26" s="28"/>
      <c r="AA26" s="28"/>
      <c r="AB26" s="105">
        <v>1</v>
      </c>
      <c r="AC26" s="28"/>
      <c r="AD26" s="28"/>
      <c r="AE26" s="28"/>
      <c r="AF26" s="28"/>
      <c r="AG26" s="28"/>
      <c r="AH26" s="28"/>
      <c r="AI26" s="28"/>
      <c r="AJ26" s="28"/>
      <c r="AK26" s="28"/>
      <c r="AL26" s="28"/>
      <c r="AM26" s="28">
        <v>1</v>
      </c>
      <c r="AN26" s="28"/>
      <c r="AO26" s="28"/>
      <c r="AP26" s="28"/>
      <c r="AQ26" s="28"/>
      <c r="AR26" s="28"/>
      <c r="AS26" s="28"/>
      <c r="AT26" s="28"/>
      <c r="AU26" s="28"/>
      <c r="AV26" s="28"/>
      <c r="AW26" s="28"/>
      <c r="AX26" s="28"/>
      <c r="AY26" s="28"/>
      <c r="AZ26" s="28"/>
      <c r="BA26" s="28"/>
      <c r="BB26" s="28"/>
      <c r="BC26" s="28"/>
      <c r="BD26" s="28"/>
      <c r="BE26" s="28"/>
      <c r="BF26" s="28">
        <v>1</v>
      </c>
      <c r="BG26" s="28"/>
      <c r="BH26" s="28"/>
      <c r="BI26" s="28"/>
      <c r="BJ26" s="28"/>
      <c r="BK26" s="28"/>
      <c r="BL26" s="28"/>
      <c r="BM26" s="28"/>
      <c r="BN26" s="28">
        <v>1</v>
      </c>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v>1</v>
      </c>
      <c r="DK26" s="28"/>
      <c r="DL26" s="28">
        <v>1</v>
      </c>
      <c r="DM26" s="105">
        <v>0</v>
      </c>
      <c r="DN26" s="28"/>
      <c r="DO26" s="28"/>
      <c r="DP26" s="28">
        <v>1</v>
      </c>
      <c r="DQ26" s="28">
        <v>1</v>
      </c>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v>1</v>
      </c>
      <c r="FV26" s="28"/>
      <c r="FW26" s="28"/>
      <c r="FX26" s="28"/>
      <c r="FY26" s="28"/>
      <c r="FZ26" s="28"/>
      <c r="GA26" s="28"/>
      <c r="GB26" s="28"/>
      <c r="GC26" s="28">
        <v>1</v>
      </c>
      <c r="GD26" s="28"/>
      <c r="GE26" s="28" t="s">
        <v>929</v>
      </c>
      <c r="GF26" s="28"/>
      <c r="GG26" s="28"/>
      <c r="GH26" s="28"/>
      <c r="GI26" s="28"/>
      <c r="GJ26" s="28"/>
      <c r="GK26" s="28"/>
      <c r="GL26" s="28"/>
      <c r="GM26" s="28"/>
      <c r="GN26" s="28"/>
      <c r="GO26" s="28"/>
      <c r="GP26" s="396"/>
      <c r="GQ26" s="28"/>
      <c r="GR26" s="28"/>
      <c r="GS26" s="28"/>
      <c r="GT26" s="28"/>
      <c r="GU26" s="28"/>
      <c r="GV26" s="28"/>
      <c r="GW26" s="28"/>
      <c r="GX26" s="28"/>
      <c r="GY26" s="28"/>
    </row>
    <row r="27" spans="1:223" ht="45" customHeight="1">
      <c r="A27" s="19" t="e">
        <f>A26+1</f>
        <v>#VALUE!</v>
      </c>
      <c r="B27" s="189" t="s">
        <v>164</v>
      </c>
      <c r="C27" s="229">
        <f>C26+1</f>
        <v>74</v>
      </c>
      <c r="D27" s="190" t="s">
        <v>1643</v>
      </c>
      <c r="E27" s="28" t="s">
        <v>1112</v>
      </c>
      <c r="F27" s="214">
        <v>2007</v>
      </c>
      <c r="G27" s="13" t="s">
        <v>1114</v>
      </c>
      <c r="H27" s="28">
        <v>0</v>
      </c>
      <c r="I27" s="153" t="s">
        <v>1115</v>
      </c>
      <c r="J27" s="120" t="s">
        <v>1644</v>
      </c>
      <c r="K27" s="14"/>
      <c r="L27" s="13">
        <v>1</v>
      </c>
      <c r="M27" s="14"/>
      <c r="N27" s="14"/>
      <c r="O27" s="14"/>
      <c r="P27" s="14"/>
      <c r="Q27" s="14"/>
      <c r="R27" s="13">
        <v>1</v>
      </c>
      <c r="S27" s="14"/>
      <c r="T27" s="14"/>
      <c r="U27" s="14"/>
      <c r="V27" s="14"/>
      <c r="W27" s="14"/>
      <c r="X27" s="14"/>
      <c r="Y27" s="14"/>
      <c r="Z27" s="14"/>
      <c r="AA27" s="13">
        <v>1</v>
      </c>
      <c r="AB27" s="164">
        <v>1</v>
      </c>
      <c r="AC27" s="14"/>
      <c r="AD27" s="14"/>
      <c r="AE27" s="14"/>
      <c r="AF27" s="14"/>
      <c r="AG27" s="14"/>
      <c r="AH27" s="14"/>
      <c r="AI27" s="14"/>
      <c r="AJ27" s="14"/>
      <c r="AK27" s="14"/>
      <c r="AL27" s="14"/>
      <c r="AM27" s="13">
        <v>1</v>
      </c>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3">
        <v>1</v>
      </c>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3">
        <v>1</v>
      </c>
      <c r="DL27" s="13">
        <v>1</v>
      </c>
      <c r="DM27" s="164">
        <v>0</v>
      </c>
      <c r="DN27" s="14"/>
      <c r="DO27" s="13">
        <v>1</v>
      </c>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3">
        <v>1</v>
      </c>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435"/>
      <c r="GQ27" s="14"/>
      <c r="GR27" s="14"/>
      <c r="GS27" s="14"/>
      <c r="GT27" s="14"/>
      <c r="GU27" s="14"/>
      <c r="GV27" s="14"/>
      <c r="GW27" s="14"/>
      <c r="GX27" s="14"/>
      <c r="GY27" s="14"/>
    </row>
    <row r="28" spans="1:223" ht="45" customHeight="1">
      <c r="A28" s="19" t="e">
        <f>A27+1</f>
        <v>#VALUE!</v>
      </c>
      <c r="B28" s="121" t="s">
        <v>225</v>
      </c>
      <c r="C28" s="193">
        <f>1+C27</f>
        <v>75</v>
      </c>
      <c r="D28" s="12" t="s">
        <v>411</v>
      </c>
      <c r="E28" s="12" t="s">
        <v>412</v>
      </c>
      <c r="F28" s="214">
        <v>2008</v>
      </c>
      <c r="G28" s="12" t="s">
        <v>413</v>
      </c>
      <c r="H28" s="33"/>
      <c r="I28" s="149" t="s">
        <v>414</v>
      </c>
      <c r="J28" s="110" t="s">
        <v>415</v>
      </c>
      <c r="K28" s="12"/>
      <c r="L28" s="12"/>
      <c r="M28" s="12">
        <v>1</v>
      </c>
      <c r="N28" s="12">
        <v>1</v>
      </c>
      <c r="O28" s="12">
        <v>1</v>
      </c>
      <c r="P28" s="12"/>
      <c r="Q28" s="12"/>
      <c r="R28" s="12"/>
      <c r="S28" s="12"/>
      <c r="T28" s="12">
        <v>1</v>
      </c>
      <c r="U28" s="12"/>
      <c r="V28" s="12"/>
      <c r="W28" s="12"/>
      <c r="X28" s="12"/>
      <c r="Y28" s="12"/>
      <c r="Z28" s="12"/>
      <c r="AA28" s="12"/>
      <c r="AB28" s="12"/>
      <c r="AC28" s="12">
        <v>1</v>
      </c>
      <c r="AD28" s="12"/>
      <c r="AE28" s="12"/>
      <c r="AF28" s="12"/>
      <c r="AG28" s="12"/>
      <c r="AH28" s="12"/>
      <c r="AI28" s="12"/>
      <c r="AJ28" s="12"/>
      <c r="AK28" s="12"/>
      <c r="AL28" s="12"/>
      <c r="AM28" s="12"/>
      <c r="AN28" s="12"/>
      <c r="AO28" s="10">
        <v>0</v>
      </c>
      <c r="AP28" s="12">
        <v>1</v>
      </c>
      <c r="AQ28" s="12"/>
      <c r="AR28" s="12"/>
      <c r="AS28" s="10">
        <v>1</v>
      </c>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v>1</v>
      </c>
      <c r="CT28" s="12"/>
      <c r="CU28" s="12"/>
      <c r="CV28" s="12"/>
      <c r="CW28" s="12"/>
      <c r="CX28" s="12"/>
      <c r="CY28" s="12"/>
      <c r="CZ28" s="12"/>
      <c r="DA28" s="12"/>
      <c r="DB28" s="12"/>
      <c r="DC28" s="12"/>
      <c r="DD28" s="12"/>
      <c r="DE28" s="12"/>
      <c r="DF28" s="12"/>
      <c r="DG28" s="12"/>
      <c r="DH28" s="12"/>
      <c r="DI28" s="12"/>
      <c r="DJ28" s="12"/>
      <c r="DK28" s="12"/>
      <c r="DL28" s="12">
        <v>1</v>
      </c>
      <c r="DM28" s="12"/>
      <c r="DN28" s="12"/>
      <c r="DO28" s="12"/>
      <c r="DP28" s="12">
        <v>1</v>
      </c>
      <c r="DQ28" s="12"/>
      <c r="DR28" s="12"/>
      <c r="DS28" s="12"/>
      <c r="DT28" s="12"/>
      <c r="DU28" s="12">
        <v>1</v>
      </c>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v>1</v>
      </c>
      <c r="FC28" s="12"/>
      <c r="FD28" s="12">
        <v>1</v>
      </c>
      <c r="FE28" s="12"/>
      <c r="FF28" s="12"/>
      <c r="FG28" s="12"/>
      <c r="FH28" s="12"/>
      <c r="FI28" s="12"/>
      <c r="FJ28" s="12"/>
      <c r="FK28" s="12">
        <v>1</v>
      </c>
      <c r="FL28" s="12"/>
      <c r="FM28" s="12"/>
      <c r="FN28" s="12"/>
      <c r="FO28" s="12"/>
      <c r="FP28" s="12"/>
      <c r="FQ28" s="12"/>
      <c r="FR28" s="12">
        <v>1</v>
      </c>
      <c r="FS28" s="12"/>
      <c r="FT28" s="12"/>
      <c r="FU28" s="12"/>
      <c r="FV28" s="12"/>
      <c r="FW28" s="12"/>
      <c r="FX28" s="12"/>
      <c r="FY28" s="12">
        <v>1</v>
      </c>
      <c r="FZ28" s="12"/>
      <c r="GA28" s="12"/>
      <c r="GB28" s="12">
        <v>0</v>
      </c>
      <c r="GC28" s="14">
        <v>0</v>
      </c>
      <c r="GD28" s="14"/>
      <c r="GE28" s="14"/>
      <c r="GF28" s="12" t="s">
        <v>416</v>
      </c>
      <c r="GG28" s="12" t="s">
        <v>155</v>
      </c>
      <c r="GH28" s="12" t="s">
        <v>156</v>
      </c>
      <c r="GI28" s="12"/>
      <c r="GJ28" s="12" t="s">
        <v>417</v>
      </c>
      <c r="GK28" s="12"/>
      <c r="GL28" s="12" t="s">
        <v>418</v>
      </c>
      <c r="GM28" s="12" t="s">
        <v>419</v>
      </c>
      <c r="GN28" s="12" t="s">
        <v>420</v>
      </c>
      <c r="GO28" s="12"/>
      <c r="GP28" s="431" t="s">
        <v>196</v>
      </c>
      <c r="GQ28" s="12">
        <v>1</v>
      </c>
      <c r="GR28" s="12">
        <v>1</v>
      </c>
      <c r="GS28" s="12">
        <v>0</v>
      </c>
      <c r="GT28" s="12"/>
      <c r="GU28" s="12">
        <v>0</v>
      </c>
      <c r="GV28" s="12">
        <v>0</v>
      </c>
      <c r="GW28" s="14">
        <v>0</v>
      </c>
      <c r="GX28" s="14"/>
      <c r="GY28" s="14"/>
    </row>
    <row r="29" spans="1:223" ht="45" customHeight="1">
      <c r="A29" s="19" t="e">
        <f>A28+1</f>
        <v>#VALUE!</v>
      </c>
      <c r="B29" s="121" t="s">
        <v>544</v>
      </c>
      <c r="C29" s="193">
        <v>32</v>
      </c>
      <c r="D29" s="28" t="s">
        <v>545</v>
      </c>
      <c r="E29" s="28" t="s">
        <v>546</v>
      </c>
      <c r="F29" s="214">
        <v>2008</v>
      </c>
      <c r="G29" s="28" t="s">
        <v>151</v>
      </c>
      <c r="H29" s="28"/>
      <c r="I29" s="149" t="s">
        <v>547</v>
      </c>
      <c r="J29" s="110" t="s">
        <v>548</v>
      </c>
      <c r="K29" s="28"/>
      <c r="L29" s="28"/>
      <c r="M29" s="28">
        <v>1</v>
      </c>
      <c r="N29" s="28"/>
      <c r="O29" s="28"/>
      <c r="P29" s="28">
        <v>0</v>
      </c>
      <c r="Q29" s="28">
        <v>1</v>
      </c>
      <c r="R29" s="28"/>
      <c r="S29" s="28"/>
      <c r="T29" s="28"/>
      <c r="U29" s="28"/>
      <c r="V29" s="28"/>
      <c r="W29" s="28"/>
      <c r="X29" s="28"/>
      <c r="Y29" s="28"/>
      <c r="Z29" s="28"/>
      <c r="AA29" s="28"/>
      <c r="AB29" s="28"/>
      <c r="AC29" s="28"/>
      <c r="AD29" s="28"/>
      <c r="AE29" s="28">
        <v>1</v>
      </c>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v>1</v>
      </c>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v>1</v>
      </c>
      <c r="CT29" s="28"/>
      <c r="CU29" s="28"/>
      <c r="CV29" s="28"/>
      <c r="CW29" s="28"/>
      <c r="CX29" s="28"/>
      <c r="CY29" s="28"/>
      <c r="CZ29" s="28"/>
      <c r="DA29" s="28"/>
      <c r="DB29" s="28"/>
      <c r="DC29" s="28"/>
      <c r="DD29" s="28"/>
      <c r="DE29" s="28"/>
      <c r="DF29" s="28"/>
      <c r="DG29" s="28"/>
      <c r="DH29" s="28"/>
      <c r="DI29" s="28"/>
      <c r="DJ29" s="28"/>
      <c r="DK29" s="28"/>
      <c r="DL29" s="28">
        <v>1</v>
      </c>
      <c r="DM29" s="28"/>
      <c r="DN29" s="28"/>
      <c r="DO29" s="28">
        <v>1</v>
      </c>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v>1</v>
      </c>
      <c r="FO29" s="28"/>
      <c r="FP29" s="28"/>
      <c r="FQ29" s="28"/>
      <c r="FR29" s="28"/>
      <c r="FS29" s="28"/>
      <c r="FT29" s="28"/>
      <c r="FU29" s="28"/>
      <c r="FV29" s="28"/>
      <c r="FW29" s="28"/>
      <c r="FX29" s="28"/>
      <c r="FY29" s="28"/>
      <c r="FZ29" s="28"/>
      <c r="GA29" s="28"/>
      <c r="GB29" s="28"/>
      <c r="GC29" s="28"/>
      <c r="GD29" s="28"/>
      <c r="GE29" s="28"/>
      <c r="GF29" s="28" t="s">
        <v>549</v>
      </c>
      <c r="GG29" s="20" t="s">
        <v>550</v>
      </c>
      <c r="GH29" s="28" t="s">
        <v>513</v>
      </c>
      <c r="GI29" s="28"/>
      <c r="GJ29" s="28" t="s">
        <v>551</v>
      </c>
      <c r="GK29" s="28"/>
      <c r="GL29" s="28" t="s">
        <v>552</v>
      </c>
      <c r="GM29" s="28" t="s">
        <v>553</v>
      </c>
      <c r="GN29" s="28" t="s">
        <v>554</v>
      </c>
      <c r="GO29" s="28" t="s">
        <v>555</v>
      </c>
      <c r="GP29" s="396"/>
      <c r="GQ29" s="28"/>
      <c r="GR29" s="28"/>
      <c r="GS29" s="28"/>
      <c r="GT29" s="28"/>
      <c r="GU29" s="28"/>
      <c r="GV29" s="28"/>
      <c r="GW29" s="28"/>
      <c r="GX29" s="28"/>
      <c r="GY29" s="28"/>
    </row>
    <row r="30" spans="1:223" ht="45" customHeight="1">
      <c r="A30" s="19" t="e">
        <f>A29+1</f>
        <v>#VALUE!</v>
      </c>
      <c r="B30" s="244" t="s">
        <v>661</v>
      </c>
      <c r="C30" s="206">
        <v>43</v>
      </c>
      <c r="D30" s="28" t="s">
        <v>397</v>
      </c>
      <c r="E30" s="28" t="s">
        <v>662</v>
      </c>
      <c r="F30" s="214">
        <v>2008</v>
      </c>
      <c r="G30" s="28" t="s">
        <v>151</v>
      </c>
      <c r="H30" s="28"/>
      <c r="I30" s="149" t="s">
        <v>663</v>
      </c>
      <c r="J30" s="110" t="s">
        <v>664</v>
      </c>
      <c r="K30" s="28"/>
      <c r="L30" s="28"/>
      <c r="M30" s="28">
        <v>1</v>
      </c>
      <c r="N30" s="28"/>
      <c r="O30" s="28"/>
      <c r="P30" s="28">
        <v>0</v>
      </c>
      <c r="Q30" s="28">
        <v>1</v>
      </c>
      <c r="R30" s="28"/>
      <c r="S30" s="28"/>
      <c r="T30" s="28"/>
      <c r="U30" s="28"/>
      <c r="V30" s="28"/>
      <c r="W30" s="28"/>
      <c r="X30" s="28"/>
      <c r="Y30" s="28"/>
      <c r="Z30" s="28"/>
      <c r="AA30" s="28"/>
      <c r="AB30" s="28"/>
      <c r="AC30" s="28"/>
      <c r="AD30" s="28"/>
      <c r="AE30" s="28"/>
      <c r="AF30" s="28"/>
      <c r="AG30" s="28"/>
      <c r="AH30" s="28"/>
      <c r="AI30" s="28"/>
      <c r="AJ30" s="28"/>
      <c r="AK30" s="28"/>
      <c r="AL30" s="28"/>
      <c r="AM30" s="28">
        <v>1</v>
      </c>
      <c r="AN30" s="28"/>
      <c r="AO30" s="28"/>
      <c r="AP30" s="28"/>
      <c r="AQ30" s="28"/>
      <c r="AR30" s="28"/>
      <c r="AS30" s="28"/>
      <c r="AT30" s="28"/>
      <c r="AU30" s="28"/>
      <c r="AV30" s="28"/>
      <c r="AW30" s="28">
        <v>1</v>
      </c>
      <c r="AX30" s="28">
        <v>1</v>
      </c>
      <c r="AY30" s="28"/>
      <c r="AZ30" s="28"/>
      <c r="BA30" s="28"/>
      <c r="BB30" s="28"/>
      <c r="BC30" s="28"/>
      <c r="BD30" s="28"/>
      <c r="BE30" s="28"/>
      <c r="BF30" s="28"/>
      <c r="BG30" s="28"/>
      <c r="BH30" s="28"/>
      <c r="BI30" s="105">
        <v>0</v>
      </c>
      <c r="BJ30" s="105"/>
      <c r="BK30" s="28">
        <v>1</v>
      </c>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v>1</v>
      </c>
      <c r="CT30" s="28"/>
      <c r="CU30" s="28"/>
      <c r="CV30" s="28"/>
      <c r="CW30" s="28"/>
      <c r="CX30" s="28"/>
      <c r="CY30" s="28"/>
      <c r="CZ30" s="28"/>
      <c r="DA30" s="28"/>
      <c r="DB30" s="28"/>
      <c r="DC30" s="28"/>
      <c r="DD30" s="28"/>
      <c r="DE30" s="28"/>
      <c r="DF30" s="28"/>
      <c r="DG30" s="28"/>
      <c r="DH30" s="28"/>
      <c r="DI30" s="28"/>
      <c r="DJ30" s="28"/>
      <c r="DK30" s="28"/>
      <c r="DL30" s="28">
        <v>1</v>
      </c>
      <c r="DM30" s="28"/>
      <c r="DN30" s="28"/>
      <c r="DO30" s="28"/>
      <c r="DP30" s="28"/>
      <c r="DQ30" s="28"/>
      <c r="DR30" s="28"/>
      <c r="DS30" s="28"/>
      <c r="DT30" s="28"/>
      <c r="DU30" s="28"/>
      <c r="DV30" s="28">
        <v>1</v>
      </c>
      <c r="DW30" s="28"/>
      <c r="DX30" s="28">
        <v>1</v>
      </c>
      <c r="DY30" s="28"/>
      <c r="DZ30" s="28"/>
      <c r="EA30" s="28">
        <v>1</v>
      </c>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v>1</v>
      </c>
      <c r="FP30" s="28"/>
      <c r="FQ30" s="28"/>
      <c r="FR30" s="28"/>
      <c r="FS30" s="28"/>
      <c r="FT30" s="28"/>
      <c r="FU30" s="28"/>
      <c r="FV30" s="28"/>
      <c r="FW30" s="28"/>
      <c r="FX30" s="28"/>
      <c r="FY30" s="28"/>
      <c r="FZ30" s="28"/>
      <c r="GA30" s="28"/>
      <c r="GB30" s="28"/>
      <c r="GC30" s="28"/>
      <c r="GD30" s="28"/>
      <c r="GE30" s="28"/>
      <c r="GF30" s="28" t="s">
        <v>665</v>
      </c>
      <c r="GG30" s="28" t="s">
        <v>666</v>
      </c>
      <c r="GH30" s="28" t="s">
        <v>352</v>
      </c>
      <c r="GI30" s="28" t="s">
        <v>667</v>
      </c>
      <c r="GJ30" s="28" t="s">
        <v>668</v>
      </c>
      <c r="GK30" s="28"/>
      <c r="GL30" s="28" t="s">
        <v>669</v>
      </c>
      <c r="GM30" s="28" t="s">
        <v>670</v>
      </c>
      <c r="GN30" s="28" t="s">
        <v>671</v>
      </c>
      <c r="GO30" s="28"/>
      <c r="GP30" s="396"/>
      <c r="GQ30" s="28"/>
      <c r="GR30" s="28"/>
      <c r="GS30" s="28"/>
      <c r="GT30" s="28"/>
      <c r="GU30" s="28"/>
      <c r="GV30" s="28"/>
      <c r="GW30" s="28"/>
      <c r="GX30" s="28"/>
      <c r="GY30" s="28"/>
      <c r="GZ30" s="38"/>
      <c r="HA30" s="38"/>
      <c r="HB30" s="38"/>
      <c r="HC30" s="38"/>
      <c r="HD30" s="38"/>
      <c r="HE30" s="38"/>
      <c r="HF30" s="38"/>
      <c r="HG30" s="38"/>
      <c r="HH30" s="38"/>
      <c r="HI30" s="38"/>
      <c r="HJ30" s="38"/>
      <c r="HK30" s="38"/>
      <c r="HL30" s="38"/>
      <c r="HM30" s="38"/>
      <c r="HN30" s="38"/>
      <c r="HO30" s="38"/>
    </row>
    <row r="31" spans="1:223" ht="45" customHeight="1">
      <c r="A31" s="19" t="e">
        <f>A30+1</f>
        <v>#VALUE!</v>
      </c>
      <c r="B31" s="121" t="s">
        <v>164</v>
      </c>
      <c r="C31" s="193">
        <v>45</v>
      </c>
      <c r="D31" s="28" t="s">
        <v>683</v>
      </c>
      <c r="E31" s="28" t="s">
        <v>684</v>
      </c>
      <c r="F31" s="214">
        <v>2008</v>
      </c>
      <c r="G31" s="28" t="s">
        <v>151</v>
      </c>
      <c r="H31" s="28"/>
      <c r="I31" s="149" t="s">
        <v>685</v>
      </c>
      <c r="J31" s="110" t="s">
        <v>686</v>
      </c>
      <c r="K31" s="28"/>
      <c r="L31" s="28"/>
      <c r="M31" s="28"/>
      <c r="N31" s="28">
        <v>1</v>
      </c>
      <c r="O31" s="28"/>
      <c r="P31" s="28">
        <v>0</v>
      </c>
      <c r="Q31" s="28">
        <v>1</v>
      </c>
      <c r="R31" s="28"/>
      <c r="S31" s="28"/>
      <c r="T31" s="28"/>
      <c r="U31" s="28"/>
      <c r="V31" s="28"/>
      <c r="W31" s="28"/>
      <c r="X31" s="28"/>
      <c r="Y31" s="28"/>
      <c r="Z31" s="28"/>
      <c r="AA31" s="28"/>
      <c r="AB31" s="28"/>
      <c r="AC31" s="28"/>
      <c r="AD31" s="28"/>
      <c r="AE31" s="28"/>
      <c r="AF31" s="28">
        <v>1</v>
      </c>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v>1</v>
      </c>
      <c r="BV31" s="28"/>
      <c r="BW31" s="28"/>
      <c r="BX31" s="28">
        <v>1</v>
      </c>
      <c r="BY31" s="28"/>
      <c r="BZ31" s="28"/>
      <c r="CA31" s="28"/>
      <c r="CB31" s="28"/>
      <c r="CC31" s="28"/>
      <c r="CD31" s="28"/>
      <c r="CE31" s="28"/>
      <c r="CF31" s="28"/>
      <c r="CG31" s="28"/>
      <c r="CH31" s="28"/>
      <c r="CI31" s="28"/>
      <c r="CJ31" s="28"/>
      <c r="CK31" s="28"/>
      <c r="CL31" s="28"/>
      <c r="CM31" s="28"/>
      <c r="CN31" s="28"/>
      <c r="CO31" s="28"/>
      <c r="CP31" s="28"/>
      <c r="CQ31" s="28"/>
      <c r="CR31" s="28">
        <v>1</v>
      </c>
      <c r="CS31" s="28"/>
      <c r="CT31" s="28"/>
      <c r="CU31" s="28"/>
      <c r="CV31" s="28"/>
      <c r="CW31" s="28"/>
      <c r="CX31" s="28"/>
      <c r="CY31" s="28"/>
      <c r="CZ31" s="28"/>
      <c r="DA31" s="28"/>
      <c r="DB31" s="28"/>
      <c r="DC31" s="28"/>
      <c r="DD31" s="28"/>
      <c r="DE31" s="28"/>
      <c r="DF31" s="28"/>
      <c r="DG31" s="28"/>
      <c r="DH31" s="28"/>
      <c r="DI31" s="28"/>
      <c r="DJ31" s="28"/>
      <c r="DK31" s="28"/>
      <c r="DL31" s="28"/>
      <c r="DM31" s="28"/>
      <c r="DN31" s="28">
        <v>1</v>
      </c>
      <c r="DO31" s="28">
        <v>1</v>
      </c>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v>1</v>
      </c>
      <c r="FR31" s="28"/>
      <c r="FS31" s="28"/>
      <c r="FT31" s="28"/>
      <c r="FU31" s="28"/>
      <c r="FV31" s="28"/>
      <c r="FW31" s="28"/>
      <c r="FX31" s="28"/>
      <c r="FY31" s="28"/>
      <c r="FZ31" s="28"/>
      <c r="GA31" s="28"/>
      <c r="GB31" s="28"/>
      <c r="GC31" s="28"/>
      <c r="GD31" s="28"/>
      <c r="GE31" s="28"/>
      <c r="GF31" s="28" t="s">
        <v>37</v>
      </c>
      <c r="GG31" s="28" t="s">
        <v>687</v>
      </c>
      <c r="GH31" s="28" t="s">
        <v>688</v>
      </c>
      <c r="GI31" s="28" t="s">
        <v>689</v>
      </c>
      <c r="GJ31" s="28" t="s">
        <v>690</v>
      </c>
      <c r="GK31" s="28"/>
      <c r="GL31" s="28" t="s">
        <v>691</v>
      </c>
      <c r="GM31" s="28" t="s">
        <v>692</v>
      </c>
      <c r="GN31" s="28" t="s">
        <v>693</v>
      </c>
      <c r="GO31" s="28"/>
      <c r="GP31" s="396"/>
      <c r="GQ31" s="28"/>
      <c r="GR31" s="28"/>
      <c r="GS31" s="28"/>
      <c r="GT31" s="28"/>
      <c r="GU31" s="28"/>
      <c r="GV31" s="28"/>
      <c r="GW31" s="28"/>
      <c r="GX31" s="28"/>
      <c r="GY31" s="28"/>
      <c r="GZ31" s="44"/>
      <c r="HA31" s="44"/>
      <c r="HB31" s="44"/>
      <c r="HC31" s="44"/>
      <c r="HD31" s="44"/>
      <c r="HE31" s="44"/>
      <c r="HF31" s="44"/>
      <c r="HG31" s="44"/>
      <c r="HH31" s="44"/>
      <c r="HI31" s="44"/>
      <c r="HJ31" s="44"/>
      <c r="HK31" s="44"/>
      <c r="HL31" s="44"/>
      <c r="HM31" s="44"/>
      <c r="HN31" s="44"/>
      <c r="HO31" s="44"/>
    </row>
    <row r="32" spans="1:223" ht="45" customHeight="1">
      <c r="A32" s="19" t="e">
        <f>A31+1</f>
        <v>#VALUE!</v>
      </c>
      <c r="B32" s="124" t="s">
        <v>1402</v>
      </c>
      <c r="C32" s="196">
        <v>50</v>
      </c>
      <c r="D32" s="28" t="s">
        <v>737</v>
      </c>
      <c r="E32" s="28" t="s">
        <v>738</v>
      </c>
      <c r="F32" s="214">
        <v>2008</v>
      </c>
      <c r="G32" s="28" t="s">
        <v>151</v>
      </c>
      <c r="H32" s="28"/>
      <c r="I32" s="149" t="s">
        <v>739</v>
      </c>
      <c r="J32" s="110" t="s">
        <v>740</v>
      </c>
      <c r="K32" s="28"/>
      <c r="L32" s="28"/>
      <c r="M32" s="28"/>
      <c r="N32" s="28">
        <v>1</v>
      </c>
      <c r="O32" s="28"/>
      <c r="P32" s="28"/>
      <c r="Q32" s="28"/>
      <c r="R32" s="28"/>
      <c r="S32" s="28">
        <v>1</v>
      </c>
      <c r="T32" s="105">
        <v>0</v>
      </c>
      <c r="U32" s="105"/>
      <c r="V32" s="28"/>
      <c r="W32" s="28"/>
      <c r="X32" s="28"/>
      <c r="Y32" s="28"/>
      <c r="Z32" s="28"/>
      <c r="AA32" s="28"/>
      <c r="AB32" s="28"/>
      <c r="AC32" s="28">
        <v>1</v>
      </c>
      <c r="AD32" s="28"/>
      <c r="AE32" s="28"/>
      <c r="AF32" s="28"/>
      <c r="AG32" s="28"/>
      <c r="AH32" s="28"/>
      <c r="AI32" s="28"/>
      <c r="AJ32" s="28"/>
      <c r="AK32" s="28"/>
      <c r="AL32" s="28"/>
      <c r="AM32" s="28"/>
      <c r="AN32" s="28"/>
      <c r="AO32" s="28">
        <v>0</v>
      </c>
      <c r="AP32" s="28">
        <v>1</v>
      </c>
      <c r="AQ32" s="28"/>
      <c r="AR32" s="105">
        <v>0</v>
      </c>
      <c r="AS32" s="28">
        <v>1</v>
      </c>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v>1</v>
      </c>
      <c r="DK32" s="28"/>
      <c r="DL32" s="28">
        <v>1</v>
      </c>
      <c r="DM32" s="28"/>
      <c r="DN32" s="28"/>
      <c r="DO32" s="28">
        <v>1</v>
      </c>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v>1</v>
      </c>
      <c r="FE32" s="28"/>
      <c r="FF32" s="28"/>
      <c r="FG32" s="28"/>
      <c r="FH32" s="28"/>
      <c r="FI32" s="28"/>
      <c r="FJ32" s="28"/>
      <c r="FK32" s="28">
        <v>1</v>
      </c>
      <c r="FL32" s="28"/>
      <c r="FM32" s="28"/>
      <c r="FN32" s="28"/>
      <c r="FO32" s="28"/>
      <c r="FP32" s="28"/>
      <c r="FQ32" s="28"/>
      <c r="FR32" s="28">
        <v>1</v>
      </c>
      <c r="FS32" s="28"/>
      <c r="FT32" s="28"/>
      <c r="FU32" s="28"/>
      <c r="FV32" s="28"/>
      <c r="FW32" s="28"/>
      <c r="FX32" s="28"/>
      <c r="FY32" s="28">
        <v>1</v>
      </c>
      <c r="FZ32" s="28"/>
      <c r="GA32" s="28"/>
      <c r="GB32" s="28"/>
      <c r="GC32" s="28"/>
      <c r="GD32" s="28"/>
      <c r="GE32" s="28"/>
      <c r="GF32" s="28" t="s">
        <v>741</v>
      </c>
      <c r="GG32" s="396" t="s">
        <v>742</v>
      </c>
      <c r="GH32" s="28" t="s">
        <v>156</v>
      </c>
      <c r="GI32" s="28" t="s">
        <v>743</v>
      </c>
      <c r="GJ32" s="28" t="s">
        <v>744</v>
      </c>
      <c r="GK32" s="28"/>
      <c r="GL32" s="396" t="s">
        <v>745</v>
      </c>
      <c r="GM32" s="28" t="s">
        <v>746</v>
      </c>
      <c r="GN32" s="28" t="s">
        <v>747</v>
      </c>
      <c r="GO32" s="28"/>
      <c r="GP32" s="396"/>
      <c r="GQ32" s="28"/>
      <c r="GR32" s="28"/>
      <c r="GS32" s="28"/>
      <c r="GT32" s="28"/>
      <c r="GU32" s="28"/>
      <c r="GV32" s="28"/>
      <c r="GW32" s="28"/>
      <c r="GX32" s="28"/>
      <c r="GY32" s="28"/>
      <c r="GZ32" s="44"/>
      <c r="HA32" s="44"/>
      <c r="HB32" s="44"/>
      <c r="HC32" s="44"/>
      <c r="HD32" s="44"/>
      <c r="HE32" s="44"/>
      <c r="HF32" s="44"/>
      <c r="HG32" s="44"/>
      <c r="HH32" s="44"/>
      <c r="HI32" s="44"/>
      <c r="HJ32" s="44"/>
      <c r="HK32" s="44"/>
      <c r="HL32" s="44"/>
      <c r="HM32" s="44"/>
      <c r="HN32" s="44"/>
      <c r="HO32" s="44"/>
    </row>
    <row r="33" spans="1:223" ht="45" customHeight="1">
      <c r="A33" s="19" t="e">
        <f>A32+1</f>
        <v>#VALUE!</v>
      </c>
      <c r="B33" s="124" t="s">
        <v>164</v>
      </c>
      <c r="C33" s="200">
        <f>C32+1</f>
        <v>51</v>
      </c>
      <c r="D33" s="28" t="s">
        <v>672</v>
      </c>
      <c r="E33" s="28" t="s">
        <v>967</v>
      </c>
      <c r="F33" s="214">
        <v>2008</v>
      </c>
      <c r="G33" s="28" t="s">
        <v>151</v>
      </c>
      <c r="H33" s="28"/>
      <c r="I33" s="149" t="s">
        <v>968</v>
      </c>
      <c r="J33" s="110" t="s">
        <v>969</v>
      </c>
      <c r="K33" s="28"/>
      <c r="L33" s="28">
        <v>1</v>
      </c>
      <c r="M33" s="28"/>
      <c r="N33" s="28"/>
      <c r="O33" s="28"/>
      <c r="P33" s="28"/>
      <c r="Q33" s="28"/>
      <c r="R33" s="28"/>
      <c r="S33" s="28"/>
      <c r="T33" s="28"/>
      <c r="U33" s="28"/>
      <c r="V33" s="28"/>
      <c r="W33" s="28"/>
      <c r="X33" s="28"/>
      <c r="Y33" s="28"/>
      <c r="Z33" s="28"/>
      <c r="AA33" s="28"/>
      <c r="AB33" s="28">
        <v>1</v>
      </c>
      <c r="AC33" s="28"/>
      <c r="AD33" s="28"/>
      <c r="AE33" s="28">
        <v>1</v>
      </c>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v>1</v>
      </c>
      <c r="BQ33" s="397"/>
      <c r="BR33" s="396"/>
      <c r="BS33" s="396"/>
      <c r="BT33" s="396"/>
      <c r="BU33" s="397"/>
      <c r="BV33" s="397"/>
      <c r="BW33" s="397"/>
      <c r="BX33" s="28"/>
      <c r="BY33" s="28"/>
      <c r="BZ33" s="28"/>
      <c r="CA33" s="28"/>
      <c r="CB33" s="28"/>
      <c r="CC33" s="28"/>
      <c r="CD33" s="28"/>
      <c r="CE33" s="28"/>
      <c r="CF33" s="28"/>
      <c r="CG33" s="28"/>
      <c r="CH33" s="28"/>
      <c r="CI33" s="28"/>
      <c r="CJ33" s="28"/>
      <c r="CK33" s="28"/>
      <c r="CL33" s="28"/>
      <c r="CM33" s="28"/>
      <c r="CN33" s="28"/>
      <c r="CO33" s="28"/>
      <c r="CP33" s="28"/>
      <c r="CQ33" s="28"/>
      <c r="CR33" s="28"/>
      <c r="CS33" s="28">
        <v>1</v>
      </c>
      <c r="CT33" s="28"/>
      <c r="CU33" s="28"/>
      <c r="CV33" s="28"/>
      <c r="CW33" s="28"/>
      <c r="CX33" s="28"/>
      <c r="CY33" s="28"/>
      <c r="CZ33" s="28"/>
      <c r="DA33" s="28"/>
      <c r="DB33" s="28"/>
      <c r="DC33" s="28"/>
      <c r="DD33" s="28"/>
      <c r="DE33" s="28"/>
      <c r="DF33" s="28"/>
      <c r="DG33" s="28"/>
      <c r="DH33" s="28"/>
      <c r="DI33" s="28"/>
      <c r="DJ33" s="28"/>
      <c r="DK33" s="28"/>
      <c r="DL33" s="28">
        <v>1</v>
      </c>
      <c r="DM33" s="28"/>
      <c r="DN33" s="28"/>
      <c r="DO33" s="28"/>
      <c r="DP33" s="28"/>
      <c r="DQ33" s="28"/>
      <c r="DR33" s="28"/>
      <c r="DS33" s="28"/>
      <c r="DT33" s="28"/>
      <c r="DU33" s="28"/>
      <c r="DV33" s="28">
        <v>1</v>
      </c>
      <c r="DW33" s="28"/>
      <c r="DX33" s="28"/>
      <c r="DY33" s="28"/>
      <c r="DZ33" s="28">
        <v>1</v>
      </c>
      <c r="EA33" s="28"/>
      <c r="EB33" s="28">
        <v>1</v>
      </c>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v>1</v>
      </c>
      <c r="FE33" s="28"/>
      <c r="FF33" s="28"/>
      <c r="FG33" s="28"/>
      <c r="FH33" s="28"/>
      <c r="FI33" s="28"/>
      <c r="FJ33" s="28"/>
      <c r="FK33" s="28"/>
      <c r="FL33" s="28">
        <v>1</v>
      </c>
      <c r="FM33" s="28"/>
      <c r="FN33" s="28">
        <v>1</v>
      </c>
      <c r="FO33" s="28"/>
      <c r="FP33" s="28"/>
      <c r="FQ33" s="28"/>
      <c r="FR33" s="28"/>
      <c r="FS33" s="28"/>
      <c r="FT33" s="28"/>
      <c r="FU33" s="28">
        <v>1</v>
      </c>
      <c r="FV33" s="28"/>
      <c r="FW33" s="28"/>
      <c r="FX33" s="28"/>
      <c r="FY33" s="28"/>
      <c r="FZ33" s="28"/>
      <c r="GA33" s="28"/>
      <c r="GB33" s="28"/>
      <c r="GC33" s="28"/>
      <c r="GD33" s="28"/>
      <c r="GE33" s="28"/>
      <c r="GF33" s="28"/>
      <c r="GG33" s="28"/>
      <c r="GH33" s="28"/>
      <c r="GI33" s="28"/>
      <c r="GJ33" s="397"/>
      <c r="GK33" s="28"/>
      <c r="GL33" s="28"/>
      <c r="GM33" s="28"/>
      <c r="GN33" s="28"/>
      <c r="GO33" s="28"/>
      <c r="GP33" s="28"/>
      <c r="GQ33" s="28"/>
      <c r="GR33" s="28"/>
      <c r="GS33" s="28"/>
      <c r="GT33" s="28"/>
      <c r="GU33" s="28"/>
      <c r="GV33" s="28"/>
      <c r="GW33" s="28"/>
      <c r="GX33" s="28"/>
      <c r="GY33" s="28"/>
      <c r="GZ33" s="13"/>
      <c r="HA33" s="13"/>
      <c r="HB33" s="13"/>
      <c r="HC33" s="13"/>
      <c r="HD33" s="13"/>
      <c r="HE33" s="13"/>
      <c r="HF33" s="13"/>
      <c r="HG33" s="13"/>
      <c r="HH33" s="13"/>
      <c r="HI33" s="13"/>
      <c r="HJ33" s="13"/>
      <c r="HK33" s="13"/>
      <c r="HL33" s="13"/>
      <c r="HM33" s="13"/>
      <c r="HN33" s="13"/>
      <c r="HO33" s="13"/>
    </row>
    <row r="34" spans="1:223" ht="45" customHeight="1">
      <c r="A34" s="19" t="e">
        <f>A33+1</f>
        <v>#VALUE!</v>
      </c>
      <c r="B34" s="121" t="s">
        <v>164</v>
      </c>
      <c r="C34" s="195">
        <f>1+C33</f>
        <v>52</v>
      </c>
      <c r="D34" s="12" t="s">
        <v>397</v>
      </c>
      <c r="E34" s="12" t="s">
        <v>398</v>
      </c>
      <c r="F34" s="214">
        <v>2009</v>
      </c>
      <c r="G34" s="12" t="s">
        <v>151</v>
      </c>
      <c r="H34" s="12"/>
      <c r="I34" s="149" t="s">
        <v>399</v>
      </c>
      <c r="J34" s="111" t="s">
        <v>400</v>
      </c>
      <c r="K34" s="12"/>
      <c r="L34" s="12">
        <v>1</v>
      </c>
      <c r="M34" s="12"/>
      <c r="N34" s="12"/>
      <c r="O34" s="12"/>
      <c r="P34" s="12">
        <v>0</v>
      </c>
      <c r="Q34" s="12">
        <v>1</v>
      </c>
      <c r="R34" s="12"/>
      <c r="S34" s="12"/>
      <c r="T34" s="12"/>
      <c r="U34" s="12"/>
      <c r="V34" s="12"/>
      <c r="W34" s="12"/>
      <c r="X34" s="12"/>
      <c r="Y34" s="12"/>
      <c r="Z34" s="12"/>
      <c r="AA34" s="12"/>
      <c r="AB34" s="12"/>
      <c r="AC34" s="12"/>
      <c r="AD34" s="12"/>
      <c r="AE34" s="12"/>
      <c r="AF34" s="12"/>
      <c r="AG34" s="12"/>
      <c r="AH34" s="12"/>
      <c r="AI34" s="12"/>
      <c r="AJ34" s="12"/>
      <c r="AK34" s="12"/>
      <c r="AL34" s="12"/>
      <c r="AM34" s="12">
        <v>1</v>
      </c>
      <c r="AN34" s="12"/>
      <c r="AO34" s="12"/>
      <c r="AP34" s="12"/>
      <c r="AQ34" s="12"/>
      <c r="AR34" s="12"/>
      <c r="AS34" s="12"/>
      <c r="AT34" s="12"/>
      <c r="AU34" s="12"/>
      <c r="AV34" s="12">
        <v>1</v>
      </c>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v>1</v>
      </c>
      <c r="DK34" s="12"/>
      <c r="DL34" s="12">
        <v>1</v>
      </c>
      <c r="DM34" s="12"/>
      <c r="DN34" s="12"/>
      <c r="DO34" s="12"/>
      <c r="DP34" s="12"/>
      <c r="DQ34" s="12"/>
      <c r="DR34" s="12"/>
      <c r="DS34" s="12"/>
      <c r="DT34" s="12"/>
      <c r="DU34" s="12"/>
      <c r="DV34" s="12">
        <v>1</v>
      </c>
      <c r="DW34" s="12"/>
      <c r="DX34" s="12"/>
      <c r="DY34" s="12"/>
      <c r="DZ34" s="12"/>
      <c r="EA34" s="12">
        <v>1</v>
      </c>
      <c r="EB34" s="12">
        <v>1</v>
      </c>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v>1</v>
      </c>
      <c r="FT34" s="12"/>
      <c r="FU34" s="12"/>
      <c r="FV34" s="12"/>
      <c r="FW34" s="12"/>
      <c r="FX34" s="12"/>
      <c r="FY34" s="12"/>
      <c r="FZ34" s="12"/>
      <c r="GA34" s="12"/>
      <c r="GB34" s="12">
        <v>0</v>
      </c>
      <c r="GC34" s="14">
        <v>0</v>
      </c>
      <c r="GD34" s="14"/>
      <c r="GE34" s="14"/>
      <c r="GF34" s="12" t="s">
        <v>401</v>
      </c>
      <c r="GG34" s="12" t="s">
        <v>402</v>
      </c>
      <c r="GH34" s="12" t="s">
        <v>403</v>
      </c>
      <c r="GI34" s="12" t="s">
        <v>404</v>
      </c>
      <c r="GJ34" s="12" t="s">
        <v>405</v>
      </c>
      <c r="GK34" s="12" t="s">
        <v>406</v>
      </c>
      <c r="GL34" s="12" t="s">
        <v>407</v>
      </c>
      <c r="GM34" s="12" t="s">
        <v>408</v>
      </c>
      <c r="GN34" s="12" t="s">
        <v>409</v>
      </c>
      <c r="GO34" s="12" t="s">
        <v>410</v>
      </c>
      <c r="GP34" s="432" t="s">
        <v>196</v>
      </c>
      <c r="GQ34" s="12">
        <v>0</v>
      </c>
      <c r="GR34" s="12">
        <v>0</v>
      </c>
      <c r="GS34" s="12">
        <v>1</v>
      </c>
      <c r="GT34" s="12"/>
      <c r="GU34" s="12">
        <v>0</v>
      </c>
      <c r="GV34" s="12">
        <v>0</v>
      </c>
      <c r="GW34" s="14">
        <v>0</v>
      </c>
      <c r="GX34" s="14"/>
      <c r="GY34" s="14"/>
      <c r="GZ34" s="44"/>
      <c r="HA34" s="44"/>
      <c r="HB34" s="44"/>
      <c r="HC34" s="44"/>
      <c r="HD34" s="44"/>
      <c r="HE34" s="44"/>
      <c r="HF34" s="44"/>
      <c r="HG34" s="44"/>
      <c r="HH34" s="44"/>
      <c r="HI34" s="44"/>
      <c r="HJ34" s="44"/>
      <c r="HK34" s="44"/>
      <c r="HL34" s="44"/>
      <c r="HM34" s="44"/>
      <c r="HN34" s="44"/>
      <c r="HO34" s="44"/>
    </row>
    <row r="35" spans="1:223" ht="45" customHeight="1">
      <c r="A35" s="19" t="e">
        <f>A34+1</f>
        <v>#VALUE!</v>
      </c>
      <c r="B35" s="121" t="s">
        <v>575</v>
      </c>
      <c r="C35" s="193">
        <v>35</v>
      </c>
      <c r="D35" s="47" t="s">
        <v>576</v>
      </c>
      <c r="E35" s="47" t="s">
        <v>577</v>
      </c>
      <c r="F35" s="216">
        <v>2009</v>
      </c>
      <c r="G35" s="47" t="s">
        <v>578</v>
      </c>
      <c r="H35" s="47"/>
      <c r="I35" s="154" t="s">
        <v>579</v>
      </c>
      <c r="J35" s="112" t="s">
        <v>580</v>
      </c>
      <c r="K35" s="28"/>
      <c r="L35" s="28"/>
      <c r="M35" s="28">
        <v>1</v>
      </c>
      <c r="N35" s="28"/>
      <c r="O35" s="47"/>
      <c r="P35" s="47">
        <v>0</v>
      </c>
      <c r="Q35" s="47">
        <v>1</v>
      </c>
      <c r="R35" s="47"/>
      <c r="S35" s="47"/>
      <c r="T35" s="47"/>
      <c r="U35" s="47"/>
      <c r="V35" s="47"/>
      <c r="W35" s="47"/>
      <c r="X35" s="47"/>
      <c r="Y35" s="47"/>
      <c r="Z35" s="47"/>
      <c r="AA35" s="47"/>
      <c r="AB35" s="47"/>
      <c r="AC35" s="47"/>
      <c r="AD35" s="47"/>
      <c r="AE35" s="47"/>
      <c r="AF35" s="47"/>
      <c r="AG35" s="47"/>
      <c r="AH35" s="47"/>
      <c r="AI35" s="28"/>
      <c r="AJ35" s="28"/>
      <c r="AK35" s="28"/>
      <c r="AL35" s="28"/>
      <c r="AM35" s="47">
        <v>1</v>
      </c>
      <c r="AN35" s="47"/>
      <c r="AO35" s="47"/>
      <c r="AP35" s="47"/>
      <c r="AQ35" s="47"/>
      <c r="AR35" s="47"/>
      <c r="AS35" s="47"/>
      <c r="AT35" s="47"/>
      <c r="AU35" s="47"/>
      <c r="AV35" s="47"/>
      <c r="AW35" s="47"/>
      <c r="AX35" s="47"/>
      <c r="AY35" s="47"/>
      <c r="AZ35" s="47"/>
      <c r="BA35" s="47"/>
      <c r="BB35" s="47"/>
      <c r="BC35" s="47"/>
      <c r="BD35" s="47"/>
      <c r="BE35" s="47"/>
      <c r="BF35" s="47"/>
      <c r="BG35" s="47"/>
      <c r="BH35" s="47"/>
      <c r="BI35" s="47">
        <v>0</v>
      </c>
      <c r="BJ35" s="47"/>
      <c r="BK35" s="47">
        <v>1</v>
      </c>
      <c r="BL35" s="47"/>
      <c r="BM35" s="47"/>
      <c r="BN35" s="47"/>
      <c r="BO35" s="47"/>
      <c r="BP35" s="47"/>
      <c r="BQ35" s="47"/>
      <c r="BR35" s="47"/>
      <c r="BS35" s="47"/>
      <c r="BT35" s="47"/>
      <c r="BU35" s="47"/>
      <c r="BV35" s="47"/>
      <c r="BW35" s="47"/>
      <c r="BX35" s="47"/>
      <c r="BY35" s="47"/>
      <c r="BZ35" s="47"/>
      <c r="CA35" s="47"/>
      <c r="CB35" s="47"/>
      <c r="CC35" s="47"/>
      <c r="CD35" s="47"/>
      <c r="CE35" s="47"/>
      <c r="CF35" s="47"/>
      <c r="CG35" s="47"/>
      <c r="CH35" s="47"/>
      <c r="CI35" s="47"/>
      <c r="CJ35" s="47"/>
      <c r="CK35" s="47"/>
      <c r="CL35" s="47"/>
      <c r="CM35" s="47"/>
      <c r="CN35" s="47"/>
      <c r="CO35" s="47"/>
      <c r="CP35" s="47"/>
      <c r="CQ35" s="47"/>
      <c r="CR35" s="47"/>
      <c r="CS35" s="47">
        <v>1</v>
      </c>
      <c r="CT35" s="47"/>
      <c r="CU35" s="47"/>
      <c r="CV35" s="47"/>
      <c r="CW35" s="47"/>
      <c r="CX35" s="47"/>
      <c r="CY35" s="47"/>
      <c r="CZ35" s="47"/>
      <c r="DA35" s="47"/>
      <c r="DB35" s="47"/>
      <c r="DC35" s="47"/>
      <c r="DD35" s="47"/>
      <c r="DE35" s="47"/>
      <c r="DF35" s="47"/>
      <c r="DG35" s="47"/>
      <c r="DH35" s="47"/>
      <c r="DI35" s="47"/>
      <c r="DJ35" s="47"/>
      <c r="DK35" s="47"/>
      <c r="DL35" s="47">
        <v>1</v>
      </c>
      <c r="DM35" s="47"/>
      <c r="DN35" s="47"/>
      <c r="DO35" s="47"/>
      <c r="DP35" s="47">
        <v>1</v>
      </c>
      <c r="DQ35" s="47"/>
      <c r="DR35" s="47"/>
      <c r="DS35" s="47"/>
      <c r="DT35" s="47"/>
      <c r="DU35" s="47">
        <v>1</v>
      </c>
      <c r="DV35" s="47"/>
      <c r="DW35" s="47"/>
      <c r="DX35" s="47"/>
      <c r="DY35" s="47"/>
      <c r="DZ35" s="47"/>
      <c r="EA35" s="47"/>
      <c r="EB35" s="47"/>
      <c r="EC35" s="47"/>
      <c r="ED35" s="47"/>
      <c r="EE35" s="47"/>
      <c r="EF35" s="47"/>
      <c r="EG35" s="47"/>
      <c r="EH35" s="47"/>
      <c r="EI35" s="47"/>
      <c r="EJ35" s="47"/>
      <c r="EK35" s="47"/>
      <c r="EL35" s="47"/>
      <c r="EM35" s="47"/>
      <c r="EN35" s="47"/>
      <c r="EO35" s="47"/>
      <c r="EP35" s="47"/>
      <c r="EQ35" s="47"/>
      <c r="ER35" s="47"/>
      <c r="ES35" s="47"/>
      <c r="ET35" s="47"/>
      <c r="EU35" s="47"/>
      <c r="EV35" s="47"/>
      <c r="EW35" s="47"/>
      <c r="EX35" s="47"/>
      <c r="EY35" s="47"/>
      <c r="EZ35" s="47"/>
      <c r="FA35" s="47"/>
      <c r="FB35" s="47"/>
      <c r="FC35" s="47"/>
      <c r="FD35" s="47"/>
      <c r="FE35" s="47"/>
      <c r="FF35" s="47"/>
      <c r="FG35" s="47"/>
      <c r="FH35" s="47"/>
      <c r="FI35" s="47"/>
      <c r="FJ35" s="47"/>
      <c r="FK35" s="47"/>
      <c r="FL35" s="47"/>
      <c r="FM35" s="47"/>
      <c r="FN35" s="47"/>
      <c r="FO35" s="47"/>
      <c r="FP35" s="47"/>
      <c r="FQ35" s="47"/>
      <c r="FR35" s="47"/>
      <c r="FS35" s="47"/>
      <c r="FT35" s="47"/>
      <c r="FU35" s="47">
        <v>1</v>
      </c>
      <c r="FV35" s="47"/>
      <c r="FW35" s="47"/>
      <c r="FX35" s="47"/>
      <c r="FY35" s="47"/>
      <c r="FZ35" s="47"/>
      <c r="GA35" s="47" t="s">
        <v>581</v>
      </c>
      <c r="GB35" s="47">
        <v>1</v>
      </c>
      <c r="GC35" s="47"/>
      <c r="GD35" s="47"/>
      <c r="GE35" s="47" t="s">
        <v>582</v>
      </c>
      <c r="GF35" s="47" t="s">
        <v>58</v>
      </c>
      <c r="GG35" s="47" t="s">
        <v>583</v>
      </c>
      <c r="GH35" s="47" t="s">
        <v>352</v>
      </c>
      <c r="GI35" s="47"/>
      <c r="GJ35" s="47" t="s">
        <v>584</v>
      </c>
      <c r="GK35" s="47"/>
      <c r="GL35" s="47"/>
      <c r="GM35" s="47"/>
      <c r="GN35" s="47"/>
      <c r="GO35" s="47"/>
      <c r="GP35" s="47"/>
      <c r="GQ35" s="47"/>
      <c r="GR35" s="47"/>
      <c r="GS35" s="47"/>
      <c r="GT35" s="47"/>
      <c r="GU35" s="47"/>
      <c r="GV35" s="47"/>
      <c r="GW35" s="47"/>
      <c r="GX35" s="47"/>
      <c r="GY35" s="47"/>
      <c r="GZ35" s="44"/>
      <c r="HA35" s="44"/>
      <c r="HB35" s="44"/>
      <c r="HC35" s="44"/>
      <c r="HD35" s="44"/>
      <c r="HE35" s="44"/>
      <c r="HF35" s="44"/>
      <c r="HG35" s="44"/>
      <c r="HH35" s="44"/>
      <c r="HI35" s="44"/>
      <c r="HJ35" s="44"/>
      <c r="HK35" s="44"/>
      <c r="HL35" s="44"/>
      <c r="HM35" s="44"/>
      <c r="HN35" s="44"/>
      <c r="HO35" s="44"/>
    </row>
    <row r="36" spans="1:223" ht="45" customHeight="1">
      <c r="A36" s="19" t="e">
        <f>A35+1</f>
        <v>#VALUE!</v>
      </c>
      <c r="B36" s="121" t="s">
        <v>585</v>
      </c>
      <c r="C36" s="193">
        <v>36</v>
      </c>
      <c r="D36" s="28" t="s">
        <v>35</v>
      </c>
      <c r="E36" s="28" t="s">
        <v>586</v>
      </c>
      <c r="F36" s="214">
        <v>2009</v>
      </c>
      <c r="G36" s="28" t="s">
        <v>151</v>
      </c>
      <c r="H36" s="28"/>
      <c r="I36" s="149" t="s">
        <v>587</v>
      </c>
      <c r="J36" s="110" t="s">
        <v>588</v>
      </c>
      <c r="K36" s="28"/>
      <c r="L36" s="28">
        <v>1</v>
      </c>
      <c r="M36" s="28"/>
      <c r="N36" s="28"/>
      <c r="O36" s="28"/>
      <c r="P36" s="28">
        <v>1</v>
      </c>
      <c r="Q36" s="28"/>
      <c r="R36" s="28"/>
      <c r="S36" s="28"/>
      <c r="T36" s="28"/>
      <c r="U36" s="28"/>
      <c r="V36" s="28"/>
      <c r="W36" s="28"/>
      <c r="X36" s="28"/>
      <c r="Y36" s="28"/>
      <c r="Z36" s="28"/>
      <c r="AA36" s="28"/>
      <c r="AB36" s="28"/>
      <c r="AC36" s="28"/>
      <c r="AD36" s="28">
        <v>1</v>
      </c>
      <c r="AE36" s="28"/>
      <c r="AF36" s="28"/>
      <c r="AG36" s="28"/>
      <c r="AH36" s="28"/>
      <c r="AI36" s="28">
        <v>1</v>
      </c>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49"/>
      <c r="BS36" s="49"/>
      <c r="BT36" s="49"/>
      <c r="BU36" s="49"/>
      <c r="BV36" s="49"/>
      <c r="BW36" s="49"/>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v>1</v>
      </c>
      <c r="DG36" s="28">
        <v>1</v>
      </c>
      <c r="DH36" s="28"/>
      <c r="DI36" s="28"/>
      <c r="DJ36" s="28"/>
      <c r="DK36" s="28"/>
      <c r="DL36" s="28">
        <v>1</v>
      </c>
      <c r="DM36" s="28"/>
      <c r="DN36" s="28"/>
      <c r="DO36" s="28"/>
      <c r="DP36" s="28">
        <v>1</v>
      </c>
      <c r="DQ36" s="28"/>
      <c r="DR36" s="28"/>
      <c r="DS36" s="28"/>
      <c r="DT36" s="28">
        <v>1</v>
      </c>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v>1</v>
      </c>
      <c r="FP36" s="28"/>
      <c r="FQ36" s="28"/>
      <c r="FR36" s="28"/>
      <c r="FS36" s="28"/>
      <c r="FT36" s="28"/>
      <c r="FU36" s="28"/>
      <c r="FV36" s="28"/>
      <c r="FW36" s="28"/>
      <c r="FX36" s="28"/>
      <c r="FY36" s="28"/>
      <c r="FZ36" s="28"/>
      <c r="GA36" s="28"/>
      <c r="GB36" s="28"/>
      <c r="GC36" s="28"/>
      <c r="GD36" s="28"/>
      <c r="GE36" s="28" t="s">
        <v>589</v>
      </c>
      <c r="GF36" s="28" t="s">
        <v>35</v>
      </c>
      <c r="GG36" s="28" t="s">
        <v>590</v>
      </c>
      <c r="GH36" s="28" t="s">
        <v>62</v>
      </c>
      <c r="GI36" s="28" t="s">
        <v>591</v>
      </c>
      <c r="GJ36" s="49" t="s">
        <v>592</v>
      </c>
      <c r="GK36" s="28"/>
      <c r="GL36" s="28" t="s">
        <v>593</v>
      </c>
      <c r="GM36" s="28" t="s">
        <v>594</v>
      </c>
      <c r="GN36" s="28"/>
      <c r="GO36" s="28"/>
      <c r="GP36" s="28"/>
      <c r="GQ36" s="28"/>
      <c r="GR36" s="28"/>
      <c r="GS36" s="28"/>
      <c r="GT36" s="28"/>
      <c r="GU36" s="28"/>
      <c r="GV36" s="28"/>
      <c r="GW36" s="28"/>
      <c r="GX36" s="28"/>
      <c r="GY36" s="28"/>
      <c r="GZ36" s="44"/>
      <c r="HA36" s="44"/>
      <c r="HB36" s="44"/>
      <c r="HC36" s="44"/>
      <c r="HD36" s="44"/>
      <c r="HE36" s="44"/>
      <c r="HF36" s="44"/>
      <c r="HG36" s="44"/>
      <c r="HH36" s="44"/>
      <c r="HI36" s="44"/>
      <c r="HJ36" s="44"/>
      <c r="HK36" s="44"/>
      <c r="HL36" s="44"/>
      <c r="HM36" s="44"/>
      <c r="HN36" s="44"/>
      <c r="HO36" s="44"/>
    </row>
    <row r="37" spans="1:223" ht="45" customHeight="1">
      <c r="A37" s="19" t="e">
        <f>A36+1</f>
        <v>#VALUE!</v>
      </c>
      <c r="B37" s="124" t="s">
        <v>164</v>
      </c>
      <c r="C37" s="196">
        <v>56</v>
      </c>
      <c r="D37" s="28" t="s">
        <v>800</v>
      </c>
      <c r="E37" s="28" t="s">
        <v>801</v>
      </c>
      <c r="F37" s="214">
        <v>2009</v>
      </c>
      <c r="G37" s="28" t="s">
        <v>151</v>
      </c>
      <c r="H37" s="28"/>
      <c r="I37" s="149" t="s">
        <v>802</v>
      </c>
      <c r="J37" s="110" t="s">
        <v>1403</v>
      </c>
      <c r="K37" s="28"/>
      <c r="L37" s="28"/>
      <c r="M37" s="28"/>
      <c r="N37" s="28">
        <v>1</v>
      </c>
      <c r="O37" s="28"/>
      <c r="P37" s="28"/>
      <c r="Q37" s="28"/>
      <c r="R37" s="28"/>
      <c r="S37" s="28"/>
      <c r="T37" s="28"/>
      <c r="U37" s="28"/>
      <c r="V37" s="28"/>
      <c r="W37" s="105">
        <v>0</v>
      </c>
      <c r="X37" s="28"/>
      <c r="Y37" s="28"/>
      <c r="Z37" s="28"/>
      <c r="AA37" s="28"/>
      <c r="AB37" s="105">
        <v>1</v>
      </c>
      <c r="AC37" s="105">
        <v>0</v>
      </c>
      <c r="AD37" s="28"/>
      <c r="AE37" s="28"/>
      <c r="AF37" s="28"/>
      <c r="AG37" s="28"/>
      <c r="AH37" s="28"/>
      <c r="AI37" s="28"/>
      <c r="AJ37" s="28"/>
      <c r="AK37" s="28"/>
      <c r="AL37" s="28"/>
      <c r="AM37" s="28">
        <v>1</v>
      </c>
      <c r="AN37" s="28">
        <v>0</v>
      </c>
      <c r="AO37" s="148">
        <v>0</v>
      </c>
      <c r="AP37" s="28"/>
      <c r="AQ37" s="28"/>
      <c r="AR37" s="28"/>
      <c r="AS37" s="28"/>
      <c r="AT37" s="28"/>
      <c r="AU37" s="28"/>
      <c r="AV37" s="28"/>
      <c r="AW37" s="28"/>
      <c r="AX37" s="28"/>
      <c r="AY37" s="28">
        <v>1</v>
      </c>
      <c r="AZ37" s="28"/>
      <c r="BA37" s="28"/>
      <c r="BB37" s="28"/>
      <c r="BC37" s="28"/>
      <c r="BD37" s="28"/>
      <c r="BE37" s="28"/>
      <c r="BF37" s="28"/>
      <c r="BG37" s="28"/>
      <c r="BH37" s="28"/>
      <c r="BI37" s="148">
        <v>0</v>
      </c>
      <c r="BJ37" s="14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v>1</v>
      </c>
      <c r="CT37" s="28"/>
      <c r="CU37" s="28"/>
      <c r="CV37" s="28"/>
      <c r="CW37" s="28"/>
      <c r="CX37" s="28"/>
      <c r="CY37" s="28"/>
      <c r="CZ37" s="28"/>
      <c r="DA37" s="28"/>
      <c r="DB37" s="28"/>
      <c r="DC37" s="28"/>
      <c r="DD37" s="28"/>
      <c r="DE37" s="28"/>
      <c r="DF37" s="28"/>
      <c r="DG37" s="28"/>
      <c r="DH37" s="28"/>
      <c r="DI37" s="28"/>
      <c r="DJ37" s="28"/>
      <c r="DK37" s="28"/>
      <c r="DL37" s="28">
        <v>1</v>
      </c>
      <c r="DM37" s="28"/>
      <c r="DN37" s="28"/>
      <c r="DO37" s="28">
        <v>1</v>
      </c>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v>1</v>
      </c>
      <c r="FG37" s="28"/>
      <c r="FH37" s="28"/>
      <c r="FI37" s="28"/>
      <c r="FJ37" s="28"/>
      <c r="FK37" s="28"/>
      <c r="FL37" s="28"/>
      <c r="FM37" s="28"/>
      <c r="FN37" s="28"/>
      <c r="FO37" s="28"/>
      <c r="FP37" s="28">
        <v>1</v>
      </c>
      <c r="FQ37" s="28">
        <v>1</v>
      </c>
      <c r="FR37" s="28"/>
      <c r="FS37" s="28"/>
      <c r="FT37" s="28"/>
      <c r="FU37" s="28"/>
      <c r="FV37" s="28"/>
      <c r="FW37" s="28"/>
      <c r="FX37" s="28"/>
      <c r="FY37" s="28"/>
      <c r="FZ37" s="28"/>
      <c r="GA37" s="28"/>
      <c r="GB37" s="28"/>
      <c r="GC37" s="28"/>
      <c r="GD37" s="28"/>
      <c r="GE37" s="28"/>
      <c r="GF37" s="28" t="s">
        <v>708</v>
      </c>
      <c r="GG37" s="28" t="s">
        <v>803</v>
      </c>
      <c r="GH37" s="28" t="s">
        <v>352</v>
      </c>
      <c r="GI37" s="28"/>
      <c r="GJ37" s="28" t="s">
        <v>804</v>
      </c>
      <c r="GK37" s="28" t="s">
        <v>805</v>
      </c>
      <c r="GL37" s="28" t="s">
        <v>806</v>
      </c>
      <c r="GM37" s="28" t="s">
        <v>807</v>
      </c>
      <c r="GN37" s="28" t="s">
        <v>808</v>
      </c>
      <c r="GO37" s="28"/>
      <c r="GP37" s="28"/>
      <c r="GQ37" s="28"/>
      <c r="GR37" s="28"/>
      <c r="GS37" s="28"/>
      <c r="GT37" s="28"/>
      <c r="GU37" s="28"/>
      <c r="GV37" s="28"/>
      <c r="GW37" s="28"/>
      <c r="GX37" s="28"/>
      <c r="GY37" s="28"/>
      <c r="GZ37" s="48"/>
      <c r="HA37" s="48"/>
      <c r="HB37" s="48"/>
      <c r="HC37" s="48"/>
      <c r="HD37" s="48"/>
      <c r="HE37" s="48"/>
      <c r="HF37" s="48"/>
      <c r="HG37" s="48"/>
      <c r="HH37" s="48"/>
      <c r="HI37" s="48"/>
      <c r="HJ37" s="48"/>
      <c r="HK37" s="48"/>
      <c r="HL37" s="48"/>
      <c r="HM37" s="48"/>
      <c r="HN37" s="48"/>
      <c r="HO37" s="48"/>
    </row>
    <row r="38" spans="1:223" ht="69" customHeight="1">
      <c r="A38" s="19" t="e">
        <f>A37+1</f>
        <v>#VALUE!</v>
      </c>
      <c r="B38" s="124" t="s">
        <v>164</v>
      </c>
      <c r="C38" s="200">
        <f>C37+1</f>
        <v>57</v>
      </c>
      <c r="D38" s="149" t="s">
        <v>397</v>
      </c>
      <c r="E38" s="28" t="s">
        <v>939</v>
      </c>
      <c r="F38" s="214">
        <v>2009</v>
      </c>
      <c r="G38" s="149" t="s">
        <v>151</v>
      </c>
      <c r="H38" s="28"/>
      <c r="I38" s="243" t="s">
        <v>940</v>
      </c>
      <c r="J38" s="110" t="s">
        <v>1547</v>
      </c>
      <c r="K38" s="28"/>
      <c r="L38" s="28"/>
      <c r="M38" s="28">
        <v>1</v>
      </c>
      <c r="N38" s="28">
        <v>1</v>
      </c>
      <c r="O38" s="28">
        <v>1</v>
      </c>
      <c r="P38" s="28">
        <v>0</v>
      </c>
      <c r="Q38" s="28">
        <v>1</v>
      </c>
      <c r="R38" s="28"/>
      <c r="S38" s="28"/>
      <c r="T38" s="28"/>
      <c r="U38" s="28"/>
      <c r="V38" s="28"/>
      <c r="W38" s="28"/>
      <c r="X38" s="28"/>
      <c r="Y38" s="28"/>
      <c r="Z38" s="28"/>
      <c r="AA38" s="28"/>
      <c r="AB38" s="28"/>
      <c r="AC38" s="28"/>
      <c r="AD38" s="28"/>
      <c r="AE38" s="28"/>
      <c r="AF38" s="28"/>
      <c r="AG38" s="28"/>
      <c r="AH38" s="28"/>
      <c r="AI38" s="28"/>
      <c r="AJ38" s="28"/>
      <c r="AK38" s="28"/>
      <c r="AL38" s="28"/>
      <c r="AM38" s="28">
        <v>1</v>
      </c>
      <c r="AN38" s="28"/>
      <c r="AO38" s="28"/>
      <c r="AP38" s="28"/>
      <c r="AQ38" s="28"/>
      <c r="AR38" s="28"/>
      <c r="AS38" s="28"/>
      <c r="AT38" s="28"/>
      <c r="AU38" s="28"/>
      <c r="AV38" s="28">
        <v>1</v>
      </c>
      <c r="AW38" s="28">
        <v>1</v>
      </c>
      <c r="AX38" s="28">
        <v>1</v>
      </c>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v>1</v>
      </c>
      <c r="CT38" s="28"/>
      <c r="CU38" s="28"/>
      <c r="CV38" s="28"/>
      <c r="CW38" s="28"/>
      <c r="CX38" s="28"/>
      <c r="CY38" s="28"/>
      <c r="CZ38" s="28"/>
      <c r="DA38" s="28"/>
      <c r="DB38" s="28"/>
      <c r="DC38" s="28"/>
      <c r="DD38" s="28"/>
      <c r="DE38" s="28"/>
      <c r="DF38" s="28"/>
      <c r="DG38" s="28"/>
      <c r="DH38" s="28"/>
      <c r="DI38" s="28"/>
      <c r="DJ38" s="28"/>
      <c r="DK38" s="28"/>
      <c r="DL38" s="28">
        <v>1</v>
      </c>
      <c r="DM38" s="28"/>
      <c r="DN38" s="28"/>
      <c r="DO38" s="28">
        <v>1</v>
      </c>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v>1</v>
      </c>
      <c r="FP38" s="28"/>
      <c r="FQ38" s="28"/>
      <c r="FR38" s="28"/>
      <c r="FS38" s="28"/>
      <c r="FT38" s="28"/>
      <c r="FU38" s="28"/>
      <c r="FV38" s="28"/>
      <c r="FW38" s="28"/>
      <c r="FX38" s="28"/>
      <c r="FY38" s="28"/>
      <c r="FZ38" s="28"/>
      <c r="GA38" s="28"/>
      <c r="GB38" s="28"/>
      <c r="GC38" s="28"/>
      <c r="GD38" s="28"/>
      <c r="GE38" s="28"/>
      <c r="GF38" s="28"/>
      <c r="GG38" s="28"/>
      <c r="GH38" s="28"/>
      <c r="GI38" s="28"/>
      <c r="GJ38" s="28" t="s">
        <v>941</v>
      </c>
      <c r="GK38" s="28"/>
      <c r="GL38" s="28"/>
      <c r="GM38" s="28"/>
      <c r="GN38" s="28"/>
      <c r="GO38" s="28"/>
      <c r="GP38" s="28"/>
      <c r="GQ38" s="28"/>
      <c r="GR38" s="28"/>
      <c r="GS38" s="28"/>
      <c r="GT38" s="28"/>
      <c r="GU38" s="28"/>
      <c r="GV38" s="28"/>
      <c r="GW38" s="28"/>
      <c r="GX38" s="28"/>
      <c r="GY38" s="28"/>
      <c r="GZ38" s="44"/>
      <c r="HA38" s="44"/>
      <c r="HB38" s="44"/>
      <c r="HC38" s="44"/>
      <c r="HD38" s="44"/>
      <c r="HE38" s="44"/>
      <c r="HF38" s="44"/>
      <c r="HG38" s="44"/>
      <c r="HH38" s="44"/>
      <c r="HI38" s="44"/>
      <c r="HJ38" s="44"/>
      <c r="HK38" s="44"/>
      <c r="HL38" s="44"/>
      <c r="HM38" s="44"/>
      <c r="HN38" s="44"/>
      <c r="HO38" s="44"/>
    </row>
    <row r="39" spans="1:223" ht="45" customHeight="1">
      <c r="A39" s="166" t="e">
        <f>A38+1</f>
        <v>#VALUE!</v>
      </c>
      <c r="B39" s="124" t="s">
        <v>1607</v>
      </c>
      <c r="C39" s="196">
        <f>C38+1</f>
        <v>58</v>
      </c>
      <c r="D39" s="28" t="s">
        <v>1043</v>
      </c>
      <c r="E39" s="28" t="s">
        <v>1044</v>
      </c>
      <c r="F39" s="214">
        <v>2009</v>
      </c>
      <c r="G39" s="28" t="s">
        <v>1045</v>
      </c>
      <c r="H39" s="149">
        <v>1</v>
      </c>
      <c r="I39" s="162" t="s">
        <v>1046</v>
      </c>
      <c r="J39" s="110" t="s">
        <v>1606</v>
      </c>
      <c r="K39" s="28"/>
      <c r="L39" s="28"/>
      <c r="M39" s="28">
        <v>1</v>
      </c>
      <c r="N39" s="28">
        <v>1</v>
      </c>
      <c r="O39" s="28">
        <v>1</v>
      </c>
      <c r="P39" s="28">
        <v>0</v>
      </c>
      <c r="Q39" s="28">
        <v>1</v>
      </c>
      <c r="R39" s="28"/>
      <c r="S39" s="28"/>
      <c r="T39" s="28"/>
      <c r="U39" s="28"/>
      <c r="V39" s="28"/>
      <c r="W39" s="28"/>
      <c r="X39" s="28"/>
      <c r="Y39" s="28"/>
      <c r="Z39" s="28"/>
      <c r="AA39" s="28"/>
      <c r="AB39" s="28"/>
      <c r="AC39" s="28"/>
      <c r="AD39" s="28"/>
      <c r="AE39" s="28"/>
      <c r="AF39" s="28"/>
      <c r="AG39" s="28"/>
      <c r="AH39" s="28"/>
      <c r="AI39" s="28"/>
      <c r="AJ39" s="28"/>
      <c r="AK39" s="28"/>
      <c r="AL39" s="28"/>
      <c r="AM39" s="28">
        <v>1</v>
      </c>
      <c r="AN39" s="28"/>
      <c r="AO39" s="28"/>
      <c r="AP39" s="28"/>
      <c r="AQ39" s="28"/>
      <c r="AR39" s="28"/>
      <c r="AS39" s="28"/>
      <c r="AT39" s="28"/>
      <c r="AU39" s="28"/>
      <c r="AV39" s="28"/>
      <c r="AW39" s="28">
        <v>1</v>
      </c>
      <c r="AX39" s="28"/>
      <c r="AY39" s="28">
        <v>1</v>
      </c>
      <c r="AZ39" s="28"/>
      <c r="BA39" s="105">
        <v>0</v>
      </c>
      <c r="BB39" s="28">
        <v>0</v>
      </c>
      <c r="BC39" s="28"/>
      <c r="BD39" s="28"/>
      <c r="BE39" s="28"/>
      <c r="BF39" s="28"/>
      <c r="BG39" s="28"/>
      <c r="BH39" s="28"/>
      <c r="BI39" s="28">
        <v>1</v>
      </c>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v>1</v>
      </c>
      <c r="DG39" s="28">
        <v>1</v>
      </c>
      <c r="DH39" s="28"/>
      <c r="DI39" s="28"/>
      <c r="DJ39" s="28"/>
      <c r="DK39" s="28"/>
      <c r="DL39" s="28">
        <v>1</v>
      </c>
      <c r="DM39" s="28"/>
      <c r="DN39" s="28"/>
      <c r="DO39" s="28"/>
      <c r="DP39" s="28"/>
      <c r="DQ39" s="28"/>
      <c r="DR39" s="28"/>
      <c r="DS39" s="28"/>
      <c r="DT39" s="28"/>
      <c r="DU39" s="28"/>
      <c r="DV39" s="28">
        <v>1</v>
      </c>
      <c r="DW39" s="28">
        <v>1</v>
      </c>
      <c r="DX39" s="28"/>
      <c r="DY39" s="28">
        <v>1</v>
      </c>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v>1</v>
      </c>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44"/>
      <c r="HA39" s="44"/>
      <c r="HB39" s="44"/>
      <c r="HC39" s="44"/>
      <c r="HD39" s="44"/>
      <c r="HE39" s="44"/>
      <c r="HF39" s="44"/>
      <c r="HG39" s="44"/>
      <c r="HH39" s="44"/>
      <c r="HI39" s="44"/>
      <c r="HJ39" s="44"/>
      <c r="HK39" s="44"/>
      <c r="HL39" s="44"/>
      <c r="HM39" s="44"/>
      <c r="HN39" s="44"/>
      <c r="HO39" s="44"/>
    </row>
    <row r="40" spans="1:223" ht="45" customHeight="1">
      <c r="A40" s="19" t="e">
        <f>A39+1</f>
        <v>#VALUE!</v>
      </c>
      <c r="B40" s="124" t="s">
        <v>164</v>
      </c>
      <c r="C40" s="196">
        <f>C39+1</f>
        <v>59</v>
      </c>
      <c r="D40" s="28" t="s">
        <v>183</v>
      </c>
      <c r="E40" s="28" t="s">
        <v>1064</v>
      </c>
      <c r="F40" s="214">
        <v>2009</v>
      </c>
      <c r="G40" s="28" t="s">
        <v>151</v>
      </c>
      <c r="H40" s="28"/>
      <c r="I40" s="162" t="s">
        <v>1065</v>
      </c>
      <c r="J40" s="110" t="s">
        <v>1614</v>
      </c>
      <c r="K40" s="28">
        <v>1</v>
      </c>
      <c r="L40" s="28"/>
      <c r="M40" s="28"/>
      <c r="N40" s="28"/>
      <c r="O40" s="28"/>
      <c r="P40" s="28">
        <v>0</v>
      </c>
      <c r="Q40" s="28">
        <v>1</v>
      </c>
      <c r="R40" s="28"/>
      <c r="S40" s="28"/>
      <c r="T40" s="28"/>
      <c r="U40" s="28"/>
      <c r="V40" s="28"/>
      <c r="W40" s="28"/>
      <c r="X40" s="28"/>
      <c r="Y40" s="28"/>
      <c r="Z40" s="28"/>
      <c r="AA40" s="28"/>
      <c r="AB40" s="28"/>
      <c r="AC40" s="28"/>
      <c r="AD40" s="28"/>
      <c r="AE40" s="28"/>
      <c r="AF40" s="28">
        <v>1</v>
      </c>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v>1</v>
      </c>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v>1</v>
      </c>
      <c r="CT40" s="28"/>
      <c r="CU40" s="28"/>
      <c r="CV40" s="28"/>
      <c r="CW40" s="28"/>
      <c r="CX40" s="28"/>
      <c r="CY40" s="28"/>
      <c r="CZ40" s="28"/>
      <c r="DA40" s="28"/>
      <c r="DB40" s="28"/>
      <c r="DC40" s="28"/>
      <c r="DD40" s="28"/>
      <c r="DE40" s="28"/>
      <c r="DF40" s="28"/>
      <c r="DG40" s="28"/>
      <c r="DH40" s="28"/>
      <c r="DI40" s="28"/>
      <c r="DJ40" s="28"/>
      <c r="DK40" s="28"/>
      <c r="DL40" s="28">
        <v>1</v>
      </c>
      <c r="DM40" s="28"/>
      <c r="DN40" s="28"/>
      <c r="DO40" s="28">
        <v>1</v>
      </c>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v>1</v>
      </c>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38"/>
      <c r="HA40" s="38"/>
      <c r="HB40" s="38"/>
      <c r="HC40" s="38"/>
      <c r="HD40" s="38"/>
      <c r="HE40" s="38"/>
      <c r="HF40" s="38"/>
      <c r="HG40" s="38"/>
      <c r="HH40" s="38"/>
      <c r="HI40" s="38"/>
      <c r="HJ40" s="38"/>
      <c r="HK40" s="38"/>
      <c r="HL40" s="38"/>
      <c r="HM40" s="38"/>
      <c r="HN40" s="38"/>
      <c r="HO40" s="38"/>
    </row>
    <row r="41" spans="1:223" ht="45" customHeight="1">
      <c r="A41" s="387">
        <v>1</v>
      </c>
      <c r="B41" s="389" t="s">
        <v>148</v>
      </c>
      <c r="C41" s="192">
        <v>1</v>
      </c>
      <c r="D41" s="12" t="s">
        <v>149</v>
      </c>
      <c r="E41" s="12" t="s">
        <v>150</v>
      </c>
      <c r="F41" s="214">
        <v>2010</v>
      </c>
      <c r="G41" s="12" t="s">
        <v>151</v>
      </c>
      <c r="H41" s="12">
        <v>0</v>
      </c>
      <c r="I41" s="149" t="s">
        <v>152</v>
      </c>
      <c r="J41" s="110" t="s">
        <v>153</v>
      </c>
      <c r="K41" s="12"/>
      <c r="L41" s="12"/>
      <c r="M41" s="12"/>
      <c r="N41" s="12">
        <v>1</v>
      </c>
      <c r="O41" s="12"/>
      <c r="P41" s="12"/>
      <c r="Q41" s="12"/>
      <c r="R41" s="12"/>
      <c r="S41" s="12">
        <v>1</v>
      </c>
      <c r="T41" s="12">
        <v>1</v>
      </c>
      <c r="U41" s="12"/>
      <c r="V41" s="12"/>
      <c r="W41" s="12"/>
      <c r="X41" s="12"/>
      <c r="Y41" s="12"/>
      <c r="Z41" s="12"/>
      <c r="AA41" s="12"/>
      <c r="AB41" s="12"/>
      <c r="AC41" s="12">
        <v>1</v>
      </c>
      <c r="AD41" s="12"/>
      <c r="AE41" s="12"/>
      <c r="AF41" s="12"/>
      <c r="AG41" s="12"/>
      <c r="AH41" s="12"/>
      <c r="AI41" s="12"/>
      <c r="AJ41" s="12"/>
      <c r="AK41" s="12"/>
      <c r="AL41" s="12"/>
      <c r="AM41" s="10">
        <v>1</v>
      </c>
      <c r="AN41" s="10">
        <v>1</v>
      </c>
      <c r="AO41" s="12">
        <v>1</v>
      </c>
      <c r="AP41" s="12">
        <v>1</v>
      </c>
      <c r="AQ41" s="11">
        <v>0</v>
      </c>
      <c r="AR41" s="12"/>
      <c r="AS41" s="12">
        <v>1</v>
      </c>
      <c r="AT41" s="12">
        <v>1</v>
      </c>
      <c r="AU41" s="12"/>
      <c r="AV41" s="12"/>
      <c r="AW41" s="12"/>
      <c r="AX41" s="12"/>
      <c r="AY41" s="12"/>
      <c r="AZ41" s="12"/>
      <c r="BA41" s="12"/>
      <c r="BB41" s="12">
        <v>1</v>
      </c>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v>1</v>
      </c>
      <c r="CT41" s="12"/>
      <c r="CU41" s="12"/>
      <c r="CV41" s="12"/>
      <c r="CW41" s="12"/>
      <c r="CX41" s="12"/>
      <c r="CY41" s="12"/>
      <c r="CZ41" s="12"/>
      <c r="DA41" s="12"/>
      <c r="DB41" s="12"/>
      <c r="DC41" s="12"/>
      <c r="DD41" s="12"/>
      <c r="DE41" s="12"/>
      <c r="DF41" s="12"/>
      <c r="DG41" s="12"/>
      <c r="DH41" s="12"/>
      <c r="DI41" s="12"/>
      <c r="DJ41" s="12"/>
      <c r="DK41" s="12"/>
      <c r="DL41" s="12">
        <v>1</v>
      </c>
      <c r="DM41" s="12"/>
      <c r="DN41" s="12"/>
      <c r="DO41" s="12">
        <v>1</v>
      </c>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v>1</v>
      </c>
      <c r="FC41" s="12"/>
      <c r="FD41" s="12"/>
      <c r="FE41" s="12"/>
      <c r="FF41" s="12"/>
      <c r="FG41" s="12">
        <v>1</v>
      </c>
      <c r="FH41" s="12"/>
      <c r="FI41" s="12"/>
      <c r="FJ41" s="12"/>
      <c r="FK41" s="12"/>
      <c r="FL41" s="12"/>
      <c r="FM41" s="12"/>
      <c r="FN41" s="12"/>
      <c r="FO41" s="12"/>
      <c r="FP41" s="12"/>
      <c r="FQ41" s="12"/>
      <c r="FR41" s="12"/>
      <c r="FS41" s="12"/>
      <c r="FT41" s="12"/>
      <c r="FU41" s="12"/>
      <c r="FV41" s="12"/>
      <c r="FW41" s="12"/>
      <c r="FX41" s="12"/>
      <c r="FY41" s="12"/>
      <c r="FZ41" s="12"/>
      <c r="GA41" s="12"/>
      <c r="GB41" s="12"/>
      <c r="GC41" s="13"/>
      <c r="GD41" s="14"/>
      <c r="GE41" s="14"/>
      <c r="GF41" s="12" t="s">
        <v>154</v>
      </c>
      <c r="GG41" s="12" t="s">
        <v>155</v>
      </c>
      <c r="GH41" s="12" t="s">
        <v>156</v>
      </c>
      <c r="GI41" s="12" t="s">
        <v>157</v>
      </c>
      <c r="GJ41" s="12" t="s">
        <v>158</v>
      </c>
      <c r="GK41" s="15"/>
      <c r="GL41" s="12" t="s">
        <v>159</v>
      </c>
      <c r="GM41" s="16" t="s">
        <v>160</v>
      </c>
      <c r="GN41" s="16" t="s">
        <v>161</v>
      </c>
      <c r="GO41" s="12" t="s">
        <v>162</v>
      </c>
      <c r="GP41" s="17" t="s">
        <v>163</v>
      </c>
      <c r="GQ41" s="12">
        <v>1</v>
      </c>
      <c r="GR41" s="12">
        <v>1</v>
      </c>
      <c r="GS41" s="12">
        <v>0</v>
      </c>
      <c r="GT41" s="12"/>
      <c r="GU41" s="12">
        <v>0</v>
      </c>
      <c r="GV41" s="12">
        <v>0</v>
      </c>
      <c r="GW41" s="13">
        <v>0</v>
      </c>
      <c r="GX41" s="14">
        <v>0</v>
      </c>
      <c r="GY41" s="14"/>
      <c r="GZ41" s="44"/>
      <c r="HA41" s="44"/>
      <c r="HB41" s="44"/>
      <c r="HC41" s="44"/>
      <c r="HD41" s="44"/>
      <c r="HE41" s="44"/>
      <c r="HF41" s="44"/>
      <c r="HG41" s="44"/>
      <c r="HH41" s="44"/>
      <c r="HI41" s="44"/>
      <c r="HJ41" s="44"/>
      <c r="HK41" s="44"/>
      <c r="HL41" s="44"/>
      <c r="HM41" s="44"/>
      <c r="HN41" s="44"/>
      <c r="HO41" s="44"/>
    </row>
    <row r="42" spans="1:223" ht="58.5" customHeight="1">
      <c r="A42" s="19">
        <f>A41+1</f>
        <v>2</v>
      </c>
      <c r="B42" s="124" t="s">
        <v>164</v>
      </c>
      <c r="C42" s="196">
        <v>47</v>
      </c>
      <c r="D42" s="28" t="s">
        <v>704</v>
      </c>
      <c r="E42" s="28" t="s">
        <v>705</v>
      </c>
      <c r="F42" s="214">
        <v>2010</v>
      </c>
      <c r="G42" s="28" t="s">
        <v>151</v>
      </c>
      <c r="H42" s="396"/>
      <c r="I42" s="149" t="s">
        <v>706</v>
      </c>
      <c r="J42" s="110" t="s">
        <v>707</v>
      </c>
      <c r="K42" s="28"/>
      <c r="L42" s="28"/>
      <c r="M42" s="28">
        <v>1</v>
      </c>
      <c r="N42" s="28"/>
      <c r="O42" s="28"/>
      <c r="P42" s="28">
        <v>0</v>
      </c>
      <c r="Q42" s="28">
        <v>1</v>
      </c>
      <c r="R42" s="28"/>
      <c r="S42" s="28"/>
      <c r="T42" s="28"/>
      <c r="U42" s="28"/>
      <c r="V42" s="28"/>
      <c r="W42" s="28"/>
      <c r="X42" s="28"/>
      <c r="Y42" s="28"/>
      <c r="Z42" s="28"/>
      <c r="AA42" s="28"/>
      <c r="AB42" s="28"/>
      <c r="AC42" s="28"/>
      <c r="AD42" s="28"/>
      <c r="AE42" s="28"/>
      <c r="AF42" s="28"/>
      <c r="AG42" s="28"/>
      <c r="AH42" s="28"/>
      <c r="AI42" s="28"/>
      <c r="AJ42" s="28"/>
      <c r="AK42" s="28"/>
      <c r="AL42" s="28"/>
      <c r="AM42" s="28">
        <v>1</v>
      </c>
      <c r="AN42" s="28"/>
      <c r="AO42" s="28"/>
      <c r="AP42" s="28"/>
      <c r="AQ42" s="28"/>
      <c r="AR42" s="28"/>
      <c r="AS42" s="28"/>
      <c r="AT42" s="28"/>
      <c r="AU42" s="28"/>
      <c r="AV42" s="28"/>
      <c r="AW42" s="28"/>
      <c r="AX42" s="28"/>
      <c r="AY42" s="28"/>
      <c r="AZ42" s="28"/>
      <c r="BA42" s="28"/>
      <c r="BB42" s="28"/>
      <c r="BC42" s="28">
        <v>1</v>
      </c>
      <c r="BD42" s="28"/>
      <c r="BE42" s="28"/>
      <c r="BF42" s="28">
        <v>0</v>
      </c>
      <c r="BG42" s="28"/>
      <c r="BH42" s="28"/>
      <c r="BI42" s="28"/>
      <c r="BJ42" s="28"/>
      <c r="BK42" s="28"/>
      <c r="BL42" s="28">
        <v>1</v>
      </c>
      <c r="BM42" s="28"/>
      <c r="BN42" s="28">
        <v>1</v>
      </c>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v>1</v>
      </c>
      <c r="CU42" s="28"/>
      <c r="CV42" s="28"/>
      <c r="CW42" s="28"/>
      <c r="CX42" s="28"/>
      <c r="CY42" s="28"/>
      <c r="CZ42" s="28"/>
      <c r="DA42" s="28"/>
      <c r="DB42" s="28">
        <v>1</v>
      </c>
      <c r="DC42" s="28"/>
      <c r="DD42" s="28"/>
      <c r="DE42" s="28">
        <v>1</v>
      </c>
      <c r="DF42" s="28"/>
      <c r="DG42" s="28"/>
      <c r="DH42" s="28"/>
      <c r="DI42" s="28"/>
      <c r="DJ42" s="28"/>
      <c r="DK42" s="28"/>
      <c r="DL42" s="28">
        <v>1</v>
      </c>
      <c r="DM42" s="28"/>
      <c r="DN42" s="28"/>
      <c r="DO42" s="28">
        <v>1</v>
      </c>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v>1</v>
      </c>
      <c r="FN42" s="28"/>
      <c r="FO42" s="28"/>
      <c r="FP42" s="28"/>
      <c r="FQ42" s="28"/>
      <c r="FR42" s="28">
        <v>1</v>
      </c>
      <c r="FS42" s="28">
        <v>1</v>
      </c>
      <c r="FT42" s="28">
        <v>1</v>
      </c>
      <c r="FU42" s="28"/>
      <c r="FV42" s="28"/>
      <c r="FW42" s="28"/>
      <c r="FX42" s="28"/>
      <c r="FY42" s="28"/>
      <c r="FZ42" s="28"/>
      <c r="GA42" s="28"/>
      <c r="GB42" s="28"/>
      <c r="GC42" s="28"/>
      <c r="GD42" s="28"/>
      <c r="GE42" s="396"/>
      <c r="GF42" s="28" t="s">
        <v>708</v>
      </c>
      <c r="GG42" s="28" t="s">
        <v>709</v>
      </c>
      <c r="GH42" s="28" t="s">
        <v>173</v>
      </c>
      <c r="GI42" s="28" t="s">
        <v>710</v>
      </c>
      <c r="GJ42" s="28" t="s">
        <v>711</v>
      </c>
      <c r="GK42" s="28"/>
      <c r="GL42" s="28" t="s">
        <v>712</v>
      </c>
      <c r="GM42" s="28" t="s">
        <v>713</v>
      </c>
      <c r="GN42" s="28" t="s">
        <v>714</v>
      </c>
      <c r="GO42" s="28"/>
      <c r="GP42" s="28"/>
      <c r="GQ42" s="28"/>
      <c r="GR42" s="28"/>
      <c r="GS42" s="28"/>
      <c r="GT42" s="28"/>
      <c r="GU42" s="28"/>
      <c r="GV42" s="28"/>
      <c r="GW42" s="28"/>
      <c r="GX42" s="28"/>
      <c r="GY42" s="28"/>
      <c r="GZ42" s="44"/>
      <c r="HA42" s="44"/>
      <c r="HB42" s="44"/>
      <c r="HC42" s="44"/>
      <c r="HD42" s="44"/>
      <c r="HE42" s="44"/>
      <c r="HF42" s="44"/>
      <c r="HG42" s="44"/>
      <c r="HH42" s="44"/>
      <c r="HI42" s="44"/>
      <c r="HJ42" s="44"/>
      <c r="HK42" s="44"/>
      <c r="HL42" s="44"/>
      <c r="HM42" s="44"/>
      <c r="HN42" s="44"/>
      <c r="HO42" s="44"/>
    </row>
    <row r="43" spans="1:223" ht="45" customHeight="1">
      <c r="A43" s="19">
        <f>A42+1</f>
        <v>3</v>
      </c>
      <c r="B43" s="124" t="s">
        <v>1410</v>
      </c>
      <c r="C43" s="198">
        <v>52</v>
      </c>
      <c r="D43" s="28" t="s">
        <v>758</v>
      </c>
      <c r="E43" s="28" t="s">
        <v>759</v>
      </c>
      <c r="F43" s="214">
        <v>2010</v>
      </c>
      <c r="G43" s="28" t="s">
        <v>151</v>
      </c>
      <c r="H43" s="28"/>
      <c r="I43" s="149" t="s">
        <v>760</v>
      </c>
      <c r="J43" s="110" t="s">
        <v>761</v>
      </c>
      <c r="K43" s="28"/>
      <c r="L43" s="28">
        <v>1</v>
      </c>
      <c r="M43" s="28"/>
      <c r="N43" s="28"/>
      <c r="O43" s="28"/>
      <c r="P43" s="28">
        <v>0</v>
      </c>
      <c r="Q43" s="28">
        <v>1</v>
      </c>
      <c r="R43" s="28"/>
      <c r="S43" s="28"/>
      <c r="T43" s="28"/>
      <c r="U43" s="28"/>
      <c r="V43" s="28"/>
      <c r="W43" s="28"/>
      <c r="X43" s="28"/>
      <c r="Y43" s="28"/>
      <c r="Z43" s="28"/>
      <c r="AA43" s="28"/>
      <c r="AB43" s="28"/>
      <c r="AC43" s="28"/>
      <c r="AD43" s="28"/>
      <c r="AE43" s="28"/>
      <c r="AF43" s="28">
        <v>1</v>
      </c>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v>1</v>
      </c>
      <c r="BV43" s="28"/>
      <c r="BW43" s="28"/>
      <c r="BX43" s="28">
        <v>1</v>
      </c>
      <c r="BY43" s="28"/>
      <c r="BZ43" s="28"/>
      <c r="CA43" s="28"/>
      <c r="CB43" s="28"/>
      <c r="CC43" s="28"/>
      <c r="CD43" s="28"/>
      <c r="CE43" s="28"/>
      <c r="CF43" s="28"/>
      <c r="CG43" s="28"/>
      <c r="CH43" s="28"/>
      <c r="CI43" s="28"/>
      <c r="CJ43" s="28"/>
      <c r="CK43" s="28"/>
      <c r="CL43" s="28"/>
      <c r="CM43" s="28"/>
      <c r="CN43" s="28"/>
      <c r="CO43" s="28"/>
      <c r="CP43" s="28"/>
      <c r="CQ43" s="28"/>
      <c r="CR43" s="28">
        <v>1</v>
      </c>
      <c r="CS43" s="28"/>
      <c r="CT43" s="28"/>
      <c r="CU43" s="28"/>
      <c r="CV43" s="28"/>
      <c r="CW43" s="28"/>
      <c r="CX43" s="28"/>
      <c r="CY43" s="28"/>
      <c r="CZ43" s="28"/>
      <c r="DA43" s="28"/>
      <c r="DB43" s="28"/>
      <c r="DC43" s="28"/>
      <c r="DD43" s="28"/>
      <c r="DE43" s="28"/>
      <c r="DF43" s="28"/>
      <c r="DG43" s="28"/>
      <c r="DH43" s="28"/>
      <c r="DI43" s="28"/>
      <c r="DJ43" s="28"/>
      <c r="DK43" s="105">
        <v>0</v>
      </c>
      <c r="DL43" s="28"/>
      <c r="DM43" s="28"/>
      <c r="DN43" s="28">
        <v>1</v>
      </c>
      <c r="DO43" s="28">
        <v>1</v>
      </c>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v>1</v>
      </c>
      <c r="FV43" s="28"/>
      <c r="FW43" s="28"/>
      <c r="FX43" s="28"/>
      <c r="FY43" s="28"/>
      <c r="FZ43" s="28"/>
      <c r="GA43" s="28"/>
      <c r="GB43" s="28"/>
      <c r="GC43" s="28"/>
      <c r="GD43" s="28">
        <v>1</v>
      </c>
      <c r="GE43" s="28"/>
      <c r="GF43" s="28" t="s">
        <v>37</v>
      </c>
      <c r="GG43" s="28" t="s">
        <v>762</v>
      </c>
      <c r="GH43" s="28" t="s">
        <v>698</v>
      </c>
      <c r="GI43" s="28"/>
      <c r="GJ43" s="28" t="s">
        <v>763</v>
      </c>
      <c r="GK43" s="28"/>
      <c r="GL43" s="28" t="s">
        <v>764</v>
      </c>
      <c r="GM43" s="28" t="s">
        <v>765</v>
      </c>
      <c r="GN43" s="28" t="s">
        <v>766</v>
      </c>
      <c r="GO43" s="28"/>
      <c r="GP43" s="28"/>
      <c r="GQ43" s="28"/>
      <c r="GR43" s="28"/>
      <c r="GS43" s="28"/>
      <c r="GT43" s="28"/>
      <c r="GU43" s="28"/>
      <c r="GV43" s="28"/>
      <c r="GW43" s="28"/>
      <c r="GX43" s="28"/>
      <c r="GY43" s="28"/>
      <c r="GZ43" s="44"/>
      <c r="HA43" s="44"/>
      <c r="HB43" s="44"/>
      <c r="HC43" s="44"/>
      <c r="HD43" s="44"/>
      <c r="HE43" s="44"/>
      <c r="HF43" s="44"/>
      <c r="HG43" s="44"/>
      <c r="HH43" s="44"/>
      <c r="HI43" s="44"/>
      <c r="HJ43" s="44"/>
      <c r="HK43" s="44"/>
      <c r="HL43" s="44"/>
      <c r="HM43" s="44"/>
      <c r="HN43" s="44"/>
      <c r="HO43" s="44"/>
    </row>
    <row r="44" spans="1:223" ht="45" customHeight="1">
      <c r="A44" s="19">
        <f>A43+1</f>
        <v>4</v>
      </c>
      <c r="B44" s="124" t="s">
        <v>164</v>
      </c>
      <c r="C44" s="199">
        <v>63</v>
      </c>
      <c r="D44" s="28" t="s">
        <v>522</v>
      </c>
      <c r="E44" s="28" t="s">
        <v>873</v>
      </c>
      <c r="F44" s="214">
        <v>2010</v>
      </c>
      <c r="G44" s="28" t="s">
        <v>151</v>
      </c>
      <c r="H44" s="28"/>
      <c r="I44" s="149" t="s">
        <v>874</v>
      </c>
      <c r="J44" s="117" t="s">
        <v>875</v>
      </c>
      <c r="K44" s="28"/>
      <c r="L44" s="28">
        <v>1</v>
      </c>
      <c r="M44" s="28"/>
      <c r="N44" s="28"/>
      <c r="O44" s="28"/>
      <c r="P44" s="28">
        <v>0</v>
      </c>
      <c r="Q44" s="28">
        <v>1</v>
      </c>
      <c r="R44" s="28"/>
      <c r="S44" s="28"/>
      <c r="T44" s="28"/>
      <c r="U44" s="28"/>
      <c r="V44" s="28"/>
      <c r="W44" s="28"/>
      <c r="X44" s="28"/>
      <c r="Y44" s="28"/>
      <c r="Z44" s="28"/>
      <c r="AA44" s="28"/>
      <c r="AB44" s="28"/>
      <c r="AC44" s="28"/>
      <c r="AD44" s="28"/>
      <c r="AE44" s="28"/>
      <c r="AF44" s="28"/>
      <c r="AG44" s="28"/>
      <c r="AH44" s="28"/>
      <c r="AI44" s="28"/>
      <c r="AJ44" s="28">
        <v>1</v>
      </c>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v>1</v>
      </c>
      <c r="BW44" s="28"/>
      <c r="BX44" s="28"/>
      <c r="BY44" s="28"/>
      <c r="BZ44" s="28"/>
      <c r="CA44" s="28"/>
      <c r="CB44" s="28"/>
      <c r="CC44" s="28"/>
      <c r="CD44" s="28"/>
      <c r="CE44" s="28"/>
      <c r="CF44" s="28"/>
      <c r="CG44" s="28"/>
      <c r="CH44" s="28"/>
      <c r="CI44" s="28"/>
      <c r="CJ44" s="28"/>
      <c r="CK44" s="28"/>
      <c r="CL44" s="28"/>
      <c r="CM44" s="28"/>
      <c r="CN44" s="28"/>
      <c r="CO44" s="28"/>
      <c r="CP44" s="28"/>
      <c r="CQ44" s="28"/>
      <c r="CR44" s="28"/>
      <c r="CS44" s="28">
        <v>1</v>
      </c>
      <c r="CT44" s="28"/>
      <c r="CU44" s="28"/>
      <c r="CV44" s="28"/>
      <c r="CW44" s="28"/>
      <c r="CX44" s="28"/>
      <c r="CY44" s="28"/>
      <c r="CZ44" s="28"/>
      <c r="DA44" s="28"/>
      <c r="DB44" s="28"/>
      <c r="DC44" s="28"/>
      <c r="DD44" s="28"/>
      <c r="DE44" s="28"/>
      <c r="DF44" s="28"/>
      <c r="DG44" s="28"/>
      <c r="DH44" s="28"/>
      <c r="DI44" s="28"/>
      <c r="DJ44" s="28"/>
      <c r="DK44" s="28"/>
      <c r="DL44" s="28">
        <v>1</v>
      </c>
      <c r="DM44" s="28"/>
      <c r="DN44" s="28"/>
      <c r="DO44" s="28">
        <v>1</v>
      </c>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v>1</v>
      </c>
      <c r="GA44" s="28"/>
      <c r="GB44" s="28"/>
      <c r="GC44" s="28"/>
      <c r="GD44" s="28"/>
      <c r="GE44" s="42" t="s">
        <v>876</v>
      </c>
      <c r="GF44" s="28" t="s">
        <v>877</v>
      </c>
      <c r="GG44" s="28" t="s">
        <v>878</v>
      </c>
      <c r="GH44" s="28" t="s">
        <v>879</v>
      </c>
      <c r="GI44" s="28" t="s">
        <v>880</v>
      </c>
      <c r="GJ44" s="28" t="s">
        <v>881</v>
      </c>
      <c r="GK44" s="28"/>
      <c r="GL44" s="28" t="s">
        <v>882</v>
      </c>
      <c r="GM44" s="28" t="s">
        <v>883</v>
      </c>
      <c r="GN44" s="28"/>
      <c r="GO44" s="28"/>
      <c r="GP44" s="28"/>
      <c r="GQ44" s="28"/>
      <c r="GR44" s="28"/>
      <c r="GS44" s="28"/>
      <c r="GT44" s="28"/>
      <c r="GU44" s="28"/>
      <c r="GV44" s="28"/>
      <c r="GW44" s="28"/>
      <c r="GX44" s="28"/>
      <c r="GY44" s="28"/>
      <c r="GZ44" s="44"/>
      <c r="HA44" s="44"/>
      <c r="HB44" s="44"/>
      <c r="HC44" s="44"/>
      <c r="HD44" s="44"/>
      <c r="HE44" s="44"/>
      <c r="HF44" s="44"/>
      <c r="HG44" s="44"/>
      <c r="HH44" s="44"/>
      <c r="HI44" s="44"/>
      <c r="HJ44" s="44"/>
      <c r="HK44" s="44"/>
      <c r="HL44" s="44"/>
      <c r="HM44" s="44"/>
      <c r="HN44" s="44"/>
      <c r="HO44" s="44"/>
    </row>
    <row r="45" spans="1:223" ht="45" customHeight="1">
      <c r="A45" s="19">
        <f>A44+1</f>
        <v>5</v>
      </c>
      <c r="B45" s="124" t="s">
        <v>1544</v>
      </c>
      <c r="C45" s="200">
        <v>75</v>
      </c>
      <c r="D45" s="149" t="s">
        <v>1542</v>
      </c>
      <c r="E45" s="28" t="s">
        <v>934</v>
      </c>
      <c r="F45" s="214">
        <v>2010</v>
      </c>
      <c r="G45" s="28" t="s">
        <v>151</v>
      </c>
      <c r="H45" s="28"/>
      <c r="I45" s="149" t="s">
        <v>935</v>
      </c>
      <c r="J45" s="110" t="s">
        <v>936</v>
      </c>
      <c r="K45" s="28"/>
      <c r="L45" s="28"/>
      <c r="M45" s="28">
        <v>1</v>
      </c>
      <c r="N45" s="28">
        <v>1</v>
      </c>
      <c r="O45" s="28">
        <v>1</v>
      </c>
      <c r="P45" s="28">
        <v>0</v>
      </c>
      <c r="Q45" s="28">
        <v>1</v>
      </c>
      <c r="R45" s="28"/>
      <c r="S45" s="28"/>
      <c r="T45" s="28"/>
      <c r="U45" s="28"/>
      <c r="V45" s="28"/>
      <c r="W45" s="28"/>
      <c r="X45" s="28"/>
      <c r="Y45" s="28"/>
      <c r="Z45" s="28"/>
      <c r="AA45" s="28"/>
      <c r="AB45" s="28"/>
      <c r="AC45" s="28"/>
      <c r="AD45" s="28"/>
      <c r="AE45" s="28"/>
      <c r="AF45" s="28"/>
      <c r="AG45" s="28"/>
      <c r="AH45" s="28"/>
      <c r="AI45" s="28"/>
      <c r="AJ45" s="28"/>
      <c r="AK45" s="28"/>
      <c r="AL45" s="28"/>
      <c r="AM45" s="28">
        <v>1</v>
      </c>
      <c r="AN45" s="28"/>
      <c r="AO45" s="28"/>
      <c r="AP45" s="28"/>
      <c r="AQ45" s="28"/>
      <c r="AR45" s="28"/>
      <c r="AS45" s="28"/>
      <c r="AT45" s="28"/>
      <c r="AU45" s="28"/>
      <c r="AV45" s="105">
        <v>1</v>
      </c>
      <c r="AW45" s="105">
        <v>1</v>
      </c>
      <c r="AX45" s="28"/>
      <c r="AY45" s="28">
        <v>1</v>
      </c>
      <c r="AZ45" s="105">
        <v>0</v>
      </c>
      <c r="BA45" s="105"/>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v>1</v>
      </c>
      <c r="DK45" s="28"/>
      <c r="DL45" s="28">
        <v>1</v>
      </c>
      <c r="DM45" s="28"/>
      <c r="DN45" s="28"/>
      <c r="DO45" s="28"/>
      <c r="DP45" s="28">
        <v>1</v>
      </c>
      <c r="DQ45" s="28"/>
      <c r="DR45" s="28"/>
      <c r="DS45" s="28"/>
      <c r="DT45" s="28">
        <v>1</v>
      </c>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v>1</v>
      </c>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44"/>
      <c r="HA45" s="44"/>
      <c r="HB45" s="44"/>
      <c r="HC45" s="44"/>
      <c r="HD45" s="44"/>
      <c r="HE45" s="44"/>
      <c r="HF45" s="44"/>
      <c r="HG45" s="44"/>
      <c r="HH45" s="44"/>
      <c r="HI45" s="44"/>
      <c r="HJ45" s="44"/>
      <c r="HK45" s="44"/>
      <c r="HL45" s="44"/>
      <c r="HM45" s="44"/>
      <c r="HN45" s="44"/>
      <c r="HO45" s="44"/>
    </row>
    <row r="46" spans="1:223" ht="45" customHeight="1">
      <c r="A46" s="19">
        <f>A45+1</f>
        <v>6</v>
      </c>
      <c r="B46" s="124" t="s">
        <v>164</v>
      </c>
      <c r="C46" s="200">
        <f>C45+1</f>
        <v>76</v>
      </c>
      <c r="D46" s="28" t="s">
        <v>961</v>
      </c>
      <c r="E46" s="28" t="s">
        <v>962</v>
      </c>
      <c r="F46" s="214">
        <v>2010</v>
      </c>
      <c r="G46" s="149" t="s">
        <v>151</v>
      </c>
      <c r="H46" s="28"/>
      <c r="I46" s="149" t="s">
        <v>963</v>
      </c>
      <c r="J46" s="110" t="s">
        <v>1405</v>
      </c>
      <c r="K46" s="28"/>
      <c r="L46" s="28">
        <v>1</v>
      </c>
      <c r="M46" s="28"/>
      <c r="N46" s="28"/>
      <c r="O46" s="28"/>
      <c r="P46" s="28">
        <v>0</v>
      </c>
      <c r="Q46" s="28">
        <v>1</v>
      </c>
      <c r="R46" s="28"/>
      <c r="S46" s="28"/>
      <c r="T46" s="28"/>
      <c r="U46" s="28"/>
      <c r="V46" s="28"/>
      <c r="W46" s="28"/>
      <c r="X46" s="28"/>
      <c r="Y46" s="28"/>
      <c r="Z46" s="28"/>
      <c r="AA46" s="28"/>
      <c r="AB46" s="28"/>
      <c r="AC46" s="28"/>
      <c r="AD46" s="28"/>
      <c r="AE46" s="28"/>
      <c r="AF46" s="28"/>
      <c r="AG46" s="28"/>
      <c r="AH46" s="28"/>
      <c r="AI46" s="28"/>
      <c r="AJ46" s="28">
        <v>1</v>
      </c>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v>1</v>
      </c>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v>1</v>
      </c>
      <c r="DK46" s="28"/>
      <c r="DL46" s="28">
        <v>1</v>
      </c>
      <c r="DM46" s="105">
        <v>0</v>
      </c>
      <c r="DN46" s="28"/>
      <c r="DO46" s="28"/>
      <c r="DP46" s="28"/>
      <c r="DQ46" s="28"/>
      <c r="DR46" s="28"/>
      <c r="DS46" s="28"/>
      <c r="DT46" s="28"/>
      <c r="DU46" s="28"/>
      <c r="DV46" s="28"/>
      <c r="DW46" s="28"/>
      <c r="DX46" s="28"/>
      <c r="DY46" s="28"/>
      <c r="DZ46" s="28"/>
      <c r="EA46" s="28"/>
      <c r="EB46" s="28"/>
      <c r="EC46" s="28">
        <v>1</v>
      </c>
      <c r="ED46" s="28"/>
      <c r="EE46" s="28"/>
      <c r="EF46" s="28">
        <v>1</v>
      </c>
      <c r="EG46" s="28"/>
      <c r="EH46" s="28"/>
      <c r="EI46" s="28"/>
      <c r="EJ46" s="28"/>
      <c r="EK46" s="28"/>
      <c r="EL46" s="28"/>
      <c r="EM46" s="28"/>
      <c r="EN46" s="28">
        <v>1</v>
      </c>
      <c r="EO46" s="28"/>
      <c r="EP46" s="28"/>
      <c r="EQ46" s="28"/>
      <c r="ER46" s="28"/>
      <c r="ES46" s="28"/>
      <c r="ET46" s="28"/>
      <c r="EU46" s="28"/>
      <c r="EV46" s="28">
        <v>1</v>
      </c>
      <c r="EW46" s="28"/>
      <c r="EX46" s="28"/>
      <c r="EY46" s="28"/>
      <c r="EZ46" s="28"/>
      <c r="FA46" s="28"/>
      <c r="FB46" s="28">
        <v>1</v>
      </c>
      <c r="FC46" s="28"/>
      <c r="FD46" s="28">
        <v>1</v>
      </c>
      <c r="FE46" s="28">
        <v>1</v>
      </c>
      <c r="FF46" s="28">
        <v>1</v>
      </c>
      <c r="FG46" s="28">
        <v>1</v>
      </c>
      <c r="FH46" s="28"/>
      <c r="FI46" s="28"/>
      <c r="FJ46" s="28">
        <v>1</v>
      </c>
      <c r="FK46" s="28">
        <v>1</v>
      </c>
      <c r="FL46" s="28">
        <v>1</v>
      </c>
      <c r="FM46" s="28"/>
      <c r="FN46" s="28"/>
      <c r="FO46" s="28">
        <v>1</v>
      </c>
      <c r="FP46" s="28">
        <v>1</v>
      </c>
      <c r="FQ46" s="28"/>
      <c r="FR46" s="28">
        <v>1</v>
      </c>
      <c r="FS46" s="28"/>
      <c r="FT46" s="28">
        <v>1</v>
      </c>
      <c r="FU46" s="28">
        <v>1</v>
      </c>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44"/>
      <c r="HA46" s="44"/>
      <c r="HB46" s="44"/>
      <c r="HC46" s="44"/>
      <c r="HD46" s="44"/>
      <c r="HE46" s="44"/>
      <c r="HF46" s="44"/>
      <c r="HG46" s="44"/>
      <c r="HH46" s="44"/>
      <c r="HI46" s="44"/>
      <c r="HJ46" s="44"/>
      <c r="HK46" s="44"/>
      <c r="HL46" s="44"/>
      <c r="HM46" s="44"/>
      <c r="HN46" s="44"/>
      <c r="HO46" s="44"/>
    </row>
    <row r="47" spans="1:223" ht="45" customHeight="1">
      <c r="A47" s="19">
        <f>A46+1</f>
        <v>7</v>
      </c>
      <c r="B47" s="124" t="s">
        <v>1574</v>
      </c>
      <c r="C47" s="200">
        <f>C46+1</f>
        <v>77</v>
      </c>
      <c r="D47" s="28" t="s">
        <v>987</v>
      </c>
      <c r="E47" s="28" t="s">
        <v>607</v>
      </c>
      <c r="F47" s="214">
        <v>2010</v>
      </c>
      <c r="G47" s="28" t="s">
        <v>151</v>
      </c>
      <c r="H47" s="28"/>
      <c r="I47" s="149" t="s">
        <v>988</v>
      </c>
      <c r="J47" s="110" t="s">
        <v>1573</v>
      </c>
      <c r="K47" s="28">
        <v>1</v>
      </c>
      <c r="L47" s="28"/>
      <c r="M47" s="28"/>
      <c r="N47" s="28"/>
      <c r="O47" s="28"/>
      <c r="P47" s="105">
        <v>0</v>
      </c>
      <c r="Q47" s="28">
        <v>1</v>
      </c>
      <c r="R47" s="28"/>
      <c r="S47" s="28"/>
      <c r="T47" s="28"/>
      <c r="U47" s="28"/>
      <c r="V47" s="28"/>
      <c r="W47" s="28"/>
      <c r="X47" s="28"/>
      <c r="Y47" s="28"/>
      <c r="Z47" s="28"/>
      <c r="AA47" s="28"/>
      <c r="AB47" s="28"/>
      <c r="AC47" s="28"/>
      <c r="AD47" s="28"/>
      <c r="AE47" s="28"/>
      <c r="AF47" s="28"/>
      <c r="AG47" s="28"/>
      <c r="AH47" s="28"/>
      <c r="AI47" s="28">
        <v>1</v>
      </c>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v>1</v>
      </c>
      <c r="DK47" s="28"/>
      <c r="DL47" s="28">
        <v>1</v>
      </c>
      <c r="DM47" s="28"/>
      <c r="DN47" s="28"/>
      <c r="DO47" s="28"/>
      <c r="DP47" s="28"/>
      <c r="DQ47" s="28"/>
      <c r="DR47" s="28"/>
      <c r="DS47" s="28"/>
      <c r="DT47" s="28"/>
      <c r="DU47" s="28"/>
      <c r="DV47" s="28"/>
      <c r="DW47" s="28"/>
      <c r="DX47" s="28"/>
      <c r="DY47" s="28"/>
      <c r="DZ47" s="28"/>
      <c r="EA47" s="28"/>
      <c r="EB47" s="28"/>
      <c r="EC47" s="28">
        <v>1</v>
      </c>
      <c r="ED47" s="28">
        <v>1</v>
      </c>
      <c r="EE47" s="28"/>
      <c r="EF47" s="28"/>
      <c r="EG47" s="28"/>
      <c r="EH47" s="28"/>
      <c r="EI47" s="28"/>
      <c r="EJ47" s="28"/>
      <c r="EK47" s="28">
        <v>1</v>
      </c>
      <c r="EL47" s="28"/>
      <c r="EM47" s="28"/>
      <c r="EN47" s="28">
        <v>1</v>
      </c>
      <c r="EO47" s="28">
        <v>1</v>
      </c>
      <c r="EP47" s="28"/>
      <c r="EQ47" s="28"/>
      <c r="ER47" s="28">
        <v>1</v>
      </c>
      <c r="ES47" s="28"/>
      <c r="ET47" s="28"/>
      <c r="EU47" s="28"/>
      <c r="EV47" s="28"/>
      <c r="EW47" s="28"/>
      <c r="EX47" s="28"/>
      <c r="EY47" s="28"/>
      <c r="EZ47" s="28"/>
      <c r="FA47" s="28"/>
      <c r="FB47" s="28">
        <v>1</v>
      </c>
      <c r="FC47" s="28"/>
      <c r="FD47" s="28"/>
      <c r="FE47" s="28">
        <v>1</v>
      </c>
      <c r="FF47" s="28"/>
      <c r="FG47" s="28">
        <v>1</v>
      </c>
      <c r="FH47" s="28"/>
      <c r="FI47" s="28"/>
      <c r="FJ47" s="28"/>
      <c r="FK47" s="28"/>
      <c r="FL47" s="28"/>
      <c r="FM47" s="28"/>
      <c r="FN47" s="28"/>
      <c r="FO47" s="28"/>
      <c r="FP47" s="28"/>
      <c r="FQ47" s="28"/>
      <c r="FR47" s="28"/>
      <c r="FS47" s="28"/>
      <c r="FT47" s="28"/>
      <c r="FU47" s="28"/>
      <c r="FV47" s="28">
        <v>1</v>
      </c>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44"/>
      <c r="HA47" s="44"/>
      <c r="HB47" s="44"/>
      <c r="HC47" s="44"/>
      <c r="HD47" s="44"/>
      <c r="HE47" s="44"/>
      <c r="HF47" s="44"/>
      <c r="HG47" s="44"/>
      <c r="HH47" s="44"/>
      <c r="HI47" s="44"/>
      <c r="HJ47" s="44"/>
      <c r="HK47" s="44"/>
      <c r="HL47" s="44"/>
      <c r="HM47" s="44"/>
      <c r="HN47" s="44"/>
      <c r="HO47" s="44"/>
    </row>
    <row r="48" spans="1:223" ht="81" customHeight="1">
      <c r="A48" s="19">
        <f>A47+1</f>
        <v>8</v>
      </c>
      <c r="B48" s="124" t="s">
        <v>164</v>
      </c>
      <c r="C48" s="203">
        <f>C47+1</f>
        <v>78</v>
      </c>
      <c r="D48" s="28" t="s">
        <v>1053</v>
      </c>
      <c r="E48" s="28" t="s">
        <v>1054</v>
      </c>
      <c r="F48" s="214">
        <v>2010</v>
      </c>
      <c r="G48" s="149" t="s">
        <v>1045</v>
      </c>
      <c r="H48" s="28">
        <v>1</v>
      </c>
      <c r="I48" s="110" t="s">
        <v>1055</v>
      </c>
      <c r="J48" s="110" t="s">
        <v>1056</v>
      </c>
      <c r="K48" s="28"/>
      <c r="L48" s="28"/>
      <c r="M48" s="28">
        <v>1</v>
      </c>
      <c r="N48" s="28">
        <v>1</v>
      </c>
      <c r="O48" s="28">
        <v>1</v>
      </c>
      <c r="P48" s="28">
        <v>0</v>
      </c>
      <c r="Q48" s="28">
        <v>1</v>
      </c>
      <c r="R48" s="28"/>
      <c r="S48" s="28"/>
      <c r="T48" s="28"/>
      <c r="U48" s="28"/>
      <c r="V48" s="28"/>
      <c r="W48" s="28"/>
      <c r="X48" s="28"/>
      <c r="Y48" s="28"/>
      <c r="Z48" s="28"/>
      <c r="AA48" s="28"/>
      <c r="AB48" s="28"/>
      <c r="AC48" s="28"/>
      <c r="AD48" s="28"/>
      <c r="AE48" s="28"/>
      <c r="AF48" s="28"/>
      <c r="AG48" s="28"/>
      <c r="AH48" s="28"/>
      <c r="AI48" s="28"/>
      <c r="AJ48" s="28"/>
      <c r="AK48" s="28"/>
      <c r="AL48" s="28"/>
      <c r="AM48" s="28">
        <v>1</v>
      </c>
      <c r="AN48" s="28"/>
      <c r="AO48" s="28"/>
      <c r="AP48" s="28"/>
      <c r="AQ48" s="28"/>
      <c r="AR48" s="28"/>
      <c r="AS48" s="28"/>
      <c r="AT48" s="28"/>
      <c r="AU48" s="28"/>
      <c r="AV48" s="28">
        <v>1</v>
      </c>
      <c r="AW48" s="28">
        <v>1</v>
      </c>
      <c r="AX48" s="28">
        <v>1</v>
      </c>
      <c r="AY48" s="28">
        <v>1</v>
      </c>
      <c r="AZ48" s="28"/>
      <c r="BA48" s="28"/>
      <c r="BB48" s="28"/>
      <c r="BC48" s="28">
        <v>1</v>
      </c>
      <c r="BD48" s="28"/>
      <c r="BE48" s="28"/>
      <c r="BF48" s="28">
        <v>0</v>
      </c>
      <c r="BG48" s="28">
        <v>0</v>
      </c>
      <c r="BH48" s="28">
        <v>0</v>
      </c>
      <c r="BI48" s="28"/>
      <c r="BJ48" s="28"/>
      <c r="BK48" s="28"/>
      <c r="BL48" s="28"/>
      <c r="BM48" s="28"/>
      <c r="BN48" s="28">
        <v>1</v>
      </c>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v>1</v>
      </c>
      <c r="DG48" s="28">
        <v>1</v>
      </c>
      <c r="DH48" s="28"/>
      <c r="DI48" s="28"/>
      <c r="DJ48" s="28"/>
      <c r="DK48" s="28"/>
      <c r="DL48" s="28">
        <v>1</v>
      </c>
      <c r="DM48" s="28"/>
      <c r="DN48" s="28"/>
      <c r="DO48" s="28"/>
      <c r="DP48" s="28">
        <v>1</v>
      </c>
      <c r="DQ48" s="28"/>
      <c r="DR48" s="28"/>
      <c r="DS48" s="28"/>
      <c r="DT48" s="28">
        <v>1</v>
      </c>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v>1</v>
      </c>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44"/>
      <c r="HA48" s="44"/>
      <c r="HB48" s="44"/>
      <c r="HC48" s="44"/>
      <c r="HD48" s="44"/>
      <c r="HE48" s="44"/>
      <c r="HF48" s="44"/>
      <c r="HG48" s="44"/>
      <c r="HH48" s="44"/>
      <c r="HI48" s="44"/>
      <c r="HJ48" s="44"/>
      <c r="HK48" s="44"/>
      <c r="HL48" s="44"/>
      <c r="HM48" s="44"/>
      <c r="HN48" s="44"/>
      <c r="HO48" s="44"/>
    </row>
    <row r="49" spans="1:223" ht="45" customHeight="1">
      <c r="A49" s="19">
        <f>A48+1</f>
        <v>9</v>
      </c>
      <c r="B49" s="124" t="s">
        <v>164</v>
      </c>
      <c r="C49" s="196">
        <f>C48+1</f>
        <v>79</v>
      </c>
      <c r="D49" s="28" t="s">
        <v>1625</v>
      </c>
      <c r="E49" s="28" t="s">
        <v>1025</v>
      </c>
      <c r="F49" s="214">
        <v>2010</v>
      </c>
      <c r="G49" s="28" t="s">
        <v>151</v>
      </c>
      <c r="H49" s="28"/>
      <c r="I49" s="162" t="s">
        <v>1092</v>
      </c>
      <c r="J49" s="110" t="s">
        <v>1626</v>
      </c>
      <c r="K49" s="28"/>
      <c r="L49" s="28"/>
      <c r="M49" s="28">
        <v>1</v>
      </c>
      <c r="N49" s="28">
        <v>1</v>
      </c>
      <c r="O49" s="28">
        <v>1</v>
      </c>
      <c r="P49" s="28">
        <v>0</v>
      </c>
      <c r="Q49" s="28">
        <v>1</v>
      </c>
      <c r="R49" s="28"/>
      <c r="S49" s="28"/>
      <c r="T49" s="28">
        <v>1</v>
      </c>
      <c r="U49" s="28"/>
      <c r="V49" s="28"/>
      <c r="W49" s="28"/>
      <c r="X49" s="28"/>
      <c r="Y49" s="28"/>
      <c r="Z49" s="28"/>
      <c r="AA49" s="28"/>
      <c r="AB49" s="28"/>
      <c r="AC49" s="28">
        <v>1</v>
      </c>
      <c r="AD49" s="28"/>
      <c r="AE49" s="28"/>
      <c r="AF49" s="28"/>
      <c r="AG49" s="28"/>
      <c r="AH49" s="28"/>
      <c r="AI49" s="28"/>
      <c r="AJ49" s="28"/>
      <c r="AK49" s="28"/>
      <c r="AL49" s="28"/>
      <c r="AM49" s="28">
        <v>1</v>
      </c>
      <c r="AN49" s="28">
        <v>1</v>
      </c>
      <c r="AO49" s="28"/>
      <c r="AP49" s="28">
        <v>1</v>
      </c>
      <c r="AQ49" s="28"/>
      <c r="AR49" s="28"/>
      <c r="AS49" s="28"/>
      <c r="AT49" s="28"/>
      <c r="AU49" s="28"/>
      <c r="AV49" s="28"/>
      <c r="AW49" s="28"/>
      <c r="AX49" s="28"/>
      <c r="AY49" s="28"/>
      <c r="AZ49" s="28"/>
      <c r="BA49" s="28"/>
      <c r="BB49" s="28"/>
      <c r="BC49" s="28"/>
      <c r="BD49" s="28"/>
      <c r="BE49" s="28"/>
      <c r="BF49" s="28"/>
      <c r="BG49" s="28"/>
      <c r="BH49" s="28"/>
      <c r="BI49" s="28"/>
      <c r="BJ49" s="28"/>
      <c r="BK49" s="28"/>
      <c r="BL49" s="28">
        <v>1</v>
      </c>
      <c r="BM49" s="28"/>
      <c r="BN49" s="28"/>
      <c r="BO49" s="28"/>
      <c r="BP49" s="28"/>
      <c r="BQ49" s="28"/>
      <c r="BR49" s="28"/>
      <c r="BS49" s="28"/>
      <c r="BT49" s="28"/>
      <c r="BU49" s="28"/>
      <c r="BV49" s="28"/>
      <c r="BW49" s="28"/>
      <c r="BX49" s="28">
        <v>1</v>
      </c>
      <c r="BY49" s="28"/>
      <c r="BZ49" s="28"/>
      <c r="CA49" s="28"/>
      <c r="CB49" s="28"/>
      <c r="CC49" s="28"/>
      <c r="CD49" s="28"/>
      <c r="CE49" s="28"/>
      <c r="CF49" s="28"/>
      <c r="CG49" s="28">
        <v>1</v>
      </c>
      <c r="CH49" s="28"/>
      <c r="CI49" s="28"/>
      <c r="CJ49" s="28"/>
      <c r="CK49" s="28"/>
      <c r="CL49" s="28"/>
      <c r="CM49" s="28"/>
      <c r="CN49" s="28"/>
      <c r="CO49" s="28"/>
      <c r="CP49" s="28"/>
      <c r="CQ49" s="28"/>
      <c r="CR49" s="28"/>
      <c r="CS49" s="28"/>
      <c r="CT49" s="105">
        <v>0</v>
      </c>
      <c r="CU49" s="105"/>
      <c r="CV49" s="105"/>
      <c r="CW49" s="28"/>
      <c r="CX49" s="28"/>
      <c r="CY49" s="28"/>
      <c r="CZ49" s="28"/>
      <c r="DA49" s="28"/>
      <c r="DB49" s="28"/>
      <c r="DC49" s="28"/>
      <c r="DD49" s="28"/>
      <c r="DE49" s="28"/>
      <c r="DF49" s="28"/>
      <c r="DG49" s="28"/>
      <c r="DH49" s="28"/>
      <c r="DI49" s="28"/>
      <c r="DJ49" s="28"/>
      <c r="DK49" s="28"/>
      <c r="DL49" s="28"/>
      <c r="DM49" s="28"/>
      <c r="DN49" s="28">
        <v>1</v>
      </c>
      <c r="DO49" s="28">
        <v>1</v>
      </c>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v>1</v>
      </c>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44"/>
      <c r="HA49" s="44"/>
      <c r="HB49" s="44"/>
      <c r="HC49" s="44"/>
      <c r="HD49" s="44"/>
      <c r="HE49" s="44"/>
      <c r="HF49" s="44"/>
      <c r="HG49" s="44"/>
      <c r="HH49" s="44"/>
      <c r="HI49" s="44"/>
      <c r="HJ49" s="44"/>
      <c r="HK49" s="44"/>
      <c r="HL49" s="44"/>
      <c r="HM49" s="44"/>
      <c r="HN49" s="44"/>
      <c r="HO49" s="44"/>
    </row>
    <row r="50" spans="1:223" ht="45" customHeight="1">
      <c r="A50" s="166">
        <f>A49+1</f>
        <v>10</v>
      </c>
      <c r="B50" s="124" t="s">
        <v>164</v>
      </c>
      <c r="C50" s="196">
        <f>C49+1</f>
        <v>80</v>
      </c>
      <c r="D50" s="110" t="s">
        <v>1630</v>
      </c>
      <c r="E50" s="58" t="s">
        <v>1096</v>
      </c>
      <c r="F50" s="214">
        <v>2010</v>
      </c>
      <c r="G50" s="28" t="s">
        <v>1097</v>
      </c>
      <c r="H50" s="28">
        <v>1</v>
      </c>
      <c r="I50" s="162" t="s">
        <v>1098</v>
      </c>
      <c r="J50" s="110" t="s">
        <v>1631</v>
      </c>
      <c r="K50" s="28"/>
      <c r="L50" s="28"/>
      <c r="M50" s="28">
        <v>1</v>
      </c>
      <c r="N50" s="28">
        <v>1</v>
      </c>
      <c r="O50" s="28">
        <v>1</v>
      </c>
      <c r="P50" s="28">
        <v>0</v>
      </c>
      <c r="Q50" s="28">
        <v>1</v>
      </c>
      <c r="R50" s="28"/>
      <c r="S50" s="28"/>
      <c r="T50" s="28">
        <v>1</v>
      </c>
      <c r="U50" s="28"/>
      <c r="V50" s="28"/>
      <c r="W50" s="105">
        <v>0</v>
      </c>
      <c r="X50" s="105">
        <v>0</v>
      </c>
      <c r="Y50" s="28"/>
      <c r="Z50" s="28"/>
      <c r="AA50" s="28"/>
      <c r="AB50" s="105">
        <v>1</v>
      </c>
      <c r="AC50" s="28">
        <v>1</v>
      </c>
      <c r="AD50" s="28"/>
      <c r="AE50" s="28"/>
      <c r="AF50" s="28"/>
      <c r="AG50" s="28"/>
      <c r="AH50" s="28"/>
      <c r="AI50" s="28"/>
      <c r="AJ50" s="28"/>
      <c r="AK50" s="28"/>
      <c r="AL50" s="28"/>
      <c r="AM50" s="28">
        <v>1</v>
      </c>
      <c r="AN50" s="28">
        <v>1</v>
      </c>
      <c r="AO50" s="28">
        <v>1</v>
      </c>
      <c r="AP50" s="28">
        <v>1</v>
      </c>
      <c r="AQ50" s="28"/>
      <c r="AR50" s="28"/>
      <c r="AS50" s="28"/>
      <c r="AT50" s="28"/>
      <c r="AU50" s="28"/>
      <c r="AV50" s="28"/>
      <c r="AW50" s="28"/>
      <c r="AX50" s="28"/>
      <c r="AY50" s="28"/>
      <c r="AZ50" s="28"/>
      <c r="BA50" s="28"/>
      <c r="BB50" s="28"/>
      <c r="BC50" s="28">
        <v>1</v>
      </c>
      <c r="BD50" s="28"/>
      <c r="BE50" s="28"/>
      <c r="BF50" s="28">
        <v>0</v>
      </c>
      <c r="BG50" s="28"/>
      <c r="BH50" s="28"/>
      <c r="BI50" s="28"/>
      <c r="BJ50" s="28"/>
      <c r="BK50" s="28"/>
      <c r="BL50" s="28">
        <v>1</v>
      </c>
      <c r="BM50" s="28">
        <v>1</v>
      </c>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v>1</v>
      </c>
      <c r="CU50" s="28"/>
      <c r="CV50" s="28"/>
      <c r="CW50" s="28"/>
      <c r="CX50" s="28"/>
      <c r="CY50" s="28"/>
      <c r="CZ50" s="28"/>
      <c r="DA50" s="28"/>
      <c r="DB50" s="28">
        <v>1</v>
      </c>
      <c r="DC50" s="28"/>
      <c r="DD50" s="28"/>
      <c r="DE50" s="28"/>
      <c r="DF50" s="28"/>
      <c r="DG50" s="28"/>
      <c r="DH50" s="28"/>
      <c r="DI50" s="28"/>
      <c r="DJ50" s="28"/>
      <c r="DK50" s="28"/>
      <c r="DL50" s="28">
        <v>1</v>
      </c>
      <c r="DM50" s="28"/>
      <c r="DN50" s="28"/>
      <c r="DO50" s="28">
        <v>1</v>
      </c>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v>1</v>
      </c>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44"/>
      <c r="HA50" s="44"/>
      <c r="HB50" s="44"/>
      <c r="HC50" s="44"/>
      <c r="HD50" s="44"/>
      <c r="HE50" s="44"/>
      <c r="HF50" s="44"/>
      <c r="HG50" s="44"/>
      <c r="HH50" s="44"/>
      <c r="HI50" s="44"/>
      <c r="HJ50" s="44"/>
      <c r="HK50" s="44"/>
      <c r="HL50" s="44"/>
      <c r="HM50" s="44"/>
      <c r="HN50" s="44"/>
      <c r="HO50" s="44"/>
    </row>
    <row r="51" spans="1:223" ht="45" customHeight="1">
      <c r="A51" s="19">
        <f>A50+1</f>
        <v>11</v>
      </c>
      <c r="B51" s="121" t="s">
        <v>605</v>
      </c>
      <c r="C51" s="194">
        <v>38</v>
      </c>
      <c r="D51" s="13" t="s">
        <v>606</v>
      </c>
      <c r="E51" s="13" t="s">
        <v>607</v>
      </c>
      <c r="F51" s="215">
        <v>2011</v>
      </c>
      <c r="G51" s="13" t="s">
        <v>151</v>
      </c>
      <c r="H51" s="28"/>
      <c r="I51" s="149" t="s">
        <v>608</v>
      </c>
      <c r="J51" s="110" t="s">
        <v>609</v>
      </c>
      <c r="K51" s="13"/>
      <c r="L51" s="13"/>
      <c r="M51" s="13">
        <v>1</v>
      </c>
      <c r="N51" s="13">
        <v>1</v>
      </c>
      <c r="O51" s="13">
        <v>1</v>
      </c>
      <c r="P51" s="13">
        <v>0</v>
      </c>
      <c r="Q51" s="13">
        <v>1</v>
      </c>
      <c r="R51" s="13"/>
      <c r="S51" s="13"/>
      <c r="T51" s="13"/>
      <c r="U51" s="13"/>
      <c r="V51" s="13"/>
      <c r="W51" s="13"/>
      <c r="X51" s="13"/>
      <c r="Y51" s="13"/>
      <c r="Z51" s="13"/>
      <c r="AA51" s="13"/>
      <c r="AB51" s="13"/>
      <c r="AC51" s="13"/>
      <c r="AD51" s="13"/>
      <c r="AE51" s="13"/>
      <c r="AF51" s="13"/>
      <c r="AG51" s="13"/>
      <c r="AH51" s="13"/>
      <c r="AI51" s="13"/>
      <c r="AJ51" s="13"/>
      <c r="AK51" s="13"/>
      <c r="AL51" s="13"/>
      <c r="AM51" s="13">
        <v>1</v>
      </c>
      <c r="AN51" s="13"/>
      <c r="AO51" s="13">
        <v>0</v>
      </c>
      <c r="AP51" s="13"/>
      <c r="AQ51" s="13"/>
      <c r="AR51" s="13"/>
      <c r="AS51" s="13"/>
      <c r="AT51" s="13"/>
      <c r="AU51" s="13"/>
      <c r="AV51" s="13"/>
      <c r="AW51" s="13"/>
      <c r="AX51" s="13"/>
      <c r="AY51" s="13">
        <v>1</v>
      </c>
      <c r="AZ51" s="13"/>
      <c r="BA51" s="13"/>
      <c r="BB51" s="13"/>
      <c r="BC51" s="13"/>
      <c r="BD51" s="13"/>
      <c r="BE51" s="13"/>
      <c r="BF51" s="13"/>
      <c r="BG51" s="13"/>
      <c r="BH51" s="13"/>
      <c r="BI51" s="13"/>
      <c r="BJ51" s="13"/>
      <c r="BK51" s="13"/>
      <c r="BL51" s="13"/>
      <c r="BM51" s="13"/>
      <c r="BN51" s="13"/>
      <c r="BO51" s="13"/>
      <c r="BP51" s="13"/>
      <c r="BQ51" s="13"/>
      <c r="BR51" s="28"/>
      <c r="BS51" s="28"/>
      <c r="BT51" s="28"/>
      <c r="BU51" s="28"/>
      <c r="BV51" s="28"/>
      <c r="BW51" s="28"/>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v>1</v>
      </c>
      <c r="DG51" s="13">
        <v>1</v>
      </c>
      <c r="DH51" s="13"/>
      <c r="DI51" s="13"/>
      <c r="DJ51" s="13"/>
      <c r="DK51" s="13"/>
      <c r="DL51" s="13">
        <v>1</v>
      </c>
      <c r="DM51" s="13"/>
      <c r="DN51" s="13"/>
      <c r="DO51" s="13"/>
      <c r="DP51" s="13"/>
      <c r="DQ51" s="13"/>
      <c r="DR51" s="13"/>
      <c r="DS51" s="13"/>
      <c r="DT51" s="13"/>
      <c r="DU51" s="13"/>
      <c r="DV51" s="13">
        <v>1</v>
      </c>
      <c r="DW51" s="13">
        <v>1</v>
      </c>
      <c r="DX51" s="13"/>
      <c r="DY51" s="13">
        <v>1</v>
      </c>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v>1</v>
      </c>
      <c r="FP51" s="13"/>
      <c r="FQ51" s="13"/>
      <c r="FR51" s="13"/>
      <c r="FS51" s="13"/>
      <c r="FT51" s="13"/>
      <c r="FU51" s="13"/>
      <c r="FV51" s="13"/>
      <c r="FW51" s="13"/>
      <c r="FX51" s="13"/>
      <c r="FY51" s="13"/>
      <c r="FZ51" s="13"/>
      <c r="GA51" s="13"/>
      <c r="GB51" s="13"/>
      <c r="GC51" s="13"/>
      <c r="GD51" s="13"/>
      <c r="GE51" s="13"/>
      <c r="GF51" s="13"/>
      <c r="GG51" s="13"/>
      <c r="GH51" s="176" t="s">
        <v>352</v>
      </c>
      <c r="GI51" s="28" t="s">
        <v>610</v>
      </c>
      <c r="GJ51" s="28" t="s">
        <v>611</v>
      </c>
      <c r="GK51" s="13"/>
      <c r="GL51" s="28" t="s">
        <v>612</v>
      </c>
      <c r="GM51" s="28" t="s">
        <v>613</v>
      </c>
      <c r="GN51" s="28" t="s">
        <v>614</v>
      </c>
      <c r="GO51" s="13"/>
      <c r="GP51" s="13"/>
      <c r="GQ51" s="13"/>
      <c r="GR51" s="13"/>
      <c r="GS51" s="13"/>
      <c r="GT51" s="13"/>
      <c r="GU51" s="13"/>
      <c r="GV51" s="13"/>
      <c r="GW51" s="13"/>
      <c r="GX51" s="13"/>
      <c r="GY51" s="13"/>
      <c r="GZ51" s="44"/>
      <c r="HA51" s="44"/>
      <c r="HB51" s="44"/>
      <c r="HC51" s="44"/>
      <c r="HD51" s="44"/>
      <c r="HE51" s="44"/>
      <c r="HF51" s="44"/>
      <c r="HG51" s="44"/>
      <c r="HH51" s="44"/>
      <c r="HI51" s="44"/>
      <c r="HJ51" s="44"/>
      <c r="HK51" s="44"/>
      <c r="HL51" s="44"/>
      <c r="HM51" s="44"/>
      <c r="HN51" s="44"/>
      <c r="HO51" s="44"/>
    </row>
    <row r="52" spans="1:223" ht="45" customHeight="1">
      <c r="A52" s="19">
        <f>A51+1</f>
        <v>12</v>
      </c>
      <c r="B52" s="125" t="s">
        <v>1401</v>
      </c>
      <c r="C52" s="197">
        <v>49</v>
      </c>
      <c r="D52" s="28" t="s">
        <v>726</v>
      </c>
      <c r="E52" s="28" t="s">
        <v>727</v>
      </c>
      <c r="F52" s="214">
        <v>2011</v>
      </c>
      <c r="G52" s="28" t="s">
        <v>254</v>
      </c>
      <c r="H52" s="28"/>
      <c r="I52" s="149" t="s">
        <v>728</v>
      </c>
      <c r="J52" s="110" t="s">
        <v>729</v>
      </c>
      <c r="K52" s="28"/>
      <c r="L52" s="28"/>
      <c r="M52" s="28"/>
      <c r="N52" s="28">
        <v>1</v>
      </c>
      <c r="O52" s="28"/>
      <c r="P52" s="28"/>
      <c r="Q52" s="28"/>
      <c r="R52" s="28"/>
      <c r="S52" s="28">
        <v>1</v>
      </c>
      <c r="T52" s="28"/>
      <c r="U52" s="28"/>
      <c r="V52" s="28"/>
      <c r="W52" s="28"/>
      <c r="X52" s="28"/>
      <c r="Y52" s="28"/>
      <c r="Z52" s="28"/>
      <c r="AA52" s="28"/>
      <c r="AB52" s="28"/>
      <c r="AC52" s="105">
        <v>0</v>
      </c>
      <c r="AD52" s="28"/>
      <c r="AE52" s="28"/>
      <c r="AF52" s="28"/>
      <c r="AG52" s="28"/>
      <c r="AH52" s="28"/>
      <c r="AI52" s="28"/>
      <c r="AJ52" s="28"/>
      <c r="AK52" s="28"/>
      <c r="AL52" s="28"/>
      <c r="AM52" s="28">
        <v>1</v>
      </c>
      <c r="AN52" s="28"/>
      <c r="AO52" s="28"/>
      <c r="AP52" s="28"/>
      <c r="AQ52" s="104">
        <v>0</v>
      </c>
      <c r="AR52" s="28"/>
      <c r="AS52" s="28"/>
      <c r="AT52" s="28"/>
      <c r="AU52" s="28"/>
      <c r="AV52" s="28"/>
      <c r="AW52" s="28"/>
      <c r="AX52" s="28"/>
      <c r="AY52" s="28"/>
      <c r="AZ52" s="28"/>
      <c r="BA52" s="28"/>
      <c r="BB52" s="28">
        <v>1</v>
      </c>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v>1</v>
      </c>
      <c r="CT52" s="28"/>
      <c r="CU52" s="28"/>
      <c r="CV52" s="28"/>
      <c r="CW52" s="28"/>
      <c r="CX52" s="28"/>
      <c r="CY52" s="28"/>
      <c r="CZ52" s="28"/>
      <c r="DA52" s="28"/>
      <c r="DB52" s="28"/>
      <c r="DC52" s="28"/>
      <c r="DD52" s="28"/>
      <c r="DE52" s="28"/>
      <c r="DF52" s="28"/>
      <c r="DG52" s="28"/>
      <c r="DH52" s="28"/>
      <c r="DI52" s="28"/>
      <c r="DJ52" s="28"/>
      <c r="DK52" s="28"/>
      <c r="DL52" s="28">
        <v>1</v>
      </c>
      <c r="DM52" s="28"/>
      <c r="DN52" s="28"/>
      <c r="DO52" s="28">
        <v>1</v>
      </c>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v>1</v>
      </c>
      <c r="FJ52" s="28"/>
      <c r="FK52" s="28"/>
      <c r="FL52" s="28"/>
      <c r="FM52" s="28"/>
      <c r="FN52" s="28"/>
      <c r="FO52" s="28"/>
      <c r="FP52" s="28"/>
      <c r="FQ52" s="28"/>
      <c r="FR52" s="28"/>
      <c r="FS52" s="28"/>
      <c r="FT52" s="28"/>
      <c r="FU52" s="28"/>
      <c r="FV52" s="28"/>
      <c r="FW52" s="28"/>
      <c r="FX52" s="28"/>
      <c r="FY52" s="28"/>
      <c r="FZ52" s="28"/>
      <c r="GA52" s="28"/>
      <c r="GB52" s="28"/>
      <c r="GC52" s="28"/>
      <c r="GD52" s="28"/>
      <c r="GE52" s="28"/>
      <c r="GF52" s="28" t="s">
        <v>708</v>
      </c>
      <c r="GG52" s="28" t="s">
        <v>730</v>
      </c>
      <c r="GH52" s="429" t="s">
        <v>731</v>
      </c>
      <c r="GI52" s="28" t="s">
        <v>732</v>
      </c>
      <c r="GJ52" s="28" t="s">
        <v>733</v>
      </c>
      <c r="GK52" s="28"/>
      <c r="GL52" s="28" t="s">
        <v>734</v>
      </c>
      <c r="GM52" s="28" t="s">
        <v>735</v>
      </c>
      <c r="GN52" s="28" t="s">
        <v>736</v>
      </c>
      <c r="GO52" s="28"/>
      <c r="GP52" s="28"/>
      <c r="GQ52" s="28"/>
      <c r="GR52" s="28"/>
      <c r="GS52" s="28"/>
      <c r="GT52" s="28"/>
      <c r="GU52" s="28"/>
      <c r="GV52" s="28"/>
      <c r="GW52" s="28"/>
      <c r="GX52" s="28"/>
      <c r="GY52" s="28"/>
      <c r="GZ52" s="44"/>
      <c r="HA52" s="44"/>
      <c r="HB52" s="44"/>
      <c r="HC52" s="44"/>
      <c r="HD52" s="44"/>
      <c r="HE52" s="44"/>
      <c r="HF52" s="44"/>
      <c r="HG52" s="44"/>
      <c r="HH52" s="44"/>
      <c r="HI52" s="44"/>
      <c r="HJ52" s="44"/>
      <c r="HK52" s="44"/>
      <c r="HL52" s="44"/>
      <c r="HM52" s="44"/>
      <c r="HN52" s="44"/>
      <c r="HO52" s="44"/>
    </row>
    <row r="53" spans="1:223" ht="57" customHeight="1">
      <c r="A53" s="19">
        <f>A52+1</f>
        <v>13</v>
      </c>
      <c r="B53" s="124" t="s">
        <v>164</v>
      </c>
      <c r="C53" s="200">
        <f>C52+1</f>
        <v>50</v>
      </c>
      <c r="D53" s="28" t="s">
        <v>286</v>
      </c>
      <c r="E53" s="28" t="s">
        <v>982</v>
      </c>
      <c r="F53" s="214">
        <v>2011</v>
      </c>
      <c r="G53" s="28" t="s">
        <v>151</v>
      </c>
      <c r="H53" s="28"/>
      <c r="I53" s="162" t="s">
        <v>983</v>
      </c>
      <c r="J53" s="110" t="s">
        <v>984</v>
      </c>
      <c r="K53" s="28"/>
      <c r="L53" s="28"/>
      <c r="M53" s="28">
        <v>1</v>
      </c>
      <c r="N53" s="28">
        <v>1</v>
      </c>
      <c r="O53" s="28">
        <v>1</v>
      </c>
      <c r="P53" s="28">
        <v>0</v>
      </c>
      <c r="Q53" s="28">
        <v>1</v>
      </c>
      <c r="R53" s="28"/>
      <c r="S53" s="28"/>
      <c r="T53" s="28"/>
      <c r="U53" s="28"/>
      <c r="V53" s="28"/>
      <c r="W53" s="28"/>
      <c r="X53" s="28"/>
      <c r="Y53" s="28"/>
      <c r="Z53" s="28"/>
      <c r="AA53" s="28"/>
      <c r="AB53" s="28">
        <v>1</v>
      </c>
      <c r="AC53" s="28"/>
      <c r="AD53" s="28"/>
      <c r="AE53" s="28"/>
      <c r="AF53" s="28"/>
      <c r="AG53" s="28"/>
      <c r="AH53" s="28"/>
      <c r="AI53" s="28"/>
      <c r="AJ53" s="28"/>
      <c r="AK53" s="28"/>
      <c r="AL53" s="28"/>
      <c r="AM53" s="28">
        <v>1</v>
      </c>
      <c r="AN53" s="28"/>
      <c r="AO53" s="28"/>
      <c r="AP53" s="28"/>
      <c r="AQ53" s="28"/>
      <c r="AR53" s="28"/>
      <c r="AS53" s="28"/>
      <c r="AT53" s="28"/>
      <c r="AU53" s="28"/>
      <c r="AV53" s="28"/>
      <c r="AW53" s="28"/>
      <c r="AX53" s="28"/>
      <c r="AY53" s="28"/>
      <c r="AZ53" s="28"/>
      <c r="BA53" s="28"/>
      <c r="BB53" s="28"/>
      <c r="BC53" s="28"/>
      <c r="BD53" s="28"/>
      <c r="BE53" s="28"/>
      <c r="BF53" s="28"/>
      <c r="BG53" s="28"/>
      <c r="BH53" s="28"/>
      <c r="BI53" s="28">
        <v>1</v>
      </c>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v>1</v>
      </c>
      <c r="DG53" s="28">
        <v>1</v>
      </c>
      <c r="DH53" s="28"/>
      <c r="DI53" s="28"/>
      <c r="DJ53" s="28"/>
      <c r="DK53" s="28"/>
      <c r="DL53" s="28">
        <v>1</v>
      </c>
      <c r="DM53" s="28"/>
      <c r="DN53" s="28"/>
      <c r="DO53" s="28"/>
      <c r="DP53" s="28"/>
      <c r="DQ53" s="28"/>
      <c r="DR53" s="28"/>
      <c r="DS53" s="28"/>
      <c r="DT53" s="28"/>
      <c r="DU53" s="28"/>
      <c r="DV53" s="28">
        <v>1</v>
      </c>
      <c r="DW53" s="28">
        <v>1</v>
      </c>
      <c r="DX53" s="28"/>
      <c r="DY53" s="28">
        <v>1</v>
      </c>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v>1</v>
      </c>
      <c r="FP53" s="28"/>
      <c r="FQ53" s="28"/>
      <c r="FR53" s="28"/>
      <c r="FS53" s="28"/>
      <c r="FT53" s="28"/>
      <c r="FU53" s="28"/>
      <c r="FV53" s="28"/>
      <c r="FW53" s="28"/>
      <c r="FX53" s="28"/>
      <c r="FY53" s="28"/>
      <c r="FZ53" s="28"/>
      <c r="GA53" s="28"/>
      <c r="GB53" s="28"/>
      <c r="GC53" s="28"/>
      <c r="GD53" s="28"/>
      <c r="GE53" s="28"/>
      <c r="GF53" s="28"/>
      <c r="GG53" s="28"/>
      <c r="GH53" s="28"/>
      <c r="GI53" s="28"/>
      <c r="GJ53" s="28"/>
      <c r="GK53" s="28"/>
      <c r="GL53" s="28"/>
      <c r="GM53" s="28"/>
      <c r="GN53" s="28"/>
      <c r="GO53" s="28"/>
      <c r="GP53" s="28"/>
      <c r="GQ53" s="28"/>
      <c r="GR53" s="28"/>
      <c r="GS53" s="28"/>
      <c r="GT53" s="28"/>
      <c r="GU53" s="28"/>
      <c r="GV53" s="28"/>
      <c r="GW53" s="28"/>
      <c r="GX53" s="28"/>
      <c r="GY53" s="28"/>
      <c r="GZ53" s="44"/>
      <c r="HA53" s="44"/>
      <c r="HB53" s="44"/>
      <c r="HC53" s="44"/>
      <c r="HD53" s="44"/>
      <c r="HE53" s="44"/>
      <c r="HF53" s="44"/>
      <c r="HG53" s="44"/>
      <c r="HH53" s="44"/>
      <c r="HI53" s="44"/>
      <c r="HJ53" s="44"/>
      <c r="HK53" s="44"/>
      <c r="HL53" s="44"/>
      <c r="HM53" s="44"/>
      <c r="HN53" s="44"/>
      <c r="HO53" s="44"/>
    </row>
    <row r="54" spans="1:223" ht="45" customHeight="1">
      <c r="A54" s="180">
        <f>A53+1</f>
        <v>14</v>
      </c>
      <c r="B54" s="124" t="s">
        <v>164</v>
      </c>
      <c r="C54" s="196">
        <f>C53+1</f>
        <v>51</v>
      </c>
      <c r="D54" s="110" t="s">
        <v>1057</v>
      </c>
      <c r="E54" s="28" t="s">
        <v>1058</v>
      </c>
      <c r="F54" s="214">
        <v>2011</v>
      </c>
      <c r="G54" s="28" t="s">
        <v>1045</v>
      </c>
      <c r="H54" s="28">
        <v>1</v>
      </c>
      <c r="I54" s="110" t="s">
        <v>1059</v>
      </c>
      <c r="J54" s="110" t="s">
        <v>1060</v>
      </c>
      <c r="K54" s="28"/>
      <c r="L54" s="28"/>
      <c r="M54" s="28">
        <v>1</v>
      </c>
      <c r="N54" s="28"/>
      <c r="O54" s="28"/>
      <c r="P54" s="28">
        <v>0</v>
      </c>
      <c r="Q54" s="28">
        <v>1</v>
      </c>
      <c r="R54" s="28"/>
      <c r="S54" s="105">
        <v>0</v>
      </c>
      <c r="T54" s="28"/>
      <c r="U54" s="28"/>
      <c r="V54" s="28"/>
      <c r="W54" s="28"/>
      <c r="X54" s="28"/>
      <c r="Y54" s="28"/>
      <c r="Z54" s="28"/>
      <c r="AA54" s="28"/>
      <c r="AB54" s="28"/>
      <c r="AC54" s="105">
        <v>0</v>
      </c>
      <c r="AD54" s="28"/>
      <c r="AE54" s="28"/>
      <c r="AF54" s="28"/>
      <c r="AG54" s="28"/>
      <c r="AH54" s="28"/>
      <c r="AI54" s="28"/>
      <c r="AJ54" s="28"/>
      <c r="AK54" s="28"/>
      <c r="AL54" s="28"/>
      <c r="AM54" s="28">
        <v>1</v>
      </c>
      <c r="AN54" s="105">
        <v>0</v>
      </c>
      <c r="AO54" s="28"/>
      <c r="AP54" s="28"/>
      <c r="AQ54" s="28"/>
      <c r="AR54" s="28"/>
      <c r="AS54" s="28"/>
      <c r="AT54" s="28"/>
      <c r="AU54" s="28"/>
      <c r="AV54" s="28"/>
      <c r="AW54" s="28">
        <v>1</v>
      </c>
      <c r="AX54" s="28"/>
      <c r="AY54" s="28">
        <v>1</v>
      </c>
      <c r="AZ54" s="28"/>
      <c r="BA54" s="28"/>
      <c r="BB54" s="28"/>
      <c r="BC54" s="28"/>
      <c r="BD54" s="28"/>
      <c r="BE54" s="28"/>
      <c r="BF54" s="28"/>
      <c r="BG54" s="28"/>
      <c r="BH54" s="28"/>
      <c r="BI54" s="28">
        <v>0</v>
      </c>
      <c r="BJ54" s="28"/>
      <c r="BK54" s="28"/>
      <c r="BL54" s="28"/>
      <c r="BM54" s="28"/>
      <c r="BN54" s="28">
        <v>1</v>
      </c>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v>1</v>
      </c>
      <c r="DG54" s="28"/>
      <c r="DH54" s="28">
        <v>1</v>
      </c>
      <c r="DI54" s="28"/>
      <c r="DJ54" s="28"/>
      <c r="DK54" s="28"/>
      <c r="DL54" s="28">
        <v>1</v>
      </c>
      <c r="DM54" s="28"/>
      <c r="DN54" s="28"/>
      <c r="DO54" s="28">
        <v>1</v>
      </c>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v>1</v>
      </c>
      <c r="FH54" s="28"/>
      <c r="FI54" s="28"/>
      <c r="FJ54" s="28"/>
      <c r="FK54" s="28"/>
      <c r="FL54" s="28"/>
      <c r="FM54" s="28"/>
      <c r="FN54" s="28"/>
      <c r="FO54" s="28"/>
      <c r="FP54" s="28"/>
      <c r="FQ54" s="28"/>
      <c r="FR54" s="28"/>
      <c r="FS54" s="28"/>
      <c r="FT54" s="28"/>
      <c r="FU54" s="28"/>
      <c r="FV54" s="28"/>
      <c r="FW54" s="28"/>
      <c r="FX54" s="28"/>
      <c r="FY54" s="28"/>
      <c r="FZ54" s="28"/>
      <c r="GA54" s="28"/>
      <c r="GB54" s="28"/>
      <c r="GC54" s="28"/>
      <c r="GD54" s="28"/>
      <c r="GE54" s="28"/>
      <c r="GF54" s="28"/>
      <c r="GG54" s="28"/>
      <c r="GH54" s="28"/>
      <c r="GI54" s="28"/>
      <c r="GJ54" s="28"/>
      <c r="GK54" s="28"/>
      <c r="GL54" s="28"/>
      <c r="GM54" s="28"/>
      <c r="GN54" s="28"/>
      <c r="GO54" s="28"/>
      <c r="GP54" s="28"/>
      <c r="GQ54" s="28"/>
      <c r="GR54" s="28"/>
      <c r="GS54" s="28"/>
      <c r="GT54" s="28"/>
      <c r="GU54" s="28"/>
      <c r="GV54" s="28"/>
      <c r="GW54" s="28"/>
      <c r="GX54" s="28"/>
      <c r="GY54" s="28"/>
      <c r="GZ54" s="44"/>
      <c r="HA54" s="44"/>
      <c r="HB54" s="44"/>
      <c r="HC54" s="44"/>
      <c r="HD54" s="44"/>
      <c r="HE54" s="44"/>
      <c r="HF54" s="44"/>
      <c r="HG54" s="44"/>
      <c r="HH54" s="44"/>
      <c r="HI54" s="44"/>
      <c r="HJ54" s="44"/>
      <c r="HK54" s="44"/>
      <c r="HL54" s="44"/>
      <c r="HM54" s="44"/>
      <c r="HN54" s="44"/>
      <c r="HO54" s="44"/>
    </row>
    <row r="55" spans="1:223" ht="45" customHeight="1">
      <c r="A55" s="19">
        <f>A54+1</f>
        <v>15</v>
      </c>
      <c r="B55" s="124" t="s">
        <v>252</v>
      </c>
      <c r="C55" s="196">
        <f>C54+1</f>
        <v>52</v>
      </c>
      <c r="D55" s="13" t="s">
        <v>1083</v>
      </c>
      <c r="E55" s="28" t="s">
        <v>934</v>
      </c>
      <c r="F55" s="214">
        <v>2011</v>
      </c>
      <c r="G55" s="149" t="s">
        <v>1620</v>
      </c>
      <c r="H55" s="28"/>
      <c r="I55" s="149" t="s">
        <v>1084</v>
      </c>
      <c r="J55" s="113" t="s">
        <v>1085</v>
      </c>
      <c r="K55" s="28"/>
      <c r="L55" s="28"/>
      <c r="M55" s="28"/>
      <c r="N55" s="28">
        <v>1</v>
      </c>
      <c r="O55" s="28"/>
      <c r="P55" s="28">
        <v>0</v>
      </c>
      <c r="Q55" s="28">
        <v>1</v>
      </c>
      <c r="R55" s="28"/>
      <c r="S55" s="28"/>
      <c r="T55" s="28"/>
      <c r="U55" s="28"/>
      <c r="V55" s="28"/>
      <c r="W55" s="28"/>
      <c r="X55" s="28"/>
      <c r="Y55" s="28"/>
      <c r="Z55" s="28"/>
      <c r="AA55" s="28"/>
      <c r="AB55" s="28"/>
      <c r="AC55" s="28"/>
      <c r="AD55" s="28"/>
      <c r="AE55" s="28"/>
      <c r="AF55" s="28"/>
      <c r="AG55" s="28"/>
      <c r="AH55" s="28"/>
      <c r="AI55" s="28"/>
      <c r="AJ55" s="28"/>
      <c r="AK55" s="28"/>
      <c r="AL55" s="28"/>
      <c r="AM55" s="28">
        <v>1</v>
      </c>
      <c r="AN55" s="28"/>
      <c r="AO55" s="28"/>
      <c r="AP55" s="28"/>
      <c r="AQ55" s="28"/>
      <c r="AR55" s="28"/>
      <c r="AS55" s="28"/>
      <c r="AT55" s="28"/>
      <c r="AU55" s="28"/>
      <c r="AV55" s="28"/>
      <c r="AW55" s="28"/>
      <c r="AX55" s="28"/>
      <c r="AY55" s="28">
        <v>1</v>
      </c>
      <c r="AZ55" s="28"/>
      <c r="BA55" s="28"/>
      <c r="BB55" s="28"/>
      <c r="BC55" s="28"/>
      <c r="BD55" s="28"/>
      <c r="BE55" s="28"/>
      <c r="BF55" s="28"/>
      <c r="BG55" s="28"/>
      <c r="BH55" s="28"/>
      <c r="BI55" s="28">
        <v>0</v>
      </c>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v>1</v>
      </c>
      <c r="DK55" s="28"/>
      <c r="DL55" s="28">
        <v>1</v>
      </c>
      <c r="DM55" s="28"/>
      <c r="DN55" s="28"/>
      <c r="DO55" s="28"/>
      <c r="DP55" s="28">
        <v>1</v>
      </c>
      <c r="DQ55" s="28"/>
      <c r="DR55" s="28"/>
      <c r="DS55" s="28">
        <v>1</v>
      </c>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c r="FH55" s="28"/>
      <c r="FI55" s="28"/>
      <c r="FJ55" s="28"/>
      <c r="FK55" s="28">
        <v>1</v>
      </c>
      <c r="FL55" s="28"/>
      <c r="FM55" s="28"/>
      <c r="FN55" s="28"/>
      <c r="FO55" s="28"/>
      <c r="FP55" s="28"/>
      <c r="FQ55" s="28"/>
      <c r="FR55" s="28"/>
      <c r="FS55" s="28"/>
      <c r="FT55" s="28"/>
      <c r="FU55" s="28"/>
      <c r="FV55" s="28"/>
      <c r="FW55" s="28"/>
      <c r="FX55" s="28"/>
      <c r="FY55" s="28"/>
      <c r="FZ55" s="28"/>
      <c r="GA55" s="28"/>
      <c r="GB55" s="28"/>
      <c r="GC55" s="28"/>
      <c r="GD55" s="28"/>
      <c r="GE55" s="28"/>
      <c r="GF55" s="28"/>
      <c r="GG55" s="28"/>
      <c r="GH55" s="28"/>
      <c r="GI55" s="28"/>
      <c r="GJ55" s="28"/>
      <c r="GK55" s="28"/>
      <c r="GL55" s="28"/>
      <c r="GM55" s="28"/>
      <c r="GN55" s="28"/>
      <c r="GO55" s="28"/>
      <c r="GP55" s="28"/>
      <c r="GQ55" s="28"/>
      <c r="GR55" s="28"/>
      <c r="GS55" s="28"/>
      <c r="GT55" s="28"/>
      <c r="GU55" s="28"/>
      <c r="GV55" s="28"/>
      <c r="GW55" s="28"/>
      <c r="GX55" s="28"/>
      <c r="GY55" s="28"/>
      <c r="GZ55" s="44"/>
      <c r="HA55" s="44"/>
      <c r="HB55" s="44"/>
      <c r="HC55" s="44"/>
      <c r="HD55" s="44"/>
      <c r="HE55" s="44"/>
      <c r="HF55" s="44"/>
      <c r="HG55" s="44"/>
      <c r="HH55" s="44"/>
      <c r="HI55" s="44"/>
      <c r="HJ55" s="44"/>
      <c r="HK55" s="44"/>
      <c r="HL55" s="44"/>
      <c r="HM55" s="44"/>
      <c r="HN55" s="44"/>
      <c r="HO55" s="44"/>
    </row>
    <row r="56" spans="1:223" ht="45" customHeight="1">
      <c r="A56" s="19">
        <f>A55+1</f>
        <v>16</v>
      </c>
      <c r="B56" s="189" t="s">
        <v>164</v>
      </c>
      <c r="C56" s="229">
        <f>C55+1</f>
        <v>53</v>
      </c>
      <c r="D56" s="28" t="s">
        <v>1143</v>
      </c>
      <c r="E56" s="28" t="s">
        <v>1144</v>
      </c>
      <c r="F56" s="214">
        <v>2011</v>
      </c>
      <c r="G56" s="28" t="s">
        <v>151</v>
      </c>
      <c r="H56" s="28"/>
      <c r="I56" s="162" t="s">
        <v>1145</v>
      </c>
      <c r="J56" s="110" t="s">
        <v>1146</v>
      </c>
      <c r="K56" s="28"/>
      <c r="L56" s="28"/>
      <c r="M56" s="28"/>
      <c r="N56" s="28">
        <v>1</v>
      </c>
      <c r="O56" s="28"/>
      <c r="P56" s="28"/>
      <c r="Q56" s="28"/>
      <c r="R56" s="28"/>
      <c r="S56" s="28">
        <v>1</v>
      </c>
      <c r="T56" s="28"/>
      <c r="U56" s="28"/>
      <c r="V56" s="28"/>
      <c r="W56" s="28"/>
      <c r="X56" s="28"/>
      <c r="Y56" s="28"/>
      <c r="Z56" s="28"/>
      <c r="AA56" s="28"/>
      <c r="AB56" s="28"/>
      <c r="AC56" s="28">
        <v>1</v>
      </c>
      <c r="AD56" s="28"/>
      <c r="AE56" s="28"/>
      <c r="AF56" s="28"/>
      <c r="AG56" s="28"/>
      <c r="AH56" s="28"/>
      <c r="AI56" s="28"/>
      <c r="AJ56" s="28"/>
      <c r="AK56" s="28"/>
      <c r="AL56" s="28"/>
      <c r="AM56" s="28">
        <v>1</v>
      </c>
      <c r="AN56" s="28">
        <v>1</v>
      </c>
      <c r="AO56" s="28">
        <v>1</v>
      </c>
      <c r="AP56" s="28">
        <v>1</v>
      </c>
      <c r="AQ56" s="28"/>
      <c r="AR56" s="28"/>
      <c r="AS56" s="28">
        <v>1</v>
      </c>
      <c r="AT56" s="28">
        <v>1</v>
      </c>
      <c r="AU56" s="28"/>
      <c r="AV56" s="28"/>
      <c r="AW56" s="28"/>
      <c r="AX56" s="28"/>
      <c r="AY56" s="28"/>
      <c r="AZ56" s="28"/>
      <c r="BA56" s="28"/>
      <c r="BB56" s="28">
        <v>1</v>
      </c>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v>1</v>
      </c>
      <c r="CT56" s="28"/>
      <c r="CU56" s="28"/>
      <c r="CV56" s="28"/>
      <c r="CW56" s="28"/>
      <c r="CX56" s="28"/>
      <c r="CY56" s="28"/>
      <c r="CZ56" s="28"/>
      <c r="DA56" s="28"/>
      <c r="DB56" s="28"/>
      <c r="DC56" s="28"/>
      <c r="DD56" s="28"/>
      <c r="DE56" s="28"/>
      <c r="DF56" s="28"/>
      <c r="DG56" s="28"/>
      <c r="DH56" s="28"/>
      <c r="DI56" s="28"/>
      <c r="DJ56" s="28"/>
      <c r="DK56" s="28"/>
      <c r="DL56" s="28">
        <v>1</v>
      </c>
      <c r="DM56" s="28"/>
      <c r="DN56" s="28"/>
      <c r="DO56" s="28">
        <v>1</v>
      </c>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v>1</v>
      </c>
      <c r="FC56" s="28"/>
      <c r="FD56" s="28"/>
      <c r="FE56" s="28"/>
      <c r="FF56" s="28"/>
      <c r="FG56" s="28"/>
      <c r="FH56" s="28"/>
      <c r="FI56" s="28"/>
      <c r="FJ56" s="28"/>
      <c r="FK56" s="28"/>
      <c r="FL56" s="28"/>
      <c r="FM56" s="28"/>
      <c r="FN56" s="28"/>
      <c r="FO56" s="28"/>
      <c r="FP56" s="28"/>
      <c r="FQ56" s="28"/>
      <c r="FR56" s="28"/>
      <c r="FS56" s="28"/>
      <c r="FT56" s="28"/>
      <c r="FU56" s="28"/>
      <c r="FV56" s="28"/>
      <c r="FW56" s="28"/>
      <c r="FX56" s="28"/>
      <c r="FY56" s="28"/>
      <c r="FZ56" s="28"/>
      <c r="GA56" s="28"/>
      <c r="GB56" s="28"/>
      <c r="GC56" s="28"/>
      <c r="GD56" s="28"/>
      <c r="GE56" s="28"/>
      <c r="GF56" s="28"/>
      <c r="GG56" s="28"/>
      <c r="GH56" s="28"/>
      <c r="GI56" s="28"/>
      <c r="GJ56" s="28"/>
      <c r="GK56" s="28"/>
      <c r="GL56" s="28"/>
      <c r="GM56" s="28"/>
      <c r="GN56" s="28"/>
      <c r="GO56" s="28"/>
      <c r="GP56" s="28"/>
      <c r="GQ56" s="28"/>
      <c r="GR56" s="28"/>
      <c r="GS56" s="28"/>
      <c r="GT56" s="28"/>
      <c r="GU56" s="28"/>
      <c r="GV56" s="28"/>
      <c r="GW56" s="28"/>
      <c r="GX56" s="28"/>
      <c r="GY56" s="28"/>
      <c r="GZ56" s="44"/>
      <c r="HA56" s="44"/>
      <c r="HB56" s="44"/>
      <c r="HC56" s="44"/>
      <c r="HD56" s="44"/>
      <c r="HE56" s="44"/>
      <c r="HF56" s="44"/>
      <c r="HG56" s="44"/>
      <c r="HH56" s="44"/>
      <c r="HI56" s="44"/>
      <c r="HJ56" s="44"/>
      <c r="HK56" s="44"/>
      <c r="HL56" s="44"/>
      <c r="HM56" s="44"/>
      <c r="HN56" s="44"/>
      <c r="HO56" s="44"/>
    </row>
    <row r="57" spans="1:223" ht="45" customHeight="1">
      <c r="A57" s="19">
        <f>A56+1</f>
        <v>17</v>
      </c>
      <c r="B57" s="189" t="s">
        <v>164</v>
      </c>
      <c r="C57" s="229">
        <f>C56+1</f>
        <v>54</v>
      </c>
      <c r="D57" s="28" t="s">
        <v>1140</v>
      </c>
      <c r="E57" s="28" t="s">
        <v>1153</v>
      </c>
      <c r="F57" s="214">
        <v>2011</v>
      </c>
      <c r="G57" s="28" t="s">
        <v>151</v>
      </c>
      <c r="H57" s="28"/>
      <c r="I57" s="149" t="s">
        <v>1154</v>
      </c>
      <c r="J57" s="110" t="s">
        <v>1155</v>
      </c>
      <c r="K57" s="28"/>
      <c r="L57" s="28"/>
      <c r="M57" s="28">
        <v>1</v>
      </c>
      <c r="N57" s="28">
        <v>1</v>
      </c>
      <c r="O57" s="28">
        <v>1</v>
      </c>
      <c r="P57" s="28"/>
      <c r="Q57" s="28"/>
      <c r="R57" s="28"/>
      <c r="S57" s="28"/>
      <c r="T57" s="28">
        <v>1</v>
      </c>
      <c r="U57" s="28"/>
      <c r="V57" s="28"/>
      <c r="W57" s="28"/>
      <c r="X57" s="28"/>
      <c r="Y57" s="28"/>
      <c r="Z57" s="28"/>
      <c r="AA57" s="28"/>
      <c r="AB57" s="28"/>
      <c r="AC57" s="28">
        <v>1</v>
      </c>
      <c r="AD57" s="28"/>
      <c r="AE57" s="28"/>
      <c r="AF57" s="28"/>
      <c r="AG57" s="28"/>
      <c r="AH57" s="28"/>
      <c r="AI57" s="28"/>
      <c r="AJ57" s="28"/>
      <c r="AK57" s="28"/>
      <c r="AL57" s="28"/>
      <c r="AM57" s="28">
        <v>1</v>
      </c>
      <c r="AN57" s="28">
        <v>1</v>
      </c>
      <c r="AO57" s="28">
        <v>1</v>
      </c>
      <c r="AP57" s="28">
        <v>1</v>
      </c>
      <c r="AQ57" s="28"/>
      <c r="AR57" s="28"/>
      <c r="AS57" s="28">
        <v>1</v>
      </c>
      <c r="AT57" s="28">
        <v>1</v>
      </c>
      <c r="AU57" s="28"/>
      <c r="AV57" s="28"/>
      <c r="AW57" s="28"/>
      <c r="AX57" s="28"/>
      <c r="AY57" s="28"/>
      <c r="AZ57" s="28"/>
      <c r="BA57" s="28"/>
      <c r="BB57" s="28">
        <v>1</v>
      </c>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v>1</v>
      </c>
      <c r="CT57" s="28"/>
      <c r="CU57" s="28"/>
      <c r="CV57" s="28"/>
      <c r="CW57" s="28"/>
      <c r="CX57" s="28"/>
      <c r="CY57" s="28"/>
      <c r="CZ57" s="28"/>
      <c r="DA57" s="28"/>
      <c r="DB57" s="28"/>
      <c r="DC57" s="28"/>
      <c r="DD57" s="28"/>
      <c r="DE57" s="28"/>
      <c r="DF57" s="28"/>
      <c r="DG57" s="28"/>
      <c r="DH57" s="28"/>
      <c r="DI57" s="28"/>
      <c r="DJ57" s="28"/>
      <c r="DK57" s="28"/>
      <c r="DL57" s="28">
        <v>1</v>
      </c>
      <c r="DM57" s="28"/>
      <c r="DN57" s="28"/>
      <c r="DO57" s="28">
        <v>1</v>
      </c>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v>1</v>
      </c>
      <c r="FC57" s="28"/>
      <c r="FD57" s="28"/>
      <c r="FE57" s="28"/>
      <c r="FF57" s="28"/>
      <c r="FG57" s="28">
        <v>1</v>
      </c>
      <c r="FH57" s="28"/>
      <c r="FI57" s="28"/>
      <c r="FJ57" s="28"/>
      <c r="FK57" s="28"/>
      <c r="FL57" s="28"/>
      <c r="FM57" s="28"/>
      <c r="FN57" s="28"/>
      <c r="FO57" s="28"/>
      <c r="FP57" s="28"/>
      <c r="FQ57" s="28"/>
      <c r="FR57" s="28"/>
      <c r="FS57" s="28"/>
      <c r="FT57" s="28"/>
      <c r="FU57" s="28"/>
      <c r="FV57" s="28">
        <v>1</v>
      </c>
      <c r="FW57" s="28"/>
      <c r="FX57" s="28"/>
      <c r="FY57" s="28"/>
      <c r="FZ57" s="28"/>
      <c r="GA57" s="28"/>
      <c r="GB57" s="28"/>
      <c r="GC57" s="28"/>
      <c r="GD57" s="28"/>
      <c r="GE57" s="28"/>
      <c r="GF57" s="28"/>
      <c r="GG57" s="28"/>
      <c r="GH57" s="28"/>
      <c r="GI57" s="28"/>
      <c r="GJ57" s="28"/>
      <c r="GK57" s="28"/>
      <c r="GL57" s="28"/>
      <c r="GM57" s="28"/>
      <c r="GN57" s="28"/>
      <c r="GO57" s="28"/>
      <c r="GP57" s="28"/>
      <c r="GQ57" s="28"/>
      <c r="GR57" s="28"/>
      <c r="GS57" s="28"/>
      <c r="GT57" s="28"/>
      <c r="GU57" s="28"/>
      <c r="GV57" s="28"/>
      <c r="GW57" s="28"/>
      <c r="GX57" s="28"/>
      <c r="GY57" s="28"/>
      <c r="GZ57" s="44"/>
      <c r="HA57" s="44"/>
      <c r="HB57" s="44"/>
      <c r="HC57" s="44"/>
      <c r="HD57" s="44"/>
      <c r="HE57" s="44"/>
      <c r="HF57" s="44"/>
      <c r="HG57" s="44"/>
      <c r="HH57" s="44"/>
      <c r="HI57" s="44"/>
      <c r="HJ57" s="44"/>
      <c r="HK57" s="44"/>
      <c r="HL57" s="44"/>
      <c r="HM57" s="44"/>
      <c r="HN57" s="44"/>
      <c r="HO57" s="44"/>
    </row>
    <row r="58" spans="1:223" ht="78" customHeight="1">
      <c r="A58" s="19">
        <f>A57+1</f>
        <v>18</v>
      </c>
      <c r="B58" s="122" t="s">
        <v>164</v>
      </c>
      <c r="C58" s="193">
        <f>1+C57</f>
        <v>55</v>
      </c>
      <c r="D58" s="12" t="s">
        <v>286</v>
      </c>
      <c r="E58" s="12" t="s">
        <v>287</v>
      </c>
      <c r="F58" s="214">
        <v>2012</v>
      </c>
      <c r="G58" s="12" t="s">
        <v>151</v>
      </c>
      <c r="H58" s="33"/>
      <c r="I58" s="149" t="s">
        <v>1414</v>
      </c>
      <c r="J58" s="411" t="s">
        <v>288</v>
      </c>
      <c r="K58" s="12"/>
      <c r="L58" s="12"/>
      <c r="M58" s="12">
        <v>1</v>
      </c>
      <c r="N58" s="12">
        <v>1</v>
      </c>
      <c r="O58" s="12">
        <v>1</v>
      </c>
      <c r="P58" s="12">
        <v>0</v>
      </c>
      <c r="Q58" s="12">
        <v>1</v>
      </c>
      <c r="R58" s="12"/>
      <c r="S58" s="12"/>
      <c r="T58" s="12"/>
      <c r="U58" s="12"/>
      <c r="V58" s="12"/>
      <c r="W58" s="12"/>
      <c r="X58" s="12"/>
      <c r="Y58" s="12"/>
      <c r="Z58" s="12"/>
      <c r="AA58" s="12"/>
      <c r="AB58" s="12"/>
      <c r="AC58" s="12"/>
      <c r="AD58" s="12"/>
      <c r="AE58" s="12"/>
      <c r="AF58" s="12"/>
      <c r="AG58" s="12"/>
      <c r="AH58" s="12"/>
      <c r="AI58" s="12"/>
      <c r="AJ58" s="12"/>
      <c r="AK58" s="12"/>
      <c r="AL58" s="12"/>
      <c r="AM58" s="12">
        <v>1</v>
      </c>
      <c r="AN58" s="12"/>
      <c r="AO58" s="12">
        <v>0</v>
      </c>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v>1</v>
      </c>
      <c r="BO58" s="12"/>
      <c r="BP58" s="424"/>
      <c r="BQ58" s="424"/>
      <c r="BR58" s="424"/>
      <c r="BS58" s="424"/>
      <c r="BT58" s="424"/>
      <c r="BU58" s="424"/>
      <c r="BV58" s="424"/>
      <c r="BW58" s="424"/>
      <c r="BX58" s="12"/>
      <c r="BY58" s="12"/>
      <c r="BZ58" s="12"/>
      <c r="CA58" s="12"/>
      <c r="CB58" s="12"/>
      <c r="CC58" s="12"/>
      <c r="CD58" s="12"/>
      <c r="CE58" s="12"/>
      <c r="CF58" s="12"/>
      <c r="CG58" s="12"/>
      <c r="CH58" s="12"/>
      <c r="CI58" s="12"/>
      <c r="CJ58" s="12"/>
      <c r="CK58" s="12"/>
      <c r="CL58" s="12"/>
      <c r="CM58" s="12"/>
      <c r="CN58" s="12"/>
      <c r="CO58" s="12"/>
      <c r="CP58" s="12"/>
      <c r="CQ58" s="12"/>
      <c r="CR58" s="12"/>
      <c r="CS58" s="12">
        <v>1</v>
      </c>
      <c r="CT58" s="12"/>
      <c r="CU58" s="12"/>
      <c r="CV58" s="12"/>
      <c r="CW58" s="12"/>
      <c r="CX58" s="12"/>
      <c r="CY58" s="12"/>
      <c r="CZ58" s="12"/>
      <c r="DA58" s="12"/>
      <c r="DB58" s="12"/>
      <c r="DC58" s="12"/>
      <c r="DD58" s="12"/>
      <c r="DE58" s="12"/>
      <c r="DF58" s="12"/>
      <c r="DG58" s="12"/>
      <c r="DH58" s="12"/>
      <c r="DI58" s="12"/>
      <c r="DJ58" s="12"/>
      <c r="DK58" s="12"/>
      <c r="DL58" s="12">
        <v>1</v>
      </c>
      <c r="DM58" s="12"/>
      <c r="DN58" s="12"/>
      <c r="DO58" s="12">
        <v>1</v>
      </c>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v>1</v>
      </c>
      <c r="FV58" s="12"/>
      <c r="FW58" s="12"/>
      <c r="FX58" s="12"/>
      <c r="FY58" s="12"/>
      <c r="FZ58" s="12"/>
      <c r="GA58" s="12"/>
      <c r="GB58" s="12">
        <v>1</v>
      </c>
      <c r="GC58" s="13">
        <v>1</v>
      </c>
      <c r="GD58" s="14"/>
      <c r="GE58" s="20" t="s">
        <v>289</v>
      </c>
      <c r="GF58" s="12" t="s">
        <v>290</v>
      </c>
      <c r="GG58" s="12" t="s">
        <v>172</v>
      </c>
      <c r="GH58" s="12" t="s">
        <v>173</v>
      </c>
      <c r="GI58" s="12" t="s">
        <v>291</v>
      </c>
      <c r="GJ58" s="424" t="s">
        <v>292</v>
      </c>
      <c r="GK58" s="12"/>
      <c r="GL58" s="33" t="s">
        <v>293</v>
      </c>
      <c r="GM58" s="34" t="s">
        <v>294</v>
      </c>
      <c r="GN58" s="12" t="s">
        <v>295</v>
      </c>
      <c r="GO58" s="12" t="s">
        <v>296</v>
      </c>
      <c r="GP58" s="17" t="s">
        <v>297</v>
      </c>
      <c r="GQ58" s="11">
        <v>1</v>
      </c>
      <c r="GR58" s="12">
        <v>0</v>
      </c>
      <c r="GS58" s="12">
        <v>1</v>
      </c>
      <c r="GT58" s="12"/>
      <c r="GU58" s="12">
        <v>1</v>
      </c>
      <c r="GV58" s="12">
        <v>1</v>
      </c>
      <c r="GW58" s="13">
        <v>1</v>
      </c>
      <c r="GX58" s="14"/>
      <c r="GY58" s="20" t="s">
        <v>289</v>
      </c>
      <c r="GZ58" s="44"/>
      <c r="HA58" s="44"/>
      <c r="HB58" s="44"/>
      <c r="HC58" s="44"/>
      <c r="HD58" s="44"/>
      <c r="HE58" s="44"/>
      <c r="HF58" s="44"/>
      <c r="HG58" s="44"/>
      <c r="HH58" s="44"/>
      <c r="HI58" s="44"/>
      <c r="HJ58" s="44"/>
      <c r="HK58" s="44"/>
      <c r="HL58" s="44"/>
      <c r="HM58" s="44"/>
      <c r="HN58" s="44"/>
      <c r="HO58" s="44"/>
    </row>
    <row r="59" spans="1:223" ht="45" customHeight="1">
      <c r="A59" s="19">
        <f>A58+1</f>
        <v>19</v>
      </c>
      <c r="B59" s="121" t="s">
        <v>164</v>
      </c>
      <c r="C59" s="193">
        <f>1+C58</f>
        <v>56</v>
      </c>
      <c r="D59" s="12" t="s">
        <v>385</v>
      </c>
      <c r="E59" s="12" t="s">
        <v>386</v>
      </c>
      <c r="F59" s="214">
        <v>2012</v>
      </c>
      <c r="G59" s="13" t="s">
        <v>151</v>
      </c>
      <c r="H59" s="33"/>
      <c r="I59" s="149" t="s">
        <v>387</v>
      </c>
      <c r="J59" s="110" t="s">
        <v>388</v>
      </c>
      <c r="K59" s="12"/>
      <c r="L59" s="12"/>
      <c r="M59" s="12"/>
      <c r="N59" s="12">
        <v>1</v>
      </c>
      <c r="O59" s="12"/>
      <c r="P59" s="12">
        <v>0</v>
      </c>
      <c r="Q59" s="12">
        <v>1</v>
      </c>
      <c r="R59" s="12"/>
      <c r="S59" s="12"/>
      <c r="T59" s="12"/>
      <c r="U59" s="12"/>
      <c r="V59" s="12"/>
      <c r="W59" s="12"/>
      <c r="X59" s="12"/>
      <c r="Y59" s="12"/>
      <c r="Z59" s="12"/>
      <c r="AA59" s="12"/>
      <c r="AB59" s="12"/>
      <c r="AC59" s="12"/>
      <c r="AD59" s="12"/>
      <c r="AE59" s="12"/>
      <c r="AF59" s="12"/>
      <c r="AG59" s="12"/>
      <c r="AH59" s="12"/>
      <c r="AI59" s="12"/>
      <c r="AJ59" s="12"/>
      <c r="AK59" s="12"/>
      <c r="AL59" s="12"/>
      <c r="AM59" s="12">
        <v>1</v>
      </c>
      <c r="AN59" s="12"/>
      <c r="AO59" s="12"/>
      <c r="AP59" s="12"/>
      <c r="AQ59" s="12"/>
      <c r="AR59" s="12"/>
      <c r="AS59" s="12"/>
      <c r="AT59" s="12"/>
      <c r="AU59" s="12"/>
      <c r="AV59" s="12"/>
      <c r="AW59" s="12"/>
      <c r="AX59" s="12"/>
      <c r="AY59" s="12">
        <v>1</v>
      </c>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v>1</v>
      </c>
      <c r="DK59" s="12"/>
      <c r="DL59" s="12">
        <v>1</v>
      </c>
      <c r="DM59" s="12"/>
      <c r="DN59" s="12"/>
      <c r="DO59" s="12">
        <v>1</v>
      </c>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v>1</v>
      </c>
      <c r="FQ59" s="12"/>
      <c r="FR59" s="12"/>
      <c r="FS59" s="12"/>
      <c r="FT59" s="12"/>
      <c r="FU59" s="12"/>
      <c r="FV59" s="12"/>
      <c r="FW59" s="12"/>
      <c r="FX59" s="12"/>
      <c r="FY59" s="12"/>
      <c r="FZ59" s="12"/>
      <c r="GA59" s="12"/>
      <c r="GB59" s="12">
        <v>0</v>
      </c>
      <c r="GC59" s="14">
        <v>0</v>
      </c>
      <c r="GD59" s="14"/>
      <c r="GE59" s="14"/>
      <c r="GF59" s="12" t="s">
        <v>389</v>
      </c>
      <c r="GG59" s="12" t="s">
        <v>390</v>
      </c>
      <c r="GH59" s="33" t="s">
        <v>352</v>
      </c>
      <c r="GI59" s="12" t="s">
        <v>391</v>
      </c>
      <c r="GJ59" s="12" t="s">
        <v>392</v>
      </c>
      <c r="GK59" s="12"/>
      <c r="GL59" s="12" t="s">
        <v>393</v>
      </c>
      <c r="GM59" s="12" t="s">
        <v>394</v>
      </c>
      <c r="GN59" s="12" t="s">
        <v>395</v>
      </c>
      <c r="GO59" s="12" t="s">
        <v>396</v>
      </c>
      <c r="GP59" s="432" t="s">
        <v>196</v>
      </c>
      <c r="GQ59" s="12">
        <v>0</v>
      </c>
      <c r="GR59" s="12">
        <v>0</v>
      </c>
      <c r="GS59" s="12">
        <v>1</v>
      </c>
      <c r="GT59" s="12"/>
      <c r="GU59" s="12">
        <v>0</v>
      </c>
      <c r="GV59" s="12">
        <v>0</v>
      </c>
      <c r="GW59" s="14">
        <v>0</v>
      </c>
      <c r="GX59" s="14"/>
      <c r="GY59" s="14"/>
      <c r="GZ59" s="44"/>
      <c r="HA59" s="44"/>
      <c r="HB59" s="44"/>
      <c r="HC59" s="44"/>
      <c r="HD59" s="44"/>
      <c r="HE59" s="44"/>
      <c r="HF59" s="44"/>
      <c r="HG59" s="44"/>
      <c r="HH59" s="44"/>
      <c r="HI59" s="44"/>
      <c r="HJ59" s="44"/>
      <c r="HK59" s="44"/>
      <c r="HL59" s="44"/>
      <c r="HM59" s="44"/>
      <c r="HN59" s="44"/>
      <c r="HO59" s="44"/>
    </row>
    <row r="60" spans="1:223" ht="45" customHeight="1">
      <c r="A60" s="19">
        <f>A59+1</f>
        <v>20</v>
      </c>
      <c r="B60" s="124" t="s">
        <v>164</v>
      </c>
      <c r="C60" s="200">
        <f>C59+1</f>
        <v>57</v>
      </c>
      <c r="D60" s="149" t="s">
        <v>1551</v>
      </c>
      <c r="E60" s="28" t="s">
        <v>684</v>
      </c>
      <c r="F60" s="214">
        <v>2012</v>
      </c>
      <c r="G60" s="149" t="s">
        <v>151</v>
      </c>
      <c r="H60" s="28"/>
      <c r="I60" s="149" t="s">
        <v>947</v>
      </c>
      <c r="J60" s="110" t="s">
        <v>948</v>
      </c>
      <c r="K60" s="28"/>
      <c r="L60" s="28"/>
      <c r="M60" s="28">
        <v>1</v>
      </c>
      <c r="N60" s="28">
        <v>1</v>
      </c>
      <c r="O60" s="28">
        <v>1</v>
      </c>
      <c r="P60" s="28">
        <v>0</v>
      </c>
      <c r="Q60" s="28">
        <v>1</v>
      </c>
      <c r="R60" s="28"/>
      <c r="S60" s="28"/>
      <c r="T60" s="28"/>
      <c r="U60" s="28"/>
      <c r="V60" s="28"/>
      <c r="W60" s="28"/>
      <c r="X60" s="28"/>
      <c r="Y60" s="28"/>
      <c r="Z60" s="28"/>
      <c r="AA60" s="28"/>
      <c r="AB60" s="28"/>
      <c r="AC60" s="28"/>
      <c r="AD60" s="28"/>
      <c r="AE60" s="28"/>
      <c r="AF60" s="28">
        <v>1</v>
      </c>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v>1</v>
      </c>
      <c r="BV60" s="28"/>
      <c r="BW60" s="28"/>
      <c r="BX60" s="28">
        <v>1</v>
      </c>
      <c r="BY60" s="28"/>
      <c r="BZ60" s="28"/>
      <c r="CA60" s="28"/>
      <c r="CB60" s="28"/>
      <c r="CC60" s="28"/>
      <c r="CD60" s="28"/>
      <c r="CE60" s="28"/>
      <c r="CF60" s="28"/>
      <c r="CG60" s="28"/>
      <c r="CH60" s="28"/>
      <c r="CI60" s="28"/>
      <c r="CJ60" s="28"/>
      <c r="CK60" s="28"/>
      <c r="CL60" s="28"/>
      <c r="CM60" s="28"/>
      <c r="CN60" s="28"/>
      <c r="CO60" s="28"/>
      <c r="CP60" s="28"/>
      <c r="CQ60" s="28"/>
      <c r="CR60" s="28">
        <v>1</v>
      </c>
      <c r="CS60" s="28"/>
      <c r="CT60" s="28"/>
      <c r="CU60" s="28"/>
      <c r="CV60" s="28"/>
      <c r="CW60" s="28"/>
      <c r="CX60" s="28"/>
      <c r="CY60" s="28"/>
      <c r="CZ60" s="28"/>
      <c r="DA60" s="28"/>
      <c r="DB60" s="28"/>
      <c r="DC60" s="28"/>
      <c r="DD60" s="28"/>
      <c r="DE60" s="28"/>
      <c r="DF60" s="28"/>
      <c r="DG60" s="28"/>
      <c r="DH60" s="28"/>
      <c r="DI60" s="28"/>
      <c r="DJ60" s="28"/>
      <c r="DK60" s="105">
        <v>0</v>
      </c>
      <c r="DL60" s="28"/>
      <c r="DM60" s="28"/>
      <c r="DN60" s="28">
        <v>1</v>
      </c>
      <c r="DO60" s="28">
        <v>1</v>
      </c>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v>1</v>
      </c>
      <c r="FE60" s="28"/>
      <c r="FF60" s="28"/>
      <c r="FG60" s="28"/>
      <c r="FH60" s="28"/>
      <c r="FI60" s="28"/>
      <c r="FJ60" s="28"/>
      <c r="FK60" s="28"/>
      <c r="FL60" s="28"/>
      <c r="FM60" s="28"/>
      <c r="FN60" s="28"/>
      <c r="FO60" s="28"/>
      <c r="FP60" s="28"/>
      <c r="FQ60" s="28">
        <v>1</v>
      </c>
      <c r="FR60" s="28"/>
      <c r="FS60" s="28"/>
      <c r="FT60" s="28"/>
      <c r="FU60" s="28">
        <v>1</v>
      </c>
      <c r="FV60" s="28"/>
      <c r="FW60" s="28"/>
      <c r="FX60" s="28"/>
      <c r="FY60" s="28"/>
      <c r="FZ60" s="28"/>
      <c r="GA60" s="28"/>
      <c r="GB60" s="28">
        <v>1</v>
      </c>
      <c r="GC60" s="28"/>
      <c r="GD60" s="28"/>
      <c r="GE60" s="28" t="s">
        <v>949</v>
      </c>
      <c r="GF60" s="28"/>
      <c r="GG60" s="28"/>
      <c r="GH60" s="28"/>
      <c r="GI60" s="28"/>
      <c r="GJ60" s="28"/>
      <c r="GK60" s="28"/>
      <c r="GL60" s="28"/>
      <c r="GM60" s="28"/>
      <c r="GN60" s="28"/>
      <c r="GO60" s="28"/>
      <c r="GP60" s="28"/>
      <c r="GQ60" s="28"/>
      <c r="GR60" s="28"/>
      <c r="GS60" s="28"/>
      <c r="GT60" s="28"/>
      <c r="GU60" s="28"/>
      <c r="GV60" s="28"/>
      <c r="GW60" s="28"/>
      <c r="GX60" s="28"/>
      <c r="GY60" s="28"/>
      <c r="GZ60" s="44"/>
      <c r="HA60" s="44"/>
      <c r="HB60" s="44"/>
      <c r="HC60" s="44"/>
      <c r="HD60" s="44"/>
      <c r="HE60" s="44"/>
      <c r="HF60" s="44"/>
      <c r="HG60" s="44"/>
      <c r="HH60" s="44"/>
      <c r="HI60" s="44"/>
      <c r="HJ60" s="44"/>
      <c r="HK60" s="44"/>
      <c r="HL60" s="44"/>
      <c r="HM60" s="44"/>
      <c r="HN60" s="44"/>
      <c r="HO60" s="44"/>
    </row>
    <row r="61" spans="1:223" ht="45" customHeight="1">
      <c r="A61" s="19">
        <f>A60+1</f>
        <v>21</v>
      </c>
      <c r="B61" s="124" t="s">
        <v>164</v>
      </c>
      <c r="C61" s="200">
        <v>89</v>
      </c>
      <c r="D61" s="149" t="s">
        <v>522</v>
      </c>
      <c r="E61" s="397" t="s">
        <v>974</v>
      </c>
      <c r="F61" s="214">
        <v>2012</v>
      </c>
      <c r="G61" s="28" t="s">
        <v>151</v>
      </c>
      <c r="H61" s="28"/>
      <c r="I61" s="149" t="s">
        <v>975</v>
      </c>
      <c r="J61" s="110" t="s">
        <v>1569</v>
      </c>
      <c r="K61" s="28"/>
      <c r="L61" s="28"/>
      <c r="M61" s="28">
        <v>1</v>
      </c>
      <c r="N61" s="28"/>
      <c r="O61" s="28"/>
      <c r="P61" s="28">
        <v>0</v>
      </c>
      <c r="Q61" s="28">
        <v>1</v>
      </c>
      <c r="R61" s="28"/>
      <c r="S61" s="28"/>
      <c r="T61" s="28"/>
      <c r="U61" s="28"/>
      <c r="V61" s="28"/>
      <c r="W61" s="28"/>
      <c r="X61" s="28"/>
      <c r="Y61" s="28"/>
      <c r="Z61" s="28"/>
      <c r="AA61" s="28"/>
      <c r="AB61" s="28"/>
      <c r="AC61" s="28"/>
      <c r="AD61" s="28"/>
      <c r="AE61" s="28"/>
      <c r="AF61" s="28"/>
      <c r="AG61" s="28"/>
      <c r="AH61" s="28"/>
      <c r="AI61" s="28"/>
      <c r="AJ61" s="28"/>
      <c r="AK61" s="28"/>
      <c r="AL61" s="28"/>
      <c r="AM61" s="28">
        <v>1</v>
      </c>
      <c r="AN61" s="28"/>
      <c r="AO61" s="28"/>
      <c r="AP61" s="28"/>
      <c r="AQ61" s="28"/>
      <c r="AR61" s="28"/>
      <c r="AS61" s="28"/>
      <c r="AT61" s="28"/>
      <c r="AU61" s="28"/>
      <c r="AV61" s="28"/>
      <c r="AW61" s="28"/>
      <c r="AX61" s="28"/>
      <c r="AY61" s="28"/>
      <c r="AZ61" s="28"/>
      <c r="BA61" s="28"/>
      <c r="BB61" s="28"/>
      <c r="BC61" s="28"/>
      <c r="BD61" s="28"/>
      <c r="BE61" s="28"/>
      <c r="BF61" s="28">
        <v>1</v>
      </c>
      <c r="BG61" s="28"/>
      <c r="BH61" s="28"/>
      <c r="BI61" s="28"/>
      <c r="BJ61" s="28"/>
      <c r="BK61" s="28"/>
      <c r="BL61" s="28"/>
      <c r="BM61" s="28"/>
      <c r="BN61" s="28">
        <v>1</v>
      </c>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v>1</v>
      </c>
      <c r="DK61" s="28"/>
      <c r="DL61" s="28">
        <v>1</v>
      </c>
      <c r="DM61" s="28"/>
      <c r="DN61" s="28"/>
      <c r="DO61" s="28">
        <v>1</v>
      </c>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c r="FH61" s="28"/>
      <c r="FI61" s="28"/>
      <c r="FJ61" s="28"/>
      <c r="FK61" s="28"/>
      <c r="FL61" s="28"/>
      <c r="FM61" s="28"/>
      <c r="FN61" s="28"/>
      <c r="FO61" s="28"/>
      <c r="FP61" s="28">
        <v>1</v>
      </c>
      <c r="FQ61" s="28"/>
      <c r="FR61" s="28"/>
      <c r="FS61" s="28"/>
      <c r="FT61" s="28"/>
      <c r="FU61" s="28"/>
      <c r="FV61" s="28"/>
      <c r="FW61" s="28"/>
      <c r="FX61" s="28"/>
      <c r="FY61" s="28"/>
      <c r="FZ61" s="28"/>
      <c r="GA61" s="28"/>
      <c r="GB61" s="28"/>
      <c r="GC61" s="28"/>
      <c r="GD61" s="28"/>
      <c r="GE61" s="28"/>
      <c r="GF61" s="28"/>
      <c r="GG61" s="28"/>
      <c r="GH61" s="28"/>
      <c r="GI61" s="28"/>
      <c r="GJ61" s="28"/>
      <c r="GK61" s="28"/>
      <c r="GL61" s="28"/>
      <c r="GM61" s="28"/>
      <c r="GN61" s="28"/>
      <c r="GO61" s="28"/>
      <c r="GP61" s="28"/>
      <c r="GQ61" s="28"/>
      <c r="GR61" s="28"/>
      <c r="GS61" s="28"/>
      <c r="GT61" s="28"/>
      <c r="GU61" s="28"/>
      <c r="GV61" s="28"/>
      <c r="GW61" s="28"/>
      <c r="GX61" s="28"/>
      <c r="GY61" s="28"/>
      <c r="GZ61" s="44"/>
      <c r="HA61" s="44"/>
      <c r="HB61" s="44"/>
      <c r="HC61" s="44"/>
      <c r="HD61" s="44"/>
      <c r="HE61" s="44"/>
      <c r="HF61" s="44"/>
      <c r="HG61" s="44"/>
      <c r="HH61" s="44"/>
      <c r="HI61" s="44"/>
      <c r="HJ61" s="44"/>
      <c r="HK61" s="44"/>
      <c r="HL61" s="44"/>
      <c r="HM61" s="44"/>
      <c r="HN61" s="44"/>
      <c r="HO61" s="44"/>
    </row>
    <row r="62" spans="1:223" ht="45" customHeight="1">
      <c r="A62" s="19">
        <f>A61+1</f>
        <v>22</v>
      </c>
      <c r="B62" s="125" t="s">
        <v>1618</v>
      </c>
      <c r="C62" s="196">
        <f>C61+1</f>
        <v>90</v>
      </c>
      <c r="D62" s="28" t="s">
        <v>1080</v>
      </c>
      <c r="E62" s="28" t="s">
        <v>1081</v>
      </c>
      <c r="F62" s="214">
        <v>2012</v>
      </c>
      <c r="G62" s="149" t="s">
        <v>1619</v>
      </c>
      <c r="H62" s="28"/>
      <c r="I62" s="149" t="s">
        <v>1082</v>
      </c>
      <c r="J62" s="110" t="s">
        <v>121</v>
      </c>
      <c r="K62" s="28"/>
      <c r="L62" s="28"/>
      <c r="M62" s="28"/>
      <c r="N62" s="28">
        <v>1</v>
      </c>
      <c r="O62" s="28"/>
      <c r="P62" s="28"/>
      <c r="Q62" s="28"/>
      <c r="R62" s="28"/>
      <c r="S62" s="28"/>
      <c r="T62" s="28"/>
      <c r="U62" s="28"/>
      <c r="V62" s="28"/>
      <c r="W62" s="28"/>
      <c r="X62" s="28"/>
      <c r="Y62" s="423">
        <v>0</v>
      </c>
      <c r="Z62" s="105">
        <v>0</v>
      </c>
      <c r="AA62" s="28"/>
      <c r="AB62" s="105">
        <v>1</v>
      </c>
      <c r="AC62" s="28"/>
      <c r="AD62" s="28"/>
      <c r="AE62" s="28"/>
      <c r="AF62" s="28"/>
      <c r="AG62" s="28"/>
      <c r="AH62" s="28"/>
      <c r="AI62" s="28"/>
      <c r="AJ62" s="28"/>
      <c r="AK62" s="28">
        <v>1</v>
      </c>
      <c r="AL62" s="28"/>
      <c r="AM62" s="104">
        <v>1</v>
      </c>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v>1</v>
      </c>
      <c r="CT62" s="28"/>
      <c r="CU62" s="28"/>
      <c r="CV62" s="28"/>
      <c r="CW62" s="28"/>
      <c r="CX62" s="28"/>
      <c r="CY62" s="28"/>
      <c r="CZ62" s="28"/>
      <c r="DA62" s="28"/>
      <c r="DB62" s="28"/>
      <c r="DC62" s="28"/>
      <c r="DD62" s="28"/>
      <c r="DE62" s="28"/>
      <c r="DF62" s="28"/>
      <c r="DG62" s="28"/>
      <c r="DH62" s="28"/>
      <c r="DI62" s="28"/>
      <c r="DJ62" s="28"/>
      <c r="DK62" s="28"/>
      <c r="DL62" s="28">
        <v>1</v>
      </c>
      <c r="DM62" s="28"/>
      <c r="DN62" s="28"/>
      <c r="DO62" s="28">
        <v>1</v>
      </c>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c r="FH62" s="28"/>
      <c r="FI62" s="28"/>
      <c r="FJ62" s="28"/>
      <c r="FK62" s="28"/>
      <c r="FL62" s="28"/>
      <c r="FM62" s="28"/>
      <c r="FN62" s="28"/>
      <c r="FO62" s="28"/>
      <c r="FP62" s="28"/>
      <c r="FQ62" s="28"/>
      <c r="FR62" s="28">
        <v>1</v>
      </c>
      <c r="FS62" s="28"/>
      <c r="FT62" s="28"/>
      <c r="FU62" s="28"/>
      <c r="FV62" s="28"/>
      <c r="FW62" s="28"/>
      <c r="FX62" s="28"/>
      <c r="FY62" s="28"/>
      <c r="FZ62" s="28"/>
      <c r="GA62" s="28"/>
      <c r="GB62" s="28"/>
      <c r="GC62" s="28"/>
      <c r="GD62" s="28"/>
      <c r="GE62" s="28"/>
      <c r="GF62" s="28"/>
      <c r="GG62" s="28"/>
      <c r="GH62" s="28"/>
      <c r="GI62" s="28"/>
      <c r="GJ62" s="28"/>
      <c r="GK62" s="28"/>
      <c r="GL62" s="28"/>
      <c r="GM62" s="28"/>
      <c r="GN62" s="28"/>
      <c r="GO62" s="28"/>
      <c r="GP62" s="28"/>
      <c r="GQ62" s="28"/>
      <c r="GR62" s="28"/>
      <c r="GS62" s="28"/>
      <c r="GT62" s="28"/>
      <c r="GU62" s="28"/>
      <c r="GV62" s="28"/>
      <c r="GW62" s="28"/>
      <c r="GX62" s="28"/>
      <c r="GY62" s="28"/>
      <c r="GZ62" s="44"/>
      <c r="HA62" s="44"/>
      <c r="HB62" s="44"/>
      <c r="HC62" s="44"/>
      <c r="HD62" s="44"/>
      <c r="HE62" s="44"/>
      <c r="HF62" s="44"/>
      <c r="HG62" s="44"/>
      <c r="HH62" s="44"/>
      <c r="HI62" s="44"/>
      <c r="HJ62" s="44"/>
      <c r="HK62" s="44"/>
      <c r="HL62" s="44"/>
      <c r="HM62" s="44"/>
      <c r="HN62" s="44"/>
      <c r="HO62" s="44"/>
    </row>
    <row r="63" spans="1:223" ht="45" customHeight="1">
      <c r="A63" s="19">
        <f>A62+1</f>
        <v>23</v>
      </c>
      <c r="B63" s="124" t="s">
        <v>164</v>
      </c>
      <c r="C63" s="196">
        <f>C62+1</f>
        <v>91</v>
      </c>
      <c r="D63" s="149" t="s">
        <v>397</v>
      </c>
      <c r="E63" s="28" t="s">
        <v>705</v>
      </c>
      <c r="F63" s="214">
        <v>2012</v>
      </c>
      <c r="G63" s="28" t="s">
        <v>151</v>
      </c>
      <c r="H63" s="28"/>
      <c r="I63" s="149" t="s">
        <v>1091</v>
      </c>
      <c r="J63" s="110" t="s">
        <v>1624</v>
      </c>
      <c r="K63" s="28"/>
      <c r="L63" s="28"/>
      <c r="M63" s="28">
        <v>1</v>
      </c>
      <c r="N63" s="28"/>
      <c r="O63" s="28"/>
      <c r="P63" s="28">
        <v>0</v>
      </c>
      <c r="Q63" s="28">
        <v>1</v>
      </c>
      <c r="R63" s="28"/>
      <c r="S63" s="28"/>
      <c r="T63" s="28"/>
      <c r="U63" s="28"/>
      <c r="V63" s="28"/>
      <c r="W63" s="28"/>
      <c r="X63" s="28"/>
      <c r="Y63" s="28"/>
      <c r="Z63" s="28"/>
      <c r="AA63" s="28"/>
      <c r="AB63" s="28"/>
      <c r="AC63" s="28"/>
      <c r="AD63" s="28"/>
      <c r="AE63" s="28"/>
      <c r="AF63" s="28"/>
      <c r="AG63" s="28"/>
      <c r="AH63" s="28"/>
      <c r="AI63" s="28"/>
      <c r="AJ63" s="28"/>
      <c r="AK63" s="28"/>
      <c r="AL63" s="28"/>
      <c r="AM63" s="28">
        <v>1</v>
      </c>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v>1</v>
      </c>
      <c r="BM63" s="28"/>
      <c r="BN63" s="28"/>
      <c r="BO63" s="28"/>
      <c r="BP63" s="28"/>
      <c r="BQ63" s="28"/>
      <c r="BR63" s="28"/>
      <c r="BS63" s="28"/>
      <c r="BT63" s="28"/>
      <c r="BU63" s="28"/>
      <c r="BV63" s="28"/>
      <c r="BW63" s="28"/>
      <c r="BX63" s="28">
        <v>1</v>
      </c>
      <c r="BY63" s="28"/>
      <c r="BZ63" s="28"/>
      <c r="CA63" s="28"/>
      <c r="CB63" s="28"/>
      <c r="CC63" s="28"/>
      <c r="CD63" s="28"/>
      <c r="CE63" s="28"/>
      <c r="CF63" s="28"/>
      <c r="CG63" s="28"/>
      <c r="CH63" s="28">
        <v>1</v>
      </c>
      <c r="CI63" s="28"/>
      <c r="CJ63" s="28"/>
      <c r="CK63" s="28"/>
      <c r="CL63" s="28"/>
      <c r="CM63" s="28"/>
      <c r="CN63" s="28"/>
      <c r="CO63" s="28"/>
      <c r="CP63" s="28"/>
      <c r="CQ63" s="28"/>
      <c r="CR63" s="28"/>
      <c r="CS63" s="28"/>
      <c r="CT63" s="105">
        <v>0</v>
      </c>
      <c r="CU63" s="105"/>
      <c r="CV63" s="105"/>
      <c r="CW63" s="28"/>
      <c r="CX63" s="28"/>
      <c r="CY63" s="28"/>
      <c r="CZ63" s="28"/>
      <c r="DA63" s="28"/>
      <c r="DB63" s="28"/>
      <c r="DC63" s="28"/>
      <c r="DD63" s="28"/>
      <c r="DE63" s="28"/>
      <c r="DF63" s="28"/>
      <c r="DG63" s="28"/>
      <c r="DH63" s="28"/>
      <c r="DI63" s="28"/>
      <c r="DJ63" s="28"/>
      <c r="DK63" s="28"/>
      <c r="DL63" s="28"/>
      <c r="DM63" s="28"/>
      <c r="DN63" s="28">
        <v>1</v>
      </c>
      <c r="DO63" s="28">
        <v>1</v>
      </c>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c r="FH63" s="28"/>
      <c r="FI63" s="28"/>
      <c r="FJ63" s="28"/>
      <c r="FK63" s="28"/>
      <c r="FL63" s="28"/>
      <c r="FM63" s="28"/>
      <c r="FN63" s="28"/>
      <c r="FO63" s="28"/>
      <c r="FP63" s="28"/>
      <c r="FQ63" s="28"/>
      <c r="FR63" s="28"/>
      <c r="FS63" s="28">
        <v>1</v>
      </c>
      <c r="FT63" s="28"/>
      <c r="FU63" s="28"/>
      <c r="FV63" s="28"/>
      <c r="FW63" s="28"/>
      <c r="FX63" s="28"/>
      <c r="FY63" s="28"/>
      <c r="FZ63" s="28"/>
      <c r="GA63" s="28"/>
      <c r="GB63" s="28"/>
      <c r="GC63" s="28"/>
      <c r="GD63" s="28"/>
      <c r="GE63" s="28"/>
      <c r="GF63" s="28"/>
      <c r="GG63" s="28"/>
      <c r="GH63" s="28"/>
      <c r="GI63" s="28"/>
      <c r="GJ63" s="28"/>
      <c r="GK63" s="28"/>
      <c r="GL63" s="28"/>
      <c r="GM63" s="28"/>
      <c r="GN63" s="28"/>
      <c r="GO63" s="28"/>
      <c r="GP63" s="28"/>
      <c r="GQ63" s="28"/>
      <c r="GR63" s="28"/>
      <c r="GS63" s="28"/>
      <c r="GT63" s="28"/>
      <c r="GU63" s="28"/>
      <c r="GV63" s="28"/>
      <c r="GW63" s="28"/>
      <c r="GX63" s="28"/>
      <c r="GY63" s="28"/>
      <c r="GZ63" s="44"/>
      <c r="HA63" s="44"/>
      <c r="HB63" s="44"/>
      <c r="HC63" s="44"/>
      <c r="HD63" s="44"/>
      <c r="HE63" s="44"/>
      <c r="HF63" s="44"/>
      <c r="HG63" s="44"/>
      <c r="HH63" s="44"/>
      <c r="HI63" s="44"/>
      <c r="HJ63" s="44"/>
      <c r="HK63" s="44"/>
      <c r="HL63" s="44"/>
      <c r="HM63" s="44"/>
      <c r="HN63" s="44"/>
      <c r="HO63" s="44"/>
    </row>
    <row r="64" spans="1:223" ht="45" customHeight="1">
      <c r="A64" s="19">
        <f>A63+1</f>
        <v>24</v>
      </c>
      <c r="B64" s="124" t="s">
        <v>164</v>
      </c>
      <c r="C64" s="196">
        <f>C63 + 1</f>
        <v>92</v>
      </c>
      <c r="D64" s="28" t="s">
        <v>1641</v>
      </c>
      <c r="E64" s="28" t="s">
        <v>1110</v>
      </c>
      <c r="F64" s="214">
        <v>2012</v>
      </c>
      <c r="G64" s="28" t="s">
        <v>151</v>
      </c>
      <c r="H64" s="28"/>
      <c r="I64" s="149" t="s">
        <v>1111</v>
      </c>
      <c r="J64" s="110" t="s">
        <v>1406</v>
      </c>
      <c r="K64" s="28"/>
      <c r="L64" s="28"/>
      <c r="M64" s="28">
        <v>1</v>
      </c>
      <c r="N64" s="28">
        <v>1</v>
      </c>
      <c r="O64" s="28">
        <v>1</v>
      </c>
      <c r="P64" s="28">
        <v>1</v>
      </c>
      <c r="Q64" s="28"/>
      <c r="R64" s="28"/>
      <c r="S64" s="28"/>
      <c r="T64" s="28">
        <v>1</v>
      </c>
      <c r="U64" s="28"/>
      <c r="V64" s="28"/>
      <c r="W64" s="28"/>
      <c r="X64" s="28"/>
      <c r="Y64" s="28"/>
      <c r="Z64" s="28"/>
      <c r="AA64" s="28"/>
      <c r="AB64" s="28"/>
      <c r="AC64" s="28">
        <v>1</v>
      </c>
      <c r="AD64" s="28"/>
      <c r="AE64" s="28"/>
      <c r="AF64" s="28"/>
      <c r="AG64" s="28"/>
      <c r="AH64" s="28"/>
      <c r="AI64" s="28">
        <v>1</v>
      </c>
      <c r="AJ64" s="28"/>
      <c r="AK64" s="28"/>
      <c r="AL64" s="28"/>
      <c r="AM64" s="28"/>
      <c r="AN64" s="28"/>
      <c r="AO64" s="28">
        <v>1</v>
      </c>
      <c r="AP64" s="28">
        <v>1</v>
      </c>
      <c r="AQ64" s="28"/>
      <c r="AR64" s="28"/>
      <c r="AS64" s="28">
        <v>1</v>
      </c>
      <c r="AT64" s="28">
        <v>1</v>
      </c>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105">
        <v>0</v>
      </c>
      <c r="DJ64" s="28"/>
      <c r="DK64" s="105">
        <v>1</v>
      </c>
      <c r="DL64" s="105">
        <v>1</v>
      </c>
      <c r="DM64" s="105">
        <v>0</v>
      </c>
      <c r="DN64" s="28"/>
      <c r="DO64" s="28">
        <v>1</v>
      </c>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c r="FH64" s="28"/>
      <c r="FI64" s="28"/>
      <c r="FJ64" s="28"/>
      <c r="FK64" s="28"/>
      <c r="FL64" s="28"/>
      <c r="FM64" s="28"/>
      <c r="FN64" s="28">
        <v>1</v>
      </c>
      <c r="FO64" s="28"/>
      <c r="FP64" s="28">
        <v>1</v>
      </c>
      <c r="FQ64" s="28"/>
      <c r="FR64" s="28"/>
      <c r="FS64" s="28"/>
      <c r="FT64" s="28"/>
      <c r="FU64" s="28"/>
      <c r="FV64" s="28"/>
      <c r="FW64" s="28"/>
      <c r="FX64" s="28"/>
      <c r="FY64" s="28"/>
      <c r="FZ64" s="28"/>
      <c r="GA64" s="28"/>
      <c r="GB64" s="28"/>
      <c r="GC64" s="28"/>
      <c r="GD64" s="28"/>
      <c r="GE64" s="28"/>
      <c r="GF64" s="28"/>
      <c r="GG64" s="28"/>
      <c r="GH64" s="28"/>
      <c r="GI64" s="28"/>
      <c r="GJ64" s="28"/>
      <c r="GK64" s="28"/>
      <c r="GL64" s="28"/>
      <c r="GM64" s="28"/>
      <c r="GN64" s="28"/>
      <c r="GO64" s="28"/>
      <c r="GP64" s="28"/>
      <c r="GQ64" s="28"/>
      <c r="GR64" s="28"/>
      <c r="GS64" s="28"/>
      <c r="GT64" s="28"/>
      <c r="GU64" s="28"/>
      <c r="GV64" s="28"/>
      <c r="GW64" s="28"/>
      <c r="GX64" s="28"/>
      <c r="GY64" s="28"/>
      <c r="GZ64" s="44"/>
      <c r="HA64" s="44"/>
      <c r="HB64" s="44"/>
      <c r="HC64" s="44"/>
      <c r="HD64" s="44"/>
      <c r="HE64" s="44"/>
      <c r="HF64" s="44"/>
      <c r="HG64" s="44"/>
      <c r="HH64" s="44"/>
      <c r="HI64" s="44"/>
      <c r="HJ64" s="44"/>
      <c r="HK64" s="44"/>
      <c r="HL64" s="44"/>
      <c r="HM64" s="44"/>
      <c r="HN64" s="44"/>
      <c r="HO64" s="44"/>
    </row>
    <row r="65" spans="1:223" ht="45" customHeight="1">
      <c r="A65" s="19">
        <f>A64+1</f>
        <v>25</v>
      </c>
      <c r="B65" s="189" t="s">
        <v>164</v>
      </c>
      <c r="C65" s="229">
        <f>C64+1</f>
        <v>93</v>
      </c>
      <c r="D65" s="162" t="s">
        <v>1124</v>
      </c>
      <c r="E65" s="398" t="s">
        <v>1125</v>
      </c>
      <c r="F65" s="214">
        <v>2012</v>
      </c>
      <c r="G65" s="222" t="s">
        <v>32</v>
      </c>
      <c r="H65" s="28">
        <v>0</v>
      </c>
      <c r="I65" s="149" t="s">
        <v>1126</v>
      </c>
      <c r="J65" s="110" t="s">
        <v>1645</v>
      </c>
      <c r="K65" s="28">
        <v>1</v>
      </c>
      <c r="L65" s="28"/>
      <c r="M65" s="28"/>
      <c r="N65" s="28"/>
      <c r="O65" s="28"/>
      <c r="P65" s="28"/>
      <c r="Q65" s="28"/>
      <c r="R65" s="28"/>
      <c r="S65" s="28"/>
      <c r="T65" s="28"/>
      <c r="U65" s="28"/>
      <c r="V65" s="28"/>
      <c r="W65" s="28"/>
      <c r="X65" s="28"/>
      <c r="Y65" s="28"/>
      <c r="Z65" s="28"/>
      <c r="AA65" s="28">
        <v>1</v>
      </c>
      <c r="AB65" s="28"/>
      <c r="AC65" s="28"/>
      <c r="AD65" s="28"/>
      <c r="AE65" s="28"/>
      <c r="AF65" s="28"/>
      <c r="AG65" s="28"/>
      <c r="AH65" s="28"/>
      <c r="AI65" s="28"/>
      <c r="AJ65" s="28"/>
      <c r="AK65" s="28"/>
      <c r="AL65" s="28"/>
      <c r="AM65" s="28">
        <v>1</v>
      </c>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v>1</v>
      </c>
      <c r="DL65" s="105">
        <v>1</v>
      </c>
      <c r="DM65" s="105">
        <v>0</v>
      </c>
      <c r="DN65" s="28"/>
      <c r="DO65" s="28">
        <v>1</v>
      </c>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v>1</v>
      </c>
      <c r="FB65" s="28"/>
      <c r="FC65" s="28"/>
      <c r="FD65" s="28"/>
      <c r="FE65" s="28"/>
      <c r="FF65" s="28"/>
      <c r="FG65" s="28"/>
      <c r="FH65" s="28"/>
      <c r="FI65" s="28"/>
      <c r="FJ65" s="28"/>
      <c r="FK65" s="28"/>
      <c r="FL65" s="28"/>
      <c r="FM65" s="28"/>
      <c r="FN65" s="28"/>
      <c r="FO65" s="28"/>
      <c r="FP65" s="28"/>
      <c r="FQ65" s="28"/>
      <c r="FR65" s="28"/>
      <c r="FS65" s="28"/>
      <c r="FT65" s="28"/>
      <c r="FU65" s="28"/>
      <c r="FV65" s="28"/>
      <c r="FW65" s="28"/>
      <c r="FX65" s="28"/>
      <c r="FY65" s="28"/>
      <c r="FZ65" s="28"/>
      <c r="GA65" s="28"/>
      <c r="GB65" s="28"/>
      <c r="GC65" s="28"/>
      <c r="GD65" s="28"/>
      <c r="GE65" s="28"/>
      <c r="GF65" s="28"/>
      <c r="GG65" s="28"/>
      <c r="GH65" s="28"/>
      <c r="GI65" s="28"/>
      <c r="GJ65" s="28"/>
      <c r="GK65" s="28"/>
      <c r="GL65" s="28"/>
      <c r="GM65" s="28"/>
      <c r="GN65" s="28"/>
      <c r="GO65" s="28"/>
      <c r="GP65" s="28"/>
      <c r="GQ65" s="28"/>
      <c r="GR65" s="28"/>
      <c r="GS65" s="28"/>
      <c r="GT65" s="28"/>
      <c r="GU65" s="28"/>
      <c r="GV65" s="28"/>
      <c r="GW65" s="28"/>
      <c r="GX65" s="28"/>
      <c r="GY65" s="28"/>
      <c r="GZ65" s="44"/>
      <c r="HA65" s="44"/>
      <c r="HB65" s="44"/>
      <c r="HC65" s="44"/>
      <c r="HD65" s="44"/>
      <c r="HE65" s="44"/>
      <c r="HF65" s="44"/>
      <c r="HG65" s="44"/>
      <c r="HH65" s="44"/>
      <c r="HI65" s="44"/>
      <c r="HJ65" s="44"/>
      <c r="HK65" s="44"/>
      <c r="HL65" s="44"/>
      <c r="HM65" s="44"/>
      <c r="HN65" s="44"/>
      <c r="HO65" s="44"/>
    </row>
    <row r="66" spans="1:223" ht="45" customHeight="1">
      <c r="A66" s="19">
        <f>A65+1</f>
        <v>26</v>
      </c>
      <c r="B66" s="189" t="s">
        <v>164</v>
      </c>
      <c r="C66" s="229">
        <f>C65+1</f>
        <v>94</v>
      </c>
      <c r="D66" s="28" t="s">
        <v>1140</v>
      </c>
      <c r="E66" s="28" t="s">
        <v>1150</v>
      </c>
      <c r="F66" s="214">
        <v>2012</v>
      </c>
      <c r="G66" s="28" t="s">
        <v>254</v>
      </c>
      <c r="H66" s="28"/>
      <c r="I66" s="149" t="s">
        <v>1151</v>
      </c>
      <c r="J66" s="110" t="s">
        <v>1152</v>
      </c>
      <c r="K66" s="28"/>
      <c r="L66" s="28"/>
      <c r="M66" s="28"/>
      <c r="N66" s="28">
        <v>1</v>
      </c>
      <c r="O66" s="28"/>
      <c r="P66" s="28"/>
      <c r="Q66" s="28"/>
      <c r="R66" s="28"/>
      <c r="S66" s="28"/>
      <c r="T66" s="28"/>
      <c r="U66" s="28"/>
      <c r="V66" s="28"/>
      <c r="W66" s="105">
        <v>0</v>
      </c>
      <c r="X66" s="28"/>
      <c r="Y66" s="28"/>
      <c r="Z66" s="28"/>
      <c r="AA66" s="28"/>
      <c r="AB66" s="28">
        <v>1</v>
      </c>
      <c r="AC66" s="28"/>
      <c r="AD66" s="28"/>
      <c r="AE66" s="28"/>
      <c r="AF66" s="28"/>
      <c r="AG66" s="28"/>
      <c r="AH66" s="28"/>
      <c r="AI66" s="28"/>
      <c r="AJ66" s="28"/>
      <c r="AK66" s="28"/>
      <c r="AL66" s="28"/>
      <c r="AM66" s="28">
        <v>1</v>
      </c>
      <c r="AN66" s="28"/>
      <c r="AO66" s="28"/>
      <c r="AP66" s="28"/>
      <c r="AQ66" s="28"/>
      <c r="AR66" s="28"/>
      <c r="AS66" s="28"/>
      <c r="AT66" s="28"/>
      <c r="AU66" s="28"/>
      <c r="AV66" s="28"/>
      <c r="AW66" s="28"/>
      <c r="AX66" s="28"/>
      <c r="AY66" s="28"/>
      <c r="AZ66" s="28"/>
      <c r="BA66" s="28"/>
      <c r="BB66" s="28">
        <v>1</v>
      </c>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v>1</v>
      </c>
      <c r="CT66" s="28"/>
      <c r="CU66" s="28"/>
      <c r="CV66" s="28"/>
      <c r="CW66" s="28"/>
      <c r="CX66" s="28"/>
      <c r="CY66" s="28"/>
      <c r="CZ66" s="28"/>
      <c r="DA66" s="28"/>
      <c r="DB66" s="28"/>
      <c r="DC66" s="28"/>
      <c r="DD66" s="28"/>
      <c r="DE66" s="28"/>
      <c r="DF66" s="28"/>
      <c r="DG66" s="28"/>
      <c r="DH66" s="28"/>
      <c r="DI66" s="28"/>
      <c r="DJ66" s="28"/>
      <c r="DK66" s="28"/>
      <c r="DL66" s="28">
        <v>1</v>
      </c>
      <c r="DM66" s="28"/>
      <c r="DN66" s="28"/>
      <c r="DO66" s="28">
        <v>1</v>
      </c>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c r="FH66" s="28"/>
      <c r="FI66" s="28">
        <v>1</v>
      </c>
      <c r="FJ66" s="28"/>
      <c r="FK66" s="28"/>
      <c r="FL66" s="28"/>
      <c r="FM66" s="28"/>
      <c r="FN66" s="28"/>
      <c r="FO66" s="28"/>
      <c r="FP66" s="28"/>
      <c r="FQ66" s="28"/>
      <c r="FR66" s="28"/>
      <c r="FS66" s="28"/>
      <c r="FT66" s="28"/>
      <c r="FU66" s="28"/>
      <c r="FV66" s="28"/>
      <c r="FW66" s="28"/>
      <c r="FX66" s="28"/>
      <c r="FY66" s="28"/>
      <c r="FZ66" s="28"/>
      <c r="GA66" s="28"/>
      <c r="GB66" s="28"/>
      <c r="GC66" s="28"/>
      <c r="GD66" s="28"/>
      <c r="GE66" s="28"/>
      <c r="GF66" s="28"/>
      <c r="GG66" s="28"/>
      <c r="GH66" s="28"/>
      <c r="GI66" s="28"/>
      <c r="GJ66" s="28"/>
      <c r="GK66" s="28"/>
      <c r="GL66" s="28"/>
      <c r="GM66" s="28"/>
      <c r="GN66" s="28"/>
      <c r="GO66" s="28"/>
      <c r="GP66" s="28"/>
      <c r="GQ66" s="28"/>
      <c r="GR66" s="28"/>
      <c r="GS66" s="28"/>
      <c r="GT66" s="28"/>
      <c r="GU66" s="28"/>
      <c r="GV66" s="28"/>
      <c r="GW66" s="28"/>
      <c r="GX66" s="28"/>
      <c r="GY66" s="28"/>
      <c r="GZ66" s="44"/>
      <c r="HA66" s="44"/>
      <c r="HB66" s="44"/>
      <c r="HC66" s="44"/>
      <c r="HD66" s="44"/>
      <c r="HE66" s="44"/>
      <c r="HF66" s="44"/>
      <c r="HG66" s="44"/>
      <c r="HH66" s="44"/>
      <c r="HI66" s="44"/>
      <c r="HJ66" s="44"/>
      <c r="HK66" s="44"/>
      <c r="HL66" s="44"/>
      <c r="HM66" s="44"/>
      <c r="HN66" s="44"/>
      <c r="HO66" s="44"/>
    </row>
    <row r="67" spans="1:223" ht="62.25" customHeight="1">
      <c r="A67" s="19">
        <f>A66+1</f>
        <v>27</v>
      </c>
      <c r="B67" s="121" t="s">
        <v>164</v>
      </c>
      <c r="C67" s="193">
        <f>1+C66</f>
        <v>95</v>
      </c>
      <c r="D67" s="12" t="s">
        <v>310</v>
      </c>
      <c r="E67" s="28" t="s">
        <v>421</v>
      </c>
      <c r="F67" s="214">
        <v>2013</v>
      </c>
      <c r="G67" s="12" t="s">
        <v>151</v>
      </c>
      <c r="H67" s="28"/>
      <c r="I67" s="149" t="s">
        <v>422</v>
      </c>
      <c r="J67" s="414" t="s">
        <v>423</v>
      </c>
      <c r="K67" s="12"/>
      <c r="L67" s="12"/>
      <c r="M67" s="12">
        <v>1</v>
      </c>
      <c r="N67" s="12">
        <v>1</v>
      </c>
      <c r="O67" s="12">
        <v>1</v>
      </c>
      <c r="P67" s="12">
        <v>0</v>
      </c>
      <c r="Q67" s="12">
        <v>1</v>
      </c>
      <c r="R67" s="12"/>
      <c r="S67" s="12"/>
      <c r="T67" s="12"/>
      <c r="U67" s="12"/>
      <c r="V67" s="12"/>
      <c r="W67" s="12"/>
      <c r="X67" s="12"/>
      <c r="Y67" s="12"/>
      <c r="Z67" s="12"/>
      <c r="AA67" s="12"/>
      <c r="AB67" s="12"/>
      <c r="AC67" s="12"/>
      <c r="AD67" s="12"/>
      <c r="AE67" s="12"/>
      <c r="AF67" s="12"/>
      <c r="AG67" s="12"/>
      <c r="AH67" s="12"/>
      <c r="AI67" s="12"/>
      <c r="AJ67" s="12"/>
      <c r="AK67" s="12"/>
      <c r="AL67" s="12"/>
      <c r="AM67" s="12">
        <v>1</v>
      </c>
      <c r="AN67" s="12"/>
      <c r="AO67" s="12"/>
      <c r="AP67" s="12"/>
      <c r="AQ67" s="12"/>
      <c r="AR67" s="12"/>
      <c r="AS67" s="12"/>
      <c r="AT67" s="12"/>
      <c r="AU67" s="12"/>
      <c r="AV67" s="12"/>
      <c r="AW67" s="12"/>
      <c r="AX67" s="12"/>
      <c r="AY67" s="12">
        <v>1</v>
      </c>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v>1</v>
      </c>
      <c r="DG67" s="12"/>
      <c r="DH67" s="12">
        <v>1</v>
      </c>
      <c r="DI67" s="12"/>
      <c r="DJ67" s="12"/>
      <c r="DK67" s="12"/>
      <c r="DL67" s="12">
        <v>1</v>
      </c>
      <c r="DM67" s="12"/>
      <c r="DN67" s="12"/>
      <c r="DO67" s="12">
        <v>1</v>
      </c>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v>1</v>
      </c>
      <c r="FH67" s="12"/>
      <c r="FI67" s="12"/>
      <c r="FJ67" s="12"/>
      <c r="FK67" s="12"/>
      <c r="FL67" s="12"/>
      <c r="FM67" s="12"/>
      <c r="FN67" s="12"/>
      <c r="FO67" s="12"/>
      <c r="FP67" s="12"/>
      <c r="FQ67" s="12"/>
      <c r="FR67" s="12"/>
      <c r="FS67" s="12"/>
      <c r="FT67" s="12"/>
      <c r="FU67" s="12"/>
      <c r="FV67" s="12"/>
      <c r="FW67" s="12"/>
      <c r="FX67" s="12"/>
      <c r="FY67" s="12"/>
      <c r="FZ67" s="12"/>
      <c r="GA67" s="12"/>
      <c r="GB67" s="12">
        <v>0</v>
      </c>
      <c r="GC67" s="14">
        <v>0</v>
      </c>
      <c r="GD67" s="14"/>
      <c r="GE67" s="14"/>
      <c r="GF67" s="12" t="s">
        <v>424</v>
      </c>
      <c r="GG67" s="12" t="s">
        <v>425</v>
      </c>
      <c r="GH67" s="12" t="s">
        <v>352</v>
      </c>
      <c r="GI67" s="12" t="s">
        <v>426</v>
      </c>
      <c r="GJ67" s="12" t="s">
        <v>427</v>
      </c>
      <c r="GK67" s="12" t="s">
        <v>428</v>
      </c>
      <c r="GL67" s="12" t="s">
        <v>429</v>
      </c>
      <c r="GM67" s="12" t="s">
        <v>430</v>
      </c>
      <c r="GN67" s="12" t="s">
        <v>431</v>
      </c>
      <c r="GO67" s="12" t="s">
        <v>432</v>
      </c>
      <c r="GP67" s="431" t="s">
        <v>196</v>
      </c>
      <c r="GQ67" s="11">
        <v>0</v>
      </c>
      <c r="GR67" s="12">
        <v>0</v>
      </c>
      <c r="GS67" s="12">
        <v>1</v>
      </c>
      <c r="GT67" s="12"/>
      <c r="GU67" s="12">
        <v>0</v>
      </c>
      <c r="GV67" s="12">
        <v>0</v>
      </c>
      <c r="GW67" s="14">
        <v>0</v>
      </c>
      <c r="GX67" s="14"/>
      <c r="GY67" s="14"/>
      <c r="GZ67" s="44"/>
      <c r="HA67" s="44"/>
      <c r="HB67" s="44"/>
      <c r="HC67" s="44"/>
      <c r="HD67" s="44"/>
      <c r="HE67" s="44"/>
      <c r="HF67" s="44"/>
      <c r="HG67" s="44"/>
      <c r="HH67" s="44"/>
      <c r="HI67" s="44"/>
      <c r="HJ67" s="44"/>
      <c r="HK67" s="44"/>
      <c r="HL67" s="44"/>
      <c r="HM67" s="44"/>
      <c r="HN67" s="44"/>
      <c r="HO67" s="44"/>
    </row>
    <row r="68" spans="1:223" ht="45" customHeight="1">
      <c r="A68" s="19">
        <f>A67+1</f>
        <v>28</v>
      </c>
      <c r="B68" s="167" t="s">
        <v>164</v>
      </c>
      <c r="C68" s="201">
        <v>67</v>
      </c>
      <c r="D68" s="13" t="s">
        <v>905</v>
      </c>
      <c r="E68" s="13" t="s">
        <v>906</v>
      </c>
      <c r="F68" s="215">
        <v>2013</v>
      </c>
      <c r="G68" s="13" t="s">
        <v>151</v>
      </c>
      <c r="H68" s="28"/>
      <c r="I68" s="162" t="s">
        <v>907</v>
      </c>
      <c r="J68" s="110" t="s">
        <v>908</v>
      </c>
      <c r="K68" s="13"/>
      <c r="L68" s="13"/>
      <c r="M68" s="13">
        <v>1</v>
      </c>
      <c r="N68" s="13"/>
      <c r="O68" s="13"/>
      <c r="P68" s="13">
        <v>0</v>
      </c>
      <c r="Q68" s="13">
        <v>1</v>
      </c>
      <c r="R68" s="13"/>
      <c r="S68" s="13"/>
      <c r="T68" s="13"/>
      <c r="U68" s="13"/>
      <c r="V68" s="13"/>
      <c r="W68" s="13"/>
      <c r="X68" s="13"/>
      <c r="Y68" s="13"/>
      <c r="Z68" s="13"/>
      <c r="AA68" s="13"/>
      <c r="AB68" s="13"/>
      <c r="AC68" s="13"/>
      <c r="AD68" s="13"/>
      <c r="AE68" s="13"/>
      <c r="AF68" s="13"/>
      <c r="AG68" s="13"/>
      <c r="AH68" s="13"/>
      <c r="AI68" s="13"/>
      <c r="AJ68" s="13"/>
      <c r="AK68" s="13"/>
      <c r="AL68" s="13"/>
      <c r="AM68" s="13">
        <v>1</v>
      </c>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64">
        <v>1</v>
      </c>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v>1</v>
      </c>
      <c r="DG68" s="13"/>
      <c r="DH68" s="13">
        <v>1</v>
      </c>
      <c r="DI68" s="13"/>
      <c r="DJ68" s="13"/>
      <c r="DK68" s="13"/>
      <c r="DL68" s="13">
        <v>1</v>
      </c>
      <c r="DM68" s="13"/>
      <c r="DN68" s="13"/>
      <c r="DO68" s="13">
        <v>1</v>
      </c>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v>1</v>
      </c>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38"/>
      <c r="HA68" s="38"/>
      <c r="HB68" s="38"/>
      <c r="HC68" s="38"/>
      <c r="HD68" s="38"/>
      <c r="HE68" s="38"/>
      <c r="HF68" s="38"/>
      <c r="HG68" s="38"/>
      <c r="HH68" s="38"/>
      <c r="HI68" s="38"/>
      <c r="HJ68" s="38"/>
      <c r="HK68" s="38"/>
      <c r="HL68" s="38"/>
      <c r="HM68" s="38"/>
      <c r="HN68" s="38"/>
      <c r="HO68" s="38"/>
    </row>
    <row r="69" spans="1:223" ht="45" customHeight="1">
      <c r="A69" s="19">
        <f>A68+1</f>
        <v>29</v>
      </c>
      <c r="B69" s="124" t="s">
        <v>164</v>
      </c>
      <c r="C69" s="203">
        <v>74</v>
      </c>
      <c r="D69" s="28" t="s">
        <v>930</v>
      </c>
      <c r="E69" s="28" t="s">
        <v>931</v>
      </c>
      <c r="F69" s="214">
        <v>2013</v>
      </c>
      <c r="G69" s="28" t="s">
        <v>151</v>
      </c>
      <c r="H69" s="28"/>
      <c r="I69" s="162" t="s">
        <v>932</v>
      </c>
      <c r="J69" s="110" t="s">
        <v>933</v>
      </c>
      <c r="K69" s="28">
        <v>1</v>
      </c>
      <c r="L69" s="28"/>
      <c r="M69" s="28"/>
      <c r="N69" s="28"/>
      <c r="O69" s="28"/>
      <c r="P69" s="28">
        <v>0</v>
      </c>
      <c r="Q69" s="28">
        <v>1</v>
      </c>
      <c r="R69" s="28"/>
      <c r="S69" s="28"/>
      <c r="T69" s="28"/>
      <c r="U69" s="28"/>
      <c r="V69" s="28"/>
      <c r="W69" s="28"/>
      <c r="X69" s="28"/>
      <c r="Y69" s="28"/>
      <c r="Z69" s="28"/>
      <c r="AA69" s="28"/>
      <c r="AB69" s="28"/>
      <c r="AC69" s="28"/>
      <c r="AD69" s="28"/>
      <c r="AE69" s="28"/>
      <c r="AF69" s="28"/>
      <c r="AG69" s="28"/>
      <c r="AH69" s="28"/>
      <c r="AI69" s="28"/>
      <c r="AJ69" s="28">
        <v>1</v>
      </c>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v>1</v>
      </c>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v>1</v>
      </c>
      <c r="DJ69" s="28">
        <v>1</v>
      </c>
      <c r="DK69" s="28"/>
      <c r="DL69" s="28">
        <v>1</v>
      </c>
      <c r="DM69" s="28"/>
      <c r="DN69" s="28"/>
      <c r="DO69" s="28"/>
      <c r="DP69" s="28">
        <v>1</v>
      </c>
      <c r="DQ69" s="28"/>
      <c r="DR69" s="28">
        <v>1</v>
      </c>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v>1</v>
      </c>
      <c r="FB69" s="28"/>
      <c r="FC69" s="28"/>
      <c r="FD69" s="28"/>
      <c r="FE69" s="28"/>
      <c r="FF69" s="28"/>
      <c r="FG69" s="28"/>
      <c r="FH69" s="28"/>
      <c r="FI69" s="28"/>
      <c r="FJ69" s="28"/>
      <c r="FK69" s="28"/>
      <c r="FL69" s="28"/>
      <c r="FM69" s="28"/>
      <c r="FN69" s="28"/>
      <c r="FO69" s="28"/>
      <c r="FP69" s="28"/>
      <c r="FQ69" s="28"/>
      <c r="FR69" s="28"/>
      <c r="FS69" s="28"/>
      <c r="FT69" s="28"/>
      <c r="FU69" s="28"/>
      <c r="FV69" s="28"/>
      <c r="FW69" s="28"/>
      <c r="FX69" s="28"/>
      <c r="FY69" s="28"/>
      <c r="FZ69" s="28"/>
      <c r="GA69" s="28"/>
      <c r="GB69" s="28"/>
      <c r="GC69" s="28"/>
      <c r="GD69" s="28"/>
      <c r="GE69" s="28"/>
      <c r="GF69" s="28"/>
      <c r="GG69" s="28"/>
      <c r="GH69" s="28"/>
      <c r="GI69" s="28"/>
      <c r="GJ69" s="28"/>
      <c r="GK69" s="28"/>
      <c r="GL69" s="28"/>
      <c r="GM69" s="28"/>
      <c r="GN69" s="28"/>
      <c r="GO69" s="28"/>
      <c r="GP69" s="28"/>
      <c r="GQ69" s="28"/>
      <c r="GR69" s="28"/>
      <c r="GS69" s="28"/>
      <c r="GT69" s="28"/>
      <c r="GU69" s="28"/>
      <c r="GV69" s="28"/>
      <c r="GW69" s="28"/>
      <c r="GX69" s="28"/>
      <c r="GY69" s="28"/>
      <c r="GZ69" s="38"/>
      <c r="HA69" s="38"/>
      <c r="HB69" s="38"/>
      <c r="HC69" s="38"/>
      <c r="HD69" s="38"/>
      <c r="HE69" s="38"/>
      <c r="HF69" s="38"/>
      <c r="HG69" s="38"/>
      <c r="HH69" s="38"/>
      <c r="HI69" s="38"/>
      <c r="HJ69" s="38"/>
      <c r="HK69" s="38"/>
      <c r="HL69" s="38"/>
      <c r="HM69" s="38"/>
      <c r="HN69" s="38"/>
      <c r="HO69" s="38"/>
    </row>
    <row r="70" spans="1:223" ht="45" customHeight="1">
      <c r="A70" s="19">
        <f>A69+1</f>
        <v>30</v>
      </c>
      <c r="B70" s="124" t="s">
        <v>164</v>
      </c>
      <c r="C70" s="200">
        <f>C69+1</f>
        <v>75</v>
      </c>
      <c r="D70" s="28" t="s">
        <v>978</v>
      </c>
      <c r="E70" s="28" t="s">
        <v>979</v>
      </c>
      <c r="F70" s="214">
        <v>2013</v>
      </c>
      <c r="G70" s="28" t="s">
        <v>151</v>
      </c>
      <c r="H70" s="28"/>
      <c r="I70" s="162" t="s">
        <v>980</v>
      </c>
      <c r="J70" s="110" t="s">
        <v>981</v>
      </c>
      <c r="K70" s="28">
        <v>1</v>
      </c>
      <c r="L70" s="28"/>
      <c r="M70" s="28"/>
      <c r="N70" s="28"/>
      <c r="O70" s="28"/>
      <c r="P70" s="28">
        <v>0</v>
      </c>
      <c r="Q70" s="28">
        <v>1</v>
      </c>
      <c r="R70" s="28"/>
      <c r="S70" s="28"/>
      <c r="T70" s="28"/>
      <c r="U70" s="28"/>
      <c r="V70" s="28"/>
      <c r="W70" s="28"/>
      <c r="X70" s="28"/>
      <c r="Y70" s="28"/>
      <c r="Z70" s="28"/>
      <c r="AA70" s="28"/>
      <c r="AB70" s="28"/>
      <c r="AC70" s="28"/>
      <c r="AD70" s="28"/>
      <c r="AE70" s="28"/>
      <c r="AF70" s="28">
        <v>1</v>
      </c>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v>1</v>
      </c>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v>1</v>
      </c>
      <c r="DJ70" s="28">
        <v>1</v>
      </c>
      <c r="DK70" s="28"/>
      <c r="DL70" s="28">
        <v>1</v>
      </c>
      <c r="DM70" s="28"/>
      <c r="DN70" s="28"/>
      <c r="DO70" s="28">
        <v>1</v>
      </c>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v>1</v>
      </c>
      <c r="FC70" s="28"/>
      <c r="FD70" s="28"/>
      <c r="FE70" s="28"/>
      <c r="FF70" s="28"/>
      <c r="FG70" s="28"/>
      <c r="FH70" s="28"/>
      <c r="FI70" s="28"/>
      <c r="FJ70" s="28"/>
      <c r="FK70" s="28"/>
      <c r="FL70" s="28"/>
      <c r="FM70" s="28"/>
      <c r="FN70" s="28"/>
      <c r="FO70" s="28"/>
      <c r="FP70" s="28"/>
      <c r="FQ70" s="28"/>
      <c r="FR70" s="28"/>
      <c r="FS70" s="28"/>
      <c r="FT70" s="28"/>
      <c r="FU70" s="28"/>
      <c r="FV70" s="28"/>
      <c r="FW70" s="28"/>
      <c r="FX70" s="28"/>
      <c r="FY70" s="28"/>
      <c r="FZ70" s="28"/>
      <c r="GA70" s="28"/>
      <c r="GB70" s="28"/>
      <c r="GC70" s="28"/>
      <c r="GD70" s="28"/>
      <c r="GE70" s="28"/>
      <c r="GF70" s="28"/>
      <c r="GG70" s="28"/>
      <c r="GH70" s="28"/>
      <c r="GI70" s="28"/>
      <c r="GJ70" s="28"/>
      <c r="GK70" s="28"/>
      <c r="GL70" s="28"/>
      <c r="GM70" s="28"/>
      <c r="GN70" s="28"/>
      <c r="GO70" s="28"/>
      <c r="GP70" s="28"/>
      <c r="GQ70" s="28"/>
      <c r="GR70" s="28"/>
      <c r="GS70" s="28"/>
      <c r="GT70" s="28"/>
      <c r="GU70" s="28"/>
      <c r="GV70" s="28"/>
      <c r="GW70" s="28"/>
      <c r="GX70" s="28"/>
      <c r="GY70" s="28"/>
      <c r="GZ70" s="38"/>
      <c r="HA70" s="38"/>
      <c r="HB70" s="38"/>
      <c r="HC70" s="38"/>
      <c r="HD70" s="38"/>
      <c r="HE70" s="38"/>
      <c r="HF70" s="38"/>
      <c r="HG70" s="38"/>
      <c r="HH70" s="38"/>
      <c r="HI70" s="38"/>
      <c r="HJ70" s="38"/>
      <c r="HK70" s="38"/>
      <c r="HL70" s="38"/>
      <c r="HM70" s="38"/>
      <c r="HN70" s="38"/>
      <c r="HO70" s="38"/>
    </row>
    <row r="71" spans="1:223" ht="45" customHeight="1">
      <c r="A71" s="19">
        <f>A70+1</f>
        <v>31</v>
      </c>
      <c r="B71" s="125" t="s">
        <v>1572</v>
      </c>
      <c r="C71" s="200">
        <v>93</v>
      </c>
      <c r="D71" s="149" t="s">
        <v>200</v>
      </c>
      <c r="E71" s="28" t="s">
        <v>985</v>
      </c>
      <c r="F71" s="214">
        <v>2013</v>
      </c>
      <c r="G71" s="28" t="s">
        <v>151</v>
      </c>
      <c r="H71" s="28"/>
      <c r="I71" s="162" t="s">
        <v>422</v>
      </c>
      <c r="J71" s="110" t="s">
        <v>986</v>
      </c>
      <c r="K71" s="28"/>
      <c r="L71" s="28"/>
      <c r="M71" s="28">
        <v>1</v>
      </c>
      <c r="N71" s="28">
        <v>1</v>
      </c>
      <c r="O71" s="28">
        <v>1</v>
      </c>
      <c r="P71" s="28">
        <v>0</v>
      </c>
      <c r="Q71" s="28">
        <v>1</v>
      </c>
      <c r="R71" s="28"/>
      <c r="S71" s="28"/>
      <c r="T71" s="28"/>
      <c r="U71" s="28"/>
      <c r="V71" s="28"/>
      <c r="W71" s="28"/>
      <c r="X71" s="28"/>
      <c r="Y71" s="28"/>
      <c r="Z71" s="28"/>
      <c r="AA71" s="28"/>
      <c r="AB71" s="28"/>
      <c r="AC71" s="28"/>
      <c r="AD71" s="28"/>
      <c r="AE71" s="28"/>
      <c r="AF71" s="28"/>
      <c r="AG71" s="28"/>
      <c r="AH71" s="28"/>
      <c r="AI71" s="28"/>
      <c r="AJ71" s="28"/>
      <c r="AK71" s="28"/>
      <c r="AL71" s="28"/>
      <c r="AM71" s="28">
        <v>1</v>
      </c>
      <c r="AN71" s="28"/>
      <c r="AO71" s="28"/>
      <c r="AP71" s="28"/>
      <c r="AQ71" s="28"/>
      <c r="AR71" s="28"/>
      <c r="AS71" s="28"/>
      <c r="AT71" s="28"/>
      <c r="AU71" s="28"/>
      <c r="AV71" s="28"/>
      <c r="AW71" s="28">
        <v>1</v>
      </c>
      <c r="AX71" s="28"/>
      <c r="AY71" s="104">
        <v>1</v>
      </c>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v>1</v>
      </c>
      <c r="DG71" s="28"/>
      <c r="DH71" s="28">
        <v>1</v>
      </c>
      <c r="DI71" s="28"/>
      <c r="DJ71" s="28"/>
      <c r="DK71" s="28"/>
      <c r="DL71" s="28">
        <v>1</v>
      </c>
      <c r="DM71" s="28"/>
      <c r="DN71" s="28"/>
      <c r="DO71" s="28">
        <v>1</v>
      </c>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v>1</v>
      </c>
      <c r="FH71" s="28"/>
      <c r="FI71" s="28"/>
      <c r="FJ71" s="28"/>
      <c r="FK71" s="28"/>
      <c r="FL71" s="28"/>
      <c r="FM71" s="28"/>
      <c r="FN71" s="28"/>
      <c r="FO71" s="28"/>
      <c r="FP71" s="28"/>
      <c r="FQ71" s="28"/>
      <c r="FR71" s="28"/>
      <c r="FS71" s="28"/>
      <c r="FT71" s="28"/>
      <c r="FU71" s="28"/>
      <c r="FV71" s="28"/>
      <c r="FW71" s="28"/>
      <c r="FX71" s="28"/>
      <c r="FY71" s="28"/>
      <c r="FZ71" s="28"/>
      <c r="GA71" s="28"/>
      <c r="GB71" s="28"/>
      <c r="GC71" s="28"/>
      <c r="GD71" s="28"/>
      <c r="GE71" s="28"/>
      <c r="GF71" s="28"/>
      <c r="GG71" s="28"/>
      <c r="GH71" s="28"/>
      <c r="GI71" s="28"/>
      <c r="GJ71" s="28"/>
      <c r="GK71" s="28"/>
      <c r="GL71" s="28"/>
      <c r="GM71" s="28"/>
      <c r="GN71" s="28"/>
      <c r="GO71" s="28"/>
      <c r="GP71" s="28"/>
      <c r="GQ71" s="28"/>
      <c r="GR71" s="28"/>
      <c r="GS71" s="28"/>
      <c r="GT71" s="28"/>
      <c r="GU71" s="28"/>
      <c r="GV71" s="28"/>
      <c r="GW71" s="28"/>
      <c r="GX71" s="28"/>
      <c r="GY71" s="28"/>
      <c r="GZ71" s="38"/>
      <c r="HA71" s="38"/>
      <c r="HB71" s="38"/>
      <c r="HC71" s="38"/>
      <c r="HD71" s="38"/>
      <c r="HE71" s="38"/>
      <c r="HF71" s="38"/>
      <c r="HG71" s="38"/>
      <c r="HH71" s="38"/>
      <c r="HI71" s="38"/>
      <c r="HJ71" s="38"/>
      <c r="HK71" s="38"/>
      <c r="HL71" s="38"/>
      <c r="HM71" s="38"/>
      <c r="HN71" s="38"/>
      <c r="HO71" s="38"/>
    </row>
    <row r="72" spans="1:223" ht="45" customHeight="1">
      <c r="A72" s="19">
        <f>A71+1</f>
        <v>32</v>
      </c>
      <c r="B72" s="124" t="s">
        <v>164</v>
      </c>
      <c r="C72" s="196">
        <f>C71+1</f>
        <v>94</v>
      </c>
      <c r="D72" s="28" t="s">
        <v>183</v>
      </c>
      <c r="E72" s="28" t="s">
        <v>1061</v>
      </c>
      <c r="F72" s="214">
        <v>2013</v>
      </c>
      <c r="G72" s="149" t="s">
        <v>1045</v>
      </c>
      <c r="H72" s="28">
        <v>1</v>
      </c>
      <c r="I72" s="110" t="s">
        <v>1062</v>
      </c>
      <c r="J72" s="110" t="s">
        <v>1063</v>
      </c>
      <c r="K72" s="28"/>
      <c r="L72" s="28"/>
      <c r="M72" s="28">
        <v>1</v>
      </c>
      <c r="N72" s="28">
        <v>1</v>
      </c>
      <c r="O72" s="28">
        <v>1</v>
      </c>
      <c r="P72" s="28">
        <v>0</v>
      </c>
      <c r="Q72" s="28">
        <v>1</v>
      </c>
      <c r="R72" s="28"/>
      <c r="S72" s="28"/>
      <c r="T72" s="28">
        <v>1</v>
      </c>
      <c r="U72" s="28"/>
      <c r="V72" s="28"/>
      <c r="W72" s="28"/>
      <c r="X72" s="28"/>
      <c r="Y72" s="28"/>
      <c r="Z72" s="28"/>
      <c r="AA72" s="28"/>
      <c r="AB72" s="28"/>
      <c r="AC72" s="28">
        <v>1</v>
      </c>
      <c r="AD72" s="28"/>
      <c r="AE72" s="28"/>
      <c r="AF72" s="28"/>
      <c r="AG72" s="28"/>
      <c r="AH72" s="28"/>
      <c r="AI72" s="28"/>
      <c r="AJ72" s="28"/>
      <c r="AK72" s="28"/>
      <c r="AL72" s="28"/>
      <c r="AM72" s="28">
        <v>1</v>
      </c>
      <c r="AN72" s="28">
        <v>1</v>
      </c>
      <c r="AO72" s="28">
        <v>1</v>
      </c>
      <c r="AP72" s="28">
        <v>1</v>
      </c>
      <c r="AQ72" s="28"/>
      <c r="AR72" s="28"/>
      <c r="AS72" s="28">
        <v>1</v>
      </c>
      <c r="AT72" s="28"/>
      <c r="AU72" s="28"/>
      <c r="AV72" s="28"/>
      <c r="AW72" s="28">
        <v>1</v>
      </c>
      <c r="AX72" s="28">
        <v>1</v>
      </c>
      <c r="AY72" s="28">
        <v>1</v>
      </c>
      <c r="AZ72" s="105">
        <v>0</v>
      </c>
      <c r="BA72" s="28"/>
      <c r="BB72" s="28"/>
      <c r="BC72" s="28"/>
      <c r="BD72" s="28"/>
      <c r="BE72" s="28"/>
      <c r="BF72" s="28"/>
      <c r="BG72" s="28"/>
      <c r="BH72" s="28">
        <v>0</v>
      </c>
      <c r="BI72" s="28">
        <v>0</v>
      </c>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v>1</v>
      </c>
      <c r="DG72" s="28">
        <v>1</v>
      </c>
      <c r="DH72" s="28"/>
      <c r="DI72" s="28"/>
      <c r="DJ72" s="28"/>
      <c r="DK72" s="28"/>
      <c r="DL72" s="28">
        <v>1</v>
      </c>
      <c r="DM72" s="28"/>
      <c r="DN72" s="28"/>
      <c r="DO72" s="28">
        <v>1</v>
      </c>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v>1</v>
      </c>
      <c r="FF72" s="28"/>
      <c r="FG72" s="28"/>
      <c r="FH72" s="28"/>
      <c r="FI72" s="28"/>
      <c r="FJ72" s="28">
        <v>1</v>
      </c>
      <c r="FK72" s="28"/>
      <c r="FL72" s="28"/>
      <c r="FM72" s="28"/>
      <c r="FN72" s="28"/>
      <c r="FO72" s="28"/>
      <c r="FP72" s="28"/>
      <c r="FQ72" s="28"/>
      <c r="FR72" s="28"/>
      <c r="FS72" s="28"/>
      <c r="FT72" s="28"/>
      <c r="FU72" s="28"/>
      <c r="FV72" s="28"/>
      <c r="FW72" s="28">
        <v>1</v>
      </c>
      <c r="FX72" s="28"/>
      <c r="FY72" s="28"/>
      <c r="FZ72" s="28"/>
      <c r="GA72" s="28"/>
      <c r="GB72" s="28"/>
      <c r="GC72" s="28"/>
      <c r="GD72" s="28"/>
      <c r="GE72" s="28"/>
      <c r="GF72" s="28"/>
      <c r="GG72" s="28"/>
      <c r="GH72" s="28"/>
      <c r="GI72" s="28"/>
      <c r="GJ72" s="28"/>
      <c r="GK72" s="28"/>
      <c r="GL72" s="28"/>
      <c r="GM72" s="28"/>
      <c r="GN72" s="28"/>
      <c r="GO72" s="28"/>
      <c r="GP72" s="28"/>
      <c r="GQ72" s="28"/>
      <c r="GR72" s="28"/>
      <c r="GS72" s="28"/>
      <c r="GT72" s="28"/>
      <c r="GU72" s="28"/>
      <c r="GV72" s="28"/>
      <c r="GW72" s="28"/>
      <c r="GX72" s="28"/>
      <c r="GY72" s="28"/>
      <c r="GZ72" s="44"/>
      <c r="HA72" s="44"/>
      <c r="HB72" s="44"/>
      <c r="HC72" s="44"/>
      <c r="HD72" s="44"/>
      <c r="HE72" s="44"/>
      <c r="HF72" s="44"/>
      <c r="HG72" s="44"/>
      <c r="HH72" s="44"/>
      <c r="HI72" s="44"/>
      <c r="HJ72" s="44"/>
      <c r="HK72" s="44"/>
      <c r="HL72" s="44"/>
      <c r="HM72" s="44"/>
      <c r="HN72" s="44"/>
      <c r="HO72" s="44"/>
    </row>
    <row r="73" spans="1:223" ht="45" customHeight="1">
      <c r="A73" s="19">
        <f>A72+1</f>
        <v>33</v>
      </c>
      <c r="B73" s="124" t="s">
        <v>164</v>
      </c>
      <c r="C73" s="196">
        <f>C72+1</f>
        <v>95</v>
      </c>
      <c r="D73" s="149" t="s">
        <v>1612</v>
      </c>
      <c r="E73" s="400" t="s">
        <v>1086</v>
      </c>
      <c r="F73" s="214">
        <v>2013</v>
      </c>
      <c r="G73" s="28" t="s">
        <v>151</v>
      </c>
      <c r="H73" s="28"/>
      <c r="I73" s="162" t="s">
        <v>1087</v>
      </c>
      <c r="J73" s="110" t="s">
        <v>1088</v>
      </c>
      <c r="K73" s="28">
        <v>1</v>
      </c>
      <c r="L73" s="28"/>
      <c r="M73" s="28"/>
      <c r="N73" s="28"/>
      <c r="O73" s="28"/>
      <c r="P73" s="28">
        <v>0</v>
      </c>
      <c r="Q73" s="28">
        <v>1</v>
      </c>
      <c r="R73" s="28"/>
      <c r="S73" s="28"/>
      <c r="T73" s="28"/>
      <c r="U73" s="28"/>
      <c r="V73" s="28"/>
      <c r="W73" s="28"/>
      <c r="X73" s="28"/>
      <c r="Y73" s="28"/>
      <c r="Z73" s="28"/>
      <c r="AA73" s="28"/>
      <c r="AB73" s="28"/>
      <c r="AC73" s="28"/>
      <c r="AD73" s="28">
        <v>1</v>
      </c>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v>1</v>
      </c>
      <c r="CT73" s="28"/>
      <c r="CU73" s="28"/>
      <c r="CV73" s="28"/>
      <c r="CW73" s="28"/>
      <c r="CX73" s="28"/>
      <c r="CY73" s="28"/>
      <c r="CZ73" s="28"/>
      <c r="DA73" s="28"/>
      <c r="DB73" s="28"/>
      <c r="DC73" s="28"/>
      <c r="DD73" s="28"/>
      <c r="DE73" s="28"/>
      <c r="DF73" s="28"/>
      <c r="DG73" s="28"/>
      <c r="DH73" s="28"/>
      <c r="DI73" s="28"/>
      <c r="DJ73" s="28"/>
      <c r="DK73" s="28"/>
      <c r="DL73" s="28">
        <v>1</v>
      </c>
      <c r="DM73" s="28"/>
      <c r="DN73" s="28"/>
      <c r="DO73" s="28"/>
      <c r="DP73" s="28"/>
      <c r="DQ73" s="28"/>
      <c r="DR73" s="28"/>
      <c r="DS73" s="28"/>
      <c r="DT73" s="28"/>
      <c r="DU73" s="28"/>
      <c r="DV73" s="28"/>
      <c r="DW73" s="28"/>
      <c r="DX73" s="28"/>
      <c r="DY73" s="28"/>
      <c r="DZ73" s="28"/>
      <c r="EA73" s="28"/>
      <c r="EB73" s="28"/>
      <c r="EC73" s="28">
        <v>1</v>
      </c>
      <c r="ED73" s="28">
        <v>1</v>
      </c>
      <c r="EE73" s="28">
        <v>1</v>
      </c>
      <c r="EF73" s="28">
        <v>1</v>
      </c>
      <c r="EG73" s="28"/>
      <c r="EH73" s="28"/>
      <c r="EI73" s="28"/>
      <c r="EJ73" s="28">
        <v>1</v>
      </c>
      <c r="EK73" s="28">
        <v>1</v>
      </c>
      <c r="EL73" s="28"/>
      <c r="EM73" s="28"/>
      <c r="EN73" s="28">
        <v>1</v>
      </c>
      <c r="EO73" s="28">
        <v>1</v>
      </c>
      <c r="EP73" s="28">
        <v>1</v>
      </c>
      <c r="EQ73" s="28"/>
      <c r="ER73" s="28"/>
      <c r="ES73" s="28"/>
      <c r="ET73" s="28">
        <v>1</v>
      </c>
      <c r="EU73" s="28"/>
      <c r="EV73" s="28">
        <v>1</v>
      </c>
      <c r="EW73" s="28">
        <v>1</v>
      </c>
      <c r="EX73" s="28"/>
      <c r="EY73" s="28"/>
      <c r="EZ73" s="28">
        <v>1</v>
      </c>
      <c r="FA73" s="28">
        <v>1</v>
      </c>
      <c r="FB73" s="28"/>
      <c r="FC73" s="28"/>
      <c r="FD73" s="28"/>
      <c r="FE73" s="28"/>
      <c r="FF73" s="28"/>
      <c r="FG73" s="28"/>
      <c r="FH73" s="28"/>
      <c r="FI73" s="28"/>
      <c r="FJ73" s="28"/>
      <c r="FK73" s="28"/>
      <c r="FL73" s="28"/>
      <c r="FM73" s="28"/>
      <c r="FN73" s="28"/>
      <c r="FO73" s="28"/>
      <c r="FP73" s="28"/>
      <c r="FQ73" s="28"/>
      <c r="FR73" s="28"/>
      <c r="FS73" s="28"/>
      <c r="FT73" s="28"/>
      <c r="FU73" s="28"/>
      <c r="FV73" s="28"/>
      <c r="FW73" s="28"/>
      <c r="FX73" s="28"/>
      <c r="FY73" s="28"/>
      <c r="FZ73" s="28"/>
      <c r="GA73" s="28"/>
      <c r="GB73" s="28"/>
      <c r="GC73" s="28"/>
      <c r="GD73" s="28"/>
      <c r="GE73" s="28"/>
      <c r="GF73" s="28"/>
      <c r="GG73" s="28"/>
      <c r="GH73" s="28"/>
      <c r="GI73" s="28"/>
      <c r="GJ73" s="28"/>
      <c r="GK73" s="28"/>
      <c r="GL73" s="28"/>
      <c r="GM73" s="28"/>
      <c r="GN73" s="28"/>
      <c r="GO73" s="28"/>
      <c r="GP73" s="28"/>
      <c r="GQ73" s="28"/>
      <c r="GR73" s="28"/>
      <c r="GS73" s="28"/>
      <c r="GT73" s="28"/>
      <c r="GU73" s="28"/>
      <c r="GV73" s="28"/>
      <c r="GW73" s="28"/>
      <c r="GX73" s="28"/>
      <c r="GY73" s="28"/>
      <c r="GZ73" s="44"/>
      <c r="HA73" s="44"/>
      <c r="HB73" s="44"/>
      <c r="HC73" s="44"/>
      <c r="HD73" s="44"/>
      <c r="HE73" s="44"/>
      <c r="HF73" s="44"/>
      <c r="HG73" s="44"/>
      <c r="HH73" s="44"/>
      <c r="HI73" s="44"/>
      <c r="HJ73" s="44"/>
      <c r="HK73" s="44"/>
      <c r="HL73" s="44"/>
      <c r="HM73" s="44"/>
      <c r="HN73" s="44"/>
      <c r="HO73" s="44"/>
    </row>
    <row r="74" spans="1:223" ht="45" customHeight="1">
      <c r="A74" s="19">
        <f>A73+1</f>
        <v>34</v>
      </c>
      <c r="B74" s="189" t="s">
        <v>164</v>
      </c>
      <c r="C74" s="229">
        <f>C73+1</f>
        <v>96</v>
      </c>
      <c r="D74" s="28" t="s">
        <v>1140</v>
      </c>
      <c r="E74" s="28" t="s">
        <v>1162</v>
      </c>
      <c r="F74" s="214">
        <v>2013</v>
      </c>
      <c r="G74" s="28" t="s">
        <v>151</v>
      </c>
      <c r="H74" s="28"/>
      <c r="I74" s="162" t="s">
        <v>1163</v>
      </c>
      <c r="J74" s="110" t="s">
        <v>1164</v>
      </c>
      <c r="K74" s="28"/>
      <c r="L74" s="28"/>
      <c r="M74" s="28">
        <v>1</v>
      </c>
      <c r="N74" s="28"/>
      <c r="O74" s="28"/>
      <c r="P74" s="28"/>
      <c r="Q74" s="28"/>
      <c r="R74" s="28"/>
      <c r="S74" s="28">
        <v>1</v>
      </c>
      <c r="T74" s="28">
        <v>1</v>
      </c>
      <c r="U74" s="28"/>
      <c r="V74" s="28"/>
      <c r="W74" s="28"/>
      <c r="X74" s="28"/>
      <c r="Y74" s="28"/>
      <c r="Z74" s="28"/>
      <c r="AA74" s="28"/>
      <c r="AB74" s="28"/>
      <c r="AC74" s="28">
        <v>1</v>
      </c>
      <c r="AD74" s="28"/>
      <c r="AE74" s="28"/>
      <c r="AF74" s="28"/>
      <c r="AG74" s="28"/>
      <c r="AH74" s="28"/>
      <c r="AI74" s="28"/>
      <c r="AJ74" s="28"/>
      <c r="AK74" s="28"/>
      <c r="AL74" s="28"/>
      <c r="AM74" s="28"/>
      <c r="AN74" s="28"/>
      <c r="AO74" s="28">
        <v>1</v>
      </c>
      <c r="AP74" s="28">
        <v>1</v>
      </c>
      <c r="AQ74" s="28"/>
      <c r="AR74" s="28"/>
      <c r="AS74" s="28">
        <v>1</v>
      </c>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v>1</v>
      </c>
      <c r="DG74" s="28"/>
      <c r="DH74" s="28">
        <v>1</v>
      </c>
      <c r="DI74" s="28"/>
      <c r="DJ74" s="28"/>
      <c r="DK74" s="28"/>
      <c r="DL74" s="28">
        <v>1</v>
      </c>
      <c r="DM74" s="28"/>
      <c r="DN74" s="28"/>
      <c r="DO74" s="28">
        <v>1</v>
      </c>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v>1</v>
      </c>
      <c r="FH74" s="28"/>
      <c r="FI74" s="28"/>
      <c r="FJ74" s="28"/>
      <c r="FK74" s="28"/>
      <c r="FL74" s="28"/>
      <c r="FM74" s="28"/>
      <c r="FN74" s="28"/>
      <c r="FO74" s="28"/>
      <c r="FP74" s="28"/>
      <c r="FQ74" s="28"/>
      <c r="FR74" s="28"/>
      <c r="FS74" s="28"/>
      <c r="FT74" s="28"/>
      <c r="FU74" s="28"/>
      <c r="FV74" s="28"/>
      <c r="FW74" s="28"/>
      <c r="FX74" s="28"/>
      <c r="FY74" s="28"/>
      <c r="FZ74" s="28"/>
      <c r="GA74" s="28"/>
      <c r="GB74" s="28"/>
      <c r="GC74" s="28"/>
      <c r="GD74" s="28"/>
      <c r="GE74" s="28"/>
      <c r="GF74" s="28"/>
      <c r="GG74" s="28"/>
      <c r="GH74" s="28"/>
      <c r="GI74" s="28"/>
      <c r="GJ74" s="28"/>
      <c r="GK74" s="28"/>
      <c r="GL74" s="28"/>
      <c r="GM74" s="28"/>
      <c r="GN74" s="28"/>
      <c r="GO74" s="28"/>
      <c r="GP74" s="28"/>
      <c r="GQ74" s="28"/>
      <c r="GR74" s="28"/>
      <c r="GS74" s="28"/>
      <c r="GT74" s="28"/>
      <c r="GU74" s="28"/>
      <c r="GV74" s="28"/>
      <c r="GW74" s="28"/>
      <c r="GX74" s="28"/>
      <c r="GY74" s="28"/>
      <c r="GZ74" s="56"/>
      <c r="HA74" s="56"/>
      <c r="HB74" s="56"/>
      <c r="HC74" s="56"/>
      <c r="HD74" s="56"/>
      <c r="HE74" s="56"/>
      <c r="HF74" s="56"/>
      <c r="HG74" s="56"/>
      <c r="HH74" s="56"/>
      <c r="HI74" s="56"/>
      <c r="HJ74" s="56"/>
      <c r="HK74" s="56"/>
      <c r="HL74" s="56"/>
      <c r="HM74" s="56"/>
      <c r="HN74" s="56"/>
      <c r="HO74" s="56"/>
    </row>
    <row r="75" spans="1:223" ht="66.75" customHeight="1">
      <c r="A75" s="19">
        <f>A74+1</f>
        <v>35</v>
      </c>
      <c r="B75" s="189" t="s">
        <v>164</v>
      </c>
      <c r="C75" s="229">
        <f>C74+1</f>
        <v>97</v>
      </c>
      <c r="D75" s="28" t="s">
        <v>1140</v>
      </c>
      <c r="E75" s="28" t="s">
        <v>1165</v>
      </c>
      <c r="F75" s="214">
        <v>2013</v>
      </c>
      <c r="G75" s="28" t="s">
        <v>151</v>
      </c>
      <c r="H75" s="28"/>
      <c r="I75" s="149" t="s">
        <v>1646</v>
      </c>
      <c r="J75" s="110" t="s">
        <v>1166</v>
      </c>
      <c r="K75" s="28"/>
      <c r="L75" s="28"/>
      <c r="M75" s="28"/>
      <c r="N75" s="28">
        <v>1</v>
      </c>
      <c r="O75" s="28"/>
      <c r="P75" s="28"/>
      <c r="Q75" s="28"/>
      <c r="R75" s="28"/>
      <c r="S75" s="28">
        <v>1</v>
      </c>
      <c r="T75" s="105">
        <v>0</v>
      </c>
      <c r="U75" s="28"/>
      <c r="V75" s="28"/>
      <c r="W75" s="28"/>
      <c r="X75" s="28"/>
      <c r="Y75" s="28"/>
      <c r="Z75" s="28"/>
      <c r="AA75" s="28"/>
      <c r="AB75" s="28"/>
      <c r="AC75" s="28">
        <v>1</v>
      </c>
      <c r="AD75" s="28"/>
      <c r="AE75" s="28"/>
      <c r="AF75" s="28"/>
      <c r="AG75" s="28"/>
      <c r="AH75" s="28"/>
      <c r="AI75" s="28"/>
      <c r="AJ75" s="28"/>
      <c r="AK75" s="28"/>
      <c r="AL75" s="28"/>
      <c r="AM75" s="28">
        <v>1</v>
      </c>
      <c r="AN75" s="28">
        <v>1</v>
      </c>
      <c r="AO75" s="28">
        <v>1</v>
      </c>
      <c r="AP75" s="28">
        <v>1</v>
      </c>
      <c r="AQ75" s="28"/>
      <c r="AR75" s="28"/>
      <c r="AS75" s="28">
        <v>1</v>
      </c>
      <c r="AT75" s="28">
        <v>1</v>
      </c>
      <c r="AU75" s="28"/>
      <c r="AV75" s="28"/>
      <c r="AW75" s="28"/>
      <c r="AX75" s="28"/>
      <c r="AY75" s="28"/>
      <c r="AZ75" s="28"/>
      <c r="BA75" s="28"/>
      <c r="BB75" s="28">
        <v>1</v>
      </c>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v>1</v>
      </c>
      <c r="CT75" s="28"/>
      <c r="CU75" s="28"/>
      <c r="CV75" s="28"/>
      <c r="CW75" s="28"/>
      <c r="CX75" s="28"/>
      <c r="CY75" s="28"/>
      <c r="CZ75" s="28"/>
      <c r="DA75" s="28"/>
      <c r="DB75" s="28"/>
      <c r="DC75" s="28"/>
      <c r="DD75" s="28"/>
      <c r="DE75" s="28"/>
      <c r="DF75" s="28"/>
      <c r="DG75" s="28"/>
      <c r="DH75" s="28"/>
      <c r="DI75" s="28"/>
      <c r="DJ75" s="28"/>
      <c r="DK75" s="28"/>
      <c r="DL75" s="28">
        <v>1</v>
      </c>
      <c r="DM75" s="28"/>
      <c r="DN75" s="28"/>
      <c r="DO75" s="28">
        <v>1</v>
      </c>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v>1</v>
      </c>
      <c r="FC75" s="28"/>
      <c r="FD75" s="28"/>
      <c r="FE75" s="28"/>
      <c r="FF75" s="28"/>
      <c r="FG75" s="28"/>
      <c r="FH75" s="28"/>
      <c r="FI75" s="28"/>
      <c r="FJ75" s="28"/>
      <c r="FK75" s="28"/>
      <c r="FL75" s="28">
        <v>1</v>
      </c>
      <c r="FM75" s="28"/>
      <c r="FN75" s="28"/>
      <c r="FO75" s="28"/>
      <c r="FP75" s="28"/>
      <c r="FQ75" s="28"/>
      <c r="FR75" s="28"/>
      <c r="FS75" s="28"/>
      <c r="FT75" s="28"/>
      <c r="FU75" s="28"/>
      <c r="FV75" s="28"/>
      <c r="FW75" s="28"/>
      <c r="FX75" s="28"/>
      <c r="FY75" s="28"/>
      <c r="FZ75" s="28"/>
      <c r="GA75" s="28"/>
      <c r="GB75" s="28"/>
      <c r="GC75" s="28"/>
      <c r="GD75" s="28"/>
      <c r="GE75" s="28"/>
      <c r="GF75" s="28"/>
      <c r="GG75" s="28"/>
      <c r="GH75" s="28"/>
      <c r="GI75" s="28"/>
      <c r="GJ75" s="28"/>
      <c r="GK75" s="28"/>
      <c r="GL75" s="28"/>
      <c r="GM75" s="28"/>
      <c r="GN75" s="28"/>
      <c r="GO75" s="28"/>
      <c r="GP75" s="28"/>
      <c r="GQ75" s="28"/>
      <c r="GR75" s="28"/>
      <c r="GS75" s="28"/>
      <c r="GT75" s="28"/>
      <c r="GU75" s="28"/>
      <c r="GV75" s="28"/>
      <c r="GW75" s="28"/>
      <c r="GX75" s="28"/>
      <c r="GY75" s="28"/>
      <c r="GZ75" s="44"/>
      <c r="HA75" s="44"/>
      <c r="HB75" s="44"/>
      <c r="HC75" s="44"/>
      <c r="HD75" s="44"/>
      <c r="HE75" s="44"/>
      <c r="HF75" s="44"/>
      <c r="HG75" s="44"/>
      <c r="HH75" s="44"/>
      <c r="HI75" s="44"/>
      <c r="HJ75" s="44"/>
      <c r="HK75" s="44"/>
      <c r="HL75" s="44"/>
      <c r="HM75" s="44"/>
      <c r="HN75" s="44"/>
      <c r="HO75" s="44"/>
    </row>
    <row r="76" spans="1:223" ht="45" customHeight="1">
      <c r="A76" s="19">
        <f>A75+1</f>
        <v>36</v>
      </c>
      <c r="B76" s="121" t="s">
        <v>164</v>
      </c>
      <c r="C76" s="193">
        <f>1+C75</f>
        <v>98</v>
      </c>
      <c r="D76" s="12" t="s">
        <v>262</v>
      </c>
      <c r="E76" s="12" t="s">
        <v>263</v>
      </c>
      <c r="F76" s="214">
        <v>2014</v>
      </c>
      <c r="G76" s="12" t="s">
        <v>151</v>
      </c>
      <c r="H76" s="12">
        <v>0</v>
      </c>
      <c r="I76" s="149" t="s">
        <v>264</v>
      </c>
      <c r="J76" s="110" t="s">
        <v>265</v>
      </c>
      <c r="K76" s="12"/>
      <c r="L76" s="12"/>
      <c r="M76" s="12"/>
      <c r="N76" s="12">
        <v>1</v>
      </c>
      <c r="O76" s="12"/>
      <c r="P76" s="12">
        <v>0</v>
      </c>
      <c r="Q76" s="12">
        <v>1</v>
      </c>
      <c r="R76" s="12"/>
      <c r="S76" s="12"/>
      <c r="T76" s="12"/>
      <c r="U76" s="12"/>
      <c r="V76" s="12"/>
      <c r="W76" s="12">
        <v>0</v>
      </c>
      <c r="X76" s="12"/>
      <c r="Y76" s="12"/>
      <c r="Z76" s="12"/>
      <c r="AA76" s="12"/>
      <c r="AB76" s="12">
        <v>1</v>
      </c>
      <c r="AC76" s="12">
        <v>0</v>
      </c>
      <c r="AD76" s="12"/>
      <c r="AE76" s="12"/>
      <c r="AF76" s="12"/>
      <c r="AG76" s="12"/>
      <c r="AH76" s="12"/>
      <c r="AI76" s="12"/>
      <c r="AJ76" s="12"/>
      <c r="AK76" s="12"/>
      <c r="AL76" s="12"/>
      <c r="AM76" s="12">
        <v>1</v>
      </c>
      <c r="AN76" s="12"/>
      <c r="AO76" s="12">
        <v>0</v>
      </c>
      <c r="AP76" s="12"/>
      <c r="AQ76" s="12"/>
      <c r="AR76" s="12"/>
      <c r="AS76" s="12"/>
      <c r="AT76" s="12"/>
      <c r="AU76" s="12"/>
      <c r="AV76" s="12"/>
      <c r="AW76" s="12"/>
      <c r="AX76" s="12"/>
      <c r="AY76" s="12"/>
      <c r="AZ76" s="12"/>
      <c r="BA76" s="12"/>
      <c r="BB76" s="12"/>
      <c r="BC76" s="12"/>
      <c r="BD76" s="12">
        <v>1</v>
      </c>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v>1</v>
      </c>
      <c r="CT76" s="12"/>
      <c r="CU76" s="12"/>
      <c r="CV76" s="12"/>
      <c r="CW76" s="12"/>
      <c r="CX76" s="12"/>
      <c r="CY76" s="12"/>
      <c r="CZ76" s="12"/>
      <c r="DA76" s="12"/>
      <c r="DB76" s="12"/>
      <c r="DC76" s="12"/>
      <c r="DD76" s="12"/>
      <c r="DE76" s="12"/>
      <c r="DF76" s="12"/>
      <c r="DG76" s="12"/>
      <c r="DH76" s="12"/>
      <c r="DI76" s="12"/>
      <c r="DJ76" s="12"/>
      <c r="DK76" s="12"/>
      <c r="DL76" s="12">
        <v>1</v>
      </c>
      <c r="DM76" s="12"/>
      <c r="DN76" s="12"/>
      <c r="DO76" s="12">
        <v>1</v>
      </c>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v>1</v>
      </c>
      <c r="FG76" s="12"/>
      <c r="FH76" s="12"/>
      <c r="FI76" s="12"/>
      <c r="FJ76" s="12"/>
      <c r="FK76" s="12"/>
      <c r="FL76" s="12"/>
      <c r="FM76" s="12"/>
      <c r="FN76" s="12"/>
      <c r="FO76" s="12"/>
      <c r="FP76" s="12"/>
      <c r="FQ76" s="12"/>
      <c r="FR76" s="12"/>
      <c r="FS76" s="12"/>
      <c r="FT76" s="12"/>
      <c r="FU76" s="12">
        <v>1</v>
      </c>
      <c r="FV76" s="12"/>
      <c r="FW76" s="12"/>
      <c r="FX76" s="12"/>
      <c r="FY76" s="12"/>
      <c r="FZ76" s="12"/>
      <c r="GA76" s="12"/>
      <c r="GB76" s="12"/>
      <c r="GC76" s="14"/>
      <c r="GD76" s="14">
        <v>1</v>
      </c>
      <c r="GE76" s="14"/>
      <c r="GF76" s="12" t="s">
        <v>266</v>
      </c>
      <c r="GG76" s="12" t="s">
        <v>267</v>
      </c>
      <c r="GH76" s="11" t="s">
        <v>268</v>
      </c>
      <c r="GI76" s="12" t="s">
        <v>269</v>
      </c>
      <c r="GJ76" s="12" t="s">
        <v>270</v>
      </c>
      <c r="GK76" s="12"/>
      <c r="GL76" s="12" t="s">
        <v>271</v>
      </c>
      <c r="GM76" s="12" t="s">
        <v>272</v>
      </c>
      <c r="GN76" s="12" t="s">
        <v>273</v>
      </c>
      <c r="GO76" s="12" t="s">
        <v>274</v>
      </c>
      <c r="GP76" s="434" t="s">
        <v>196</v>
      </c>
      <c r="GQ76" s="12">
        <v>1</v>
      </c>
      <c r="GR76" s="12">
        <v>0</v>
      </c>
      <c r="GS76" s="12">
        <v>1</v>
      </c>
      <c r="GT76" s="12"/>
      <c r="GU76" s="12">
        <v>1</v>
      </c>
      <c r="GV76" s="12">
        <v>0</v>
      </c>
      <c r="GW76" s="14">
        <v>0</v>
      </c>
      <c r="GX76" s="14">
        <v>1</v>
      </c>
      <c r="GY76" s="14"/>
      <c r="GZ76" s="44"/>
      <c r="HA76" s="44"/>
      <c r="HB76" s="44"/>
      <c r="HC76" s="44"/>
      <c r="HD76" s="44"/>
      <c r="HE76" s="44"/>
      <c r="HF76" s="44"/>
      <c r="HG76" s="44"/>
      <c r="HH76" s="44"/>
      <c r="HI76" s="44"/>
      <c r="HJ76" s="44"/>
      <c r="HK76" s="44"/>
      <c r="HL76" s="44"/>
      <c r="HM76" s="44"/>
      <c r="HN76" s="44"/>
      <c r="HO76" s="44"/>
    </row>
    <row r="77" spans="1:223" ht="45" customHeight="1">
      <c r="A77" s="19">
        <f>A76+1</f>
        <v>37</v>
      </c>
      <c r="B77" s="121" t="s">
        <v>148</v>
      </c>
      <c r="C77" s="192">
        <f>1+C76</f>
        <v>99</v>
      </c>
      <c r="D77" s="12" t="s">
        <v>323</v>
      </c>
      <c r="E77" s="33" t="s">
        <v>324</v>
      </c>
      <c r="F77" s="214">
        <v>2014</v>
      </c>
      <c r="G77" s="12" t="s">
        <v>151</v>
      </c>
      <c r="H77" s="12"/>
      <c r="I77" s="110" t="s">
        <v>325</v>
      </c>
      <c r="J77" s="110" t="s">
        <v>326</v>
      </c>
      <c r="K77" s="12"/>
      <c r="L77" s="12"/>
      <c r="M77" s="12">
        <v>1</v>
      </c>
      <c r="N77" s="12"/>
      <c r="O77" s="12"/>
      <c r="P77" s="12">
        <v>0</v>
      </c>
      <c r="Q77" s="12">
        <v>1</v>
      </c>
      <c r="R77" s="12"/>
      <c r="S77" s="12"/>
      <c r="T77" s="12"/>
      <c r="U77" s="12"/>
      <c r="V77" s="12"/>
      <c r="W77" s="12"/>
      <c r="X77" s="12"/>
      <c r="Y77" s="12"/>
      <c r="Z77" s="12"/>
      <c r="AA77" s="12"/>
      <c r="AB77" s="12"/>
      <c r="AC77" s="10">
        <v>0</v>
      </c>
      <c r="AD77" s="12"/>
      <c r="AE77" s="12"/>
      <c r="AF77" s="12"/>
      <c r="AG77" s="12"/>
      <c r="AH77" s="12"/>
      <c r="AI77" s="12"/>
      <c r="AJ77" s="12"/>
      <c r="AK77" s="12"/>
      <c r="AL77" s="12"/>
      <c r="AM77" s="12">
        <v>1</v>
      </c>
      <c r="AN77" s="12">
        <v>0</v>
      </c>
      <c r="AO77" s="12">
        <v>0</v>
      </c>
      <c r="AP77" s="12"/>
      <c r="AQ77" s="12"/>
      <c r="AR77" s="12"/>
      <c r="AS77" s="12"/>
      <c r="AT77" s="12"/>
      <c r="AU77" s="12"/>
      <c r="AV77" s="12"/>
      <c r="AW77" s="12"/>
      <c r="AX77" s="12"/>
      <c r="AY77" s="12"/>
      <c r="AZ77" s="12"/>
      <c r="BA77" s="12"/>
      <c r="BB77" s="12"/>
      <c r="BC77" s="12">
        <v>1</v>
      </c>
      <c r="BD77" s="12"/>
      <c r="BE77" s="12"/>
      <c r="BF77" s="12">
        <v>0</v>
      </c>
      <c r="BG77" s="12"/>
      <c r="BH77" s="12"/>
      <c r="BI77" s="12"/>
      <c r="BJ77" s="12"/>
      <c r="BK77" s="12"/>
      <c r="BL77" s="12">
        <v>1</v>
      </c>
      <c r="BM77" s="12"/>
      <c r="BN77" s="12">
        <v>1</v>
      </c>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v>1</v>
      </c>
      <c r="CU77" s="12"/>
      <c r="CV77" s="12"/>
      <c r="CW77" s="12"/>
      <c r="CX77" s="12"/>
      <c r="CY77" s="12"/>
      <c r="CZ77" s="12"/>
      <c r="DA77" s="12"/>
      <c r="DB77" s="12">
        <v>1</v>
      </c>
      <c r="DC77" s="12"/>
      <c r="DD77" s="12"/>
      <c r="DE77" s="12"/>
      <c r="DF77" s="12"/>
      <c r="DG77" s="12"/>
      <c r="DH77" s="12"/>
      <c r="DI77" s="12"/>
      <c r="DJ77" s="12"/>
      <c r="DK77" s="12"/>
      <c r="DL77" s="12">
        <v>1</v>
      </c>
      <c r="DM77" s="12"/>
      <c r="DN77" s="12"/>
      <c r="DO77" s="12">
        <v>1</v>
      </c>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v>1</v>
      </c>
      <c r="FG77" s="12"/>
      <c r="FH77" s="12"/>
      <c r="FI77" s="12"/>
      <c r="FJ77" s="12"/>
      <c r="FK77" s="12"/>
      <c r="FL77" s="12"/>
      <c r="FM77" s="12"/>
      <c r="FN77" s="12"/>
      <c r="FO77" s="12"/>
      <c r="FP77" s="12"/>
      <c r="FQ77" s="12"/>
      <c r="FR77" s="12"/>
      <c r="FS77" s="12"/>
      <c r="FT77" s="12"/>
      <c r="FU77" s="12"/>
      <c r="FV77" s="12"/>
      <c r="FW77" s="12"/>
      <c r="FX77" s="12"/>
      <c r="FY77" s="12"/>
      <c r="FZ77" s="12"/>
      <c r="GA77" s="12"/>
      <c r="GB77" s="12"/>
      <c r="GC77" s="13"/>
      <c r="GD77" s="14"/>
      <c r="GE77" s="14"/>
      <c r="GF77" s="12" t="s">
        <v>327</v>
      </c>
      <c r="GG77" s="12" t="s">
        <v>328</v>
      </c>
      <c r="GH77" s="12" t="s">
        <v>173</v>
      </c>
      <c r="GI77" s="12" t="s">
        <v>329</v>
      </c>
      <c r="GJ77" s="12" t="s">
        <v>330</v>
      </c>
      <c r="GK77" s="12" t="s">
        <v>331</v>
      </c>
      <c r="GL77" s="12" t="s">
        <v>332</v>
      </c>
      <c r="GM77" s="12" t="s">
        <v>333</v>
      </c>
      <c r="GN77" s="12" t="s">
        <v>334</v>
      </c>
      <c r="GO77" s="12" t="s">
        <v>335</v>
      </c>
      <c r="GP77" s="431" t="s">
        <v>196</v>
      </c>
      <c r="GQ77" s="11">
        <v>1</v>
      </c>
      <c r="GR77" s="12">
        <v>0</v>
      </c>
      <c r="GS77" s="12">
        <v>1</v>
      </c>
      <c r="GT77" s="12"/>
      <c r="GU77" s="12">
        <v>0</v>
      </c>
      <c r="GV77" s="12">
        <v>0</v>
      </c>
      <c r="GW77" s="13">
        <v>0</v>
      </c>
      <c r="GX77" s="14"/>
      <c r="GY77" s="14"/>
      <c r="GZ77" s="44"/>
      <c r="HA77" s="44"/>
      <c r="HB77" s="44"/>
      <c r="HC77" s="44"/>
      <c r="HD77" s="44"/>
      <c r="HE77" s="44"/>
      <c r="HF77" s="44"/>
      <c r="HG77" s="44"/>
      <c r="HH77" s="44"/>
      <c r="HI77" s="44"/>
      <c r="HJ77" s="44"/>
      <c r="HK77" s="44"/>
      <c r="HL77" s="44"/>
      <c r="HM77" s="44"/>
      <c r="HN77" s="44"/>
      <c r="HO77" s="44"/>
    </row>
    <row r="78" spans="1:223" ht="45" customHeight="1">
      <c r="A78" s="19">
        <f>A77+1</f>
        <v>38</v>
      </c>
      <c r="B78" s="124" t="s">
        <v>1411</v>
      </c>
      <c r="C78" s="198">
        <v>53</v>
      </c>
      <c r="D78" s="28" t="s">
        <v>767</v>
      </c>
      <c r="E78" s="28" t="s">
        <v>768</v>
      </c>
      <c r="F78" s="214">
        <v>2014</v>
      </c>
      <c r="G78" s="28" t="s">
        <v>151</v>
      </c>
      <c r="H78" s="28"/>
      <c r="I78" s="149" t="s">
        <v>769</v>
      </c>
      <c r="J78" s="110" t="s">
        <v>770</v>
      </c>
      <c r="K78" s="28"/>
      <c r="L78" s="28"/>
      <c r="M78" s="28">
        <v>1</v>
      </c>
      <c r="N78" s="28">
        <v>1</v>
      </c>
      <c r="O78" s="28">
        <v>1</v>
      </c>
      <c r="P78" s="104">
        <v>1</v>
      </c>
      <c r="Q78" s="28"/>
      <c r="R78" s="28"/>
      <c r="S78" s="28"/>
      <c r="T78" s="28"/>
      <c r="U78" s="28"/>
      <c r="V78" s="28"/>
      <c r="W78" s="28"/>
      <c r="X78" s="28"/>
      <c r="Y78" s="28"/>
      <c r="Z78" s="28"/>
      <c r="AA78" s="28"/>
      <c r="AB78" s="28"/>
      <c r="AC78" s="28"/>
      <c r="AD78" s="105">
        <v>0</v>
      </c>
      <c r="AE78" s="28"/>
      <c r="AF78" s="28"/>
      <c r="AG78" s="28"/>
      <c r="AH78" s="28"/>
      <c r="AI78" s="105">
        <v>1</v>
      </c>
      <c r="AJ78" s="28"/>
      <c r="AK78" s="28"/>
      <c r="AL78" s="28"/>
      <c r="AM78" s="28">
        <v>1</v>
      </c>
      <c r="AN78" s="28"/>
      <c r="AO78" s="28"/>
      <c r="AP78" s="28"/>
      <c r="AQ78" s="28"/>
      <c r="AR78" s="28"/>
      <c r="AS78" s="28"/>
      <c r="AT78" s="28"/>
      <c r="AU78" s="28"/>
      <c r="AV78" s="28"/>
      <c r="AW78" s="28"/>
      <c r="AX78" s="28"/>
      <c r="AY78" s="28"/>
      <c r="AZ78" s="28"/>
      <c r="BA78" s="28"/>
      <c r="BB78" s="28"/>
      <c r="BC78" s="28"/>
      <c r="BD78" s="28">
        <v>1</v>
      </c>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v>1</v>
      </c>
      <c r="DK78" s="28"/>
      <c r="DL78" s="28">
        <v>1</v>
      </c>
      <c r="DM78" s="28"/>
      <c r="DN78" s="28"/>
      <c r="DO78" s="28">
        <v>1</v>
      </c>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c r="FH78" s="28"/>
      <c r="FI78" s="28"/>
      <c r="FJ78" s="28"/>
      <c r="FK78" s="28"/>
      <c r="FL78" s="28"/>
      <c r="FM78" s="28"/>
      <c r="FN78" s="28"/>
      <c r="FO78" s="28">
        <v>1</v>
      </c>
      <c r="FP78" s="28"/>
      <c r="FQ78" s="28"/>
      <c r="FR78" s="28"/>
      <c r="FS78" s="28"/>
      <c r="FT78" s="28"/>
      <c r="FU78" s="28"/>
      <c r="FV78" s="28"/>
      <c r="FW78" s="28"/>
      <c r="FX78" s="28"/>
      <c r="FY78" s="28"/>
      <c r="FZ78" s="28"/>
      <c r="GA78" s="28"/>
      <c r="GB78" s="28"/>
      <c r="GC78" s="28"/>
      <c r="GD78" s="28"/>
      <c r="GE78" s="28"/>
      <c r="GF78" s="28" t="s">
        <v>708</v>
      </c>
      <c r="GG78" s="28" t="s">
        <v>771</v>
      </c>
      <c r="GH78" s="28" t="s">
        <v>772</v>
      </c>
      <c r="GI78" s="28" t="s">
        <v>773</v>
      </c>
      <c r="GJ78" s="28" t="s">
        <v>774</v>
      </c>
      <c r="GK78" s="28"/>
      <c r="GL78" s="28" t="s">
        <v>775</v>
      </c>
      <c r="GM78" s="28" t="s">
        <v>776</v>
      </c>
      <c r="GN78" s="28" t="s">
        <v>777</v>
      </c>
      <c r="GO78" s="28"/>
      <c r="GP78" s="28"/>
      <c r="GQ78" s="28"/>
      <c r="GR78" s="28"/>
      <c r="GS78" s="28"/>
      <c r="GT78" s="28"/>
      <c r="GU78" s="28"/>
      <c r="GV78" s="28"/>
      <c r="GW78" s="28"/>
      <c r="GX78" s="28"/>
      <c r="GY78" s="28"/>
      <c r="GZ78" s="44"/>
      <c r="HA78" s="44"/>
      <c r="HB78" s="44"/>
      <c r="HC78" s="44"/>
      <c r="HD78" s="44"/>
      <c r="HE78" s="44"/>
      <c r="HF78" s="44"/>
      <c r="HG78" s="44"/>
      <c r="HH78" s="44"/>
      <c r="HI78" s="44"/>
      <c r="HJ78" s="44"/>
      <c r="HK78" s="44"/>
      <c r="HL78" s="44"/>
      <c r="HM78" s="44"/>
      <c r="HN78" s="44"/>
      <c r="HO78" s="44"/>
    </row>
    <row r="79" spans="1:223" ht="62.25" customHeight="1">
      <c r="A79" s="166">
        <f>A78+1</f>
        <v>39</v>
      </c>
      <c r="B79" s="167" t="s">
        <v>164</v>
      </c>
      <c r="C79" s="201">
        <v>66</v>
      </c>
      <c r="D79" s="13" t="s">
        <v>902</v>
      </c>
      <c r="E79" s="13" t="s">
        <v>903</v>
      </c>
      <c r="F79" s="215">
        <v>2014</v>
      </c>
      <c r="G79" s="13" t="s">
        <v>151</v>
      </c>
      <c r="H79" s="28"/>
      <c r="I79" s="149" t="s">
        <v>1418</v>
      </c>
      <c r="J79" s="110" t="s">
        <v>904</v>
      </c>
      <c r="K79" s="13"/>
      <c r="L79" s="13"/>
      <c r="M79" s="13"/>
      <c r="N79" s="13">
        <v>1</v>
      </c>
      <c r="O79" s="13"/>
      <c r="P79" s="13">
        <v>0</v>
      </c>
      <c r="Q79" s="13">
        <v>1</v>
      </c>
      <c r="R79" s="13"/>
      <c r="S79" s="13"/>
      <c r="T79" s="13">
        <v>1</v>
      </c>
      <c r="U79" s="13"/>
      <c r="V79" s="13"/>
      <c r="W79" s="13"/>
      <c r="X79" s="13"/>
      <c r="Y79" s="13"/>
      <c r="Z79" s="13"/>
      <c r="AA79" s="13"/>
      <c r="AB79" s="13"/>
      <c r="AC79" s="13">
        <v>1</v>
      </c>
      <c r="AD79" s="13"/>
      <c r="AE79" s="13"/>
      <c r="AF79" s="13"/>
      <c r="AG79" s="13"/>
      <c r="AH79" s="13"/>
      <c r="AI79" s="13"/>
      <c r="AJ79" s="13"/>
      <c r="AK79" s="13"/>
      <c r="AL79" s="13"/>
      <c r="AM79" s="13">
        <v>1</v>
      </c>
      <c r="AN79" s="164">
        <v>1</v>
      </c>
      <c r="AO79" s="13"/>
      <c r="AP79" s="164">
        <v>1</v>
      </c>
      <c r="AQ79" s="13"/>
      <c r="AR79" s="13"/>
      <c r="AS79" s="13"/>
      <c r="AT79" s="13"/>
      <c r="AU79" s="13"/>
      <c r="AV79" s="13"/>
      <c r="AW79" s="164">
        <v>1</v>
      </c>
      <c r="AX79" s="13"/>
      <c r="AY79" s="164">
        <v>1</v>
      </c>
      <c r="AZ79" s="164"/>
      <c r="BA79" s="164"/>
      <c r="BB79" s="13"/>
      <c r="BC79" s="13"/>
      <c r="BD79" s="13"/>
      <c r="BE79" s="13"/>
      <c r="BF79" s="13"/>
      <c r="BG79" s="13"/>
      <c r="BH79" s="13"/>
      <c r="BI79" s="165">
        <v>0</v>
      </c>
      <c r="BJ79" s="165"/>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v>1</v>
      </c>
      <c r="CT79" s="13"/>
      <c r="CU79" s="13"/>
      <c r="CV79" s="13"/>
      <c r="CW79" s="13"/>
      <c r="CX79" s="13"/>
      <c r="CY79" s="13"/>
      <c r="CZ79" s="13"/>
      <c r="DA79" s="13"/>
      <c r="DB79" s="13"/>
      <c r="DC79" s="13"/>
      <c r="DD79" s="13"/>
      <c r="DE79" s="13"/>
      <c r="DF79" s="13"/>
      <c r="DG79" s="13"/>
      <c r="DH79" s="13"/>
      <c r="DI79" s="13"/>
      <c r="DJ79" s="13"/>
      <c r="DK79" s="13"/>
      <c r="DL79" s="13">
        <v>1</v>
      </c>
      <c r="DM79" s="13"/>
      <c r="DN79" s="13"/>
      <c r="DO79" s="13">
        <v>1</v>
      </c>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v>1</v>
      </c>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44"/>
      <c r="HA79" s="44"/>
      <c r="HB79" s="44"/>
      <c r="HC79" s="44"/>
      <c r="HD79" s="44"/>
      <c r="HE79" s="44"/>
      <c r="HF79" s="44"/>
      <c r="HG79" s="44"/>
      <c r="HH79" s="44"/>
      <c r="HI79" s="44"/>
      <c r="HJ79" s="44"/>
      <c r="HK79" s="44"/>
      <c r="HL79" s="44"/>
      <c r="HM79" s="44"/>
      <c r="HN79" s="44"/>
      <c r="HO79" s="44"/>
    </row>
    <row r="80" spans="1:223" ht="45" customHeight="1">
      <c r="A80" s="19">
        <f>A79+1</f>
        <v>40</v>
      </c>
      <c r="B80" s="124" t="s">
        <v>164</v>
      </c>
      <c r="C80" s="200">
        <f>C79+1</f>
        <v>67</v>
      </c>
      <c r="D80" s="190" t="s">
        <v>1548</v>
      </c>
      <c r="E80" s="28" t="s">
        <v>942</v>
      </c>
      <c r="F80" s="214">
        <v>2014</v>
      </c>
      <c r="G80" s="149" t="s">
        <v>151</v>
      </c>
      <c r="H80" s="51"/>
      <c r="I80" s="156" t="s">
        <v>943</v>
      </c>
      <c r="J80" s="110" t="s">
        <v>944</v>
      </c>
      <c r="K80" s="14">
        <v>1</v>
      </c>
      <c r="L80" s="14"/>
      <c r="M80" s="14"/>
      <c r="N80" s="14"/>
      <c r="O80" s="14"/>
      <c r="P80" s="14"/>
      <c r="Q80" s="14"/>
      <c r="R80" s="14"/>
      <c r="S80" s="13"/>
      <c r="T80" s="13"/>
      <c r="U80" s="13"/>
      <c r="V80" s="13"/>
      <c r="W80" s="13"/>
      <c r="X80" s="13"/>
      <c r="Y80" s="13"/>
      <c r="Z80" s="13"/>
      <c r="AA80" s="13"/>
      <c r="AB80" s="13">
        <v>1</v>
      </c>
      <c r="AC80" s="14"/>
      <c r="AD80" s="14"/>
      <c r="AE80" s="14"/>
      <c r="AF80" s="14"/>
      <c r="AG80" s="14"/>
      <c r="AH80" s="14"/>
      <c r="AI80" s="14"/>
      <c r="AJ80" s="14"/>
      <c r="AK80" s="14"/>
      <c r="AL80" s="14"/>
      <c r="AM80" s="14">
        <v>1</v>
      </c>
      <c r="AN80" s="14"/>
      <c r="AO80" s="14"/>
      <c r="AP80" s="14"/>
      <c r="AQ80" s="14"/>
      <c r="AR80" s="14"/>
      <c r="AS80" s="14"/>
      <c r="AT80" s="14"/>
      <c r="AU80" s="14"/>
      <c r="AV80" s="14"/>
      <c r="AW80" s="14"/>
      <c r="AX80" s="14"/>
      <c r="AY80" s="14"/>
      <c r="AZ80" s="14"/>
      <c r="BA80" s="14"/>
      <c r="BB80" s="14"/>
      <c r="BC80" s="14"/>
      <c r="BD80" s="14"/>
      <c r="BE80" s="14"/>
      <c r="BF80" s="241">
        <v>0</v>
      </c>
      <c r="BG80" s="241">
        <v>1</v>
      </c>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3">
        <v>1</v>
      </c>
      <c r="DK80" s="14"/>
      <c r="DL80" s="173">
        <v>1</v>
      </c>
      <c r="DM80" s="164">
        <v>0</v>
      </c>
      <c r="DN80" s="14"/>
      <c r="DO80" s="14"/>
      <c r="DP80" s="14"/>
      <c r="DQ80" s="14"/>
      <c r="DR80" s="14"/>
      <c r="DS80" s="14"/>
      <c r="DT80" s="14"/>
      <c r="DU80" s="14"/>
      <c r="DV80" s="14"/>
      <c r="DW80" s="14"/>
      <c r="DX80" s="14"/>
      <c r="DY80" s="14"/>
      <c r="DZ80" s="14"/>
      <c r="EA80" s="14"/>
      <c r="EB80" s="14"/>
      <c r="EC80" s="14">
        <v>1</v>
      </c>
      <c r="ED80" s="14"/>
      <c r="EE80" s="14"/>
      <c r="EF80" s="14"/>
      <c r="EG80" s="14"/>
      <c r="EH80" s="14"/>
      <c r="EI80" s="14"/>
      <c r="EJ80" s="14"/>
      <c r="EK80" s="14"/>
      <c r="EL80" s="14"/>
      <c r="EM80" s="14"/>
      <c r="EN80" s="14"/>
      <c r="EO80" s="14"/>
      <c r="EP80" s="14"/>
      <c r="EQ80" s="14"/>
      <c r="ER80" s="14"/>
      <c r="ES80" s="14"/>
      <c r="ET80" s="14"/>
      <c r="EU80" s="14"/>
      <c r="EV80" s="14"/>
      <c r="EW80" s="14"/>
      <c r="EX80" s="14"/>
      <c r="EY80" s="173">
        <v>1</v>
      </c>
      <c r="EZ80" s="14"/>
      <c r="FA80" s="14">
        <v>1</v>
      </c>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row>
    <row r="81" spans="1:223" ht="45" customHeight="1">
      <c r="A81" s="19">
        <f>A80+1</f>
        <v>41</v>
      </c>
      <c r="B81" s="124" t="s">
        <v>164</v>
      </c>
      <c r="C81" s="204">
        <f>C80+1</f>
        <v>68</v>
      </c>
      <c r="D81" s="149" t="s">
        <v>397</v>
      </c>
      <c r="E81" s="28" t="s">
        <v>945</v>
      </c>
      <c r="F81" s="214">
        <v>2014</v>
      </c>
      <c r="G81" s="149" t="s">
        <v>151</v>
      </c>
      <c r="H81" s="28"/>
      <c r="I81" s="162" t="s">
        <v>946</v>
      </c>
      <c r="J81" s="110" t="s">
        <v>1550</v>
      </c>
      <c r="K81" s="28"/>
      <c r="L81" s="28"/>
      <c r="M81" s="28">
        <v>1</v>
      </c>
      <c r="N81" s="28"/>
      <c r="O81" s="28"/>
      <c r="P81" s="105">
        <v>0</v>
      </c>
      <c r="Q81" s="28">
        <v>1</v>
      </c>
      <c r="R81" s="28"/>
      <c r="S81" s="28"/>
      <c r="T81" s="28"/>
      <c r="U81" s="28"/>
      <c r="V81" s="28"/>
      <c r="W81" s="28"/>
      <c r="X81" s="28"/>
      <c r="Y81" s="28"/>
      <c r="Z81" s="28"/>
      <c r="AA81" s="28"/>
      <c r="AB81" s="28"/>
      <c r="AC81" s="28"/>
      <c r="AD81" s="28"/>
      <c r="AE81" s="28"/>
      <c r="AF81" s="28"/>
      <c r="AG81" s="28"/>
      <c r="AH81" s="28"/>
      <c r="AI81" s="28">
        <v>1</v>
      </c>
      <c r="AJ81" s="28"/>
      <c r="AK81" s="28"/>
      <c r="AL81" s="28"/>
      <c r="AM81" s="28">
        <v>1</v>
      </c>
      <c r="AN81" s="28"/>
      <c r="AO81" s="28"/>
      <c r="AP81" s="28"/>
      <c r="AQ81" s="28"/>
      <c r="AR81" s="28"/>
      <c r="AS81" s="28"/>
      <c r="AT81" s="28"/>
      <c r="AU81" s="28"/>
      <c r="AV81" s="28"/>
      <c r="AW81" s="28">
        <v>1</v>
      </c>
      <c r="AX81" s="28">
        <v>1</v>
      </c>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v>1</v>
      </c>
      <c r="CT81" s="28"/>
      <c r="CU81" s="28"/>
      <c r="CV81" s="28"/>
      <c r="CW81" s="28"/>
      <c r="CX81" s="28"/>
      <c r="CY81" s="28"/>
      <c r="CZ81" s="28"/>
      <c r="DA81" s="28"/>
      <c r="DB81" s="28"/>
      <c r="DC81" s="28"/>
      <c r="DD81" s="28"/>
      <c r="DE81" s="28"/>
      <c r="DF81" s="28"/>
      <c r="DG81" s="28"/>
      <c r="DH81" s="28"/>
      <c r="DI81" s="28"/>
      <c r="DJ81" s="28"/>
      <c r="DK81" s="28"/>
      <c r="DL81" s="28">
        <v>1</v>
      </c>
      <c r="DM81" s="28"/>
      <c r="DN81" s="28"/>
      <c r="DO81" s="28"/>
      <c r="DP81" s="28"/>
      <c r="DQ81" s="28"/>
      <c r="DR81" s="28"/>
      <c r="DS81" s="28"/>
      <c r="DT81" s="28"/>
      <c r="DU81" s="28"/>
      <c r="DV81" s="28">
        <v>1</v>
      </c>
      <c r="DW81" s="28"/>
      <c r="DX81" s="28">
        <v>1</v>
      </c>
      <c r="DY81" s="28"/>
      <c r="DZ81" s="28"/>
      <c r="EA81" s="28">
        <v>1</v>
      </c>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c r="FH81" s="28"/>
      <c r="FI81" s="28"/>
      <c r="FJ81" s="28"/>
      <c r="FK81" s="28"/>
      <c r="FL81" s="28"/>
      <c r="FM81" s="28"/>
      <c r="FN81" s="28"/>
      <c r="FO81" s="28">
        <v>1</v>
      </c>
      <c r="FP81" s="28"/>
      <c r="FQ81" s="28"/>
      <c r="FR81" s="28"/>
      <c r="FS81" s="28"/>
      <c r="FT81" s="28"/>
      <c r="FU81" s="28"/>
      <c r="FV81" s="28"/>
      <c r="FW81" s="28"/>
      <c r="FX81" s="28"/>
      <c r="FY81" s="28"/>
      <c r="FZ81" s="28"/>
      <c r="GA81" s="28"/>
      <c r="GB81" s="28"/>
      <c r="GC81" s="28"/>
      <c r="GD81" s="28"/>
      <c r="GE81" s="28"/>
      <c r="GF81" s="28"/>
      <c r="GG81" s="28"/>
      <c r="GH81" s="28"/>
      <c r="GI81" s="28"/>
      <c r="GJ81" s="28"/>
      <c r="GK81" s="28"/>
      <c r="GL81" s="28"/>
      <c r="GM81" s="28"/>
      <c r="GN81" s="28"/>
      <c r="GO81" s="28"/>
      <c r="GP81" s="28"/>
      <c r="GQ81" s="28"/>
      <c r="GR81" s="28"/>
      <c r="GS81" s="28"/>
      <c r="GT81" s="28"/>
      <c r="GU81" s="28"/>
      <c r="GV81" s="28"/>
      <c r="GW81" s="28"/>
      <c r="GX81" s="28"/>
      <c r="GY81" s="28"/>
      <c r="GZ81" s="44"/>
      <c r="HA81" s="44"/>
      <c r="HB81" s="44"/>
      <c r="HC81" s="44"/>
      <c r="HD81" s="44"/>
      <c r="HE81" s="44"/>
      <c r="HF81" s="44"/>
      <c r="HG81" s="44"/>
      <c r="HH81" s="44"/>
      <c r="HI81" s="44"/>
      <c r="HJ81" s="44"/>
      <c r="HK81" s="44"/>
      <c r="HL81" s="44"/>
      <c r="HM81" s="44"/>
      <c r="HN81" s="44"/>
      <c r="HO81" s="44"/>
    </row>
    <row r="82" spans="1:223" ht="45" customHeight="1">
      <c r="A82" s="19">
        <f>A81+1</f>
        <v>42</v>
      </c>
      <c r="B82" s="189" t="s">
        <v>164</v>
      </c>
      <c r="C82" s="229">
        <f>C81+1</f>
        <v>69</v>
      </c>
      <c r="D82" s="28" t="s">
        <v>1140</v>
      </c>
      <c r="E82" s="28" t="s">
        <v>985</v>
      </c>
      <c r="F82" s="214">
        <v>2014</v>
      </c>
      <c r="G82" s="28" t="s">
        <v>151</v>
      </c>
      <c r="H82" s="28"/>
      <c r="I82" s="149" t="s">
        <v>1167</v>
      </c>
      <c r="J82" s="110" t="s">
        <v>1658</v>
      </c>
      <c r="K82" s="28"/>
      <c r="L82" s="28"/>
      <c r="M82" s="28">
        <v>1</v>
      </c>
      <c r="N82" s="28"/>
      <c r="O82" s="28"/>
      <c r="P82" s="28">
        <v>0</v>
      </c>
      <c r="Q82" s="28">
        <v>1</v>
      </c>
      <c r="R82" s="28"/>
      <c r="S82" s="28"/>
      <c r="T82" s="28"/>
      <c r="U82" s="28"/>
      <c r="V82" s="28"/>
      <c r="W82" s="28"/>
      <c r="X82" s="28"/>
      <c r="Y82" s="28"/>
      <c r="Z82" s="28"/>
      <c r="AA82" s="28"/>
      <c r="AB82" s="28">
        <v>1</v>
      </c>
      <c r="AC82" s="28"/>
      <c r="AD82" s="28"/>
      <c r="AE82" s="28"/>
      <c r="AF82" s="28"/>
      <c r="AG82" s="28"/>
      <c r="AH82" s="28"/>
      <c r="AI82" s="28"/>
      <c r="AJ82" s="28"/>
      <c r="AK82" s="28"/>
      <c r="AL82" s="28"/>
      <c r="AM82" s="28">
        <v>1</v>
      </c>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v>1</v>
      </c>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v>1</v>
      </c>
      <c r="DG82" s="28"/>
      <c r="DH82" s="28">
        <v>1</v>
      </c>
      <c r="DI82" s="28"/>
      <c r="DJ82" s="28"/>
      <c r="DK82" s="28"/>
      <c r="DL82" s="28">
        <v>1</v>
      </c>
      <c r="DM82" s="28"/>
      <c r="DN82" s="28"/>
      <c r="DO82" s="28">
        <v>1</v>
      </c>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v>1</v>
      </c>
      <c r="FH82" s="28"/>
      <c r="FI82" s="28"/>
      <c r="FJ82" s="28"/>
      <c r="FK82" s="28"/>
      <c r="FL82" s="28"/>
      <c r="FM82" s="28"/>
      <c r="FN82" s="28"/>
      <c r="FO82" s="28"/>
      <c r="FP82" s="28"/>
      <c r="FQ82" s="28"/>
      <c r="FR82" s="28"/>
      <c r="FS82" s="28"/>
      <c r="FT82" s="28"/>
      <c r="FU82" s="28"/>
      <c r="FV82" s="28"/>
      <c r="FW82" s="28"/>
      <c r="FX82" s="28"/>
      <c r="FY82" s="28"/>
      <c r="FZ82" s="28"/>
      <c r="GA82" s="28"/>
      <c r="GB82" s="28"/>
      <c r="GC82" s="28"/>
      <c r="GD82" s="28"/>
      <c r="GE82" s="28"/>
      <c r="GF82" s="28"/>
      <c r="GG82" s="28"/>
      <c r="GH82" s="28"/>
      <c r="GI82" s="28"/>
      <c r="GJ82" s="28"/>
      <c r="GK82" s="28"/>
      <c r="GL82" s="28"/>
      <c r="GM82" s="28"/>
      <c r="GN82" s="28"/>
      <c r="GO82" s="28"/>
      <c r="GP82" s="28"/>
      <c r="GQ82" s="28"/>
      <c r="GR82" s="28"/>
      <c r="GS82" s="28"/>
      <c r="GT82" s="28"/>
      <c r="GU82" s="28"/>
      <c r="GV82" s="28"/>
      <c r="GW82" s="28"/>
      <c r="GX82" s="28"/>
      <c r="GY82" s="28"/>
      <c r="GZ82" s="44"/>
      <c r="HA82" s="44"/>
      <c r="HB82" s="44"/>
      <c r="HC82" s="44"/>
      <c r="HD82" s="44"/>
      <c r="HE82" s="44"/>
      <c r="HF82" s="44"/>
      <c r="HG82" s="44"/>
      <c r="HH82" s="44"/>
      <c r="HI82" s="44"/>
      <c r="HJ82" s="44"/>
      <c r="HK82" s="44"/>
      <c r="HL82" s="44"/>
      <c r="HM82" s="44"/>
      <c r="HN82" s="44"/>
      <c r="HO82" s="44"/>
    </row>
    <row r="83" spans="1:223" ht="45" customHeight="1">
      <c r="A83" s="19">
        <f>A82+1</f>
        <v>43</v>
      </c>
      <c r="B83" s="121" t="s">
        <v>164</v>
      </c>
      <c r="C83" s="193">
        <f>1+C82</f>
        <v>70</v>
      </c>
      <c r="D83" s="12" t="s">
        <v>183</v>
      </c>
      <c r="E83" s="12" t="s">
        <v>184</v>
      </c>
      <c r="F83" s="214">
        <v>2015</v>
      </c>
      <c r="G83" s="12" t="s">
        <v>151</v>
      </c>
      <c r="H83" s="23">
        <v>0</v>
      </c>
      <c r="I83" s="152" t="s">
        <v>185</v>
      </c>
      <c r="J83" s="110" t="s">
        <v>186</v>
      </c>
      <c r="K83" s="12"/>
      <c r="L83" s="12"/>
      <c r="M83" s="12">
        <v>1</v>
      </c>
      <c r="N83" s="12"/>
      <c r="O83" s="12"/>
      <c r="P83" s="237">
        <v>0</v>
      </c>
      <c r="Q83" s="237">
        <v>1</v>
      </c>
      <c r="R83" s="12"/>
      <c r="S83" s="12"/>
      <c r="T83" s="12"/>
      <c r="U83" s="12"/>
      <c r="V83" s="12"/>
      <c r="W83" s="12"/>
      <c r="X83" s="12"/>
      <c r="Y83" s="12"/>
      <c r="Z83" s="12"/>
      <c r="AA83" s="12"/>
      <c r="AB83" s="12"/>
      <c r="AC83" s="12"/>
      <c r="AD83" s="12"/>
      <c r="AE83" s="12"/>
      <c r="AF83" s="12"/>
      <c r="AG83" s="12"/>
      <c r="AH83" s="12"/>
      <c r="AI83" s="12"/>
      <c r="AJ83" s="12"/>
      <c r="AK83" s="12"/>
      <c r="AL83" s="12"/>
      <c r="AM83" s="12">
        <v>1</v>
      </c>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v>1</v>
      </c>
      <c r="BM83" s="12">
        <v>1</v>
      </c>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v>1</v>
      </c>
      <c r="CT83" s="12"/>
      <c r="CU83" s="12"/>
      <c r="CV83" s="12"/>
      <c r="CW83" s="12"/>
      <c r="CX83" s="12"/>
      <c r="CY83" s="12"/>
      <c r="CZ83" s="12"/>
      <c r="DA83" s="12"/>
      <c r="DB83" s="12"/>
      <c r="DC83" s="12"/>
      <c r="DD83" s="12"/>
      <c r="DE83" s="12"/>
      <c r="DF83" s="12"/>
      <c r="DG83" s="12"/>
      <c r="DH83" s="12"/>
      <c r="DI83" s="12"/>
      <c r="DJ83" s="12"/>
      <c r="DK83" s="12"/>
      <c r="DL83" s="12">
        <v>1</v>
      </c>
      <c r="DM83" s="12"/>
      <c r="DN83" s="12"/>
      <c r="DO83" s="12">
        <v>1</v>
      </c>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v>1</v>
      </c>
      <c r="FO83" s="12"/>
      <c r="FP83" s="12"/>
      <c r="FQ83" s="12"/>
      <c r="FR83" s="12"/>
      <c r="FS83" s="12"/>
      <c r="FT83" s="12"/>
      <c r="FU83" s="12"/>
      <c r="FV83" s="12"/>
      <c r="FW83" s="12"/>
      <c r="FX83" s="12"/>
      <c r="FY83" s="12"/>
      <c r="FZ83" s="12"/>
      <c r="GA83" s="12"/>
      <c r="GB83" s="12"/>
      <c r="GC83" s="24"/>
      <c r="GD83" s="14"/>
      <c r="GE83" s="14"/>
      <c r="GF83" s="12" t="s">
        <v>187</v>
      </c>
      <c r="GG83" s="12" t="s">
        <v>188</v>
      </c>
      <c r="GH83" s="12" t="s">
        <v>173</v>
      </c>
      <c r="GI83" s="12" t="s">
        <v>189</v>
      </c>
      <c r="GJ83" s="12" t="s">
        <v>190</v>
      </c>
      <c r="GK83" s="12" t="s">
        <v>191</v>
      </c>
      <c r="GL83" s="12" t="s">
        <v>192</v>
      </c>
      <c r="GM83" s="12" t="s">
        <v>193</v>
      </c>
      <c r="GN83" s="12" t="s">
        <v>194</v>
      </c>
      <c r="GO83" s="16" t="s">
        <v>195</v>
      </c>
      <c r="GP83" s="25" t="s">
        <v>196</v>
      </c>
      <c r="GQ83" s="12">
        <v>0</v>
      </c>
      <c r="GR83" s="12">
        <v>0</v>
      </c>
      <c r="GS83" s="12">
        <v>1</v>
      </c>
      <c r="GT83" s="12"/>
      <c r="GU83" s="12">
        <v>0</v>
      </c>
      <c r="GV83" s="12">
        <v>0</v>
      </c>
      <c r="GW83" s="24">
        <v>0</v>
      </c>
      <c r="GX83" s="14">
        <v>0</v>
      </c>
      <c r="GY83" s="14"/>
      <c r="GZ83" s="44"/>
      <c r="HA83" s="44"/>
      <c r="HB83" s="44"/>
      <c r="HC83" s="44"/>
      <c r="HD83" s="44"/>
      <c r="HE83" s="44"/>
      <c r="HF83" s="44"/>
      <c r="HG83" s="44"/>
      <c r="HH83" s="44"/>
      <c r="HI83" s="44"/>
      <c r="HJ83" s="44"/>
      <c r="HK83" s="44"/>
      <c r="HL83" s="44"/>
      <c r="HM83" s="44"/>
      <c r="HN83" s="44"/>
      <c r="HO83" s="44"/>
    </row>
    <row r="84" spans="1:223" ht="45" customHeight="1">
      <c r="A84" s="19">
        <f>A83+1</f>
        <v>44</v>
      </c>
      <c r="B84" s="121" t="s">
        <v>164</v>
      </c>
      <c r="C84" s="193">
        <f>1+C83</f>
        <v>71</v>
      </c>
      <c r="D84" s="12" t="s">
        <v>347</v>
      </c>
      <c r="E84" s="33" t="s">
        <v>348</v>
      </c>
      <c r="F84" s="214">
        <v>2015</v>
      </c>
      <c r="G84" s="12" t="s">
        <v>151</v>
      </c>
      <c r="H84" s="12"/>
      <c r="I84" s="149" t="s">
        <v>1415</v>
      </c>
      <c r="J84" s="110" t="s">
        <v>349</v>
      </c>
      <c r="K84" s="12"/>
      <c r="L84" s="12"/>
      <c r="M84" s="12"/>
      <c r="N84" s="12">
        <v>1</v>
      </c>
      <c r="O84" s="12"/>
      <c r="P84" s="12">
        <v>0</v>
      </c>
      <c r="Q84" s="12">
        <v>1</v>
      </c>
      <c r="R84" s="12"/>
      <c r="S84" s="12"/>
      <c r="T84" s="12"/>
      <c r="U84" s="12"/>
      <c r="V84" s="12"/>
      <c r="W84" s="12"/>
      <c r="X84" s="12"/>
      <c r="Y84" s="12"/>
      <c r="Z84" s="12"/>
      <c r="AA84" s="12"/>
      <c r="AB84" s="12"/>
      <c r="AC84" s="12"/>
      <c r="AD84" s="12"/>
      <c r="AE84" s="12"/>
      <c r="AF84" s="12"/>
      <c r="AG84" s="12"/>
      <c r="AH84" s="12"/>
      <c r="AI84" s="12"/>
      <c r="AJ84" s="12"/>
      <c r="AK84" s="12"/>
      <c r="AL84" s="12"/>
      <c r="AM84" s="12">
        <v>1</v>
      </c>
      <c r="AN84" s="12"/>
      <c r="AO84" s="12"/>
      <c r="AP84" s="12"/>
      <c r="AQ84" s="12"/>
      <c r="AR84" s="12"/>
      <c r="AS84" s="12"/>
      <c r="AT84" s="12"/>
      <c r="AU84" s="12"/>
      <c r="AV84" s="12"/>
      <c r="AW84" s="12"/>
      <c r="AX84" s="12"/>
      <c r="AY84" s="12">
        <v>1</v>
      </c>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v>1</v>
      </c>
      <c r="CT84" s="12"/>
      <c r="CU84" s="12"/>
      <c r="CV84" s="12"/>
      <c r="CW84" s="12"/>
      <c r="CX84" s="12"/>
      <c r="CY84" s="12"/>
      <c r="CZ84" s="12"/>
      <c r="DA84" s="12"/>
      <c r="DB84" s="12"/>
      <c r="DC84" s="12"/>
      <c r="DD84" s="12"/>
      <c r="DE84" s="12"/>
      <c r="DF84" s="12"/>
      <c r="DG84" s="12"/>
      <c r="DH84" s="12"/>
      <c r="DI84" s="12"/>
      <c r="DJ84" s="12"/>
      <c r="DK84" s="12"/>
      <c r="DL84" s="12">
        <v>1</v>
      </c>
      <c r="DM84" s="12"/>
      <c r="DN84" s="12"/>
      <c r="DO84" s="12">
        <v>1</v>
      </c>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v>1</v>
      </c>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v>0</v>
      </c>
      <c r="GC84" s="14">
        <v>0</v>
      </c>
      <c r="GD84" s="14"/>
      <c r="GE84" s="14"/>
      <c r="GF84" s="12" t="s">
        <v>350</v>
      </c>
      <c r="GG84" s="12" t="s">
        <v>351</v>
      </c>
      <c r="GH84" s="12" t="s">
        <v>352</v>
      </c>
      <c r="GI84" s="12" t="s">
        <v>353</v>
      </c>
      <c r="GJ84" s="12" t="s">
        <v>354</v>
      </c>
      <c r="GK84" s="12" t="s">
        <v>355</v>
      </c>
      <c r="GL84" s="12" t="s">
        <v>356</v>
      </c>
      <c r="GM84" s="12" t="s">
        <v>357</v>
      </c>
      <c r="GN84" s="12" t="s">
        <v>358</v>
      </c>
      <c r="GO84" s="12" t="s">
        <v>359</v>
      </c>
      <c r="GP84" s="431" t="s">
        <v>196</v>
      </c>
      <c r="GQ84" s="11">
        <v>0</v>
      </c>
      <c r="GR84" s="12">
        <v>0</v>
      </c>
      <c r="GS84" s="12">
        <v>1</v>
      </c>
      <c r="GT84" s="12"/>
      <c r="GU84" s="12">
        <v>0</v>
      </c>
      <c r="GV84" s="12">
        <v>0</v>
      </c>
      <c r="GW84" s="14">
        <v>0</v>
      </c>
      <c r="GX84" s="14"/>
      <c r="GY84" s="14"/>
      <c r="GZ84" s="44"/>
      <c r="HA84" s="44"/>
      <c r="HB84" s="44"/>
      <c r="HC84" s="44"/>
      <c r="HD84" s="44"/>
      <c r="HE84" s="44"/>
      <c r="HF84" s="44"/>
      <c r="HG84" s="44"/>
      <c r="HH84" s="44"/>
      <c r="HI84" s="44"/>
      <c r="HJ84" s="44"/>
      <c r="HK84" s="44"/>
      <c r="HL84" s="44"/>
      <c r="HM84" s="44"/>
      <c r="HN84" s="44"/>
      <c r="HO84" s="44"/>
    </row>
    <row r="85" spans="1:223" ht="45" customHeight="1">
      <c r="A85" s="19">
        <f>A84+1</f>
        <v>45</v>
      </c>
      <c r="B85" s="124" t="s">
        <v>1412</v>
      </c>
      <c r="C85" s="198">
        <v>54</v>
      </c>
      <c r="D85" s="28" t="s">
        <v>778</v>
      </c>
      <c r="E85" s="28" t="s">
        <v>779</v>
      </c>
      <c r="F85" s="214">
        <v>2015</v>
      </c>
      <c r="G85" s="28" t="s">
        <v>151</v>
      </c>
      <c r="H85" s="28"/>
      <c r="I85" s="149" t="s">
        <v>780</v>
      </c>
      <c r="J85" s="110" t="s">
        <v>781</v>
      </c>
      <c r="K85" s="28"/>
      <c r="L85" s="28"/>
      <c r="M85" s="28"/>
      <c r="N85" s="28">
        <v>1</v>
      </c>
      <c r="O85" s="53"/>
      <c r="P85" s="53"/>
      <c r="Q85" s="53"/>
      <c r="R85" s="53"/>
      <c r="S85" s="53"/>
      <c r="T85" s="53">
        <v>1</v>
      </c>
      <c r="U85" s="53"/>
      <c r="V85" s="53"/>
      <c r="W85" s="53"/>
      <c r="X85" s="53"/>
      <c r="Y85" s="53"/>
      <c r="Z85" s="53"/>
      <c r="AA85" s="53"/>
      <c r="AB85" s="53"/>
      <c r="AC85" s="53"/>
      <c r="AD85" s="53"/>
      <c r="AE85" s="53"/>
      <c r="AF85" s="53"/>
      <c r="AG85" s="53">
        <v>1</v>
      </c>
      <c r="AH85" s="53"/>
      <c r="AI85" s="28"/>
      <c r="AJ85" s="28"/>
      <c r="AK85" s="28"/>
      <c r="AL85" s="28"/>
      <c r="AM85" s="53"/>
      <c r="AN85" s="53"/>
      <c r="AO85" s="148">
        <v>0</v>
      </c>
      <c r="AP85" s="28"/>
      <c r="AQ85" s="105">
        <v>0</v>
      </c>
      <c r="AR85" s="28">
        <v>0</v>
      </c>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28">
        <v>1</v>
      </c>
      <c r="DL85" s="28">
        <v>1</v>
      </c>
      <c r="DM85" s="105">
        <v>0</v>
      </c>
      <c r="DN85" s="28"/>
      <c r="DO85" s="28">
        <v>1</v>
      </c>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c r="FH85" s="28"/>
      <c r="FI85" s="28"/>
      <c r="FJ85" s="28"/>
      <c r="FK85" s="28"/>
      <c r="FL85" s="28"/>
      <c r="FM85" s="28"/>
      <c r="FN85" s="28"/>
      <c r="FO85" s="28"/>
      <c r="FP85" s="28"/>
      <c r="FQ85" s="28"/>
      <c r="FR85" s="28"/>
      <c r="FS85" s="28">
        <v>1</v>
      </c>
      <c r="FT85" s="28"/>
      <c r="FU85" s="28"/>
      <c r="FV85" s="28"/>
      <c r="FW85" s="28"/>
      <c r="FX85" s="28"/>
      <c r="FY85" s="28"/>
      <c r="FZ85" s="28"/>
      <c r="GA85" s="28"/>
      <c r="GB85" s="28"/>
      <c r="GC85" s="28"/>
      <c r="GD85" s="28"/>
      <c r="GE85" s="28"/>
      <c r="GF85" s="28" t="s">
        <v>782</v>
      </c>
      <c r="GG85" s="28" t="s">
        <v>783</v>
      </c>
      <c r="GH85" s="28" t="s">
        <v>784</v>
      </c>
      <c r="GI85" s="28" t="s">
        <v>785</v>
      </c>
      <c r="GJ85" s="28" t="s">
        <v>786</v>
      </c>
      <c r="GK85" s="28"/>
      <c r="GL85" s="28" t="s">
        <v>787</v>
      </c>
      <c r="GM85" s="28" t="s">
        <v>788</v>
      </c>
      <c r="GN85" s="28" t="s">
        <v>789</v>
      </c>
      <c r="GO85" s="28"/>
      <c r="GP85" s="28"/>
      <c r="GQ85" s="28"/>
      <c r="GR85" s="28"/>
      <c r="GS85" s="28"/>
      <c r="GT85" s="28"/>
      <c r="GU85" s="28"/>
      <c r="GV85" s="28"/>
      <c r="GW85" s="28"/>
      <c r="GX85" s="28"/>
      <c r="GY85" s="28"/>
      <c r="GZ85" s="44"/>
      <c r="HA85" s="44"/>
      <c r="HB85" s="44"/>
      <c r="HC85" s="44"/>
      <c r="HD85" s="44"/>
      <c r="HE85" s="44"/>
      <c r="HF85" s="44"/>
      <c r="HG85" s="44"/>
      <c r="HH85" s="44"/>
      <c r="HI85" s="44"/>
      <c r="HJ85" s="44"/>
      <c r="HK85" s="44"/>
      <c r="HL85" s="44"/>
      <c r="HM85" s="44"/>
      <c r="HN85" s="44"/>
      <c r="HO85" s="44"/>
    </row>
    <row r="86" spans="1:223" ht="45" customHeight="1">
      <c r="A86" s="19">
        <f>A85+1</f>
        <v>46</v>
      </c>
      <c r="B86" s="124" t="s">
        <v>164</v>
      </c>
      <c r="C86" s="200">
        <v>71</v>
      </c>
      <c r="D86" s="28" t="s">
        <v>918</v>
      </c>
      <c r="E86" s="28" t="s">
        <v>919</v>
      </c>
      <c r="F86" s="214">
        <v>2015</v>
      </c>
      <c r="G86" s="28" t="s">
        <v>920</v>
      </c>
      <c r="H86" s="28"/>
      <c r="I86" s="149" t="s">
        <v>921</v>
      </c>
      <c r="J86" s="110" t="s">
        <v>107</v>
      </c>
      <c r="K86" s="28"/>
      <c r="L86" s="28"/>
      <c r="M86" s="28">
        <v>1</v>
      </c>
      <c r="N86" s="28"/>
      <c r="O86" s="28"/>
      <c r="P86" s="28">
        <v>0</v>
      </c>
      <c r="Q86" s="28">
        <v>1</v>
      </c>
      <c r="R86" s="28"/>
      <c r="S86" s="28"/>
      <c r="T86" s="28">
        <v>1</v>
      </c>
      <c r="U86" s="28"/>
      <c r="V86" s="28"/>
      <c r="W86" s="28"/>
      <c r="X86" s="28"/>
      <c r="Y86" s="28"/>
      <c r="Z86" s="28"/>
      <c r="AA86" s="28"/>
      <c r="AB86" s="28"/>
      <c r="AC86" s="28"/>
      <c r="AD86" s="28"/>
      <c r="AE86" s="28"/>
      <c r="AF86" s="28"/>
      <c r="AG86" s="28">
        <v>1</v>
      </c>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v>1</v>
      </c>
      <c r="CT86" s="28"/>
      <c r="CU86" s="28"/>
      <c r="CV86" s="28"/>
      <c r="CW86" s="28"/>
      <c r="CX86" s="28"/>
      <c r="CY86" s="28"/>
      <c r="CZ86" s="28"/>
      <c r="DA86" s="28"/>
      <c r="DB86" s="28"/>
      <c r="DC86" s="28"/>
      <c r="DD86" s="28"/>
      <c r="DE86" s="28"/>
      <c r="DF86" s="28"/>
      <c r="DG86" s="28"/>
      <c r="DH86" s="28"/>
      <c r="DI86" s="28"/>
      <c r="DJ86" s="28"/>
      <c r="DK86" s="28"/>
      <c r="DL86" s="28">
        <v>1</v>
      </c>
      <c r="DM86" s="28"/>
      <c r="DN86" s="28"/>
      <c r="DO86" s="28">
        <v>1</v>
      </c>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v>1</v>
      </c>
      <c r="FE86" s="28"/>
      <c r="FF86" s="28"/>
      <c r="FG86" s="28"/>
      <c r="FH86" s="28"/>
      <c r="FI86" s="28"/>
      <c r="FJ86" s="28"/>
      <c r="FK86" s="28"/>
      <c r="FL86" s="28"/>
      <c r="FM86" s="28"/>
      <c r="FN86" s="28"/>
      <c r="FO86" s="28"/>
      <c r="FP86" s="28"/>
      <c r="FQ86" s="28"/>
      <c r="FR86" s="28"/>
      <c r="FS86" s="28"/>
      <c r="FT86" s="28"/>
      <c r="FU86" s="28"/>
      <c r="FV86" s="28"/>
      <c r="FW86" s="28"/>
      <c r="FX86" s="28"/>
      <c r="FY86" s="28"/>
      <c r="FZ86" s="28"/>
      <c r="GA86" s="28"/>
      <c r="GB86" s="28"/>
      <c r="GC86" s="28"/>
      <c r="GD86" s="28"/>
      <c r="GE86" s="28"/>
      <c r="GF86" s="28"/>
      <c r="GG86" s="28"/>
      <c r="GH86" s="28"/>
      <c r="GI86" s="28"/>
      <c r="GJ86" s="28" t="s">
        <v>922</v>
      </c>
      <c r="GK86" s="28"/>
      <c r="GL86" s="28"/>
      <c r="GM86" s="28"/>
      <c r="GN86" s="28"/>
      <c r="GO86" s="28"/>
      <c r="GP86" s="28"/>
      <c r="GQ86" s="28"/>
      <c r="GR86" s="28"/>
      <c r="GS86" s="28"/>
      <c r="GT86" s="28"/>
      <c r="GU86" s="28"/>
      <c r="GV86" s="28"/>
      <c r="GW86" s="28"/>
      <c r="GX86" s="28"/>
      <c r="GY86" s="28"/>
      <c r="GZ86" s="44"/>
      <c r="HA86" s="44"/>
      <c r="HB86" s="44"/>
      <c r="HC86" s="44"/>
      <c r="HD86" s="44"/>
      <c r="HE86" s="44"/>
      <c r="HF86" s="44"/>
      <c r="HG86" s="44"/>
      <c r="HH86" s="44"/>
      <c r="HI86" s="44"/>
      <c r="HJ86" s="44"/>
      <c r="HK86" s="44"/>
      <c r="HL86" s="44"/>
      <c r="HM86" s="44"/>
      <c r="HN86" s="44"/>
      <c r="HO86" s="44"/>
    </row>
    <row r="87" spans="1:223" ht="45" customHeight="1">
      <c r="A87" s="19">
        <f>A86+1</f>
        <v>47</v>
      </c>
      <c r="B87" s="124" t="s">
        <v>1566</v>
      </c>
      <c r="C87" s="204">
        <v>87</v>
      </c>
      <c r="D87" s="149" t="s">
        <v>1099</v>
      </c>
      <c r="E87" s="149" t="s">
        <v>1564</v>
      </c>
      <c r="F87" s="214">
        <v>2015</v>
      </c>
      <c r="G87" s="28" t="s">
        <v>151</v>
      </c>
      <c r="H87" s="28"/>
      <c r="I87" s="149" t="s">
        <v>970</v>
      </c>
      <c r="J87" s="110" t="s">
        <v>971</v>
      </c>
      <c r="K87" s="28"/>
      <c r="L87" s="28">
        <v>1</v>
      </c>
      <c r="M87" s="28"/>
      <c r="N87" s="28"/>
      <c r="O87" s="28"/>
      <c r="P87" s="28"/>
      <c r="Q87" s="28"/>
      <c r="R87" s="28"/>
      <c r="S87" s="28"/>
      <c r="T87" s="28"/>
      <c r="U87" s="28"/>
      <c r="V87" s="28"/>
      <c r="W87" s="28"/>
      <c r="X87" s="28"/>
      <c r="Y87" s="28"/>
      <c r="Z87" s="28"/>
      <c r="AA87" s="28"/>
      <c r="AB87" s="28">
        <v>1</v>
      </c>
      <c r="AC87" s="28"/>
      <c r="AD87" s="28"/>
      <c r="AE87" s="28"/>
      <c r="AF87" s="28">
        <v>1</v>
      </c>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v>1</v>
      </c>
      <c r="BY87" s="28"/>
      <c r="BZ87" s="28"/>
      <c r="CA87" s="28"/>
      <c r="CB87" s="28"/>
      <c r="CC87" s="28"/>
      <c r="CD87" s="28"/>
      <c r="CE87" s="28"/>
      <c r="CF87" s="28"/>
      <c r="CG87" s="28"/>
      <c r="CH87" s="28"/>
      <c r="CI87" s="28"/>
      <c r="CJ87" s="28"/>
      <c r="CK87" s="28"/>
      <c r="CL87" s="28"/>
      <c r="CM87" s="28"/>
      <c r="CN87" s="28"/>
      <c r="CO87" s="28"/>
      <c r="CP87" s="28">
        <v>1</v>
      </c>
      <c r="CQ87" s="28"/>
      <c r="CR87" s="28"/>
      <c r="CS87" s="28"/>
      <c r="CT87" s="28"/>
      <c r="CU87" s="28"/>
      <c r="CV87" s="28"/>
      <c r="CW87" s="28"/>
      <c r="CX87" s="28"/>
      <c r="CY87" s="28"/>
      <c r="CZ87" s="28"/>
      <c r="DA87" s="28"/>
      <c r="DB87" s="28"/>
      <c r="DC87" s="28"/>
      <c r="DD87" s="28"/>
      <c r="DE87" s="28"/>
      <c r="DF87" s="28"/>
      <c r="DG87" s="28"/>
      <c r="DH87" s="28"/>
      <c r="DI87" s="28"/>
      <c r="DJ87" s="28"/>
      <c r="DK87" s="105">
        <v>0</v>
      </c>
      <c r="DL87" s="28"/>
      <c r="DM87" s="28"/>
      <c r="DN87" s="28">
        <v>1</v>
      </c>
      <c r="DO87" s="28"/>
      <c r="DP87" s="28"/>
      <c r="DQ87" s="28"/>
      <c r="DR87" s="28"/>
      <c r="DS87" s="28"/>
      <c r="DT87" s="28"/>
      <c r="DU87" s="28"/>
      <c r="DV87" s="28"/>
      <c r="DW87" s="28"/>
      <c r="DX87" s="28"/>
      <c r="DY87" s="28"/>
      <c r="DZ87" s="28"/>
      <c r="EA87" s="28"/>
      <c r="EB87" s="28"/>
      <c r="EC87" s="28">
        <v>1</v>
      </c>
      <c r="ED87" s="28"/>
      <c r="EE87" s="28"/>
      <c r="EF87" s="28"/>
      <c r="EG87" s="28"/>
      <c r="EH87" s="28"/>
      <c r="EI87" s="28"/>
      <c r="EJ87" s="28"/>
      <c r="EK87" s="28"/>
      <c r="EL87" s="28"/>
      <c r="EM87" s="28"/>
      <c r="EN87" s="28"/>
      <c r="EO87" s="28"/>
      <c r="EP87" s="28"/>
      <c r="EQ87" s="28"/>
      <c r="ER87" s="28"/>
      <c r="ES87" s="28"/>
      <c r="ET87" s="28"/>
      <c r="EU87" s="28"/>
      <c r="EV87" s="28"/>
      <c r="EW87" s="28"/>
      <c r="EX87" s="28"/>
      <c r="EY87" s="105">
        <v>1</v>
      </c>
      <c r="EZ87" s="28"/>
      <c r="FA87" s="28"/>
      <c r="FB87" s="28"/>
      <c r="FC87" s="28"/>
      <c r="FD87" s="28"/>
      <c r="FE87" s="28"/>
      <c r="FF87" s="28"/>
      <c r="FG87" s="28"/>
      <c r="FH87" s="28"/>
      <c r="FI87" s="28"/>
      <c r="FJ87" s="28"/>
      <c r="FK87" s="28"/>
      <c r="FL87" s="28"/>
      <c r="FM87" s="28"/>
      <c r="FN87" s="28"/>
      <c r="FO87" s="28"/>
      <c r="FP87" s="28"/>
      <c r="FQ87" s="28"/>
      <c r="FR87" s="28"/>
      <c r="FS87" s="28"/>
      <c r="FT87" s="28"/>
      <c r="FU87" s="28"/>
      <c r="FV87" s="28"/>
      <c r="FW87" s="28"/>
      <c r="FX87" s="28"/>
      <c r="FY87" s="28"/>
      <c r="FZ87" s="28">
        <v>1</v>
      </c>
      <c r="GA87" s="28"/>
      <c r="GB87" s="28"/>
      <c r="GC87" s="28"/>
      <c r="GD87" s="28"/>
      <c r="GE87" s="28"/>
      <c r="GF87" s="28"/>
      <c r="GG87" s="28"/>
      <c r="GH87" s="28"/>
      <c r="GI87" s="28"/>
      <c r="GJ87" s="28"/>
      <c r="GK87" s="28"/>
      <c r="GL87" s="28"/>
      <c r="GM87" s="28"/>
      <c r="GN87" s="28"/>
      <c r="GO87" s="28"/>
      <c r="GP87" s="28"/>
      <c r="GQ87" s="28"/>
      <c r="GR87" s="28"/>
      <c r="GS87" s="28"/>
      <c r="GT87" s="28"/>
      <c r="GU87" s="28"/>
      <c r="GV87" s="28"/>
      <c r="GW87" s="28"/>
      <c r="GX87" s="28"/>
      <c r="GY87" s="28"/>
      <c r="GZ87" s="44"/>
      <c r="HA87" s="44"/>
      <c r="HB87" s="44"/>
      <c r="HC87" s="44"/>
      <c r="HD87" s="44"/>
      <c r="HE87" s="44"/>
      <c r="HF87" s="44"/>
      <c r="HG87" s="44"/>
      <c r="HH87" s="44"/>
      <c r="HI87" s="44"/>
      <c r="HJ87" s="44"/>
      <c r="HK87" s="44"/>
      <c r="HL87" s="44"/>
      <c r="HM87" s="44"/>
      <c r="HN87" s="44"/>
      <c r="HO87" s="44"/>
    </row>
    <row r="88" spans="1:223" ht="45" customHeight="1">
      <c r="A88" s="19">
        <f>A87+1</f>
        <v>48</v>
      </c>
      <c r="B88" s="125" t="s">
        <v>1571</v>
      </c>
      <c r="C88" s="200">
        <f>C87+1</f>
        <v>88</v>
      </c>
      <c r="D88" s="28" t="s">
        <v>200</v>
      </c>
      <c r="E88" s="28" t="s">
        <v>1007</v>
      </c>
      <c r="F88" s="214">
        <v>2015</v>
      </c>
      <c r="G88" s="28" t="s">
        <v>151</v>
      </c>
      <c r="H88" s="28"/>
      <c r="I88" s="149" t="s">
        <v>1008</v>
      </c>
      <c r="J88" s="110" t="s">
        <v>114</v>
      </c>
      <c r="K88" s="28"/>
      <c r="L88" s="28"/>
      <c r="M88" s="28"/>
      <c r="N88" s="28">
        <v>1</v>
      </c>
      <c r="O88" s="28"/>
      <c r="P88" s="105">
        <v>0</v>
      </c>
      <c r="Q88" s="105"/>
      <c r="R88" s="28"/>
      <c r="S88" s="28"/>
      <c r="T88" s="28"/>
      <c r="U88" s="28"/>
      <c r="V88" s="28"/>
      <c r="W88" s="28"/>
      <c r="X88" s="28"/>
      <c r="Y88" s="28"/>
      <c r="Z88" s="28"/>
      <c r="AA88" s="28"/>
      <c r="AB88" s="28">
        <v>1</v>
      </c>
      <c r="AC88" s="28"/>
      <c r="AD88" s="28"/>
      <c r="AE88" s="28"/>
      <c r="AF88" s="28"/>
      <c r="AG88" s="28"/>
      <c r="AH88" s="28"/>
      <c r="AI88" s="28"/>
      <c r="AJ88" s="28"/>
      <c r="AK88" s="28"/>
      <c r="AL88" s="28"/>
      <c r="AM88" s="28">
        <v>1</v>
      </c>
      <c r="AN88" s="28"/>
      <c r="AO88" s="28"/>
      <c r="AP88" s="28"/>
      <c r="AQ88" s="28"/>
      <c r="AR88" s="28"/>
      <c r="AS88" s="28"/>
      <c r="AT88" s="28"/>
      <c r="AU88" s="28"/>
      <c r="AV88" s="28"/>
      <c r="AW88" s="28"/>
      <c r="AX88" s="28"/>
      <c r="AY88" s="28">
        <v>1</v>
      </c>
      <c r="AZ88" s="28"/>
      <c r="BA88" s="104">
        <v>0</v>
      </c>
      <c r="BB88" s="28"/>
      <c r="BC88" s="28">
        <v>0</v>
      </c>
      <c r="BD88" s="28"/>
      <c r="BE88" s="28"/>
      <c r="BF88" s="28">
        <v>0</v>
      </c>
      <c r="BG88" s="28">
        <v>1</v>
      </c>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v>1</v>
      </c>
      <c r="DK88" s="28"/>
      <c r="DL88" s="28">
        <v>1</v>
      </c>
      <c r="DM88" s="28"/>
      <c r="DN88" s="28"/>
      <c r="DO88" s="28">
        <v>1</v>
      </c>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c r="FH88" s="28"/>
      <c r="FI88" s="28"/>
      <c r="FJ88" s="28"/>
      <c r="FK88" s="28">
        <v>1</v>
      </c>
      <c r="FL88" s="28"/>
      <c r="FM88" s="28"/>
      <c r="FN88" s="28"/>
      <c r="FO88" s="28"/>
      <c r="FP88" s="28"/>
      <c r="FQ88" s="28"/>
      <c r="FR88" s="28"/>
      <c r="FS88" s="28"/>
      <c r="FT88" s="28"/>
      <c r="FU88" s="28"/>
      <c r="FV88" s="28"/>
      <c r="FW88" s="28"/>
      <c r="FX88" s="28"/>
      <c r="FY88" s="28"/>
      <c r="FZ88" s="28"/>
      <c r="GA88" s="28"/>
      <c r="GB88" s="28"/>
      <c r="GC88" s="28"/>
      <c r="GD88" s="28"/>
      <c r="GE88" s="28"/>
      <c r="GF88" s="28"/>
      <c r="GG88" s="28"/>
      <c r="GH88" s="28"/>
      <c r="GI88" s="28"/>
      <c r="GJ88" s="28"/>
      <c r="GK88" s="28"/>
      <c r="GL88" s="28"/>
      <c r="GM88" s="28"/>
      <c r="GN88" s="28"/>
      <c r="GO88" s="28"/>
      <c r="GP88" s="28"/>
      <c r="GQ88" s="28"/>
      <c r="GR88" s="28"/>
      <c r="GS88" s="28"/>
      <c r="GT88" s="28"/>
      <c r="GU88" s="28"/>
      <c r="GV88" s="28"/>
      <c r="GW88" s="28"/>
      <c r="GX88" s="28"/>
      <c r="GY88" s="28"/>
      <c r="GZ88" s="44"/>
      <c r="HA88" s="44"/>
      <c r="HB88" s="44"/>
      <c r="HC88" s="44"/>
      <c r="HD88" s="44"/>
      <c r="HE88" s="44"/>
      <c r="HF88" s="44"/>
      <c r="HG88" s="44"/>
      <c r="HH88" s="44"/>
      <c r="HI88" s="44"/>
      <c r="HJ88" s="44"/>
      <c r="HK88" s="44"/>
      <c r="HL88" s="44"/>
      <c r="HM88" s="44"/>
      <c r="HN88" s="44"/>
      <c r="HO88" s="44"/>
    </row>
    <row r="89" spans="1:223" ht="45" customHeight="1">
      <c r="A89" s="19">
        <f>A88+1</f>
        <v>49</v>
      </c>
      <c r="B89" s="124" t="s">
        <v>164</v>
      </c>
      <c r="C89" s="196">
        <f>C88+1</f>
        <v>89</v>
      </c>
      <c r="D89" s="13" t="s">
        <v>1099</v>
      </c>
      <c r="E89" s="28" t="s">
        <v>1100</v>
      </c>
      <c r="F89" s="214">
        <v>2015</v>
      </c>
      <c r="G89" s="28" t="s">
        <v>151</v>
      </c>
      <c r="H89" s="28"/>
      <c r="I89" s="149" t="s">
        <v>1101</v>
      </c>
      <c r="J89" s="110" t="s">
        <v>1634</v>
      </c>
      <c r="K89" s="28"/>
      <c r="L89" s="28"/>
      <c r="M89" s="28">
        <v>1</v>
      </c>
      <c r="N89" s="28"/>
      <c r="O89" s="28"/>
      <c r="P89" s="28">
        <v>0</v>
      </c>
      <c r="Q89" s="28">
        <v>1</v>
      </c>
      <c r="R89" s="28"/>
      <c r="S89" s="28"/>
      <c r="T89" s="28"/>
      <c r="U89" s="28"/>
      <c r="V89" s="28"/>
      <c r="W89" s="28"/>
      <c r="X89" s="28"/>
      <c r="Y89" s="28"/>
      <c r="Z89" s="28"/>
      <c r="AA89" s="28"/>
      <c r="AB89" s="28"/>
      <c r="AC89" s="28"/>
      <c r="AD89" s="28"/>
      <c r="AE89" s="28"/>
      <c r="AF89" s="28">
        <v>1</v>
      </c>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v>1</v>
      </c>
      <c r="BV89" s="28"/>
      <c r="BW89" s="28"/>
      <c r="BX89" s="28">
        <v>1</v>
      </c>
      <c r="BY89" s="28"/>
      <c r="BZ89" s="28"/>
      <c r="CA89" s="28"/>
      <c r="CB89" s="28"/>
      <c r="CC89" s="28"/>
      <c r="CD89" s="28"/>
      <c r="CE89" s="28"/>
      <c r="CF89" s="28"/>
      <c r="CG89" s="28"/>
      <c r="CH89" s="28"/>
      <c r="CI89" s="28"/>
      <c r="CJ89" s="28"/>
      <c r="CK89" s="28"/>
      <c r="CL89" s="28"/>
      <c r="CM89" s="28"/>
      <c r="CN89" s="28"/>
      <c r="CO89" s="28"/>
      <c r="CP89" s="28">
        <v>1</v>
      </c>
      <c r="CQ89" s="28"/>
      <c r="CR89" s="28"/>
      <c r="CS89" s="28"/>
      <c r="CT89" s="28"/>
      <c r="CU89" s="28"/>
      <c r="CV89" s="28"/>
      <c r="CW89" s="28"/>
      <c r="CX89" s="28"/>
      <c r="CY89" s="28"/>
      <c r="CZ89" s="28"/>
      <c r="DA89" s="28"/>
      <c r="DB89" s="28"/>
      <c r="DC89" s="28"/>
      <c r="DD89" s="28"/>
      <c r="DE89" s="28"/>
      <c r="DF89" s="28"/>
      <c r="DG89" s="28"/>
      <c r="DH89" s="28"/>
      <c r="DI89" s="28"/>
      <c r="DJ89" s="28"/>
      <c r="DK89" s="105">
        <v>0</v>
      </c>
      <c r="DL89" s="28"/>
      <c r="DM89" s="28"/>
      <c r="DN89" s="28">
        <v>1</v>
      </c>
      <c r="DO89" s="28">
        <v>1</v>
      </c>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v>1</v>
      </c>
      <c r="FH89" s="28"/>
      <c r="FI89" s="28"/>
      <c r="FJ89" s="28"/>
      <c r="FK89" s="28"/>
      <c r="FL89" s="28"/>
      <c r="FM89" s="28"/>
      <c r="FN89" s="28"/>
      <c r="FO89" s="28"/>
      <c r="FP89" s="28"/>
      <c r="FQ89" s="28"/>
      <c r="FR89" s="28"/>
      <c r="FS89" s="28"/>
      <c r="FT89" s="28"/>
      <c r="FU89" s="28">
        <v>1</v>
      </c>
      <c r="FV89" s="28"/>
      <c r="FW89" s="28"/>
      <c r="FX89" s="28"/>
      <c r="FY89" s="28"/>
      <c r="FZ89" s="28"/>
      <c r="GA89" s="28"/>
      <c r="GB89" s="28"/>
      <c r="GC89" s="28"/>
      <c r="GD89" s="28"/>
      <c r="GE89" s="28"/>
      <c r="GF89" s="28"/>
      <c r="GG89" s="28"/>
      <c r="GH89" s="28"/>
      <c r="GI89" s="28"/>
      <c r="GJ89" s="28"/>
      <c r="GK89" s="28"/>
      <c r="GL89" s="28"/>
      <c r="GM89" s="28"/>
      <c r="GN89" s="28"/>
      <c r="GO89" s="28"/>
      <c r="GP89" s="28"/>
      <c r="GQ89" s="28"/>
      <c r="GR89" s="28"/>
      <c r="GS89" s="28"/>
      <c r="GT89" s="28"/>
      <c r="GU89" s="28"/>
      <c r="GV89" s="28"/>
      <c r="GW89" s="28"/>
      <c r="GX89" s="28"/>
      <c r="GY89" s="28"/>
      <c r="GZ89" s="44"/>
      <c r="HA89" s="44"/>
      <c r="HB89" s="44"/>
      <c r="HC89" s="44"/>
      <c r="HD89" s="44"/>
      <c r="HE89" s="44"/>
      <c r="HF89" s="44"/>
      <c r="HG89" s="44"/>
      <c r="HH89" s="44"/>
      <c r="HI89" s="44"/>
      <c r="HJ89" s="44"/>
      <c r="HK89" s="44"/>
      <c r="HL89" s="44"/>
      <c r="HM89" s="44"/>
      <c r="HN89" s="44"/>
      <c r="HO89" s="44"/>
    </row>
    <row r="90" spans="1:223" ht="45" customHeight="1">
      <c r="A90" s="19">
        <f>A89+1</f>
        <v>50</v>
      </c>
      <c r="B90" s="189" t="s">
        <v>164</v>
      </c>
      <c r="C90" s="229">
        <f>C89+1</f>
        <v>90</v>
      </c>
      <c r="D90" s="60" t="s">
        <v>1156</v>
      </c>
      <c r="E90" s="60" t="s">
        <v>1157</v>
      </c>
      <c r="F90" s="214">
        <v>2015</v>
      </c>
      <c r="G90" s="60" t="s">
        <v>33</v>
      </c>
      <c r="H90" s="406"/>
      <c r="I90" s="409" t="s">
        <v>1158</v>
      </c>
      <c r="J90" s="415" t="s">
        <v>1159</v>
      </c>
      <c r="K90" s="60">
        <v>1</v>
      </c>
      <c r="L90" s="60"/>
      <c r="M90" s="60"/>
      <c r="N90" s="60"/>
      <c r="O90" s="60"/>
      <c r="P90" s="60"/>
      <c r="Q90" s="60"/>
      <c r="R90" s="60"/>
      <c r="S90" s="60"/>
      <c r="T90" s="60"/>
      <c r="U90" s="60"/>
      <c r="V90" s="60"/>
      <c r="W90" s="60"/>
      <c r="X90" s="60"/>
      <c r="Y90" s="60"/>
      <c r="Z90" s="60"/>
      <c r="AA90" s="60"/>
      <c r="AB90" s="60">
        <v>1</v>
      </c>
      <c r="AC90" s="60"/>
      <c r="AD90" s="60"/>
      <c r="AE90" s="60"/>
      <c r="AF90" s="60"/>
      <c r="AG90" s="60"/>
      <c r="AH90" s="60"/>
      <c r="AI90" s="60"/>
      <c r="AJ90" s="60"/>
      <c r="AK90" s="60"/>
      <c r="AL90" s="60"/>
      <c r="AM90" s="60">
        <v>1</v>
      </c>
      <c r="AN90" s="60"/>
      <c r="AO90" s="60"/>
      <c r="AP90" s="60"/>
      <c r="AQ90" s="60"/>
      <c r="AR90" s="60"/>
      <c r="AS90" s="60"/>
      <c r="AT90" s="60"/>
      <c r="AU90" s="60"/>
      <c r="AV90" s="60"/>
      <c r="AW90" s="60"/>
      <c r="AX90" s="60"/>
      <c r="AY90" s="60"/>
      <c r="AZ90" s="60"/>
      <c r="BA90" s="60"/>
      <c r="BB90" s="60"/>
      <c r="BC90" s="60"/>
      <c r="BD90" s="60"/>
      <c r="BE90" s="60"/>
      <c r="BF90" s="60"/>
      <c r="BG90" s="60"/>
      <c r="BH90" s="60"/>
      <c r="BI90" s="60"/>
      <c r="BJ90" s="60"/>
      <c r="BK90" s="60"/>
      <c r="BL90" s="60"/>
      <c r="BM90" s="60"/>
      <c r="BN90" s="60"/>
      <c r="BO90" s="60">
        <v>1</v>
      </c>
      <c r="BP90" s="60"/>
      <c r="BQ90" s="60"/>
      <c r="BR90" s="60"/>
      <c r="BS90" s="60"/>
      <c r="BT90" s="60"/>
      <c r="BU90" s="60"/>
      <c r="BV90" s="60"/>
      <c r="BW90" s="60"/>
      <c r="BX90" s="60"/>
      <c r="BY90" s="60"/>
      <c r="BZ90" s="60"/>
      <c r="CA90" s="60"/>
      <c r="CB90" s="60"/>
      <c r="CC90" s="60"/>
      <c r="CD90" s="60"/>
      <c r="CE90" s="60"/>
      <c r="CF90" s="60"/>
      <c r="CG90" s="60"/>
      <c r="CH90" s="60"/>
      <c r="CI90" s="60"/>
      <c r="CJ90" s="60"/>
      <c r="CK90" s="60"/>
      <c r="CL90" s="60"/>
      <c r="CM90" s="60"/>
      <c r="CN90" s="60"/>
      <c r="CO90" s="60"/>
      <c r="CP90" s="60"/>
      <c r="CQ90" s="60"/>
      <c r="CR90" s="60"/>
      <c r="CS90" s="60">
        <v>1</v>
      </c>
      <c r="CT90" s="60"/>
      <c r="CU90" s="60"/>
      <c r="CV90" s="60"/>
      <c r="CW90" s="60"/>
      <c r="CX90" s="60"/>
      <c r="CY90" s="60"/>
      <c r="CZ90" s="60"/>
      <c r="DA90" s="60"/>
      <c r="DB90" s="60"/>
      <c r="DC90" s="60"/>
      <c r="DD90" s="60"/>
      <c r="DE90" s="60"/>
      <c r="DF90" s="60"/>
      <c r="DG90" s="60"/>
      <c r="DH90" s="60"/>
      <c r="DI90" s="60"/>
      <c r="DJ90" s="60"/>
      <c r="DK90" s="60"/>
      <c r="DL90" s="60">
        <v>1</v>
      </c>
      <c r="DM90" s="60"/>
      <c r="DN90" s="60"/>
      <c r="DO90" s="60"/>
      <c r="DP90" s="60"/>
      <c r="DQ90" s="60"/>
      <c r="DR90" s="60"/>
      <c r="DS90" s="60"/>
      <c r="DT90" s="60"/>
      <c r="DU90" s="60"/>
      <c r="DV90" s="60"/>
      <c r="DW90" s="60"/>
      <c r="DX90" s="60"/>
      <c r="DY90" s="60"/>
      <c r="DZ90" s="60"/>
      <c r="EA90" s="60"/>
      <c r="EB90" s="60"/>
      <c r="EC90" s="60">
        <v>1</v>
      </c>
      <c r="ED90" s="60">
        <v>1</v>
      </c>
      <c r="EE90" s="60">
        <v>1</v>
      </c>
      <c r="EF90" s="60">
        <v>1</v>
      </c>
      <c r="EG90" s="60">
        <v>1</v>
      </c>
      <c r="EH90" s="60">
        <v>1</v>
      </c>
      <c r="EI90" s="60">
        <v>1</v>
      </c>
      <c r="EJ90" s="60">
        <v>1</v>
      </c>
      <c r="EK90" s="60">
        <v>1</v>
      </c>
      <c r="EL90" s="60">
        <v>1</v>
      </c>
      <c r="EM90" s="60">
        <v>1</v>
      </c>
      <c r="EN90" s="60">
        <v>1</v>
      </c>
      <c r="EO90" s="60">
        <v>1</v>
      </c>
      <c r="EP90" s="60">
        <v>0</v>
      </c>
      <c r="EQ90" s="60">
        <v>1</v>
      </c>
      <c r="ER90" s="60">
        <v>1</v>
      </c>
      <c r="ES90" s="60">
        <v>1</v>
      </c>
      <c r="ET90" s="60">
        <v>1</v>
      </c>
      <c r="EU90" s="60">
        <v>1</v>
      </c>
      <c r="EV90" s="60">
        <v>1</v>
      </c>
      <c r="EW90" s="60">
        <v>1</v>
      </c>
      <c r="EX90" s="60">
        <v>1</v>
      </c>
      <c r="EY90" s="60">
        <v>0</v>
      </c>
      <c r="EZ90" s="60">
        <v>1</v>
      </c>
      <c r="FA90" s="60">
        <v>1</v>
      </c>
      <c r="FB90" s="60"/>
      <c r="FC90" s="60"/>
      <c r="FD90" s="60"/>
      <c r="FE90" s="60"/>
      <c r="FF90" s="60"/>
      <c r="FG90" s="60"/>
      <c r="FH90" s="60"/>
      <c r="FI90" s="60"/>
      <c r="FJ90" s="60"/>
      <c r="FK90" s="60"/>
      <c r="FL90" s="60"/>
      <c r="FM90" s="60"/>
      <c r="FN90" s="60"/>
      <c r="FO90" s="60"/>
      <c r="FP90" s="60"/>
      <c r="FQ90" s="60"/>
      <c r="FR90" s="60"/>
      <c r="FS90" s="60"/>
      <c r="FT90" s="60"/>
      <c r="FU90" s="60"/>
      <c r="FV90" s="60"/>
      <c r="FW90" s="60"/>
      <c r="FX90" s="60"/>
      <c r="FY90" s="60"/>
      <c r="FZ90" s="60"/>
      <c r="GA90" s="60"/>
      <c r="GB90" s="60"/>
      <c r="GC90" s="60"/>
      <c r="GD90" s="60"/>
      <c r="GE90" s="60"/>
      <c r="GF90" s="60"/>
      <c r="GG90" s="60"/>
      <c r="GH90" s="60"/>
      <c r="GI90" s="60"/>
      <c r="GJ90" s="60"/>
      <c r="GK90" s="60"/>
      <c r="GL90" s="60"/>
      <c r="GM90" s="60"/>
      <c r="GN90" s="60"/>
      <c r="GO90" s="60"/>
      <c r="GP90" s="60"/>
      <c r="GQ90" s="60"/>
      <c r="GR90" s="60"/>
      <c r="GS90" s="60"/>
      <c r="GT90" s="60"/>
      <c r="GU90" s="60"/>
      <c r="GV90" s="60"/>
      <c r="GW90" s="60"/>
      <c r="GX90" s="60"/>
      <c r="GY90" s="60"/>
      <c r="GZ90" s="44"/>
      <c r="HA90" s="44"/>
      <c r="HB90" s="44"/>
      <c r="HC90" s="44"/>
      <c r="HD90" s="44"/>
      <c r="HE90" s="44"/>
      <c r="HF90" s="44"/>
      <c r="HG90" s="44"/>
      <c r="HH90" s="44"/>
      <c r="HI90" s="44"/>
      <c r="HJ90" s="44"/>
      <c r="HK90" s="44"/>
      <c r="HL90" s="44"/>
      <c r="HM90" s="44"/>
      <c r="HN90" s="44"/>
      <c r="HO90" s="44"/>
    </row>
    <row r="91" spans="1:223" ht="45" customHeight="1">
      <c r="A91" s="19">
        <f>A90+1</f>
        <v>51</v>
      </c>
      <c r="B91" s="189" t="s">
        <v>164</v>
      </c>
      <c r="C91" s="233">
        <f>C90+1</f>
        <v>91</v>
      </c>
      <c r="D91" s="28" t="s">
        <v>347</v>
      </c>
      <c r="E91" s="28" t="s">
        <v>1181</v>
      </c>
      <c r="F91" s="214">
        <v>2015</v>
      </c>
      <c r="G91" s="28" t="s">
        <v>151</v>
      </c>
      <c r="H91" s="28"/>
      <c r="I91" s="149" t="s">
        <v>1663</v>
      </c>
      <c r="J91" s="110" t="s">
        <v>1182</v>
      </c>
      <c r="K91" s="28">
        <v>1</v>
      </c>
      <c r="L91" s="28"/>
      <c r="M91" s="28"/>
      <c r="N91" s="28"/>
      <c r="O91" s="28"/>
      <c r="P91" s="105">
        <v>0</v>
      </c>
      <c r="Q91" s="105">
        <v>1</v>
      </c>
      <c r="R91" s="28"/>
      <c r="S91" s="28"/>
      <c r="T91" s="28"/>
      <c r="U91" s="28"/>
      <c r="V91" s="28"/>
      <c r="W91" s="28"/>
      <c r="X91" s="28"/>
      <c r="Y91" s="28"/>
      <c r="Z91" s="28"/>
      <c r="AA91" s="28"/>
      <c r="AB91" s="28"/>
      <c r="AC91" s="28"/>
      <c r="AD91" s="28"/>
      <c r="AE91" s="28"/>
      <c r="AF91" s="28"/>
      <c r="AG91" s="28"/>
      <c r="AH91" s="105">
        <v>0</v>
      </c>
      <c r="AI91" s="105">
        <v>1</v>
      </c>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v>1</v>
      </c>
      <c r="CU91" s="28"/>
      <c r="CV91" s="28">
        <v>1</v>
      </c>
      <c r="CW91" s="28"/>
      <c r="CX91" s="28"/>
      <c r="CY91" s="28"/>
      <c r="CZ91" s="28"/>
      <c r="DA91" s="28"/>
      <c r="DB91" s="28">
        <v>1</v>
      </c>
      <c r="DC91" s="28"/>
      <c r="DD91" s="28"/>
      <c r="DE91" s="28"/>
      <c r="DF91" s="28"/>
      <c r="DG91" s="28"/>
      <c r="DH91" s="28"/>
      <c r="DI91" s="28"/>
      <c r="DJ91" s="28"/>
      <c r="DK91" s="28"/>
      <c r="DL91" s="105">
        <v>1</v>
      </c>
      <c r="DM91" s="28"/>
      <c r="DN91" s="148">
        <v>0</v>
      </c>
      <c r="DO91" s="28">
        <v>1</v>
      </c>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v>1</v>
      </c>
      <c r="FB91" s="28"/>
      <c r="FC91" s="28"/>
      <c r="FD91" s="28"/>
      <c r="FE91" s="28"/>
      <c r="FF91" s="28"/>
      <c r="FG91" s="28"/>
      <c r="FH91" s="28"/>
      <c r="FI91" s="28"/>
      <c r="FJ91" s="28"/>
      <c r="FK91" s="28"/>
      <c r="FL91" s="28"/>
      <c r="FM91" s="28"/>
      <c r="FN91" s="28"/>
      <c r="FO91" s="28"/>
      <c r="FP91" s="28"/>
      <c r="FQ91" s="28"/>
      <c r="FR91" s="28"/>
      <c r="FS91" s="28"/>
      <c r="FT91" s="28"/>
      <c r="FU91" s="28"/>
      <c r="FV91" s="28"/>
      <c r="FW91" s="28"/>
      <c r="FX91" s="28"/>
      <c r="FY91" s="28"/>
      <c r="FZ91" s="28"/>
      <c r="GA91" s="28"/>
      <c r="GB91" s="28"/>
      <c r="GC91" s="28"/>
      <c r="GD91" s="28"/>
      <c r="GE91" s="28"/>
      <c r="GF91" s="28"/>
      <c r="GG91" s="28"/>
      <c r="GH91" s="28"/>
      <c r="GI91" s="28"/>
      <c r="GJ91" s="28"/>
      <c r="GK91" s="28"/>
      <c r="GL91" s="28"/>
      <c r="GM91" s="28"/>
      <c r="GN91" s="28"/>
      <c r="GO91" s="28"/>
      <c r="GP91" s="28"/>
      <c r="GQ91" s="28"/>
      <c r="GR91" s="28"/>
      <c r="GS91" s="28"/>
      <c r="GT91" s="28"/>
      <c r="GU91" s="28"/>
      <c r="GV91" s="28"/>
      <c r="GW91" s="28"/>
      <c r="GX91" s="28"/>
      <c r="GY91" s="28"/>
      <c r="GZ91" s="44"/>
      <c r="HA91" s="44"/>
      <c r="HB91" s="44"/>
      <c r="HC91" s="44"/>
      <c r="HD91" s="44"/>
      <c r="HE91" s="44"/>
      <c r="HF91" s="44"/>
      <c r="HG91" s="44"/>
      <c r="HH91" s="44"/>
      <c r="HI91" s="44"/>
      <c r="HJ91" s="44"/>
      <c r="HK91" s="44"/>
      <c r="HL91" s="44"/>
      <c r="HM91" s="44"/>
      <c r="HN91" s="44"/>
      <c r="HO91" s="44"/>
    </row>
    <row r="92" spans="1:223" ht="45" customHeight="1">
      <c r="A92" s="19">
        <f>A91+1</f>
        <v>52</v>
      </c>
      <c r="B92" s="189" t="s">
        <v>164</v>
      </c>
      <c r="C92" s="233">
        <f>C91+1</f>
        <v>92</v>
      </c>
      <c r="D92" s="28" t="s">
        <v>1667</v>
      </c>
      <c r="E92" s="28" t="s">
        <v>1193</v>
      </c>
      <c r="F92" s="214">
        <v>2015</v>
      </c>
      <c r="G92" s="28" t="s">
        <v>151</v>
      </c>
      <c r="H92" s="28"/>
      <c r="I92" s="149" t="s">
        <v>1194</v>
      </c>
      <c r="J92" s="110" t="s">
        <v>1195</v>
      </c>
      <c r="K92" s="28"/>
      <c r="L92" s="28"/>
      <c r="M92" s="28">
        <v>1</v>
      </c>
      <c r="N92" s="28"/>
      <c r="O92" s="28"/>
      <c r="P92" s="28">
        <v>0</v>
      </c>
      <c r="Q92" s="28">
        <v>1</v>
      </c>
      <c r="R92" s="28"/>
      <c r="S92" s="28"/>
      <c r="T92" s="28"/>
      <c r="U92" s="28"/>
      <c r="V92" s="28"/>
      <c r="W92" s="28"/>
      <c r="X92" s="28"/>
      <c r="Y92" s="28"/>
      <c r="Z92" s="28"/>
      <c r="AA92" s="28"/>
      <c r="AB92" s="28"/>
      <c r="AC92" s="28"/>
      <c r="AD92" s="28"/>
      <c r="AE92" s="28"/>
      <c r="AF92" s="28"/>
      <c r="AG92" s="28"/>
      <c r="AH92" s="28"/>
      <c r="AI92" s="28"/>
      <c r="AJ92" s="28"/>
      <c r="AK92" s="28"/>
      <c r="AL92" s="28"/>
      <c r="AM92" s="28">
        <v>1</v>
      </c>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v>1</v>
      </c>
      <c r="BM92" s="28">
        <v>1</v>
      </c>
      <c r="BN92" s="28"/>
      <c r="BO92" s="28"/>
      <c r="BP92" s="28"/>
      <c r="BQ92" s="28"/>
      <c r="BR92" s="28"/>
      <c r="BS92" s="28"/>
      <c r="BT92" s="28"/>
      <c r="BU92" s="28"/>
      <c r="BV92" s="28"/>
      <c r="BW92" s="28"/>
      <c r="BX92" s="28">
        <v>1</v>
      </c>
      <c r="BY92" s="28"/>
      <c r="BZ92" s="28">
        <v>1</v>
      </c>
      <c r="CA92" s="28"/>
      <c r="CB92" s="28"/>
      <c r="CC92" s="28"/>
      <c r="CD92" s="28"/>
      <c r="CE92" s="28"/>
      <c r="CF92" s="28"/>
      <c r="CG92" s="28"/>
      <c r="CH92" s="28"/>
      <c r="CI92" s="28"/>
      <c r="CJ92" s="28"/>
      <c r="CK92" s="28"/>
      <c r="CL92" s="28"/>
      <c r="CM92" s="28"/>
      <c r="CN92" s="28"/>
      <c r="CO92" s="28"/>
      <c r="CP92" s="28"/>
      <c r="CQ92" s="28"/>
      <c r="CR92" s="28"/>
      <c r="CS92" s="28"/>
      <c r="CT92" s="105">
        <v>0</v>
      </c>
      <c r="CU92" s="105">
        <v>0</v>
      </c>
      <c r="CV92" s="28"/>
      <c r="CW92" s="28"/>
      <c r="CX92" s="28"/>
      <c r="CY92" s="28"/>
      <c r="CZ92" s="28"/>
      <c r="DA92" s="28"/>
      <c r="DB92" s="28"/>
      <c r="DC92" s="28"/>
      <c r="DD92" s="28"/>
      <c r="DE92" s="28"/>
      <c r="DF92" s="28"/>
      <c r="DG92" s="28"/>
      <c r="DH92" s="28"/>
      <c r="DI92" s="28"/>
      <c r="DJ92" s="28"/>
      <c r="DK92" s="28"/>
      <c r="DL92" s="28"/>
      <c r="DM92" s="28"/>
      <c r="DN92" s="28">
        <v>1</v>
      </c>
      <c r="DO92" s="28">
        <v>1</v>
      </c>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v>1</v>
      </c>
      <c r="FH92" s="28"/>
      <c r="FI92" s="28"/>
      <c r="FJ92" s="28"/>
      <c r="FK92" s="28"/>
      <c r="FL92" s="28"/>
      <c r="FM92" s="28"/>
      <c r="FN92" s="28"/>
      <c r="FO92" s="28"/>
      <c r="FP92" s="28"/>
      <c r="FQ92" s="28"/>
      <c r="FR92" s="28"/>
      <c r="FS92" s="28"/>
      <c r="FT92" s="28"/>
      <c r="FU92" s="28"/>
      <c r="FV92" s="28"/>
      <c r="FW92" s="28"/>
      <c r="FX92" s="28"/>
      <c r="FY92" s="28"/>
      <c r="FZ92" s="28"/>
      <c r="GA92" s="28"/>
      <c r="GB92" s="28"/>
      <c r="GC92" s="28"/>
      <c r="GD92" s="28"/>
      <c r="GE92" s="28"/>
      <c r="GF92" s="28"/>
      <c r="GG92" s="28"/>
      <c r="GH92" s="28"/>
      <c r="GI92" s="28"/>
      <c r="GJ92" s="28"/>
      <c r="GK92" s="28"/>
      <c r="GL92" s="28"/>
      <c r="GM92" s="28"/>
      <c r="GN92" s="28"/>
      <c r="GO92" s="28"/>
      <c r="GP92" s="28"/>
      <c r="GQ92" s="28"/>
      <c r="GR92" s="28"/>
      <c r="GS92" s="28"/>
      <c r="GT92" s="28"/>
      <c r="GU92" s="28"/>
      <c r="GV92" s="28"/>
      <c r="GW92" s="28"/>
      <c r="GX92" s="28"/>
      <c r="GY92" s="28"/>
      <c r="GZ92" s="44"/>
      <c r="HA92" s="44"/>
      <c r="HB92" s="44"/>
      <c r="HC92" s="44"/>
      <c r="HD92" s="44"/>
      <c r="HE92" s="44"/>
      <c r="HF92" s="44"/>
      <c r="HG92" s="44"/>
      <c r="HH92" s="44"/>
      <c r="HI92" s="44"/>
      <c r="HJ92" s="44"/>
      <c r="HK92" s="44"/>
      <c r="HL92" s="44"/>
      <c r="HM92" s="44"/>
      <c r="HN92" s="44"/>
      <c r="HO92" s="44"/>
    </row>
    <row r="93" spans="1:223" ht="45" customHeight="1">
      <c r="A93" s="19">
        <f>A92+1</f>
        <v>53</v>
      </c>
      <c r="B93" s="122" t="s">
        <v>148</v>
      </c>
      <c r="C93" s="193">
        <f>1+C92</f>
        <v>93</v>
      </c>
      <c r="D93" s="12" t="s">
        <v>275</v>
      </c>
      <c r="E93" s="12" t="s">
        <v>276</v>
      </c>
      <c r="F93" s="214">
        <v>2016</v>
      </c>
      <c r="G93" s="23" t="s">
        <v>151</v>
      </c>
      <c r="H93" s="20"/>
      <c r="I93" s="153" t="s">
        <v>1413</v>
      </c>
      <c r="J93" s="110" t="s">
        <v>277</v>
      </c>
      <c r="K93" s="12">
        <v>1</v>
      </c>
      <c r="L93" s="12"/>
      <c r="M93" s="12"/>
      <c r="N93" s="12"/>
      <c r="O93" s="12"/>
      <c r="P93" s="12"/>
      <c r="Q93" s="12"/>
      <c r="R93" s="12"/>
      <c r="S93" s="12"/>
      <c r="T93" s="12"/>
      <c r="U93" s="12"/>
      <c r="V93" s="12"/>
      <c r="W93" s="12"/>
      <c r="X93" s="12"/>
      <c r="Y93" s="12"/>
      <c r="Z93" s="12"/>
      <c r="AA93" s="12"/>
      <c r="AB93" s="12">
        <v>1</v>
      </c>
      <c r="AC93" s="12">
        <v>1</v>
      </c>
      <c r="AD93" s="12"/>
      <c r="AE93" s="12"/>
      <c r="AF93" s="12"/>
      <c r="AG93" s="12"/>
      <c r="AH93" s="12"/>
      <c r="AI93" s="12"/>
      <c r="AJ93" s="12"/>
      <c r="AK93" s="12"/>
      <c r="AL93" s="12"/>
      <c r="AM93" s="12"/>
      <c r="AN93" s="12"/>
      <c r="AO93" s="12"/>
      <c r="AP93" s="12"/>
      <c r="AQ93" s="12"/>
      <c r="AR93" s="12"/>
      <c r="AS93" s="12"/>
      <c r="AT93" s="12"/>
      <c r="AU93" s="12">
        <v>1</v>
      </c>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v>1</v>
      </c>
      <c r="CT93" s="12"/>
      <c r="CU93" s="12"/>
      <c r="CV93" s="12"/>
      <c r="CW93" s="12"/>
      <c r="CX93" s="12"/>
      <c r="CY93" s="12"/>
      <c r="CZ93" s="12"/>
      <c r="DA93" s="12"/>
      <c r="DB93" s="12"/>
      <c r="DC93" s="12"/>
      <c r="DD93" s="12"/>
      <c r="DE93" s="12"/>
      <c r="DF93" s="12"/>
      <c r="DG93" s="12"/>
      <c r="DH93" s="12"/>
      <c r="DI93" s="12"/>
      <c r="DJ93" s="12"/>
      <c r="DK93" s="12"/>
      <c r="DL93" s="12">
        <v>1</v>
      </c>
      <c r="DM93" s="12"/>
      <c r="DN93" s="12"/>
      <c r="DO93" s="12">
        <v>1</v>
      </c>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v>1</v>
      </c>
      <c r="FG93" s="12"/>
      <c r="FH93" s="12"/>
      <c r="FI93" s="12"/>
      <c r="FJ93" s="12"/>
      <c r="FK93" s="12"/>
      <c r="FL93" s="12">
        <v>1</v>
      </c>
      <c r="FM93" s="12"/>
      <c r="FN93" s="12"/>
      <c r="FO93" s="12"/>
      <c r="FP93" s="12">
        <v>1</v>
      </c>
      <c r="FQ93" s="12">
        <v>1</v>
      </c>
      <c r="FR93" s="12"/>
      <c r="FS93" s="12"/>
      <c r="FT93" s="12"/>
      <c r="FU93" s="12">
        <v>1</v>
      </c>
      <c r="FV93" s="12"/>
      <c r="FW93" s="12"/>
      <c r="FX93" s="12"/>
      <c r="FY93" s="12"/>
      <c r="FZ93" s="12"/>
      <c r="GA93" s="12"/>
      <c r="GB93" s="12">
        <v>0</v>
      </c>
      <c r="GC93" s="14">
        <v>0</v>
      </c>
      <c r="GD93" s="14">
        <v>1</v>
      </c>
      <c r="GE93" s="14"/>
      <c r="GF93" s="12" t="s">
        <v>278</v>
      </c>
      <c r="GG93" s="12" t="s">
        <v>279</v>
      </c>
      <c r="GH93" s="32" t="s">
        <v>280</v>
      </c>
      <c r="GI93" s="12" t="s">
        <v>281</v>
      </c>
      <c r="GJ93" s="12" t="s">
        <v>282</v>
      </c>
      <c r="GK93" s="12"/>
      <c r="GL93" s="12" t="s">
        <v>283</v>
      </c>
      <c r="GM93" s="12" t="s">
        <v>284</v>
      </c>
      <c r="GN93" s="12" t="s">
        <v>285</v>
      </c>
      <c r="GO93" s="12"/>
      <c r="GP93" s="434" t="s">
        <v>196</v>
      </c>
      <c r="GQ93" s="12">
        <v>1</v>
      </c>
      <c r="GR93" s="12">
        <v>1</v>
      </c>
      <c r="GS93" s="12">
        <v>0</v>
      </c>
      <c r="GT93" s="12"/>
      <c r="GU93" s="12">
        <v>1</v>
      </c>
      <c r="GV93" s="12">
        <v>0</v>
      </c>
      <c r="GW93" s="14">
        <v>0</v>
      </c>
      <c r="GX93" s="14">
        <v>1</v>
      </c>
      <c r="GY93" s="14"/>
      <c r="GZ93" s="44"/>
      <c r="HA93" s="44"/>
      <c r="HB93" s="44"/>
      <c r="HC93" s="44"/>
      <c r="HD93" s="44"/>
      <c r="HE93" s="44"/>
      <c r="HF93" s="44"/>
      <c r="HG93" s="44"/>
      <c r="HH93" s="44"/>
      <c r="HI93" s="44"/>
      <c r="HJ93" s="44"/>
      <c r="HK93" s="44"/>
      <c r="HL93" s="44"/>
      <c r="HM93" s="44"/>
      <c r="HN93" s="44"/>
      <c r="HO93" s="44"/>
    </row>
    <row r="94" spans="1:223" ht="45" customHeight="1">
      <c r="A94" s="19">
        <f>A93+1</f>
        <v>54</v>
      </c>
      <c r="B94" s="121" t="s">
        <v>164</v>
      </c>
      <c r="C94" s="193">
        <f>1+C93</f>
        <v>94</v>
      </c>
      <c r="D94" s="12" t="s">
        <v>200</v>
      </c>
      <c r="E94" s="33" t="s">
        <v>336</v>
      </c>
      <c r="F94" s="214">
        <v>2016</v>
      </c>
      <c r="G94" s="12" t="s">
        <v>151</v>
      </c>
      <c r="H94" s="33"/>
      <c r="I94" s="149" t="s">
        <v>337</v>
      </c>
      <c r="J94" s="110" t="s">
        <v>338</v>
      </c>
      <c r="K94" s="12"/>
      <c r="L94" s="12"/>
      <c r="M94" s="12">
        <v>1</v>
      </c>
      <c r="N94" s="12"/>
      <c r="O94" s="12"/>
      <c r="P94" s="12">
        <v>0</v>
      </c>
      <c r="Q94" s="12">
        <v>1</v>
      </c>
      <c r="R94" s="12"/>
      <c r="S94" s="12"/>
      <c r="T94" s="12"/>
      <c r="U94" s="12"/>
      <c r="V94" s="12"/>
      <c r="W94" s="12"/>
      <c r="X94" s="12"/>
      <c r="Y94" s="12"/>
      <c r="Z94" s="12"/>
      <c r="AA94" s="12"/>
      <c r="AB94" s="12"/>
      <c r="AC94" s="12"/>
      <c r="AD94" s="12"/>
      <c r="AE94" s="12"/>
      <c r="AF94" s="12"/>
      <c r="AG94" s="12"/>
      <c r="AH94" s="12"/>
      <c r="AI94" s="12"/>
      <c r="AJ94" s="12"/>
      <c r="AK94" s="12"/>
      <c r="AL94" s="12"/>
      <c r="AM94" s="12">
        <v>1</v>
      </c>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v>1</v>
      </c>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v>1</v>
      </c>
      <c r="CT94" s="12"/>
      <c r="CU94" s="12"/>
      <c r="CV94" s="12"/>
      <c r="CW94" s="12"/>
      <c r="CX94" s="12"/>
      <c r="CY94" s="12"/>
      <c r="CZ94" s="12"/>
      <c r="DA94" s="12"/>
      <c r="DB94" s="12"/>
      <c r="DC94" s="12"/>
      <c r="DD94" s="12"/>
      <c r="DE94" s="12"/>
      <c r="DF94" s="12"/>
      <c r="DG94" s="12"/>
      <c r="DH94" s="12"/>
      <c r="DI94" s="12"/>
      <c r="DJ94" s="12"/>
      <c r="DK94" s="12"/>
      <c r="DL94" s="12">
        <v>1</v>
      </c>
      <c r="DM94" s="12"/>
      <c r="DN94" s="12"/>
      <c r="DO94" s="12">
        <v>1</v>
      </c>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v>1</v>
      </c>
      <c r="FM94" s="12"/>
      <c r="FN94" s="12"/>
      <c r="FO94" s="12"/>
      <c r="FP94" s="12"/>
      <c r="FQ94" s="12"/>
      <c r="FR94" s="12"/>
      <c r="FS94" s="12"/>
      <c r="FT94" s="12"/>
      <c r="FU94" s="12"/>
      <c r="FV94" s="12"/>
      <c r="FW94" s="12"/>
      <c r="FX94" s="12"/>
      <c r="FY94" s="12"/>
      <c r="FZ94" s="12"/>
      <c r="GA94" s="12"/>
      <c r="GB94" s="12"/>
      <c r="GC94" s="14"/>
      <c r="GD94" s="14"/>
      <c r="GE94" s="14"/>
      <c r="GF94" s="12" t="s">
        <v>339</v>
      </c>
      <c r="GG94" s="12" t="s">
        <v>340</v>
      </c>
      <c r="GH94" s="12" t="s">
        <v>173</v>
      </c>
      <c r="GI94" s="12" t="s">
        <v>341</v>
      </c>
      <c r="GJ94" s="12" t="s">
        <v>342</v>
      </c>
      <c r="GK94" s="12"/>
      <c r="GL94" s="12" t="s">
        <v>343</v>
      </c>
      <c r="GM94" s="12" t="s">
        <v>344</v>
      </c>
      <c r="GN94" s="29" t="s">
        <v>345</v>
      </c>
      <c r="GO94" s="430" t="s">
        <v>346</v>
      </c>
      <c r="GP94" s="431" t="s">
        <v>196</v>
      </c>
      <c r="GQ94" s="11">
        <v>1</v>
      </c>
      <c r="GR94" s="12">
        <v>0</v>
      </c>
      <c r="GS94" s="12">
        <v>1</v>
      </c>
      <c r="GT94" s="12"/>
      <c r="GU94" s="12">
        <v>0</v>
      </c>
      <c r="GV94" s="12">
        <v>0</v>
      </c>
      <c r="GW94" s="14">
        <v>0</v>
      </c>
      <c r="GX94" s="14"/>
      <c r="GY94" s="14"/>
      <c r="GZ94" s="44"/>
      <c r="HA94" s="44"/>
      <c r="HB94" s="44"/>
      <c r="HC94" s="44"/>
      <c r="HD94" s="44"/>
      <c r="HE94" s="44"/>
      <c r="HF94" s="44"/>
      <c r="HG94" s="44"/>
      <c r="HH94" s="44"/>
      <c r="HI94" s="44"/>
      <c r="HJ94" s="44"/>
      <c r="HK94" s="44"/>
      <c r="HL94" s="44"/>
      <c r="HM94" s="44"/>
      <c r="HN94" s="44"/>
      <c r="HO94" s="44"/>
    </row>
    <row r="95" spans="1:223" ht="45" customHeight="1">
      <c r="A95" s="19">
        <f>A94+1</f>
        <v>55</v>
      </c>
      <c r="B95" s="121" t="s">
        <v>164</v>
      </c>
      <c r="C95" s="193">
        <f>1+C94</f>
        <v>95</v>
      </c>
      <c r="D95" s="12" t="s">
        <v>360</v>
      </c>
      <c r="E95" s="12" t="s">
        <v>361</v>
      </c>
      <c r="F95" s="214">
        <v>2016</v>
      </c>
      <c r="G95" s="12" t="s">
        <v>151</v>
      </c>
      <c r="H95" s="12"/>
      <c r="I95" s="149" t="s">
        <v>362</v>
      </c>
      <c r="J95" s="110" t="s">
        <v>363</v>
      </c>
      <c r="K95" s="12"/>
      <c r="L95" s="12"/>
      <c r="M95" s="12"/>
      <c r="N95" s="12">
        <v>1</v>
      </c>
      <c r="O95" s="12"/>
      <c r="P95" s="12">
        <v>0</v>
      </c>
      <c r="Q95" s="12">
        <v>1</v>
      </c>
      <c r="R95" s="12"/>
      <c r="S95" s="12"/>
      <c r="T95" s="12"/>
      <c r="U95" s="12"/>
      <c r="V95" s="12"/>
      <c r="W95" s="12"/>
      <c r="X95" s="12"/>
      <c r="Y95" s="12"/>
      <c r="Z95" s="12"/>
      <c r="AA95" s="12"/>
      <c r="AB95" s="12"/>
      <c r="AC95" s="12"/>
      <c r="AD95" s="12"/>
      <c r="AE95" s="12"/>
      <c r="AF95" s="12"/>
      <c r="AG95" s="12"/>
      <c r="AH95" s="12"/>
      <c r="AI95" s="12"/>
      <c r="AJ95" s="12"/>
      <c r="AK95" s="12"/>
      <c r="AL95" s="12"/>
      <c r="AM95" s="12">
        <v>1</v>
      </c>
      <c r="AN95" s="12"/>
      <c r="AO95" s="12"/>
      <c r="AP95" s="12"/>
      <c r="AQ95" s="12"/>
      <c r="AR95" s="12"/>
      <c r="AS95" s="12"/>
      <c r="AT95" s="12"/>
      <c r="AU95" s="12"/>
      <c r="AV95" s="12"/>
      <c r="AW95" s="12"/>
      <c r="AX95" s="12"/>
      <c r="AY95" s="12">
        <v>1</v>
      </c>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v>1</v>
      </c>
      <c r="DK95" s="12"/>
      <c r="DL95" s="12">
        <v>1</v>
      </c>
      <c r="DM95" s="12"/>
      <c r="DN95" s="12"/>
      <c r="DO95" s="12">
        <v>1</v>
      </c>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v>1</v>
      </c>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v>0</v>
      </c>
      <c r="GC95" s="14">
        <v>0</v>
      </c>
      <c r="GD95" s="14"/>
      <c r="GE95" s="14"/>
      <c r="GF95" s="12" t="s">
        <v>364</v>
      </c>
      <c r="GG95" s="12" t="s">
        <v>365</v>
      </c>
      <c r="GH95" s="12" t="s">
        <v>352</v>
      </c>
      <c r="GI95" s="12" t="s">
        <v>366</v>
      </c>
      <c r="GJ95" s="12" t="s">
        <v>367</v>
      </c>
      <c r="GK95" s="12" t="s">
        <v>368</v>
      </c>
      <c r="GL95" s="12" t="s">
        <v>369</v>
      </c>
      <c r="GM95" s="12" t="s">
        <v>370</v>
      </c>
      <c r="GN95" s="12" t="s">
        <v>371</v>
      </c>
      <c r="GO95" s="12" t="s">
        <v>372</v>
      </c>
      <c r="GP95" s="432" t="s">
        <v>196</v>
      </c>
      <c r="GQ95" s="12">
        <v>0</v>
      </c>
      <c r="GR95" s="12">
        <v>0</v>
      </c>
      <c r="GS95" s="12">
        <v>1</v>
      </c>
      <c r="GT95" s="12"/>
      <c r="GU95" s="12">
        <v>0</v>
      </c>
      <c r="GV95" s="12">
        <v>0</v>
      </c>
      <c r="GW95" s="14">
        <v>0</v>
      </c>
      <c r="GX95" s="14"/>
      <c r="GY95" s="14"/>
      <c r="GZ95" s="44"/>
      <c r="HA95" s="44"/>
      <c r="HB95" s="44"/>
      <c r="HC95" s="44"/>
      <c r="HD95" s="44"/>
      <c r="HE95" s="44"/>
      <c r="HF95" s="44"/>
      <c r="HG95" s="44"/>
      <c r="HH95" s="44"/>
      <c r="HI95" s="44"/>
      <c r="HJ95" s="44"/>
      <c r="HK95" s="44"/>
      <c r="HL95" s="44"/>
      <c r="HM95" s="44"/>
      <c r="HN95" s="44"/>
      <c r="HO95" s="44"/>
    </row>
    <row r="96" spans="1:223" ht="45" customHeight="1">
      <c r="A96" s="19">
        <f>A95+1</f>
        <v>56</v>
      </c>
      <c r="B96" s="121" t="s">
        <v>164</v>
      </c>
      <c r="C96" s="193">
        <f>1+C95</f>
        <v>96</v>
      </c>
      <c r="D96" s="12" t="s">
        <v>286</v>
      </c>
      <c r="E96" s="12" t="s">
        <v>373</v>
      </c>
      <c r="F96" s="214">
        <v>2016</v>
      </c>
      <c r="G96" s="12" t="s">
        <v>151</v>
      </c>
      <c r="H96" s="28"/>
      <c r="I96" s="149" t="s">
        <v>374</v>
      </c>
      <c r="J96" s="110" t="s">
        <v>375</v>
      </c>
      <c r="K96" s="12"/>
      <c r="L96" s="12"/>
      <c r="M96" s="12"/>
      <c r="N96" s="12">
        <v>1</v>
      </c>
      <c r="O96" s="12"/>
      <c r="P96" s="12">
        <v>0</v>
      </c>
      <c r="Q96" s="12">
        <v>1</v>
      </c>
      <c r="R96" s="12"/>
      <c r="S96" s="12"/>
      <c r="T96" s="12">
        <v>1</v>
      </c>
      <c r="U96" s="12"/>
      <c r="V96" s="12"/>
      <c r="W96" s="12"/>
      <c r="X96" s="12"/>
      <c r="Y96" s="12"/>
      <c r="Z96" s="12"/>
      <c r="AA96" s="12"/>
      <c r="AB96" s="12"/>
      <c r="AC96" s="10">
        <v>1</v>
      </c>
      <c r="AD96" s="12"/>
      <c r="AE96" s="12"/>
      <c r="AF96" s="12"/>
      <c r="AG96" s="12"/>
      <c r="AH96" s="12"/>
      <c r="AI96" s="12">
        <v>1</v>
      </c>
      <c r="AJ96" s="12"/>
      <c r="AK96" s="12"/>
      <c r="AL96" s="12"/>
      <c r="AM96" s="10">
        <v>1</v>
      </c>
      <c r="AN96" s="10">
        <v>1</v>
      </c>
      <c r="AO96" s="12"/>
      <c r="AP96" s="12">
        <v>1</v>
      </c>
      <c r="AQ96" s="12"/>
      <c r="AR96" s="12"/>
      <c r="AS96" s="12"/>
      <c r="AT96" s="12"/>
      <c r="AU96" s="12"/>
      <c r="AV96" s="12"/>
      <c r="AW96" s="12"/>
      <c r="AX96" s="12"/>
      <c r="AY96" s="12"/>
      <c r="AZ96" s="12"/>
      <c r="BA96" s="12"/>
      <c r="BB96" s="12">
        <v>1</v>
      </c>
      <c r="BC96" s="12"/>
      <c r="BD96" s="12"/>
      <c r="BE96" s="12"/>
      <c r="BF96" s="12"/>
      <c r="BG96" s="12"/>
      <c r="BH96" s="12"/>
      <c r="BI96" s="12"/>
      <c r="BJ96" s="12"/>
      <c r="BK96" s="12"/>
      <c r="BL96" s="12"/>
      <c r="BM96" s="12"/>
      <c r="BN96" s="12"/>
      <c r="BO96" s="12"/>
      <c r="BP96" s="33"/>
      <c r="BQ96" s="33"/>
      <c r="BR96" s="33"/>
      <c r="BS96" s="33"/>
      <c r="BT96" s="33"/>
      <c r="BU96" s="33"/>
      <c r="BV96" s="33"/>
      <c r="BW96" s="33"/>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v>1</v>
      </c>
      <c r="DJ96" s="12">
        <v>1</v>
      </c>
      <c r="DK96" s="12"/>
      <c r="DL96" s="12">
        <v>1</v>
      </c>
      <c r="DM96" s="12"/>
      <c r="DN96" s="12"/>
      <c r="DO96" s="12">
        <v>1</v>
      </c>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v>1</v>
      </c>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v>0</v>
      </c>
      <c r="GC96" s="14">
        <v>0</v>
      </c>
      <c r="GD96" s="14"/>
      <c r="GE96" s="14"/>
      <c r="GF96" s="12" t="s">
        <v>376</v>
      </c>
      <c r="GG96" s="12" t="s">
        <v>377</v>
      </c>
      <c r="GH96" s="11" t="s">
        <v>352</v>
      </c>
      <c r="GI96" s="28" t="s">
        <v>378</v>
      </c>
      <c r="GJ96" s="33" t="s">
        <v>379</v>
      </c>
      <c r="GK96" s="12" t="s">
        <v>380</v>
      </c>
      <c r="GL96" s="402" t="s">
        <v>381</v>
      </c>
      <c r="GM96" s="12" t="s">
        <v>382</v>
      </c>
      <c r="GN96" s="12" t="s">
        <v>383</v>
      </c>
      <c r="GO96" s="12" t="s">
        <v>384</v>
      </c>
      <c r="GP96" s="432" t="s">
        <v>196</v>
      </c>
      <c r="GQ96" s="12">
        <v>0</v>
      </c>
      <c r="GR96" s="11">
        <v>1</v>
      </c>
      <c r="GS96" s="12">
        <v>1</v>
      </c>
      <c r="GT96" s="12"/>
      <c r="GU96" s="12">
        <v>0</v>
      </c>
      <c r="GV96" s="12">
        <v>0</v>
      </c>
      <c r="GW96" s="14">
        <v>0</v>
      </c>
      <c r="GX96" s="14"/>
      <c r="GY96" s="14"/>
      <c r="GZ96" s="44"/>
      <c r="HA96" s="44"/>
      <c r="HB96" s="44"/>
      <c r="HC96" s="44"/>
      <c r="HD96" s="44"/>
      <c r="HE96" s="44"/>
      <c r="HF96" s="44"/>
      <c r="HG96" s="44"/>
      <c r="HH96" s="44"/>
      <c r="HI96" s="44"/>
      <c r="HJ96" s="44"/>
      <c r="HK96" s="44"/>
      <c r="HL96" s="44"/>
      <c r="HM96" s="44"/>
      <c r="HN96" s="44"/>
      <c r="HO96" s="44"/>
    </row>
    <row r="97" spans="1:223" ht="45" customHeight="1">
      <c r="A97" s="19">
        <f>A96+1</f>
        <v>57</v>
      </c>
      <c r="B97" s="121" t="s">
        <v>225</v>
      </c>
      <c r="C97" s="193">
        <f>1+C96</f>
        <v>97</v>
      </c>
      <c r="D97" s="12" t="s">
        <v>433</v>
      </c>
      <c r="E97" s="12" t="s">
        <v>434</v>
      </c>
      <c r="F97" s="214">
        <v>2016</v>
      </c>
      <c r="G97" s="12" t="s">
        <v>151</v>
      </c>
      <c r="H97" s="28"/>
      <c r="I97" s="149" t="s">
        <v>435</v>
      </c>
      <c r="J97" s="110" t="s">
        <v>436</v>
      </c>
      <c r="K97" s="12"/>
      <c r="L97" s="12"/>
      <c r="M97" s="12">
        <v>1</v>
      </c>
      <c r="N97" s="12">
        <v>1</v>
      </c>
      <c r="O97" s="12">
        <v>1</v>
      </c>
      <c r="P97" s="12">
        <v>0</v>
      </c>
      <c r="Q97" s="12">
        <v>1</v>
      </c>
      <c r="R97" s="12"/>
      <c r="S97" s="12"/>
      <c r="T97" s="12">
        <v>1</v>
      </c>
      <c r="U97" s="12"/>
      <c r="V97" s="12"/>
      <c r="W97" s="12"/>
      <c r="X97" s="12"/>
      <c r="Y97" s="12"/>
      <c r="Z97" s="12"/>
      <c r="AA97" s="12"/>
      <c r="AB97" s="12"/>
      <c r="AC97" s="12">
        <v>1</v>
      </c>
      <c r="AD97" s="12"/>
      <c r="AE97" s="12"/>
      <c r="AF97" s="12"/>
      <c r="AG97" s="12"/>
      <c r="AH97" s="12"/>
      <c r="AI97" s="12"/>
      <c r="AJ97" s="12"/>
      <c r="AK97" s="12"/>
      <c r="AL97" s="12"/>
      <c r="AM97" s="12">
        <v>1</v>
      </c>
      <c r="AN97" s="12">
        <v>1</v>
      </c>
      <c r="AO97" s="12">
        <v>1</v>
      </c>
      <c r="AP97" s="12">
        <v>1</v>
      </c>
      <c r="AQ97" s="12"/>
      <c r="AR97" s="12"/>
      <c r="AS97" s="12">
        <v>1</v>
      </c>
      <c r="AT97" s="12"/>
      <c r="AU97" s="12"/>
      <c r="AV97" s="12"/>
      <c r="AW97" s="12"/>
      <c r="AX97" s="12">
        <v>1</v>
      </c>
      <c r="AY97" s="12">
        <v>1</v>
      </c>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v>1</v>
      </c>
      <c r="CT97" s="12"/>
      <c r="CU97" s="12"/>
      <c r="CV97" s="12"/>
      <c r="CW97" s="12"/>
      <c r="CX97" s="12"/>
      <c r="CY97" s="12"/>
      <c r="CZ97" s="12"/>
      <c r="DA97" s="12"/>
      <c r="DB97" s="12"/>
      <c r="DC97" s="12"/>
      <c r="DD97" s="12"/>
      <c r="DE97" s="12"/>
      <c r="DF97" s="12"/>
      <c r="DG97" s="12"/>
      <c r="DH97" s="12"/>
      <c r="DI97" s="12"/>
      <c r="DJ97" s="12"/>
      <c r="DK97" s="12"/>
      <c r="DL97" s="12">
        <v>1</v>
      </c>
      <c r="DM97" s="12"/>
      <c r="DN97" s="12"/>
      <c r="DO97" s="12">
        <v>1</v>
      </c>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v>1</v>
      </c>
      <c r="FX97" s="12"/>
      <c r="FY97" s="12"/>
      <c r="FZ97" s="12"/>
      <c r="GA97" s="12"/>
      <c r="GB97" s="12">
        <v>0</v>
      </c>
      <c r="GC97" s="14">
        <v>0</v>
      </c>
      <c r="GD97" s="14"/>
      <c r="GE97" s="14"/>
      <c r="GF97" s="12" t="s">
        <v>437</v>
      </c>
      <c r="GG97" s="12" t="s">
        <v>438</v>
      </c>
      <c r="GH97" s="12" t="s">
        <v>439</v>
      </c>
      <c r="GI97" s="12" t="s">
        <v>440</v>
      </c>
      <c r="GJ97" s="12" t="s">
        <v>441</v>
      </c>
      <c r="GK97" s="12"/>
      <c r="GL97" s="12" t="s">
        <v>442</v>
      </c>
      <c r="GM97" s="12" t="s">
        <v>443</v>
      </c>
      <c r="GN97" s="12" t="s">
        <v>444</v>
      </c>
      <c r="GO97" s="12"/>
      <c r="GP97" s="431" t="s">
        <v>196</v>
      </c>
      <c r="GQ97" s="12">
        <v>1</v>
      </c>
      <c r="GR97" s="12">
        <v>1</v>
      </c>
      <c r="GS97" s="12">
        <v>1</v>
      </c>
      <c r="GT97" s="12"/>
      <c r="GU97" s="12">
        <v>0</v>
      </c>
      <c r="GV97" s="12">
        <v>0</v>
      </c>
      <c r="GW97" s="14">
        <v>0</v>
      </c>
      <c r="GX97" s="14"/>
      <c r="GY97" s="14"/>
      <c r="GZ97" s="44"/>
      <c r="HA97" s="44"/>
      <c r="HB97" s="44"/>
      <c r="HC97" s="44"/>
      <c r="HD97" s="44"/>
      <c r="HE97" s="44"/>
      <c r="HF97" s="44"/>
      <c r="HG97" s="44"/>
      <c r="HH97" s="44"/>
      <c r="HI97" s="44"/>
      <c r="HJ97" s="44"/>
      <c r="HK97" s="44"/>
      <c r="HL97" s="44"/>
      <c r="HM97" s="44"/>
      <c r="HN97" s="44"/>
      <c r="HO97" s="44"/>
    </row>
    <row r="98" spans="1:223" ht="45" customHeight="1">
      <c r="A98" s="19">
        <f>A97+1</f>
        <v>58</v>
      </c>
      <c r="B98" s="121" t="s">
        <v>164</v>
      </c>
      <c r="C98" s="193">
        <v>40</v>
      </c>
      <c r="D98" s="28" t="s">
        <v>626</v>
      </c>
      <c r="E98" s="28" t="s">
        <v>627</v>
      </c>
      <c r="F98" s="214">
        <v>2016</v>
      </c>
      <c r="G98" s="28" t="s">
        <v>151</v>
      </c>
      <c r="H98" s="405"/>
      <c r="I98" s="153" t="s">
        <v>628</v>
      </c>
      <c r="J98" s="118" t="s">
        <v>629</v>
      </c>
      <c r="K98" s="28"/>
      <c r="L98" s="28"/>
      <c r="M98" s="28">
        <v>1</v>
      </c>
      <c r="N98" s="28"/>
      <c r="O98" s="28"/>
      <c r="P98" s="28">
        <v>0</v>
      </c>
      <c r="Q98" s="28">
        <v>1</v>
      </c>
      <c r="R98" s="28"/>
      <c r="S98" s="28"/>
      <c r="T98" s="28"/>
      <c r="U98" s="28"/>
      <c r="V98" s="28"/>
      <c r="W98" s="28"/>
      <c r="X98" s="28"/>
      <c r="Y98" s="28"/>
      <c r="Z98" s="28"/>
      <c r="AA98" s="28"/>
      <c r="AB98" s="28"/>
      <c r="AC98" s="28"/>
      <c r="AD98" s="28"/>
      <c r="AE98" s="28"/>
      <c r="AF98" s="28"/>
      <c r="AG98" s="28"/>
      <c r="AH98" s="28"/>
      <c r="AI98" s="28"/>
      <c r="AJ98" s="28"/>
      <c r="AK98" s="28"/>
      <c r="AL98" s="28"/>
      <c r="AM98" s="28">
        <v>1</v>
      </c>
      <c r="AN98" s="28"/>
      <c r="AO98" s="28"/>
      <c r="AP98" s="28"/>
      <c r="AQ98" s="28"/>
      <c r="AR98" s="28"/>
      <c r="AS98" s="28"/>
      <c r="AT98" s="28"/>
      <c r="AU98" s="28"/>
      <c r="AV98" s="28"/>
      <c r="AW98" s="28"/>
      <c r="AX98" s="28">
        <v>1</v>
      </c>
      <c r="AY98" s="28"/>
      <c r="AZ98" s="28"/>
      <c r="BA98" s="28"/>
      <c r="BB98" s="28"/>
      <c r="BC98" s="28">
        <v>0</v>
      </c>
      <c r="BD98" s="28"/>
      <c r="BE98" s="28"/>
      <c r="BF98" s="28">
        <v>1</v>
      </c>
      <c r="BG98" s="28"/>
      <c r="BH98" s="28"/>
      <c r="BI98" s="28"/>
      <c r="BJ98" s="28"/>
      <c r="BK98" s="28"/>
      <c r="BL98" s="28"/>
      <c r="BM98" s="28"/>
      <c r="BN98" s="28">
        <v>1</v>
      </c>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v>1</v>
      </c>
      <c r="CU98" s="28"/>
      <c r="CV98" s="28"/>
      <c r="CW98" s="28"/>
      <c r="CX98" s="28"/>
      <c r="CY98" s="28"/>
      <c r="CZ98" s="28">
        <v>1</v>
      </c>
      <c r="DA98" s="28"/>
      <c r="DB98" s="28"/>
      <c r="DC98" s="28"/>
      <c r="DD98" s="28"/>
      <c r="DE98" s="28"/>
      <c r="DF98" s="28"/>
      <c r="DG98" s="28"/>
      <c r="DH98" s="28"/>
      <c r="DI98" s="28"/>
      <c r="DJ98" s="28"/>
      <c r="DK98" s="28"/>
      <c r="DL98" s="28">
        <v>1</v>
      </c>
      <c r="DM98" s="28"/>
      <c r="DN98" s="28"/>
      <c r="DO98" s="28">
        <v>1</v>
      </c>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c r="FH98" s="28"/>
      <c r="FI98" s="28"/>
      <c r="FJ98" s="28"/>
      <c r="FK98" s="28"/>
      <c r="FL98" s="28">
        <v>1</v>
      </c>
      <c r="FM98" s="28"/>
      <c r="FN98" s="28"/>
      <c r="FO98" s="28"/>
      <c r="FP98" s="28"/>
      <c r="FQ98" s="28"/>
      <c r="FR98" s="28"/>
      <c r="FS98" s="28"/>
      <c r="FT98" s="28"/>
      <c r="FU98" s="28"/>
      <c r="FV98" s="28"/>
      <c r="FW98" s="28"/>
      <c r="FX98" s="28"/>
      <c r="FY98" s="28"/>
      <c r="FZ98" s="28"/>
      <c r="GA98" s="28"/>
      <c r="GB98" s="28"/>
      <c r="GC98" s="28"/>
      <c r="GD98" s="28"/>
      <c r="GE98" s="428"/>
      <c r="GF98" s="28" t="s">
        <v>61</v>
      </c>
      <c r="GG98" s="28" t="s">
        <v>630</v>
      </c>
      <c r="GH98" s="28" t="s">
        <v>173</v>
      </c>
      <c r="GI98" s="28"/>
      <c r="GJ98" s="28" t="s">
        <v>631</v>
      </c>
      <c r="GK98" s="28"/>
      <c r="GL98" s="110" t="s">
        <v>632</v>
      </c>
      <c r="GM98" s="149" t="s">
        <v>633</v>
      </c>
      <c r="GN98" s="28" t="s">
        <v>634</v>
      </c>
      <c r="GO98" s="28" t="s">
        <v>635</v>
      </c>
      <c r="GP98" s="28"/>
      <c r="GQ98" s="28"/>
      <c r="GR98" s="28"/>
      <c r="GS98" s="28"/>
      <c r="GT98" s="28"/>
      <c r="GU98" s="28"/>
      <c r="GV98" s="28"/>
      <c r="GW98" s="28"/>
      <c r="GX98" s="28"/>
      <c r="GY98" s="28"/>
      <c r="GZ98" s="44"/>
      <c r="HA98" s="44"/>
      <c r="HB98" s="44"/>
      <c r="HC98" s="44"/>
      <c r="HD98" s="44"/>
      <c r="HE98" s="44"/>
      <c r="HF98" s="44"/>
      <c r="HG98" s="44"/>
      <c r="HH98" s="44"/>
      <c r="HI98" s="44"/>
      <c r="HJ98" s="44"/>
      <c r="HK98" s="44"/>
      <c r="HL98" s="44"/>
      <c r="HM98" s="44"/>
      <c r="HN98" s="44"/>
      <c r="HO98" s="44"/>
    </row>
    <row r="99" spans="1:223" ht="45" customHeight="1">
      <c r="A99" s="19">
        <f>A98+1</f>
        <v>59</v>
      </c>
      <c r="B99" s="121" t="s">
        <v>615</v>
      </c>
      <c r="C99" s="193">
        <v>41</v>
      </c>
      <c r="D99" s="28" t="s">
        <v>636</v>
      </c>
      <c r="E99" s="28" t="s">
        <v>637</v>
      </c>
      <c r="F99" s="214">
        <v>2016</v>
      </c>
      <c r="G99" s="28" t="s">
        <v>151</v>
      </c>
      <c r="H99" s="28"/>
      <c r="I99" s="149" t="s">
        <v>638</v>
      </c>
      <c r="J99" s="119" t="s">
        <v>639</v>
      </c>
      <c r="K99" s="28"/>
      <c r="L99" s="28"/>
      <c r="M99" s="28">
        <v>1</v>
      </c>
      <c r="N99" s="28">
        <v>1</v>
      </c>
      <c r="O99" s="28">
        <v>1</v>
      </c>
      <c r="P99" s="28">
        <v>0</v>
      </c>
      <c r="Q99" s="28">
        <v>1</v>
      </c>
      <c r="R99" s="28"/>
      <c r="S99" s="28"/>
      <c r="T99" s="28"/>
      <c r="U99" s="28"/>
      <c r="V99" s="28"/>
      <c r="W99" s="28"/>
      <c r="X99" s="28"/>
      <c r="Y99" s="28"/>
      <c r="Z99" s="28"/>
      <c r="AA99" s="28"/>
      <c r="AB99" s="28"/>
      <c r="AC99" s="28"/>
      <c r="AD99" s="28"/>
      <c r="AE99" s="28"/>
      <c r="AF99" s="28"/>
      <c r="AG99" s="28"/>
      <c r="AH99" s="28"/>
      <c r="AI99" s="28"/>
      <c r="AJ99" s="28"/>
      <c r="AK99" s="28"/>
      <c r="AL99" s="28"/>
      <c r="AM99" s="28">
        <v>1</v>
      </c>
      <c r="AN99" s="28"/>
      <c r="AO99" s="28">
        <v>0</v>
      </c>
      <c r="AP99" s="28"/>
      <c r="AQ99" s="28"/>
      <c r="AR99" s="28"/>
      <c r="AS99" s="28"/>
      <c r="AT99" s="28"/>
      <c r="AU99" s="28"/>
      <c r="AV99" s="28">
        <v>1</v>
      </c>
      <c r="AW99" s="28"/>
      <c r="AX99" s="28">
        <v>1</v>
      </c>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v>1</v>
      </c>
      <c r="CT99" s="28"/>
      <c r="CU99" s="28"/>
      <c r="CV99" s="28"/>
      <c r="CW99" s="28"/>
      <c r="CX99" s="28"/>
      <c r="CY99" s="28"/>
      <c r="CZ99" s="28"/>
      <c r="DA99" s="28"/>
      <c r="DB99" s="28"/>
      <c r="DC99" s="28"/>
      <c r="DD99" s="28"/>
      <c r="DE99" s="28"/>
      <c r="DF99" s="28"/>
      <c r="DG99" s="28"/>
      <c r="DH99" s="28"/>
      <c r="DI99" s="28"/>
      <c r="DJ99" s="28"/>
      <c r="DK99" s="28"/>
      <c r="DL99" s="28">
        <v>1</v>
      </c>
      <c r="DM99" s="28"/>
      <c r="DN99" s="28"/>
      <c r="DO99" s="28">
        <v>1</v>
      </c>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c r="FH99" s="28"/>
      <c r="FI99" s="28"/>
      <c r="FJ99" s="28"/>
      <c r="FK99" s="28"/>
      <c r="FL99" s="28">
        <v>1</v>
      </c>
      <c r="FM99" s="28"/>
      <c r="FN99" s="28"/>
      <c r="FO99" s="28"/>
      <c r="FP99" s="28"/>
      <c r="FQ99" s="28"/>
      <c r="FR99" s="28"/>
      <c r="FS99" s="28"/>
      <c r="FT99" s="28"/>
      <c r="FU99" s="28"/>
      <c r="FV99" s="28"/>
      <c r="FW99" s="28"/>
      <c r="FX99" s="28"/>
      <c r="FY99" s="28"/>
      <c r="FZ99" s="28"/>
      <c r="GA99" s="28"/>
      <c r="GB99" s="28"/>
      <c r="GC99" s="28"/>
      <c r="GD99" s="28"/>
      <c r="GE99" s="28"/>
      <c r="GF99" s="28" t="s">
        <v>640</v>
      </c>
      <c r="GG99" s="28" t="s">
        <v>641</v>
      </c>
      <c r="GH99" s="28" t="s">
        <v>642</v>
      </c>
      <c r="GI99" s="28" t="s">
        <v>643</v>
      </c>
      <c r="GJ99" s="28" t="s">
        <v>644</v>
      </c>
      <c r="GK99" s="28" t="s">
        <v>645</v>
      </c>
      <c r="GL99" s="28" t="s">
        <v>646</v>
      </c>
      <c r="GM99" s="28" t="s">
        <v>647</v>
      </c>
      <c r="GN99" s="28" t="s">
        <v>648</v>
      </c>
      <c r="GO99" s="28" t="s">
        <v>649</v>
      </c>
      <c r="GP99" s="28"/>
      <c r="GQ99" s="28"/>
      <c r="GR99" s="28"/>
      <c r="GS99" s="28"/>
      <c r="GT99" s="28"/>
      <c r="GU99" s="28"/>
      <c r="GV99" s="28"/>
      <c r="GW99" s="28"/>
      <c r="GX99" s="28"/>
      <c r="GY99" s="28"/>
      <c r="GZ99" s="44"/>
      <c r="HA99" s="44"/>
      <c r="HB99" s="44"/>
      <c r="HC99" s="44"/>
      <c r="HD99" s="44"/>
      <c r="HE99" s="44"/>
      <c r="HF99" s="44"/>
      <c r="HG99" s="44"/>
      <c r="HH99" s="44"/>
      <c r="HI99" s="44"/>
      <c r="HJ99" s="44"/>
      <c r="HK99" s="44"/>
      <c r="HL99" s="44"/>
      <c r="HM99" s="44"/>
      <c r="HN99" s="44"/>
      <c r="HO99" s="44"/>
    </row>
    <row r="100" spans="1:223" ht="45" customHeight="1">
      <c r="A100" s="19">
        <f>A99+1</f>
        <v>60</v>
      </c>
      <c r="B100" s="121" t="s">
        <v>164</v>
      </c>
      <c r="C100" s="193">
        <v>44</v>
      </c>
      <c r="D100" s="28" t="s">
        <v>672</v>
      </c>
      <c r="E100" s="28" t="s">
        <v>673</v>
      </c>
      <c r="F100" s="214">
        <v>2016</v>
      </c>
      <c r="G100" s="28" t="s">
        <v>151</v>
      </c>
      <c r="H100" s="28"/>
      <c r="I100" s="149" t="s">
        <v>674</v>
      </c>
      <c r="J100" s="110" t="s">
        <v>675</v>
      </c>
      <c r="K100" s="28"/>
      <c r="L100" s="28">
        <v>1</v>
      </c>
      <c r="M100" s="28"/>
      <c r="N100" s="28"/>
      <c r="O100" s="28"/>
      <c r="P100" s="28">
        <v>0</v>
      </c>
      <c r="Q100" s="28">
        <v>1</v>
      </c>
      <c r="R100" s="28"/>
      <c r="S100" s="28"/>
      <c r="T100" s="28"/>
      <c r="U100" s="28"/>
      <c r="V100" s="28"/>
      <c r="W100" s="28"/>
      <c r="X100" s="28"/>
      <c r="Y100" s="28"/>
      <c r="Z100" s="28"/>
      <c r="AA100" s="28"/>
      <c r="AB100" s="28"/>
      <c r="AC100" s="28"/>
      <c r="AD100" s="28"/>
      <c r="AE100" s="28">
        <v>1</v>
      </c>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v>1</v>
      </c>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v>1</v>
      </c>
      <c r="CT100" s="28"/>
      <c r="CU100" s="28"/>
      <c r="CV100" s="28"/>
      <c r="CW100" s="28"/>
      <c r="CX100" s="28"/>
      <c r="CY100" s="28"/>
      <c r="CZ100" s="28"/>
      <c r="DA100" s="28"/>
      <c r="DB100" s="28"/>
      <c r="DC100" s="28"/>
      <c r="DD100" s="28"/>
      <c r="DE100" s="28"/>
      <c r="DF100" s="28"/>
      <c r="DG100" s="28"/>
      <c r="DH100" s="28"/>
      <c r="DI100" s="28"/>
      <c r="DJ100" s="28"/>
      <c r="DK100" s="28"/>
      <c r="DL100" s="28">
        <v>1</v>
      </c>
      <c r="DM100" s="28"/>
      <c r="DN100" s="28"/>
      <c r="DO100" s="28">
        <v>1</v>
      </c>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c r="FH100" s="28"/>
      <c r="FI100" s="28"/>
      <c r="FJ100" s="28"/>
      <c r="FK100" s="28"/>
      <c r="FL100" s="28"/>
      <c r="FM100" s="28"/>
      <c r="FN100" s="28"/>
      <c r="FO100" s="28"/>
      <c r="FP100" s="28"/>
      <c r="FQ100" s="28">
        <v>1</v>
      </c>
      <c r="FR100" s="28"/>
      <c r="FS100" s="28"/>
      <c r="FT100" s="28"/>
      <c r="FU100" s="28"/>
      <c r="FV100" s="28"/>
      <c r="FW100" s="28"/>
      <c r="FX100" s="28"/>
      <c r="FY100" s="28"/>
      <c r="FZ100" s="28"/>
      <c r="GA100" s="28"/>
      <c r="GB100" s="28"/>
      <c r="GC100" s="28"/>
      <c r="GD100" s="28"/>
      <c r="GE100" s="28"/>
      <c r="GF100" s="28" t="s">
        <v>676</v>
      </c>
      <c r="GG100" s="28" t="s">
        <v>677</v>
      </c>
      <c r="GH100" s="28" t="s">
        <v>513</v>
      </c>
      <c r="GI100" s="28" t="s">
        <v>678</v>
      </c>
      <c r="GJ100" s="28" t="s">
        <v>679</v>
      </c>
      <c r="GK100" s="28"/>
      <c r="GL100" s="28" t="s">
        <v>680</v>
      </c>
      <c r="GM100" s="28" t="s">
        <v>681</v>
      </c>
      <c r="GN100" s="28" t="s">
        <v>682</v>
      </c>
      <c r="GO100" s="28"/>
      <c r="GP100" s="28"/>
      <c r="GQ100" s="28"/>
      <c r="GR100" s="28"/>
      <c r="GS100" s="28"/>
      <c r="GT100" s="28"/>
      <c r="GU100" s="28"/>
      <c r="GV100" s="28"/>
      <c r="GW100" s="28"/>
      <c r="GX100" s="28"/>
      <c r="GY100" s="28"/>
      <c r="GZ100" s="44"/>
      <c r="HA100" s="44"/>
      <c r="HB100" s="44"/>
      <c r="HC100" s="44"/>
      <c r="HD100" s="44"/>
      <c r="HE100" s="44"/>
      <c r="HF100" s="44"/>
      <c r="HG100" s="44"/>
      <c r="HH100" s="44"/>
      <c r="HI100" s="44"/>
      <c r="HJ100" s="44"/>
      <c r="HK100" s="44"/>
      <c r="HL100" s="44"/>
      <c r="HM100" s="44"/>
      <c r="HN100" s="44"/>
      <c r="HO100" s="44"/>
    </row>
    <row r="101" spans="1:223" ht="45" customHeight="1">
      <c r="A101" s="19">
        <f>A100+1</f>
        <v>61</v>
      </c>
      <c r="B101" s="124" t="s">
        <v>164</v>
      </c>
      <c r="C101" s="196">
        <v>59</v>
      </c>
      <c r="D101" s="28" t="s">
        <v>830</v>
      </c>
      <c r="E101" s="401" t="s">
        <v>831</v>
      </c>
      <c r="F101" s="214">
        <v>2016</v>
      </c>
      <c r="G101" s="28" t="s">
        <v>151</v>
      </c>
      <c r="H101" s="28"/>
      <c r="I101" s="149" t="s">
        <v>832</v>
      </c>
      <c r="J101" s="110" t="s">
        <v>833</v>
      </c>
      <c r="K101" s="28"/>
      <c r="L101" s="28"/>
      <c r="M101" s="28">
        <v>1</v>
      </c>
      <c r="N101" s="28"/>
      <c r="O101" s="28"/>
      <c r="P101" s="28">
        <v>0</v>
      </c>
      <c r="Q101" s="28">
        <v>1</v>
      </c>
      <c r="R101" s="28"/>
      <c r="S101" s="28"/>
      <c r="T101" s="28"/>
      <c r="U101" s="28"/>
      <c r="V101" s="28"/>
      <c r="W101" s="28"/>
      <c r="X101" s="28"/>
      <c r="Y101" s="28"/>
      <c r="Z101" s="28"/>
      <c r="AA101" s="28"/>
      <c r="AB101" s="28"/>
      <c r="AC101" s="28"/>
      <c r="AD101" s="28"/>
      <c r="AE101" s="28"/>
      <c r="AF101" s="28"/>
      <c r="AG101" s="28"/>
      <c r="AH101" s="28"/>
      <c r="AI101" s="28"/>
      <c r="AJ101" s="28"/>
      <c r="AK101" s="28"/>
      <c r="AL101" s="28"/>
      <c r="AM101" s="28">
        <v>1</v>
      </c>
      <c r="AN101" s="28"/>
      <c r="AO101" s="28"/>
      <c r="AP101" s="28"/>
      <c r="AQ101" s="28"/>
      <c r="AR101" s="28"/>
      <c r="AS101" s="28"/>
      <c r="AT101" s="28"/>
      <c r="AU101" s="28"/>
      <c r="AV101" s="28"/>
      <c r="AW101" s="28"/>
      <c r="AX101" s="28"/>
      <c r="AY101" s="28"/>
      <c r="AZ101" s="28"/>
      <c r="BA101" s="28"/>
      <c r="BB101" s="28"/>
      <c r="BC101" s="28">
        <v>0</v>
      </c>
      <c r="BD101" s="28"/>
      <c r="BE101" s="28"/>
      <c r="BF101" s="28">
        <v>1</v>
      </c>
      <c r="BG101" s="28"/>
      <c r="BH101" s="28"/>
      <c r="BI101" s="28"/>
      <c r="BJ101" s="28"/>
      <c r="BK101" s="28"/>
      <c r="BL101" s="28">
        <v>1</v>
      </c>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105">
        <v>0</v>
      </c>
      <c r="DG101" s="28"/>
      <c r="DH101" s="28"/>
      <c r="DI101" s="28"/>
      <c r="DJ101" s="28"/>
      <c r="DK101" s="105">
        <v>1</v>
      </c>
      <c r="DL101" s="28">
        <v>1</v>
      </c>
      <c r="DM101" s="28"/>
      <c r="DN101" s="28"/>
      <c r="DO101" s="28">
        <v>1</v>
      </c>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c r="FH101" s="28"/>
      <c r="FI101" s="28"/>
      <c r="FJ101" s="28"/>
      <c r="FK101" s="28"/>
      <c r="FL101" s="28"/>
      <c r="FM101" s="28"/>
      <c r="FN101" s="28"/>
      <c r="FO101" s="28"/>
      <c r="FP101" s="28"/>
      <c r="FQ101" s="28"/>
      <c r="FR101" s="28"/>
      <c r="FS101" s="28">
        <v>1</v>
      </c>
      <c r="FT101" s="28"/>
      <c r="FU101" s="28"/>
      <c r="FV101" s="28"/>
      <c r="FW101" s="28"/>
      <c r="FX101" s="28"/>
      <c r="FY101" s="28"/>
      <c r="FZ101" s="28"/>
      <c r="GA101" s="28"/>
      <c r="GB101" s="28"/>
      <c r="GC101" s="28"/>
      <c r="GD101" s="28"/>
      <c r="GE101" s="28"/>
      <c r="GF101" s="28" t="s">
        <v>708</v>
      </c>
      <c r="GG101" s="28" t="s">
        <v>834</v>
      </c>
      <c r="GH101" s="28" t="s">
        <v>173</v>
      </c>
      <c r="GI101" s="28" t="s">
        <v>835</v>
      </c>
      <c r="GJ101" s="28" t="s">
        <v>836</v>
      </c>
      <c r="GK101" s="28"/>
      <c r="GL101" s="28" t="s">
        <v>837</v>
      </c>
      <c r="GM101" s="28" t="s">
        <v>838</v>
      </c>
      <c r="GN101" s="28" t="s">
        <v>839</v>
      </c>
      <c r="GO101" s="28"/>
      <c r="GP101" s="28"/>
      <c r="GQ101" s="28"/>
      <c r="GR101" s="28"/>
      <c r="GS101" s="28"/>
      <c r="GT101" s="28"/>
      <c r="GU101" s="28"/>
      <c r="GV101" s="28"/>
      <c r="GW101" s="28"/>
      <c r="GX101" s="28"/>
      <c r="GY101" s="28"/>
      <c r="GZ101" s="44"/>
      <c r="HA101" s="44"/>
      <c r="HB101" s="44"/>
      <c r="HC101" s="44"/>
      <c r="HD101" s="44"/>
      <c r="HE101" s="44"/>
      <c r="HF101" s="44"/>
      <c r="HG101" s="44"/>
      <c r="HH101" s="44"/>
      <c r="HI101" s="44"/>
      <c r="HJ101" s="44"/>
      <c r="HK101" s="44"/>
      <c r="HL101" s="44"/>
      <c r="HM101" s="44"/>
      <c r="HN101" s="44"/>
      <c r="HO101" s="44"/>
    </row>
    <row r="102" spans="1:223" ht="45" customHeight="1">
      <c r="A102" s="19">
        <f>A101+1</f>
        <v>62</v>
      </c>
      <c r="B102" s="124" t="s">
        <v>164</v>
      </c>
      <c r="C102" s="200">
        <v>70</v>
      </c>
      <c r="D102" s="28" t="s">
        <v>183</v>
      </c>
      <c r="E102" s="28" t="s">
        <v>915</v>
      </c>
      <c r="F102" s="214">
        <v>2016</v>
      </c>
      <c r="G102" s="28" t="s">
        <v>151</v>
      </c>
      <c r="H102" s="51"/>
      <c r="I102" s="156" t="s">
        <v>916</v>
      </c>
      <c r="J102" s="110" t="s">
        <v>917</v>
      </c>
      <c r="K102" s="28"/>
      <c r="L102" s="28"/>
      <c r="M102" s="28">
        <v>1</v>
      </c>
      <c r="N102" s="28">
        <v>1</v>
      </c>
      <c r="O102" s="28">
        <v>1</v>
      </c>
      <c r="P102" s="28">
        <v>0</v>
      </c>
      <c r="Q102" s="28">
        <v>1</v>
      </c>
      <c r="R102" s="28"/>
      <c r="S102" s="28"/>
      <c r="T102" s="28"/>
      <c r="U102" s="28"/>
      <c r="V102" s="28"/>
      <c r="W102" s="28"/>
      <c r="X102" s="28"/>
      <c r="Y102" s="28"/>
      <c r="Z102" s="28"/>
      <c r="AA102" s="28"/>
      <c r="AB102" s="28"/>
      <c r="AC102" s="28"/>
      <c r="AD102" s="28"/>
      <c r="AE102" s="28"/>
      <c r="AF102" s="28"/>
      <c r="AG102" s="28"/>
      <c r="AH102" s="28"/>
      <c r="AI102" s="28"/>
      <c r="AJ102" s="28"/>
      <c r="AK102" s="28"/>
      <c r="AL102" s="28"/>
      <c r="AM102" s="28">
        <v>1</v>
      </c>
      <c r="AN102" s="28"/>
      <c r="AO102" s="28"/>
      <c r="AP102" s="28"/>
      <c r="AQ102" s="28"/>
      <c r="AR102" s="28"/>
      <c r="AS102" s="28"/>
      <c r="AT102" s="28"/>
      <c r="AU102" s="28"/>
      <c r="AV102" s="28">
        <v>1</v>
      </c>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v>1</v>
      </c>
      <c r="DL102" s="28">
        <v>1</v>
      </c>
      <c r="DM102" s="105">
        <v>0</v>
      </c>
      <c r="DN102" s="28"/>
      <c r="DO102" s="28">
        <v>1</v>
      </c>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c r="FH102" s="28"/>
      <c r="FI102" s="28"/>
      <c r="FJ102" s="28"/>
      <c r="FK102" s="28">
        <v>1</v>
      </c>
      <c r="FL102" s="28"/>
      <c r="FM102" s="28"/>
      <c r="FN102" s="28"/>
      <c r="FO102" s="28"/>
      <c r="FP102" s="28"/>
      <c r="FQ102" s="28"/>
      <c r="FR102" s="28">
        <v>1</v>
      </c>
      <c r="FS102" s="28"/>
      <c r="FT102" s="28"/>
      <c r="FU102" s="28"/>
      <c r="FV102" s="28"/>
      <c r="FW102" s="28"/>
      <c r="FX102" s="28"/>
      <c r="FY102" s="28">
        <v>1</v>
      </c>
      <c r="FZ102" s="28"/>
      <c r="GA102" s="28"/>
      <c r="GB102" s="28"/>
      <c r="GC102" s="28"/>
      <c r="GD102" s="28"/>
      <c r="GE102" s="28"/>
      <c r="GF102" s="28"/>
      <c r="GG102" s="28"/>
      <c r="GH102" s="28"/>
      <c r="GI102" s="28"/>
      <c r="GJ102" s="28"/>
      <c r="GK102" s="28"/>
      <c r="GL102" s="28"/>
      <c r="GM102" s="28"/>
      <c r="GN102" s="28"/>
      <c r="GO102" s="28"/>
      <c r="GP102" s="28"/>
      <c r="GQ102" s="28"/>
      <c r="GR102" s="28"/>
      <c r="GS102" s="28"/>
      <c r="GT102" s="28"/>
      <c r="GU102" s="28"/>
      <c r="GV102" s="28"/>
      <c r="GW102" s="28"/>
      <c r="GX102" s="28"/>
      <c r="GY102" s="28"/>
      <c r="GZ102" s="44"/>
      <c r="HA102" s="44"/>
      <c r="HB102" s="44"/>
      <c r="HC102" s="44"/>
      <c r="HD102" s="44"/>
      <c r="HE102" s="44"/>
      <c r="HF102" s="44"/>
      <c r="HG102" s="44"/>
      <c r="HH102" s="44"/>
      <c r="HI102" s="44"/>
      <c r="HJ102" s="44"/>
      <c r="HK102" s="44"/>
      <c r="HL102" s="44"/>
      <c r="HM102" s="44"/>
      <c r="HN102" s="44"/>
      <c r="HO102" s="44"/>
    </row>
    <row r="103" spans="1:223" ht="45" customHeight="1">
      <c r="A103" s="19">
        <f>A102+1</f>
        <v>63</v>
      </c>
      <c r="B103" s="124" t="s">
        <v>164</v>
      </c>
      <c r="C103" s="200">
        <f>C102+1</f>
        <v>71</v>
      </c>
      <c r="D103" s="28" t="s">
        <v>397</v>
      </c>
      <c r="E103" s="28" t="s">
        <v>958</v>
      </c>
      <c r="F103" s="214">
        <v>2016</v>
      </c>
      <c r="G103" s="28" t="s">
        <v>151</v>
      </c>
      <c r="H103" s="28"/>
      <c r="I103" s="149" t="s">
        <v>959</v>
      </c>
      <c r="J103" s="110" t="s">
        <v>960</v>
      </c>
      <c r="K103" s="28"/>
      <c r="L103" s="28"/>
      <c r="M103" s="28">
        <v>1</v>
      </c>
      <c r="N103" s="28"/>
      <c r="O103" s="28"/>
      <c r="P103" s="28">
        <v>1</v>
      </c>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v>1</v>
      </c>
      <c r="AN103" s="28"/>
      <c r="AO103" s="28"/>
      <c r="AP103" s="28"/>
      <c r="AQ103" s="28"/>
      <c r="AR103" s="28"/>
      <c r="AS103" s="28"/>
      <c r="AT103" s="28"/>
      <c r="AU103" s="28"/>
      <c r="AV103" s="28"/>
      <c r="AW103" s="28">
        <v>1</v>
      </c>
      <c r="AX103" s="28"/>
      <c r="AY103" s="28">
        <v>1</v>
      </c>
      <c r="AZ103" s="28"/>
      <c r="BA103" s="28"/>
      <c r="BB103" s="28"/>
      <c r="BC103" s="28">
        <v>0</v>
      </c>
      <c r="BD103" s="28"/>
      <c r="BE103" s="28"/>
      <c r="BF103" s="28">
        <v>1</v>
      </c>
      <c r="BG103" s="28"/>
      <c r="BH103" s="28"/>
      <c r="BI103" s="105">
        <v>0</v>
      </c>
      <c r="BJ103" s="28"/>
      <c r="BK103" s="28"/>
      <c r="BL103" s="28">
        <v>1</v>
      </c>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v>1</v>
      </c>
      <c r="CU103" s="28"/>
      <c r="CV103" s="28"/>
      <c r="CW103" s="28"/>
      <c r="CX103" s="28"/>
      <c r="CY103" s="28"/>
      <c r="CZ103" s="28"/>
      <c r="DA103" s="28"/>
      <c r="DB103" s="28"/>
      <c r="DC103" s="28"/>
      <c r="DD103" s="28"/>
      <c r="DE103" s="28">
        <v>1</v>
      </c>
      <c r="DF103" s="28"/>
      <c r="DG103" s="28"/>
      <c r="DH103" s="28"/>
      <c r="DI103" s="28"/>
      <c r="DJ103" s="28"/>
      <c r="DK103" s="28"/>
      <c r="DL103" s="28">
        <v>1</v>
      </c>
      <c r="DM103" s="28"/>
      <c r="DN103" s="28"/>
      <c r="DO103" s="28">
        <v>1</v>
      </c>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c r="FH103" s="28"/>
      <c r="FI103" s="28"/>
      <c r="FJ103" s="28"/>
      <c r="FK103" s="28"/>
      <c r="FL103" s="28"/>
      <c r="FM103" s="28"/>
      <c r="FN103" s="28"/>
      <c r="FO103" s="28"/>
      <c r="FP103" s="28"/>
      <c r="FQ103" s="28"/>
      <c r="FR103" s="28"/>
      <c r="FS103" s="28">
        <v>1</v>
      </c>
      <c r="FT103" s="28"/>
      <c r="FU103" s="28"/>
      <c r="FV103" s="28"/>
      <c r="FW103" s="28"/>
      <c r="FX103" s="28"/>
      <c r="FY103" s="28"/>
      <c r="FZ103" s="28"/>
      <c r="GA103" s="28"/>
      <c r="GB103" s="28"/>
      <c r="GC103" s="28"/>
      <c r="GD103" s="28"/>
      <c r="GE103" s="28"/>
      <c r="GF103" s="28"/>
      <c r="GG103" s="28"/>
      <c r="GH103" s="28"/>
      <c r="GI103" s="28"/>
      <c r="GJ103" s="28"/>
      <c r="GK103" s="28"/>
      <c r="GL103" s="28"/>
      <c r="GM103" s="28"/>
      <c r="GN103" s="28"/>
      <c r="GO103" s="28"/>
      <c r="GP103" s="28"/>
      <c r="GQ103" s="28"/>
      <c r="GR103" s="28"/>
      <c r="GS103" s="28"/>
      <c r="GT103" s="28"/>
      <c r="GU103" s="28"/>
      <c r="GV103" s="28"/>
      <c r="GW103" s="28"/>
      <c r="GX103" s="28"/>
      <c r="GY103" s="28"/>
      <c r="GZ103" s="44"/>
      <c r="HA103" s="44"/>
      <c r="HB103" s="44"/>
      <c r="HC103" s="44"/>
      <c r="HD103" s="44"/>
      <c r="HE103" s="44"/>
      <c r="HF103" s="44"/>
      <c r="HG103" s="44"/>
      <c r="HH103" s="44"/>
      <c r="HI103" s="44"/>
      <c r="HJ103" s="44"/>
      <c r="HK103" s="44"/>
      <c r="HL103" s="44"/>
      <c r="HM103" s="44"/>
      <c r="HN103" s="44"/>
      <c r="HO103" s="44"/>
    </row>
    <row r="104" spans="1:223" ht="45" customHeight="1">
      <c r="A104" s="180">
        <f>A103+1</f>
        <v>64</v>
      </c>
      <c r="B104" s="124" t="s">
        <v>164</v>
      </c>
      <c r="C104" s="196">
        <f>C103+1</f>
        <v>72</v>
      </c>
      <c r="D104" s="149" t="s">
        <v>1600</v>
      </c>
      <c r="E104" s="28" t="s">
        <v>1036</v>
      </c>
      <c r="F104" s="214">
        <v>2016</v>
      </c>
      <c r="G104" s="149" t="s">
        <v>1599</v>
      </c>
      <c r="H104" s="28"/>
      <c r="I104" s="149" t="s">
        <v>1037</v>
      </c>
      <c r="J104" s="110" t="s">
        <v>1601</v>
      </c>
      <c r="K104" s="28">
        <v>1</v>
      </c>
      <c r="L104" s="28"/>
      <c r="M104" s="28"/>
      <c r="N104" s="28"/>
      <c r="O104" s="28"/>
      <c r="P104" s="28">
        <v>0</v>
      </c>
      <c r="Q104" s="28">
        <v>1</v>
      </c>
      <c r="R104" s="28"/>
      <c r="S104" s="28"/>
      <c r="T104" s="28"/>
      <c r="U104" s="28"/>
      <c r="V104" s="28"/>
      <c r="W104" s="28"/>
      <c r="X104" s="28"/>
      <c r="Y104" s="28"/>
      <c r="Z104" s="28"/>
      <c r="AA104" s="28"/>
      <c r="AB104" s="28"/>
      <c r="AC104" s="28"/>
      <c r="AD104" s="28"/>
      <c r="AE104" s="28"/>
      <c r="AF104" s="28">
        <v>1</v>
      </c>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v>1</v>
      </c>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v>1</v>
      </c>
      <c r="CT104" s="28"/>
      <c r="CU104" s="28"/>
      <c r="CV104" s="28"/>
      <c r="CW104" s="28"/>
      <c r="CX104" s="28"/>
      <c r="CY104" s="28"/>
      <c r="CZ104" s="28"/>
      <c r="DA104" s="28"/>
      <c r="DB104" s="28"/>
      <c r="DC104" s="28"/>
      <c r="DD104" s="28"/>
      <c r="DE104" s="28"/>
      <c r="DF104" s="28"/>
      <c r="DG104" s="28"/>
      <c r="DH104" s="28"/>
      <c r="DI104" s="28"/>
      <c r="DJ104" s="28"/>
      <c r="DK104" s="28"/>
      <c r="DL104" s="28">
        <v>1</v>
      </c>
      <c r="DM104" s="28"/>
      <c r="DN104" s="28"/>
      <c r="DO104" s="28">
        <v>1</v>
      </c>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v>1</v>
      </c>
      <c r="FG104" s="28"/>
      <c r="FH104" s="28"/>
      <c r="FI104" s="28"/>
      <c r="FJ104" s="28"/>
      <c r="FK104" s="28"/>
      <c r="FL104" s="28"/>
      <c r="FM104" s="28"/>
      <c r="FN104" s="28"/>
      <c r="FO104" s="28"/>
      <c r="FP104" s="28"/>
      <c r="FQ104" s="28"/>
      <c r="FR104" s="28"/>
      <c r="FS104" s="28"/>
      <c r="FT104" s="28"/>
      <c r="FU104" s="28"/>
      <c r="FV104" s="28"/>
      <c r="FW104" s="28"/>
      <c r="FX104" s="28"/>
      <c r="FY104" s="28"/>
      <c r="FZ104" s="28"/>
      <c r="GA104" s="28"/>
      <c r="GB104" s="28"/>
      <c r="GC104" s="28"/>
      <c r="GD104" s="28"/>
      <c r="GE104" s="28"/>
      <c r="GF104" s="28"/>
      <c r="GG104" s="28"/>
      <c r="GH104" s="28"/>
      <c r="GI104" s="28"/>
      <c r="GJ104" s="28"/>
      <c r="GK104" s="28"/>
      <c r="GL104" s="28"/>
      <c r="GM104" s="28"/>
      <c r="GN104" s="28"/>
      <c r="GO104" s="28"/>
      <c r="GP104" s="28"/>
      <c r="GQ104" s="28"/>
      <c r="GR104" s="28"/>
      <c r="GS104" s="28"/>
      <c r="GT104" s="28"/>
      <c r="GU104" s="28"/>
      <c r="GV104" s="28"/>
      <c r="GW104" s="28"/>
      <c r="GX104" s="28"/>
      <c r="GY104" s="28"/>
      <c r="GZ104" s="44"/>
      <c r="HA104" s="44"/>
      <c r="HB104" s="44"/>
      <c r="HC104" s="44"/>
      <c r="HD104" s="44"/>
      <c r="HE104" s="44"/>
      <c r="HF104" s="44"/>
      <c r="HG104" s="44"/>
      <c r="HH104" s="44"/>
      <c r="HI104" s="44"/>
      <c r="HJ104" s="44"/>
      <c r="HK104" s="44"/>
      <c r="HL104" s="44"/>
      <c r="HM104" s="44"/>
      <c r="HN104" s="44"/>
      <c r="HO104" s="44"/>
    </row>
    <row r="105" spans="1:223" ht="45" customHeight="1">
      <c r="A105" s="19">
        <f>A104+1</f>
        <v>65</v>
      </c>
      <c r="B105" s="189" t="s">
        <v>164</v>
      </c>
      <c r="C105" s="233">
        <f>C104+1</f>
        <v>73</v>
      </c>
      <c r="D105" s="28" t="s">
        <v>1189</v>
      </c>
      <c r="E105" s="28" t="s">
        <v>1190</v>
      </c>
      <c r="F105" s="214">
        <v>2016</v>
      </c>
      <c r="G105" s="28" t="s">
        <v>1028</v>
      </c>
      <c r="H105" s="28"/>
      <c r="I105" s="149" t="s">
        <v>1191</v>
      </c>
      <c r="J105" s="110" t="s">
        <v>1192</v>
      </c>
      <c r="K105" s="28">
        <v>1</v>
      </c>
      <c r="L105" s="28"/>
      <c r="M105" s="28"/>
      <c r="N105" s="28"/>
      <c r="O105" s="28"/>
      <c r="P105" s="28"/>
      <c r="Q105" s="28"/>
      <c r="R105" s="28">
        <v>1</v>
      </c>
      <c r="S105" s="28"/>
      <c r="T105" s="28"/>
      <c r="U105" s="28"/>
      <c r="V105" s="28"/>
      <c r="W105" s="28"/>
      <c r="X105" s="28"/>
      <c r="Y105" s="28"/>
      <c r="Z105" s="28"/>
      <c r="AA105" s="28"/>
      <c r="AB105" s="28"/>
      <c r="AC105" s="28"/>
      <c r="AD105" s="28"/>
      <c r="AE105" s="28"/>
      <c r="AF105" s="28"/>
      <c r="AG105" s="28"/>
      <c r="AH105" s="28">
        <v>1</v>
      </c>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v>1</v>
      </c>
      <c r="BY105" s="28"/>
      <c r="BZ105" s="28"/>
      <c r="CA105" s="28">
        <v>1</v>
      </c>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v>1</v>
      </c>
      <c r="DO105" s="28">
        <v>1</v>
      </c>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v>1</v>
      </c>
      <c r="FB105" s="28"/>
      <c r="FC105" s="28"/>
      <c r="FD105" s="28"/>
      <c r="FE105" s="28"/>
      <c r="FF105" s="28"/>
      <c r="FG105" s="28"/>
      <c r="FH105" s="28"/>
      <c r="FI105" s="28"/>
      <c r="FJ105" s="28"/>
      <c r="FK105" s="28"/>
      <c r="FL105" s="28"/>
      <c r="FM105" s="28"/>
      <c r="FN105" s="28"/>
      <c r="FO105" s="28"/>
      <c r="FP105" s="28"/>
      <c r="FQ105" s="28"/>
      <c r="FR105" s="28"/>
      <c r="FS105" s="28"/>
      <c r="FT105" s="28"/>
      <c r="FU105" s="28"/>
      <c r="FV105" s="28"/>
      <c r="FW105" s="28"/>
      <c r="FX105" s="28"/>
      <c r="FY105" s="28"/>
      <c r="FZ105" s="28"/>
      <c r="GA105" s="28"/>
      <c r="GB105" s="28"/>
      <c r="GC105" s="28"/>
      <c r="GD105" s="28"/>
      <c r="GE105" s="28"/>
      <c r="GF105" s="28"/>
      <c r="GG105" s="28"/>
      <c r="GH105" s="28"/>
      <c r="GI105" s="28"/>
      <c r="GJ105" s="28"/>
      <c r="GK105" s="28"/>
      <c r="GL105" s="28"/>
      <c r="GM105" s="28"/>
      <c r="GN105" s="28"/>
      <c r="GO105" s="28"/>
      <c r="GP105" s="28"/>
      <c r="GQ105" s="28"/>
      <c r="GR105" s="28"/>
      <c r="GS105" s="28"/>
      <c r="GT105" s="28"/>
      <c r="GU105" s="28"/>
      <c r="GV105" s="28"/>
      <c r="GW105" s="28"/>
      <c r="GX105" s="28"/>
      <c r="GY105" s="28"/>
      <c r="GZ105" s="44"/>
      <c r="HA105" s="44"/>
      <c r="HB105" s="44"/>
      <c r="HC105" s="44"/>
      <c r="HD105" s="44"/>
      <c r="HE105" s="44"/>
      <c r="HF105" s="44"/>
      <c r="HG105" s="44"/>
      <c r="HH105" s="44"/>
      <c r="HI105" s="44"/>
      <c r="HJ105" s="44"/>
      <c r="HK105" s="44"/>
      <c r="HL105" s="44"/>
      <c r="HM105" s="44"/>
      <c r="HN105" s="44"/>
      <c r="HO105" s="44"/>
    </row>
    <row r="106" spans="1:223" ht="45" customHeight="1">
      <c r="A106" s="19">
        <f>A105+1</f>
        <v>66</v>
      </c>
      <c r="B106" s="121" t="s">
        <v>164</v>
      </c>
      <c r="C106" s="193">
        <f>1+C105</f>
        <v>74</v>
      </c>
      <c r="D106" s="27" t="s">
        <v>200</v>
      </c>
      <c r="E106" s="12" t="s">
        <v>201</v>
      </c>
      <c r="F106" s="214">
        <v>2017</v>
      </c>
      <c r="G106" s="12" t="s">
        <v>151</v>
      </c>
      <c r="H106" s="12">
        <v>0</v>
      </c>
      <c r="I106" s="149" t="s">
        <v>202</v>
      </c>
      <c r="J106" s="110" t="s">
        <v>203</v>
      </c>
      <c r="K106" s="12"/>
      <c r="L106" s="12"/>
      <c r="M106" s="12"/>
      <c r="N106" s="12">
        <v>1</v>
      </c>
      <c r="O106" s="12"/>
      <c r="P106" s="12"/>
      <c r="Q106" s="12"/>
      <c r="R106" s="12"/>
      <c r="S106" s="12">
        <v>1</v>
      </c>
      <c r="T106" s="12">
        <v>1</v>
      </c>
      <c r="U106" s="12"/>
      <c r="V106" s="12"/>
      <c r="W106" s="12"/>
      <c r="X106" s="12"/>
      <c r="Y106" s="12"/>
      <c r="Z106" s="12"/>
      <c r="AA106" s="12"/>
      <c r="AB106" s="12"/>
      <c r="AC106" s="12">
        <v>1</v>
      </c>
      <c r="AD106" s="12"/>
      <c r="AE106" s="12"/>
      <c r="AF106" s="12"/>
      <c r="AG106" s="12"/>
      <c r="AH106" s="12"/>
      <c r="AI106" s="12"/>
      <c r="AJ106" s="12"/>
      <c r="AK106" s="12"/>
      <c r="AL106" s="12"/>
      <c r="AM106" s="12"/>
      <c r="AN106" s="12"/>
      <c r="AO106" s="12">
        <v>1</v>
      </c>
      <c r="AP106" s="12">
        <v>1</v>
      </c>
      <c r="AQ106" s="12"/>
      <c r="AR106" s="12"/>
      <c r="AS106" s="12">
        <v>1</v>
      </c>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v>0</v>
      </c>
      <c r="CT106" s="12"/>
      <c r="CU106" s="12"/>
      <c r="CV106" s="12"/>
      <c r="CW106" s="12"/>
      <c r="CX106" s="12"/>
      <c r="CY106" s="12"/>
      <c r="CZ106" s="12"/>
      <c r="DA106" s="12"/>
      <c r="DB106" s="12"/>
      <c r="DC106" s="12"/>
      <c r="DD106" s="12"/>
      <c r="DE106" s="12"/>
      <c r="DF106" s="12"/>
      <c r="DG106" s="12"/>
      <c r="DH106" s="12"/>
      <c r="DI106" s="12"/>
      <c r="DJ106" s="12">
        <v>1</v>
      </c>
      <c r="DK106" s="12"/>
      <c r="DL106" s="12">
        <v>1</v>
      </c>
      <c r="DM106" s="12"/>
      <c r="DN106" s="12"/>
      <c r="DO106" s="12">
        <v>1</v>
      </c>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v>1</v>
      </c>
      <c r="FR106" s="12"/>
      <c r="FS106" s="12"/>
      <c r="FT106" s="12"/>
      <c r="FU106" s="12"/>
      <c r="FV106" s="12"/>
      <c r="FW106" s="12"/>
      <c r="FX106" s="12"/>
      <c r="FY106" s="12"/>
      <c r="FZ106" s="12"/>
      <c r="GA106" s="12"/>
      <c r="GB106" s="12"/>
      <c r="GC106" s="28"/>
      <c r="GD106" s="28"/>
      <c r="GE106" s="28"/>
      <c r="GF106" s="12" t="s">
        <v>204</v>
      </c>
      <c r="GG106" s="12" t="s">
        <v>155</v>
      </c>
      <c r="GH106" s="12" t="s">
        <v>156</v>
      </c>
      <c r="GI106" s="12" t="s">
        <v>205</v>
      </c>
      <c r="GJ106" s="12" t="s">
        <v>206</v>
      </c>
      <c r="GK106" s="12" t="s">
        <v>207</v>
      </c>
      <c r="GL106" s="12" t="s">
        <v>208</v>
      </c>
      <c r="GM106" s="12" t="s">
        <v>209</v>
      </c>
      <c r="GN106" s="12" t="s">
        <v>210</v>
      </c>
      <c r="GO106" s="29" t="s">
        <v>211</v>
      </c>
      <c r="GP106" s="25" t="s">
        <v>196</v>
      </c>
      <c r="GQ106" s="12">
        <v>1</v>
      </c>
      <c r="GR106" s="12">
        <v>1</v>
      </c>
      <c r="GS106" s="12">
        <v>0</v>
      </c>
      <c r="GT106" s="12"/>
      <c r="GU106" s="12">
        <v>0</v>
      </c>
      <c r="GV106" s="12">
        <v>0</v>
      </c>
      <c r="GW106" s="28">
        <v>0</v>
      </c>
      <c r="GX106" s="28">
        <v>0</v>
      </c>
      <c r="GY106" s="28" t="s">
        <v>212</v>
      </c>
      <c r="GZ106" s="44"/>
      <c r="HA106" s="44"/>
      <c r="HB106" s="44"/>
      <c r="HC106" s="44"/>
      <c r="HD106" s="44"/>
      <c r="HE106" s="44"/>
      <c r="HF106" s="44"/>
      <c r="HG106" s="44"/>
      <c r="HH106" s="44"/>
      <c r="HI106" s="44"/>
      <c r="HJ106" s="44"/>
      <c r="HK106" s="44"/>
      <c r="HL106" s="44"/>
      <c r="HM106" s="44"/>
      <c r="HN106" s="44"/>
      <c r="HO106" s="44"/>
    </row>
    <row r="107" spans="1:223" ht="45" customHeight="1">
      <c r="A107" s="19">
        <f>A106+1</f>
        <v>67</v>
      </c>
      <c r="B107" s="121" t="s">
        <v>164</v>
      </c>
      <c r="C107" s="193">
        <f>1+C106</f>
        <v>75</v>
      </c>
      <c r="D107" s="12" t="s">
        <v>240</v>
      </c>
      <c r="E107" s="12" t="s">
        <v>241</v>
      </c>
      <c r="F107" s="214">
        <v>2017</v>
      </c>
      <c r="G107" s="12" t="s">
        <v>151</v>
      </c>
      <c r="H107" s="12">
        <v>0</v>
      </c>
      <c r="I107" s="149" t="s">
        <v>242</v>
      </c>
      <c r="J107" s="110" t="s">
        <v>243</v>
      </c>
      <c r="K107" s="12"/>
      <c r="L107" s="12"/>
      <c r="M107" s="12">
        <v>1</v>
      </c>
      <c r="N107" s="12">
        <v>1</v>
      </c>
      <c r="O107" s="12">
        <v>1</v>
      </c>
      <c r="P107" s="12">
        <v>1</v>
      </c>
      <c r="Q107" s="12">
        <v>0</v>
      </c>
      <c r="R107" s="12"/>
      <c r="S107" s="12">
        <v>1</v>
      </c>
      <c r="T107" s="12">
        <v>1</v>
      </c>
      <c r="U107" s="12"/>
      <c r="V107" s="12"/>
      <c r="W107" s="12"/>
      <c r="X107" s="12"/>
      <c r="Y107" s="12"/>
      <c r="Z107" s="12"/>
      <c r="AA107" s="12"/>
      <c r="AB107" s="12"/>
      <c r="AC107" s="12">
        <v>1</v>
      </c>
      <c r="AD107" s="12"/>
      <c r="AE107" s="12"/>
      <c r="AF107" s="12"/>
      <c r="AG107" s="12"/>
      <c r="AH107" s="12"/>
      <c r="AI107" s="12"/>
      <c r="AJ107" s="12"/>
      <c r="AK107" s="12"/>
      <c r="AL107" s="12"/>
      <c r="AM107" s="12"/>
      <c r="AN107" s="12"/>
      <c r="AO107" s="12">
        <v>1</v>
      </c>
      <c r="AP107" s="12">
        <v>1</v>
      </c>
      <c r="AQ107" s="12"/>
      <c r="AR107" s="12"/>
      <c r="AS107" s="12">
        <v>1</v>
      </c>
      <c r="AT107" s="12">
        <v>1</v>
      </c>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v>1</v>
      </c>
      <c r="DJ107" s="12">
        <v>1</v>
      </c>
      <c r="DK107" s="12"/>
      <c r="DL107" s="12">
        <v>1</v>
      </c>
      <c r="DM107" s="12"/>
      <c r="DN107" s="12"/>
      <c r="DO107" s="12">
        <v>1</v>
      </c>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v>1</v>
      </c>
      <c r="FO107" s="12"/>
      <c r="FP107" s="12">
        <v>1</v>
      </c>
      <c r="FQ107" s="12"/>
      <c r="FR107" s="12"/>
      <c r="FS107" s="12"/>
      <c r="FT107" s="12"/>
      <c r="FU107" s="12"/>
      <c r="FV107" s="12"/>
      <c r="FW107" s="12"/>
      <c r="FX107" s="12"/>
      <c r="FY107" s="12"/>
      <c r="FZ107" s="12"/>
      <c r="GA107" s="12"/>
      <c r="GB107" s="12"/>
      <c r="GC107" s="28"/>
      <c r="GD107" s="28"/>
      <c r="GE107" s="28"/>
      <c r="GF107" s="12" t="s">
        <v>244</v>
      </c>
      <c r="GG107" s="12" t="s">
        <v>155</v>
      </c>
      <c r="GH107" s="12" t="s">
        <v>156</v>
      </c>
      <c r="GI107" s="12" t="s">
        <v>245</v>
      </c>
      <c r="GJ107" s="12" t="s">
        <v>246</v>
      </c>
      <c r="GK107" s="12"/>
      <c r="GL107" s="12" t="s">
        <v>247</v>
      </c>
      <c r="GM107" s="12" t="s">
        <v>248</v>
      </c>
      <c r="GN107" s="12" t="s">
        <v>249</v>
      </c>
      <c r="GO107" s="29" t="s">
        <v>250</v>
      </c>
      <c r="GP107" s="433" t="s">
        <v>196</v>
      </c>
      <c r="GQ107" s="12">
        <v>1</v>
      </c>
      <c r="GR107" s="12">
        <v>1</v>
      </c>
      <c r="GS107" s="12">
        <v>0</v>
      </c>
      <c r="GT107" s="12"/>
      <c r="GU107" s="12">
        <v>0</v>
      </c>
      <c r="GV107" s="12">
        <v>0</v>
      </c>
      <c r="GW107" s="28">
        <v>0</v>
      </c>
      <c r="GX107" s="28">
        <v>0</v>
      </c>
      <c r="GY107" s="28" t="s">
        <v>251</v>
      </c>
      <c r="GZ107" s="44"/>
      <c r="HA107" s="44"/>
      <c r="HB107" s="44"/>
      <c r="HC107" s="44"/>
      <c r="HD107" s="44"/>
      <c r="HE107" s="44"/>
      <c r="HF107" s="44"/>
      <c r="HG107" s="44"/>
      <c r="HH107" s="44"/>
      <c r="HI107" s="44"/>
      <c r="HJ107" s="44"/>
      <c r="HK107" s="44"/>
      <c r="HL107" s="44"/>
      <c r="HM107" s="44"/>
      <c r="HN107" s="44"/>
      <c r="HO107" s="44"/>
    </row>
    <row r="108" spans="1:223" ht="45" customHeight="1">
      <c r="A108" s="39">
        <f>A107+1</f>
        <v>68</v>
      </c>
      <c r="B108" s="121" t="s">
        <v>492</v>
      </c>
      <c r="C108" s="193">
        <f>1+C107</f>
        <v>76</v>
      </c>
      <c r="D108" s="13" t="s">
        <v>493</v>
      </c>
      <c r="E108" s="28" t="s">
        <v>494</v>
      </c>
      <c r="F108" s="215">
        <v>2017</v>
      </c>
      <c r="G108" s="13" t="s">
        <v>151</v>
      </c>
      <c r="H108" s="28"/>
      <c r="I108" s="149" t="s">
        <v>495</v>
      </c>
      <c r="J108" s="110" t="s">
        <v>496</v>
      </c>
      <c r="K108" s="28"/>
      <c r="L108" s="28"/>
      <c r="M108" s="28"/>
      <c r="N108" s="28">
        <v>1</v>
      </c>
      <c r="O108" s="28"/>
      <c r="P108" s="28">
        <v>0</v>
      </c>
      <c r="Q108" s="28">
        <v>1</v>
      </c>
      <c r="R108" s="28"/>
      <c r="S108" s="28"/>
      <c r="T108" s="28">
        <v>1</v>
      </c>
      <c r="U108" s="28"/>
      <c r="V108" s="28"/>
      <c r="W108" s="28"/>
      <c r="X108" s="28"/>
      <c r="Y108" s="28"/>
      <c r="Z108" s="28"/>
      <c r="AA108" s="28"/>
      <c r="AB108" s="28"/>
      <c r="AC108" s="28">
        <v>1</v>
      </c>
      <c r="AD108" s="28"/>
      <c r="AE108" s="28"/>
      <c r="AF108" s="28"/>
      <c r="AG108" s="28"/>
      <c r="AH108" s="28"/>
      <c r="AI108" s="28"/>
      <c r="AJ108" s="28"/>
      <c r="AK108" s="28"/>
      <c r="AL108" s="28"/>
      <c r="AM108" s="28">
        <v>1</v>
      </c>
      <c r="AN108" s="28">
        <v>1</v>
      </c>
      <c r="AO108" s="28">
        <v>1</v>
      </c>
      <c r="AP108" s="28">
        <v>1</v>
      </c>
      <c r="AQ108" s="28"/>
      <c r="AR108" s="28"/>
      <c r="AS108" s="28">
        <v>1</v>
      </c>
      <c r="AT108" s="28">
        <v>1</v>
      </c>
      <c r="AU108" s="28"/>
      <c r="AV108" s="28"/>
      <c r="AW108" s="28"/>
      <c r="AX108" s="28"/>
      <c r="AY108" s="28"/>
      <c r="AZ108" s="28"/>
      <c r="BA108" s="28"/>
      <c r="BB108" s="28"/>
      <c r="BC108" s="28"/>
      <c r="BD108" s="28"/>
      <c r="BE108" s="28"/>
      <c r="BF108" s="28"/>
      <c r="BG108" s="28"/>
      <c r="BH108" s="28"/>
      <c r="BI108" s="28"/>
      <c r="BJ108" s="28"/>
      <c r="BK108" s="28"/>
      <c r="BL108" s="28">
        <v>1</v>
      </c>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v>1</v>
      </c>
      <c r="CT108" s="28"/>
      <c r="CU108" s="28"/>
      <c r="CV108" s="28"/>
      <c r="CW108" s="28"/>
      <c r="CX108" s="28"/>
      <c r="CY108" s="28"/>
      <c r="CZ108" s="28"/>
      <c r="DA108" s="28"/>
      <c r="DB108" s="28"/>
      <c r="DC108" s="28"/>
      <c r="DD108" s="28"/>
      <c r="DE108" s="28"/>
      <c r="DF108" s="28"/>
      <c r="DG108" s="28"/>
      <c r="DH108" s="28"/>
      <c r="DI108" s="28"/>
      <c r="DJ108" s="28"/>
      <c r="DK108" s="28"/>
      <c r="DL108" s="28">
        <v>1</v>
      </c>
      <c r="DM108" s="28"/>
      <c r="DN108" s="28"/>
      <c r="DO108" s="28">
        <v>1</v>
      </c>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v>1</v>
      </c>
      <c r="FC108" s="28"/>
      <c r="FD108" s="28"/>
      <c r="FE108" s="28"/>
      <c r="FF108" s="28"/>
      <c r="FG108" s="28"/>
      <c r="FH108" s="28"/>
      <c r="FI108" s="28"/>
      <c r="FJ108" s="28"/>
      <c r="FK108" s="28"/>
      <c r="FL108" s="28"/>
      <c r="FM108" s="28"/>
      <c r="FN108" s="28"/>
      <c r="FO108" s="28"/>
      <c r="FP108" s="28"/>
      <c r="FQ108" s="28"/>
      <c r="FR108" s="28"/>
      <c r="FS108" s="28"/>
      <c r="FT108" s="28"/>
      <c r="FU108" s="28"/>
      <c r="FV108" s="28"/>
      <c r="FW108" s="28"/>
      <c r="FX108" s="28"/>
      <c r="FY108" s="28"/>
      <c r="FZ108" s="13"/>
      <c r="GA108" s="13"/>
      <c r="GB108" s="13">
        <v>0</v>
      </c>
      <c r="GC108" s="13">
        <v>0</v>
      </c>
      <c r="GD108" s="13"/>
      <c r="GE108" s="13"/>
      <c r="GF108" s="28" t="s">
        <v>497</v>
      </c>
      <c r="GG108" s="12" t="s">
        <v>498</v>
      </c>
      <c r="GH108" s="13" t="s">
        <v>156</v>
      </c>
      <c r="GI108" s="28" t="s">
        <v>499</v>
      </c>
      <c r="GJ108" s="28" t="s">
        <v>500</v>
      </c>
      <c r="GK108" s="28" t="s">
        <v>501</v>
      </c>
      <c r="GL108" s="12" t="s">
        <v>502</v>
      </c>
      <c r="GM108" s="12" t="s">
        <v>503</v>
      </c>
      <c r="GN108" s="28" t="s">
        <v>504</v>
      </c>
      <c r="GO108" s="28" t="s">
        <v>505</v>
      </c>
      <c r="GP108" s="433" t="s">
        <v>506</v>
      </c>
      <c r="GQ108" s="13">
        <v>1</v>
      </c>
      <c r="GR108" s="13">
        <v>1</v>
      </c>
      <c r="GS108" s="13">
        <v>0</v>
      </c>
      <c r="GT108" s="13"/>
      <c r="GU108" s="13">
        <v>0</v>
      </c>
      <c r="GV108" s="13">
        <v>0</v>
      </c>
      <c r="GW108" s="13">
        <v>0</v>
      </c>
      <c r="GX108" s="13"/>
      <c r="GY108" s="13"/>
      <c r="GZ108" s="44"/>
      <c r="HA108" s="44"/>
      <c r="HB108" s="44"/>
      <c r="HC108" s="44"/>
      <c r="HD108" s="44"/>
      <c r="HE108" s="44"/>
      <c r="HF108" s="44"/>
      <c r="HG108" s="44"/>
      <c r="HH108" s="44"/>
      <c r="HI108" s="44"/>
      <c r="HJ108" s="44"/>
      <c r="HK108" s="44"/>
      <c r="HL108" s="44"/>
      <c r="HM108" s="44"/>
      <c r="HN108" s="44"/>
      <c r="HO108" s="44"/>
    </row>
    <row r="109" spans="1:223" ht="45" customHeight="1">
      <c r="A109" s="19">
        <f>A108+1</f>
        <v>69</v>
      </c>
      <c r="B109" s="121" t="s">
        <v>544</v>
      </c>
      <c r="C109" s="193">
        <v>33</v>
      </c>
      <c r="D109" s="28" t="s">
        <v>556</v>
      </c>
      <c r="E109" s="28" t="s">
        <v>557</v>
      </c>
      <c r="F109" s="214">
        <v>2017</v>
      </c>
      <c r="G109" s="28" t="s">
        <v>151</v>
      </c>
      <c r="H109" s="28"/>
      <c r="I109" s="149" t="s">
        <v>1416</v>
      </c>
      <c r="J109" s="110" t="s">
        <v>558</v>
      </c>
      <c r="K109" s="28"/>
      <c r="L109" s="28"/>
      <c r="M109" s="28">
        <v>1</v>
      </c>
      <c r="N109" s="28"/>
      <c r="O109" s="28"/>
      <c r="P109" s="28">
        <v>0</v>
      </c>
      <c r="Q109" s="28">
        <v>1</v>
      </c>
      <c r="R109" s="28"/>
      <c r="S109" s="28"/>
      <c r="T109" s="28"/>
      <c r="U109" s="28"/>
      <c r="V109" s="28"/>
      <c r="W109" s="28"/>
      <c r="X109" s="28"/>
      <c r="Y109" s="28"/>
      <c r="Z109" s="28"/>
      <c r="AA109" s="28"/>
      <c r="AB109" s="28"/>
      <c r="AC109" s="28"/>
      <c r="AD109" s="28"/>
      <c r="AE109" s="28"/>
      <c r="AF109" s="28"/>
      <c r="AG109" s="28"/>
      <c r="AH109" s="28"/>
      <c r="AI109" s="28"/>
      <c r="AJ109" s="28"/>
      <c r="AK109" s="28"/>
      <c r="AL109" s="28"/>
      <c r="AM109" s="28">
        <v>1</v>
      </c>
      <c r="AN109" s="28"/>
      <c r="AO109" s="28"/>
      <c r="AP109" s="28"/>
      <c r="AQ109" s="28"/>
      <c r="AR109" s="28"/>
      <c r="AS109" s="28"/>
      <c r="AT109" s="28"/>
      <c r="AU109" s="28"/>
      <c r="AV109" s="28"/>
      <c r="AW109" s="28"/>
      <c r="AX109" s="28">
        <v>1</v>
      </c>
      <c r="AY109" s="28"/>
      <c r="AZ109" s="28"/>
      <c r="BA109" s="28"/>
      <c r="BB109" s="28"/>
      <c r="BC109" s="28">
        <v>1</v>
      </c>
      <c r="BD109" s="28"/>
      <c r="BE109" s="28"/>
      <c r="BF109" s="28">
        <v>0</v>
      </c>
      <c r="BG109" s="28"/>
      <c r="BH109" s="28"/>
      <c r="BI109" s="28"/>
      <c r="BJ109" s="28"/>
      <c r="BK109" s="28"/>
      <c r="BL109" s="28"/>
      <c r="BM109" s="28"/>
      <c r="BN109" s="28">
        <v>1</v>
      </c>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v>1</v>
      </c>
      <c r="CU109" s="28"/>
      <c r="CV109" s="28"/>
      <c r="CW109" s="28"/>
      <c r="CX109" s="28"/>
      <c r="CY109" s="28"/>
      <c r="CZ109" s="28"/>
      <c r="DA109" s="28"/>
      <c r="DB109" s="28">
        <v>1</v>
      </c>
      <c r="DC109" s="28"/>
      <c r="DD109" s="28"/>
      <c r="DE109" s="28"/>
      <c r="DF109" s="28"/>
      <c r="DG109" s="28"/>
      <c r="DH109" s="28"/>
      <c r="DI109" s="28"/>
      <c r="DJ109" s="28"/>
      <c r="DK109" s="28"/>
      <c r="DL109" s="28">
        <v>1</v>
      </c>
      <c r="DM109" s="28"/>
      <c r="DN109" s="28"/>
      <c r="DO109" s="28">
        <v>1</v>
      </c>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c r="FH109" s="28"/>
      <c r="FI109" s="28"/>
      <c r="FJ109" s="28"/>
      <c r="FK109" s="28"/>
      <c r="FL109" s="28"/>
      <c r="FM109" s="28"/>
      <c r="FN109" s="28">
        <v>1</v>
      </c>
      <c r="FO109" s="28"/>
      <c r="FP109" s="28"/>
      <c r="FQ109" s="28"/>
      <c r="FR109" s="28"/>
      <c r="FS109" s="28"/>
      <c r="FT109" s="28"/>
      <c r="FU109" s="28"/>
      <c r="FV109" s="28"/>
      <c r="FW109" s="28"/>
      <c r="FX109" s="28"/>
      <c r="FY109" s="28"/>
      <c r="FZ109" s="28"/>
      <c r="GA109" s="28"/>
      <c r="GB109" s="28"/>
      <c r="GC109" s="28"/>
      <c r="GD109" s="28"/>
      <c r="GE109" s="28"/>
      <c r="GF109" s="28" t="s">
        <v>559</v>
      </c>
      <c r="GG109" s="28" t="s">
        <v>560</v>
      </c>
      <c r="GH109" s="28" t="s">
        <v>561</v>
      </c>
      <c r="GI109" s="28"/>
      <c r="GJ109" s="28" t="s">
        <v>562</v>
      </c>
      <c r="GK109" s="28" t="s">
        <v>563</v>
      </c>
      <c r="GL109" s="28" t="s">
        <v>564</v>
      </c>
      <c r="GM109" s="28" t="s">
        <v>565</v>
      </c>
      <c r="GN109" s="28" t="s">
        <v>566</v>
      </c>
      <c r="GO109" s="28"/>
      <c r="GP109" s="28"/>
      <c r="GQ109" s="28"/>
      <c r="GR109" s="28"/>
      <c r="GS109" s="28"/>
      <c r="GT109" s="28"/>
      <c r="GU109" s="28"/>
      <c r="GV109" s="28"/>
      <c r="GW109" s="28"/>
      <c r="GX109" s="28"/>
      <c r="GY109" s="28"/>
      <c r="GZ109" s="44"/>
      <c r="HA109" s="44"/>
      <c r="HB109" s="44"/>
      <c r="HC109" s="44"/>
      <c r="HD109" s="44"/>
      <c r="HE109" s="44"/>
      <c r="HF109" s="44"/>
      <c r="HG109" s="44"/>
      <c r="HH109" s="44"/>
      <c r="HI109" s="44"/>
      <c r="HJ109" s="44"/>
      <c r="HK109" s="44"/>
      <c r="HL109" s="44"/>
      <c r="HM109" s="44"/>
      <c r="HN109" s="44"/>
      <c r="HO109" s="44"/>
    </row>
    <row r="110" spans="1:223" ht="69" customHeight="1">
      <c r="A110" s="19">
        <f>A109+1</f>
        <v>70</v>
      </c>
      <c r="B110" s="124" t="s">
        <v>1410</v>
      </c>
      <c r="C110" s="198">
        <v>51</v>
      </c>
      <c r="D110" s="28" t="s">
        <v>683</v>
      </c>
      <c r="E110" s="28" t="s">
        <v>748</v>
      </c>
      <c r="F110" s="214">
        <v>2017</v>
      </c>
      <c r="G110" s="28" t="s">
        <v>151</v>
      </c>
      <c r="H110" s="28"/>
      <c r="I110" s="149" t="s">
        <v>749</v>
      </c>
      <c r="J110" s="110" t="s">
        <v>750</v>
      </c>
      <c r="K110" s="28"/>
      <c r="L110" s="28"/>
      <c r="M110" s="28">
        <v>1</v>
      </c>
      <c r="N110" s="28"/>
      <c r="O110" s="28"/>
      <c r="P110" s="28">
        <v>0</v>
      </c>
      <c r="Q110" s="28">
        <v>1</v>
      </c>
      <c r="R110" s="28"/>
      <c r="S110" s="28"/>
      <c r="T110" s="28"/>
      <c r="U110" s="28"/>
      <c r="V110" s="28"/>
      <c r="W110" s="28"/>
      <c r="X110" s="28"/>
      <c r="Y110" s="28"/>
      <c r="Z110" s="28"/>
      <c r="AA110" s="28"/>
      <c r="AB110" s="28"/>
      <c r="AC110" s="28"/>
      <c r="AD110" s="28"/>
      <c r="AE110" s="28"/>
      <c r="AF110" s="28">
        <v>1</v>
      </c>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v>1</v>
      </c>
      <c r="BV110" s="28"/>
      <c r="BW110" s="28"/>
      <c r="BX110" s="28">
        <v>1</v>
      </c>
      <c r="BY110" s="28"/>
      <c r="BZ110" s="28"/>
      <c r="CA110" s="28"/>
      <c r="CB110" s="28"/>
      <c r="CC110" s="28"/>
      <c r="CD110" s="28"/>
      <c r="CE110" s="28"/>
      <c r="CF110" s="28"/>
      <c r="CG110" s="28"/>
      <c r="CH110" s="28"/>
      <c r="CI110" s="28"/>
      <c r="CJ110" s="28"/>
      <c r="CK110" s="28"/>
      <c r="CL110" s="28"/>
      <c r="CM110" s="28"/>
      <c r="CN110" s="28"/>
      <c r="CO110" s="28"/>
      <c r="CP110" s="28"/>
      <c r="CQ110" s="28">
        <v>1</v>
      </c>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v>1</v>
      </c>
      <c r="DO110" s="28">
        <v>1</v>
      </c>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c r="FH110" s="28"/>
      <c r="FI110" s="28"/>
      <c r="FJ110" s="28"/>
      <c r="FK110" s="28"/>
      <c r="FL110" s="28"/>
      <c r="FM110" s="28"/>
      <c r="FN110" s="28"/>
      <c r="FO110" s="28">
        <v>1</v>
      </c>
      <c r="FP110" s="28"/>
      <c r="FQ110" s="28"/>
      <c r="FR110" s="28"/>
      <c r="FS110" s="28"/>
      <c r="FT110" s="28"/>
      <c r="FU110" s="28"/>
      <c r="FV110" s="28"/>
      <c r="FW110" s="28"/>
      <c r="FX110" s="28"/>
      <c r="FY110" s="28"/>
      <c r="FZ110" s="28"/>
      <c r="GA110" s="28"/>
      <c r="GB110" s="28"/>
      <c r="GC110" s="28"/>
      <c r="GD110" s="28"/>
      <c r="GE110" s="28"/>
      <c r="GF110" s="28" t="s">
        <v>37</v>
      </c>
      <c r="GG110" s="28" t="s">
        <v>751</v>
      </c>
      <c r="GH110" s="28" t="s">
        <v>698</v>
      </c>
      <c r="GI110" s="28" t="s">
        <v>752</v>
      </c>
      <c r="GJ110" s="28" t="s">
        <v>753</v>
      </c>
      <c r="GK110" s="28"/>
      <c r="GL110" s="28" t="s">
        <v>754</v>
      </c>
      <c r="GM110" s="28" t="s">
        <v>755</v>
      </c>
      <c r="GN110" s="28" t="s">
        <v>756</v>
      </c>
      <c r="GO110" s="28" t="s">
        <v>757</v>
      </c>
      <c r="GP110" s="28"/>
      <c r="GQ110" s="28"/>
      <c r="GR110" s="28"/>
      <c r="GS110" s="28"/>
      <c r="GT110" s="28"/>
      <c r="GU110" s="28"/>
      <c r="GV110" s="28"/>
      <c r="GW110" s="28"/>
      <c r="GX110" s="28"/>
      <c r="GY110" s="28"/>
      <c r="GZ110" s="44"/>
      <c r="HA110" s="44"/>
      <c r="HB110" s="44"/>
      <c r="HC110" s="44"/>
      <c r="HD110" s="44"/>
      <c r="HE110" s="44"/>
      <c r="HF110" s="44"/>
      <c r="HG110" s="44"/>
      <c r="HH110" s="44"/>
      <c r="HI110" s="44"/>
      <c r="HJ110" s="44"/>
      <c r="HK110" s="44"/>
      <c r="HL110" s="44"/>
      <c r="HM110" s="44"/>
      <c r="HN110" s="44"/>
      <c r="HO110" s="44"/>
    </row>
    <row r="111" spans="1:223" ht="107.25" customHeight="1">
      <c r="A111" s="19">
        <f>A110+1</f>
        <v>71</v>
      </c>
      <c r="B111" s="124" t="s">
        <v>164</v>
      </c>
      <c r="C111" s="198">
        <v>57</v>
      </c>
      <c r="D111" s="28" t="s">
        <v>809</v>
      </c>
      <c r="E111" s="28" t="s">
        <v>810</v>
      </c>
      <c r="F111" s="214">
        <v>2017</v>
      </c>
      <c r="G111" s="28" t="s">
        <v>151</v>
      </c>
      <c r="H111" s="28"/>
      <c r="I111" s="149" t="s">
        <v>811</v>
      </c>
      <c r="J111" s="110" t="s">
        <v>812</v>
      </c>
      <c r="K111" s="28"/>
      <c r="L111" s="28">
        <v>1</v>
      </c>
      <c r="M111" s="28"/>
      <c r="N111" s="28"/>
      <c r="O111" s="28"/>
      <c r="P111" s="28">
        <v>0</v>
      </c>
      <c r="Q111" s="28">
        <v>1</v>
      </c>
      <c r="R111" s="28"/>
      <c r="S111" s="28"/>
      <c r="T111" s="28"/>
      <c r="U111" s="28"/>
      <c r="V111" s="28"/>
      <c r="W111" s="28"/>
      <c r="X111" s="28"/>
      <c r="Y111" s="28"/>
      <c r="Z111" s="28"/>
      <c r="AA111" s="28"/>
      <c r="AB111" s="28"/>
      <c r="AC111" s="28"/>
      <c r="AD111" s="28"/>
      <c r="AE111" s="28"/>
      <c r="AF111" s="28"/>
      <c r="AG111" s="28">
        <v>1</v>
      </c>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v>1</v>
      </c>
      <c r="DL111" s="28">
        <v>1</v>
      </c>
      <c r="DM111" s="105">
        <v>0</v>
      </c>
      <c r="DN111" s="28"/>
      <c r="DO111" s="28">
        <v>1</v>
      </c>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v>1</v>
      </c>
      <c r="FE111" s="28"/>
      <c r="FF111" s="28"/>
      <c r="FG111" s="28"/>
      <c r="FH111" s="28"/>
      <c r="FI111" s="28"/>
      <c r="FJ111" s="28"/>
      <c r="FK111" s="28"/>
      <c r="FL111" s="28"/>
      <c r="FM111" s="28"/>
      <c r="FN111" s="28"/>
      <c r="FO111" s="28"/>
      <c r="FP111" s="28"/>
      <c r="FQ111" s="28"/>
      <c r="FR111" s="28"/>
      <c r="FS111" s="28"/>
      <c r="FT111" s="28"/>
      <c r="FU111" s="28"/>
      <c r="FV111" s="28"/>
      <c r="FW111" s="28"/>
      <c r="FX111" s="28"/>
      <c r="FY111" s="28"/>
      <c r="FZ111" s="28"/>
      <c r="GA111" s="28"/>
      <c r="GB111" s="28"/>
      <c r="GC111" s="28"/>
      <c r="GD111" s="28"/>
      <c r="GE111" s="28"/>
      <c r="GF111" s="28" t="s">
        <v>782</v>
      </c>
      <c r="GG111" s="28" t="s">
        <v>813</v>
      </c>
      <c r="GH111" s="28" t="s">
        <v>38</v>
      </c>
      <c r="GI111" s="28"/>
      <c r="GJ111" s="28" t="s">
        <v>814</v>
      </c>
      <c r="GK111" s="28"/>
      <c r="GL111" s="28" t="s">
        <v>815</v>
      </c>
      <c r="GM111" s="28" t="s">
        <v>816</v>
      </c>
      <c r="GN111" s="28" t="s">
        <v>817</v>
      </c>
      <c r="GO111" s="28"/>
      <c r="GP111" s="28"/>
      <c r="GQ111" s="28"/>
      <c r="GR111" s="28"/>
      <c r="GS111" s="28"/>
      <c r="GT111" s="28"/>
      <c r="GU111" s="28"/>
      <c r="GV111" s="28"/>
      <c r="GW111" s="28"/>
      <c r="GX111" s="28"/>
      <c r="GY111" s="28"/>
      <c r="GZ111" s="44"/>
      <c r="HA111" s="44"/>
      <c r="HB111" s="44"/>
      <c r="HC111" s="44"/>
      <c r="HD111" s="44"/>
      <c r="HE111" s="44"/>
      <c r="HF111" s="44"/>
      <c r="HG111" s="44"/>
      <c r="HH111" s="44"/>
      <c r="HI111" s="44"/>
      <c r="HJ111" s="44"/>
      <c r="HK111" s="44"/>
      <c r="HL111" s="44"/>
      <c r="HM111" s="44"/>
      <c r="HN111" s="44"/>
      <c r="HO111" s="44"/>
    </row>
    <row r="112" spans="1:223" ht="45" customHeight="1">
      <c r="A112" s="19">
        <f>A111+1</f>
        <v>72</v>
      </c>
      <c r="B112" s="167" t="s">
        <v>164</v>
      </c>
      <c r="C112" s="202">
        <v>68</v>
      </c>
      <c r="D112" s="13" t="s">
        <v>286</v>
      </c>
      <c r="E112" s="13" t="s">
        <v>909</v>
      </c>
      <c r="F112" s="215">
        <v>2017</v>
      </c>
      <c r="G112" s="13" t="s">
        <v>151</v>
      </c>
      <c r="H112" s="28"/>
      <c r="I112" s="149" t="s">
        <v>374</v>
      </c>
      <c r="J112" s="110" t="s">
        <v>910</v>
      </c>
      <c r="K112" s="13"/>
      <c r="L112" s="13"/>
      <c r="M112" s="13"/>
      <c r="N112" s="13">
        <v>1</v>
      </c>
      <c r="O112" s="13"/>
      <c r="P112" s="13">
        <v>0</v>
      </c>
      <c r="Q112" s="13">
        <v>1</v>
      </c>
      <c r="R112" s="13"/>
      <c r="S112" s="13"/>
      <c r="T112" s="13">
        <v>1</v>
      </c>
      <c r="U112" s="13"/>
      <c r="V112" s="13"/>
      <c r="W112" s="13"/>
      <c r="X112" s="13"/>
      <c r="Y112" s="13"/>
      <c r="Z112" s="13"/>
      <c r="AA112" s="13"/>
      <c r="AB112" s="13"/>
      <c r="AC112" s="13">
        <v>1</v>
      </c>
      <c r="AD112" s="13"/>
      <c r="AE112" s="13"/>
      <c r="AF112" s="13"/>
      <c r="AG112" s="13"/>
      <c r="AH112" s="13"/>
      <c r="AI112" s="164">
        <v>1</v>
      </c>
      <c r="AJ112" s="13"/>
      <c r="AK112" s="13"/>
      <c r="AL112" s="13"/>
      <c r="AM112" s="13">
        <v>1</v>
      </c>
      <c r="AN112" s="13">
        <v>1</v>
      </c>
      <c r="AO112" s="13"/>
      <c r="AP112" s="164">
        <v>1</v>
      </c>
      <c r="AQ112" s="13"/>
      <c r="AR112" s="13"/>
      <c r="AS112" s="13"/>
      <c r="AT112" s="13"/>
      <c r="AU112" s="13"/>
      <c r="AV112" s="13"/>
      <c r="AW112" s="13"/>
      <c r="AX112" s="13"/>
      <c r="AY112" s="13"/>
      <c r="AZ112" s="13"/>
      <c r="BA112" s="13"/>
      <c r="BB112" s="164">
        <v>1</v>
      </c>
      <c r="BC112" s="164"/>
      <c r="BD112" s="13"/>
      <c r="BE112" s="13"/>
      <c r="BF112" s="13"/>
      <c r="BG112" s="13"/>
      <c r="BH112" s="13"/>
      <c r="BI112" s="164">
        <v>0</v>
      </c>
      <c r="BJ112" s="164"/>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v>1</v>
      </c>
      <c r="DJ112" s="13">
        <v>1</v>
      </c>
      <c r="DK112" s="13"/>
      <c r="DL112" s="13">
        <v>1</v>
      </c>
      <c r="DM112" s="13"/>
      <c r="DN112" s="13"/>
      <c r="DO112" s="13">
        <v>1</v>
      </c>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v>1</v>
      </c>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44"/>
      <c r="HA112" s="44"/>
      <c r="HB112" s="44"/>
      <c r="HC112" s="44"/>
      <c r="HD112" s="44"/>
      <c r="HE112" s="44"/>
      <c r="HF112" s="44"/>
      <c r="HG112" s="44"/>
      <c r="HH112" s="44"/>
      <c r="HI112" s="44"/>
      <c r="HJ112" s="44"/>
      <c r="HK112" s="44"/>
      <c r="HL112" s="44"/>
      <c r="HM112" s="44"/>
      <c r="HN112" s="44"/>
      <c r="HO112" s="44"/>
    </row>
    <row r="113" spans="1:223" ht="45" customHeight="1">
      <c r="A113" s="19">
        <f>A112+1</f>
        <v>73</v>
      </c>
      <c r="B113" s="125" t="s">
        <v>1571</v>
      </c>
      <c r="C113" s="205">
        <f>C112+1</f>
        <v>69</v>
      </c>
      <c r="D113" s="28" t="s">
        <v>976</v>
      </c>
      <c r="E113" s="28" t="s">
        <v>768</v>
      </c>
      <c r="F113" s="214">
        <v>2017</v>
      </c>
      <c r="G113" s="28" t="s">
        <v>151</v>
      </c>
      <c r="H113" s="28"/>
      <c r="I113" s="149" t="s">
        <v>977</v>
      </c>
      <c r="J113" s="110" t="s">
        <v>118</v>
      </c>
      <c r="K113" s="28"/>
      <c r="L113" s="28"/>
      <c r="M113" s="28">
        <v>1</v>
      </c>
      <c r="N113" s="28">
        <v>1</v>
      </c>
      <c r="O113" s="28">
        <v>1</v>
      </c>
      <c r="P113" s="28">
        <v>0</v>
      </c>
      <c r="Q113" s="28">
        <v>1</v>
      </c>
      <c r="R113" s="28"/>
      <c r="S113" s="28"/>
      <c r="T113" s="28"/>
      <c r="U113" s="28"/>
      <c r="V113" s="28"/>
      <c r="W113" s="28"/>
      <c r="X113" s="28"/>
      <c r="Y113" s="28"/>
      <c r="Z113" s="28"/>
      <c r="AA113" s="28"/>
      <c r="AB113" s="28"/>
      <c r="AC113" s="28"/>
      <c r="AD113" s="28"/>
      <c r="AE113" s="28"/>
      <c r="AF113" s="28"/>
      <c r="AG113" s="28"/>
      <c r="AH113" s="28"/>
      <c r="AI113" s="28"/>
      <c r="AJ113" s="28"/>
      <c r="AK113" s="28"/>
      <c r="AL113" s="28"/>
      <c r="AM113" s="28">
        <v>1</v>
      </c>
      <c r="AN113" s="28"/>
      <c r="AO113" s="28"/>
      <c r="AP113" s="28"/>
      <c r="AQ113" s="28"/>
      <c r="AR113" s="28"/>
      <c r="AS113" s="28"/>
      <c r="AT113" s="28"/>
      <c r="AU113" s="28"/>
      <c r="AV113" s="28"/>
      <c r="AW113" s="28"/>
      <c r="AX113" s="28"/>
      <c r="AY113" s="28">
        <v>1</v>
      </c>
      <c r="AZ113" s="28"/>
      <c r="BA113" s="104">
        <v>0</v>
      </c>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v>1</v>
      </c>
      <c r="DK113" s="28"/>
      <c r="DL113" s="28">
        <v>1</v>
      </c>
      <c r="DM113" s="28"/>
      <c r="DN113" s="28"/>
      <c r="DO113" s="28">
        <v>1</v>
      </c>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c r="FH113" s="28"/>
      <c r="FI113" s="28"/>
      <c r="FJ113" s="28"/>
      <c r="FK113" s="28"/>
      <c r="FL113" s="28"/>
      <c r="FM113" s="28"/>
      <c r="FN113" s="28"/>
      <c r="FO113" s="28">
        <v>1</v>
      </c>
      <c r="FP113" s="28"/>
      <c r="FQ113" s="28"/>
      <c r="FR113" s="28"/>
      <c r="FS113" s="28"/>
      <c r="FT113" s="28"/>
      <c r="FU113" s="28"/>
      <c r="FV113" s="28"/>
      <c r="FW113" s="28"/>
      <c r="FX113" s="28"/>
      <c r="FY113" s="28"/>
      <c r="FZ113" s="28"/>
      <c r="GA113" s="28"/>
      <c r="GB113" s="28"/>
      <c r="GC113" s="28"/>
      <c r="GD113" s="28"/>
      <c r="GE113" s="28"/>
      <c r="GF113" s="28"/>
      <c r="GG113" s="28"/>
      <c r="GH113" s="28"/>
      <c r="GI113" s="28"/>
      <c r="GJ113" s="28"/>
      <c r="GK113" s="28"/>
      <c r="GL113" s="28"/>
      <c r="GM113" s="28"/>
      <c r="GN113" s="28"/>
      <c r="GO113" s="28"/>
      <c r="GP113" s="28"/>
      <c r="GQ113" s="28"/>
      <c r="GR113" s="28"/>
      <c r="GS113" s="28"/>
      <c r="GT113" s="28"/>
      <c r="GU113" s="28"/>
      <c r="GV113" s="28"/>
      <c r="GW113" s="28"/>
      <c r="GX113" s="28"/>
      <c r="GY113" s="28"/>
      <c r="GZ113" s="44"/>
      <c r="HA113" s="44"/>
      <c r="HB113" s="44"/>
      <c r="HC113" s="44"/>
      <c r="HD113" s="44"/>
      <c r="HE113" s="44"/>
      <c r="HF113" s="44"/>
      <c r="HG113" s="44"/>
      <c r="HH113" s="44"/>
      <c r="HI113" s="44"/>
      <c r="HJ113" s="44"/>
      <c r="HK113" s="44"/>
      <c r="HL113" s="44"/>
      <c r="HM113" s="44"/>
      <c r="HN113" s="44"/>
      <c r="HO113" s="44"/>
    </row>
    <row r="114" spans="1:223" ht="45" customHeight="1">
      <c r="A114" s="19">
        <f>A113+1</f>
        <v>74</v>
      </c>
      <c r="B114" s="124" t="s">
        <v>1576</v>
      </c>
      <c r="C114" s="203">
        <v>97</v>
      </c>
      <c r="D114" s="28" t="s">
        <v>994</v>
      </c>
      <c r="E114" s="28" t="s">
        <v>995</v>
      </c>
      <c r="F114" s="214">
        <v>2017</v>
      </c>
      <c r="G114" s="28" t="s">
        <v>151</v>
      </c>
      <c r="H114" s="28"/>
      <c r="I114" s="149" t="s">
        <v>996</v>
      </c>
      <c r="J114" s="110" t="s">
        <v>1575</v>
      </c>
      <c r="K114" s="28"/>
      <c r="L114" s="28"/>
      <c r="M114" s="28">
        <v>1</v>
      </c>
      <c r="N114" s="28"/>
      <c r="O114" s="28"/>
      <c r="P114" s="28">
        <v>0</v>
      </c>
      <c r="Q114" s="28">
        <v>1</v>
      </c>
      <c r="R114" s="28"/>
      <c r="S114" s="28"/>
      <c r="T114" s="28"/>
      <c r="U114" s="28"/>
      <c r="V114" s="28"/>
      <c r="W114" s="28"/>
      <c r="X114" s="28"/>
      <c r="Y114" s="28"/>
      <c r="Z114" s="28"/>
      <c r="AA114" s="28"/>
      <c r="AB114" s="28"/>
      <c r="AC114" s="28"/>
      <c r="AD114" s="28"/>
      <c r="AE114" s="28"/>
      <c r="AF114" s="28">
        <v>1</v>
      </c>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v>1</v>
      </c>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v>1</v>
      </c>
      <c r="CT114" s="28"/>
      <c r="CU114" s="28"/>
      <c r="CV114" s="28"/>
      <c r="CW114" s="28"/>
      <c r="CX114" s="28"/>
      <c r="CY114" s="28"/>
      <c r="CZ114" s="28"/>
      <c r="DA114" s="28"/>
      <c r="DB114" s="28"/>
      <c r="DC114" s="28"/>
      <c r="DD114" s="28"/>
      <c r="DE114" s="28"/>
      <c r="DF114" s="28"/>
      <c r="DG114" s="28"/>
      <c r="DH114" s="28"/>
      <c r="DI114" s="28"/>
      <c r="DJ114" s="28"/>
      <c r="DK114" s="28"/>
      <c r="DL114" s="28">
        <v>1</v>
      </c>
      <c r="DM114" s="28"/>
      <c r="DN114" s="28"/>
      <c r="DO114" s="28">
        <v>1</v>
      </c>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c r="FS114" s="28"/>
      <c r="FT114" s="28"/>
      <c r="FU114" s="28">
        <v>1</v>
      </c>
      <c r="FV114" s="28"/>
      <c r="FW114" s="28"/>
      <c r="FX114" s="28"/>
      <c r="FY114" s="28"/>
      <c r="FZ114" s="28"/>
      <c r="GA114" s="28"/>
      <c r="GB114" s="28">
        <v>1</v>
      </c>
      <c r="GC114" s="28"/>
      <c r="GD114" s="28"/>
      <c r="GE114" s="28" t="s">
        <v>997</v>
      </c>
      <c r="GF114" s="28"/>
      <c r="GG114" s="28"/>
      <c r="GH114" s="28"/>
      <c r="GI114" s="28"/>
      <c r="GJ114" s="28"/>
      <c r="GK114" s="28"/>
      <c r="GL114" s="28"/>
      <c r="GM114" s="28"/>
      <c r="GN114" s="28"/>
      <c r="GO114" s="28"/>
      <c r="GP114" s="28"/>
      <c r="GQ114" s="28"/>
      <c r="GR114" s="28"/>
      <c r="GS114" s="28"/>
      <c r="GT114" s="28"/>
      <c r="GU114" s="28"/>
      <c r="GV114" s="28"/>
      <c r="GW114" s="28"/>
      <c r="GX114" s="28"/>
      <c r="GY114" s="28"/>
      <c r="GZ114" s="44"/>
      <c r="HA114" s="44"/>
      <c r="HB114" s="44"/>
      <c r="HC114" s="44"/>
      <c r="HD114" s="44"/>
      <c r="HE114" s="44"/>
      <c r="HF114" s="44"/>
      <c r="HG114" s="44"/>
      <c r="HH114" s="44"/>
      <c r="HI114" s="44"/>
      <c r="HJ114" s="44"/>
      <c r="HK114" s="44"/>
      <c r="HL114" s="44"/>
      <c r="HM114" s="44"/>
      <c r="HN114" s="44"/>
      <c r="HO114" s="44"/>
    </row>
    <row r="115" spans="1:223" ht="74.25" customHeight="1">
      <c r="A115" s="19">
        <f>A114+1</f>
        <v>75</v>
      </c>
      <c r="B115" s="124" t="s">
        <v>164</v>
      </c>
      <c r="C115" s="200">
        <f>C114+1</f>
        <v>98</v>
      </c>
      <c r="D115" s="28" t="s">
        <v>683</v>
      </c>
      <c r="E115" s="28" t="s">
        <v>748</v>
      </c>
      <c r="F115" s="214">
        <v>2017</v>
      </c>
      <c r="G115" s="28" t="s">
        <v>151</v>
      </c>
      <c r="H115" s="28"/>
      <c r="I115" s="162" t="s">
        <v>998</v>
      </c>
      <c r="J115" s="110" t="s">
        <v>999</v>
      </c>
      <c r="K115" s="28"/>
      <c r="L115" s="28"/>
      <c r="M115" s="28">
        <v>1</v>
      </c>
      <c r="N115" s="28"/>
      <c r="O115" s="28"/>
      <c r="P115" s="28">
        <v>0</v>
      </c>
      <c r="Q115" s="28">
        <v>1</v>
      </c>
      <c r="R115" s="28"/>
      <c r="S115" s="28"/>
      <c r="T115" s="28"/>
      <c r="U115" s="28"/>
      <c r="V115" s="28"/>
      <c r="W115" s="28"/>
      <c r="X115" s="28"/>
      <c r="Y115" s="28"/>
      <c r="Z115" s="28"/>
      <c r="AA115" s="28"/>
      <c r="AB115" s="28"/>
      <c r="AC115" s="28"/>
      <c r="AD115" s="28"/>
      <c r="AE115" s="28"/>
      <c r="AF115" s="28">
        <v>1</v>
      </c>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v>1</v>
      </c>
      <c r="BY115" s="28"/>
      <c r="BZ115" s="28"/>
      <c r="CA115" s="28"/>
      <c r="CB115" s="28"/>
      <c r="CC115" s="28"/>
      <c r="CD115" s="28"/>
      <c r="CE115" s="28"/>
      <c r="CF115" s="28"/>
      <c r="CG115" s="28"/>
      <c r="CH115" s="28"/>
      <c r="CI115" s="28"/>
      <c r="CJ115" s="28"/>
      <c r="CK115" s="28"/>
      <c r="CL115" s="28"/>
      <c r="CM115" s="28"/>
      <c r="CN115" s="28"/>
      <c r="CO115" s="28"/>
      <c r="CP115" s="28"/>
      <c r="CQ115" s="28">
        <v>1</v>
      </c>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v>1</v>
      </c>
      <c r="DO115" s="28">
        <v>1</v>
      </c>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v>1</v>
      </c>
      <c r="FP115" s="28"/>
      <c r="FQ115" s="28"/>
      <c r="FR115" s="28"/>
      <c r="FS115" s="28"/>
      <c r="FT115" s="28"/>
      <c r="FU115" s="28"/>
      <c r="FV115" s="28"/>
      <c r="FW115" s="28"/>
      <c r="FX115" s="28"/>
      <c r="FY115" s="28"/>
      <c r="FZ115" s="28"/>
      <c r="GA115" s="28"/>
      <c r="GB115" s="28"/>
      <c r="GC115" s="28"/>
      <c r="GD115" s="28"/>
      <c r="GE115" s="28"/>
      <c r="GF115" s="28"/>
      <c r="GG115" s="28"/>
      <c r="GH115" s="28"/>
      <c r="GI115" s="28"/>
      <c r="GJ115" s="28"/>
      <c r="GK115" s="28"/>
      <c r="GL115" s="28"/>
      <c r="GM115" s="28"/>
      <c r="GN115" s="28"/>
      <c r="GO115" s="28"/>
      <c r="GP115" s="28"/>
      <c r="GQ115" s="28"/>
      <c r="GR115" s="28"/>
      <c r="GS115" s="28"/>
      <c r="GT115" s="28"/>
      <c r="GU115" s="28"/>
      <c r="GV115" s="28"/>
      <c r="GW115" s="28"/>
      <c r="GX115" s="28"/>
      <c r="GY115" s="28"/>
      <c r="GZ115" s="44"/>
      <c r="HA115" s="44"/>
      <c r="HB115" s="44"/>
      <c r="HC115" s="44"/>
      <c r="HD115" s="44"/>
      <c r="HE115" s="44"/>
      <c r="HF115" s="44"/>
      <c r="HG115" s="44"/>
      <c r="HH115" s="44"/>
      <c r="HI115" s="44"/>
      <c r="HJ115" s="44"/>
      <c r="HK115" s="44"/>
      <c r="HL115" s="44"/>
      <c r="HM115" s="44"/>
      <c r="HN115" s="44"/>
      <c r="HO115" s="44"/>
    </row>
    <row r="116" spans="1:223" ht="45" customHeight="1">
      <c r="A116" s="19">
        <f>A115+1</f>
        <v>76</v>
      </c>
      <c r="B116" s="124" t="s">
        <v>164</v>
      </c>
      <c r="C116" s="206">
        <f>C115+1</f>
        <v>99</v>
      </c>
      <c r="D116" s="28" t="s">
        <v>672</v>
      </c>
      <c r="E116" s="28" t="s">
        <v>1000</v>
      </c>
      <c r="F116" s="214">
        <v>2017</v>
      </c>
      <c r="G116" s="28" t="s">
        <v>151</v>
      </c>
      <c r="H116" s="28"/>
      <c r="I116" s="149" t="s">
        <v>1001</v>
      </c>
      <c r="J116" s="110" t="s">
        <v>1577</v>
      </c>
      <c r="K116" s="28"/>
      <c r="L116" s="28"/>
      <c r="M116" s="28">
        <v>1</v>
      </c>
      <c r="N116" s="28"/>
      <c r="O116" s="28"/>
      <c r="P116" s="28">
        <v>0</v>
      </c>
      <c r="Q116" s="28">
        <v>1</v>
      </c>
      <c r="R116" s="28"/>
      <c r="S116" s="28"/>
      <c r="T116" s="28"/>
      <c r="U116" s="28"/>
      <c r="V116" s="28"/>
      <c r="W116" s="28"/>
      <c r="X116" s="28"/>
      <c r="Y116" s="28"/>
      <c r="Z116" s="28"/>
      <c r="AA116" s="28"/>
      <c r="AB116" s="28"/>
      <c r="AC116" s="28"/>
      <c r="AD116" s="28"/>
      <c r="AE116" s="28"/>
      <c r="AF116" s="148">
        <v>0</v>
      </c>
      <c r="AG116" s="28"/>
      <c r="AH116" s="28"/>
      <c r="AI116" s="105">
        <v>1</v>
      </c>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v>1</v>
      </c>
      <c r="BY116" s="28"/>
      <c r="BZ116" s="28"/>
      <c r="CA116" s="28"/>
      <c r="CB116" s="28"/>
      <c r="CC116" s="28"/>
      <c r="CD116" s="28"/>
      <c r="CE116" s="28"/>
      <c r="CF116" s="28"/>
      <c r="CG116" s="28"/>
      <c r="CH116" s="28"/>
      <c r="CI116" s="28"/>
      <c r="CJ116" s="28"/>
      <c r="CK116" s="28"/>
      <c r="CL116" s="28"/>
      <c r="CM116" s="28"/>
      <c r="CN116" s="105">
        <v>1</v>
      </c>
      <c r="CO116" s="105"/>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v>1</v>
      </c>
      <c r="DO116" s="28">
        <v>1</v>
      </c>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c r="FH116" s="28"/>
      <c r="FI116" s="28"/>
      <c r="FJ116" s="28"/>
      <c r="FK116" s="28"/>
      <c r="FL116" s="28"/>
      <c r="FM116" s="28"/>
      <c r="FN116" s="28"/>
      <c r="FO116" s="28"/>
      <c r="FP116" s="28"/>
      <c r="FQ116" s="28"/>
      <c r="FR116" s="28"/>
      <c r="FS116" s="28"/>
      <c r="FT116" s="28"/>
      <c r="FU116" s="28">
        <v>1</v>
      </c>
      <c r="FV116" s="28"/>
      <c r="FW116" s="28"/>
      <c r="FX116" s="28"/>
      <c r="FY116" s="28"/>
      <c r="FZ116" s="28"/>
      <c r="GA116" s="28"/>
      <c r="GB116" s="28">
        <v>1</v>
      </c>
      <c r="GC116" s="28"/>
      <c r="GD116" s="28"/>
      <c r="GE116" s="28" t="s">
        <v>1002</v>
      </c>
      <c r="GF116" s="28"/>
      <c r="GG116" s="28"/>
      <c r="GH116" s="28"/>
      <c r="GI116" s="28"/>
      <c r="GJ116" s="28"/>
      <c r="GK116" s="28"/>
      <c r="GL116" s="28"/>
      <c r="GM116" s="28"/>
      <c r="GN116" s="28"/>
      <c r="GO116" s="28"/>
      <c r="GP116" s="28"/>
      <c r="GQ116" s="28"/>
      <c r="GR116" s="28"/>
      <c r="GS116" s="28"/>
      <c r="GT116" s="28"/>
      <c r="GU116" s="28"/>
      <c r="GV116" s="28"/>
      <c r="GW116" s="28"/>
      <c r="GX116" s="28"/>
      <c r="GY116" s="28"/>
      <c r="GZ116" s="44"/>
      <c r="HA116" s="44"/>
      <c r="HB116" s="44"/>
      <c r="HC116" s="44"/>
      <c r="HD116" s="44"/>
      <c r="HE116" s="44"/>
      <c r="HF116" s="44"/>
      <c r="HG116" s="44"/>
      <c r="HH116" s="44"/>
      <c r="HI116" s="44"/>
      <c r="HJ116" s="44"/>
      <c r="HK116" s="44"/>
      <c r="HL116" s="44"/>
      <c r="HM116" s="44"/>
      <c r="HN116" s="44"/>
      <c r="HO116" s="44"/>
    </row>
    <row r="117" spans="1:223" ht="45" customHeight="1">
      <c r="A117" s="19">
        <f>A116+1</f>
        <v>77</v>
      </c>
      <c r="B117" s="125" t="s">
        <v>1579</v>
      </c>
      <c r="C117" s="200">
        <f>C116+1</f>
        <v>100</v>
      </c>
      <c r="D117" s="28" t="s">
        <v>1003</v>
      </c>
      <c r="E117" s="28" t="s">
        <v>1004</v>
      </c>
      <c r="F117" s="214">
        <v>2017</v>
      </c>
      <c r="G117" s="28" t="s">
        <v>151</v>
      </c>
      <c r="H117" s="28"/>
      <c r="I117" s="162" t="s">
        <v>1005</v>
      </c>
      <c r="J117" s="110" t="s">
        <v>1006</v>
      </c>
      <c r="K117" s="28">
        <v>1</v>
      </c>
      <c r="L117" s="28"/>
      <c r="M117" s="28"/>
      <c r="N117" s="28"/>
      <c r="O117" s="28"/>
      <c r="P117" s="28"/>
      <c r="Q117" s="28"/>
      <c r="R117" s="28"/>
      <c r="S117" s="28">
        <v>1</v>
      </c>
      <c r="T117" s="28"/>
      <c r="U117" s="28"/>
      <c r="V117" s="28"/>
      <c r="W117" s="28"/>
      <c r="X117" s="28"/>
      <c r="Y117" s="28"/>
      <c r="Z117" s="28"/>
      <c r="AA117" s="28"/>
      <c r="AB117" s="28"/>
      <c r="AC117" s="28">
        <v>1</v>
      </c>
      <c r="AD117" s="28"/>
      <c r="AE117" s="28"/>
      <c r="AF117" s="28"/>
      <c r="AG117" s="28"/>
      <c r="AH117" s="28"/>
      <c r="AI117" s="28"/>
      <c r="AJ117" s="28"/>
      <c r="AK117" s="28"/>
      <c r="AL117" s="28"/>
      <c r="AM117" s="28"/>
      <c r="AN117" s="28"/>
      <c r="AO117" s="28"/>
      <c r="AP117" s="28">
        <v>1</v>
      </c>
      <c r="AQ117" s="105">
        <v>0</v>
      </c>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v>1</v>
      </c>
      <c r="DL117" s="28">
        <v>1</v>
      </c>
      <c r="DM117" s="105">
        <v>0</v>
      </c>
      <c r="DN117" s="28"/>
      <c r="DO117" s="28">
        <v>1</v>
      </c>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v>1</v>
      </c>
      <c r="FH117" s="28"/>
      <c r="FI117" s="28"/>
      <c r="FJ117" s="28"/>
      <c r="FK117" s="28"/>
      <c r="FL117" s="28"/>
      <c r="FM117" s="28"/>
      <c r="FN117" s="28"/>
      <c r="FO117" s="28"/>
      <c r="FP117" s="28"/>
      <c r="FQ117" s="28"/>
      <c r="FR117" s="28"/>
      <c r="FS117" s="28"/>
      <c r="FT117" s="28"/>
      <c r="FU117" s="28"/>
      <c r="FV117" s="28"/>
      <c r="FW117" s="28"/>
      <c r="FX117" s="28"/>
      <c r="FY117" s="28"/>
      <c r="FZ117" s="28"/>
      <c r="GA117" s="28"/>
      <c r="GB117" s="28"/>
      <c r="GC117" s="28"/>
      <c r="GD117" s="28"/>
      <c r="GE117" s="28"/>
      <c r="GF117" s="28"/>
      <c r="GG117" s="28"/>
      <c r="GH117" s="28"/>
      <c r="GI117" s="28"/>
      <c r="GJ117" s="28"/>
      <c r="GK117" s="28"/>
      <c r="GL117" s="28"/>
      <c r="GM117" s="28"/>
      <c r="GN117" s="28"/>
      <c r="GO117" s="28"/>
      <c r="GP117" s="28"/>
      <c r="GQ117" s="28"/>
      <c r="GR117" s="28"/>
      <c r="GS117" s="28"/>
      <c r="GT117" s="28"/>
      <c r="GU117" s="28"/>
      <c r="GV117" s="28"/>
      <c r="GW117" s="28"/>
      <c r="GX117" s="28"/>
      <c r="GY117" s="28"/>
      <c r="GZ117" s="44"/>
      <c r="HA117" s="44"/>
      <c r="HB117" s="44"/>
      <c r="HC117" s="44"/>
      <c r="HD117" s="44"/>
      <c r="HE117" s="44"/>
      <c r="HF117" s="44"/>
      <c r="HG117" s="44"/>
      <c r="HH117" s="44"/>
      <c r="HI117" s="44"/>
      <c r="HJ117" s="44"/>
      <c r="HK117" s="44"/>
      <c r="HL117" s="44"/>
      <c r="HM117" s="44"/>
      <c r="HN117" s="44"/>
      <c r="HO117" s="44"/>
    </row>
    <row r="118" spans="1:223" ht="45" customHeight="1">
      <c r="A118" s="19">
        <f>A117+1</f>
        <v>78</v>
      </c>
      <c r="B118" s="124" t="s">
        <v>1590</v>
      </c>
      <c r="C118" s="200">
        <f>C117+1</f>
        <v>101</v>
      </c>
      <c r="D118" s="28" t="s">
        <v>1021</v>
      </c>
      <c r="E118" s="28" t="s">
        <v>1022</v>
      </c>
      <c r="F118" s="214">
        <v>2017</v>
      </c>
      <c r="G118" s="149" t="s">
        <v>151</v>
      </c>
      <c r="H118" s="28"/>
      <c r="I118" s="149" t="s">
        <v>1023</v>
      </c>
      <c r="J118" s="110" t="s">
        <v>1024</v>
      </c>
      <c r="K118" s="28">
        <v>1</v>
      </c>
      <c r="L118" s="28"/>
      <c r="M118" s="105">
        <v>0</v>
      </c>
      <c r="N118" s="28"/>
      <c r="O118" s="28"/>
      <c r="P118" s="28">
        <v>0</v>
      </c>
      <c r="Q118" s="28">
        <v>1</v>
      </c>
      <c r="R118" s="28"/>
      <c r="S118" s="28"/>
      <c r="T118" s="28"/>
      <c r="U118" s="28"/>
      <c r="V118" s="28"/>
      <c r="W118" s="28"/>
      <c r="X118" s="28"/>
      <c r="Y118" s="28"/>
      <c r="Z118" s="28"/>
      <c r="AA118" s="28"/>
      <c r="AB118" s="28"/>
      <c r="AC118" s="28"/>
      <c r="AD118" s="28"/>
      <c r="AE118" s="28"/>
      <c r="AF118" s="28"/>
      <c r="AG118" s="28"/>
      <c r="AH118" s="28"/>
      <c r="AI118" s="28"/>
      <c r="AJ118" s="28"/>
      <c r="AK118" s="28">
        <v>1</v>
      </c>
      <c r="AL118" s="28"/>
      <c r="AM118" s="105">
        <v>0</v>
      </c>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v>1</v>
      </c>
      <c r="DK118" s="28"/>
      <c r="DL118" s="28">
        <v>1</v>
      </c>
      <c r="DM118" s="28"/>
      <c r="DN118" s="28"/>
      <c r="DO118" s="28"/>
      <c r="DP118" s="28">
        <v>1</v>
      </c>
      <c r="DQ118" s="28"/>
      <c r="DR118" s="28"/>
      <c r="DS118" s="28"/>
      <c r="DT118" s="28">
        <v>1</v>
      </c>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c r="FH118" s="28"/>
      <c r="FI118" s="28"/>
      <c r="FJ118" s="28"/>
      <c r="FK118" s="28"/>
      <c r="FL118" s="28"/>
      <c r="FM118" s="28"/>
      <c r="FN118" s="28"/>
      <c r="FO118" s="28"/>
      <c r="FP118" s="28"/>
      <c r="FQ118" s="28"/>
      <c r="FR118" s="28"/>
      <c r="FS118" s="28"/>
      <c r="FT118" s="28"/>
      <c r="FU118" s="28"/>
      <c r="FV118" s="177">
        <v>1</v>
      </c>
      <c r="FW118" s="28"/>
      <c r="FX118" s="28"/>
      <c r="FY118" s="28"/>
      <c r="FZ118" s="28"/>
      <c r="GA118" s="28"/>
      <c r="GB118" s="28"/>
      <c r="GC118" s="28"/>
      <c r="GD118" s="28"/>
      <c r="GE118" s="28"/>
      <c r="GF118" s="28"/>
      <c r="GG118" s="28"/>
      <c r="GH118" s="28"/>
      <c r="GI118" s="28"/>
      <c r="GJ118" s="28"/>
      <c r="GK118" s="28"/>
      <c r="GL118" s="28"/>
      <c r="GM118" s="28"/>
      <c r="GN118" s="28"/>
      <c r="GO118" s="28"/>
      <c r="GP118" s="28"/>
      <c r="GQ118" s="28"/>
      <c r="GR118" s="28"/>
      <c r="GS118" s="28"/>
      <c r="GT118" s="28"/>
      <c r="GU118" s="28"/>
      <c r="GV118" s="28"/>
      <c r="GW118" s="28"/>
      <c r="GX118" s="28"/>
      <c r="GY118" s="28"/>
      <c r="GZ118" s="44"/>
      <c r="HA118" s="44"/>
      <c r="HB118" s="44"/>
      <c r="HC118" s="44"/>
      <c r="HD118" s="44"/>
      <c r="HE118" s="44"/>
      <c r="HF118" s="44"/>
      <c r="HG118" s="44"/>
      <c r="HH118" s="44"/>
      <c r="HI118" s="44"/>
      <c r="HJ118" s="44"/>
      <c r="HK118" s="44"/>
      <c r="HL118" s="44"/>
      <c r="HM118" s="44"/>
      <c r="HN118" s="44"/>
      <c r="HO118" s="44"/>
    </row>
    <row r="119" spans="1:223" ht="45" customHeight="1">
      <c r="A119" s="19">
        <f>A118+1</f>
        <v>79</v>
      </c>
      <c r="B119" s="124" t="s">
        <v>164</v>
      </c>
      <c r="C119" s="196">
        <f>C118+1</f>
        <v>102</v>
      </c>
      <c r="D119" s="57" t="s">
        <v>1076</v>
      </c>
      <c r="E119" s="28" t="s">
        <v>1077</v>
      </c>
      <c r="F119" s="214">
        <v>2017</v>
      </c>
      <c r="G119" s="149" t="s">
        <v>1594</v>
      </c>
      <c r="H119" s="28"/>
      <c r="I119" s="149" t="s">
        <v>1078</v>
      </c>
      <c r="J119" s="110" t="s">
        <v>1079</v>
      </c>
      <c r="K119" s="28">
        <v>1</v>
      </c>
      <c r="L119" s="28"/>
      <c r="M119" s="28"/>
      <c r="N119" s="28"/>
      <c r="O119" s="28"/>
      <c r="P119" s="28"/>
      <c r="Q119" s="28"/>
      <c r="R119" s="28"/>
      <c r="S119" s="28"/>
      <c r="T119" s="28"/>
      <c r="U119" s="105">
        <v>1</v>
      </c>
      <c r="V119" s="28"/>
      <c r="W119" s="28"/>
      <c r="X119" s="28"/>
      <c r="Y119" s="28"/>
      <c r="Z119" s="28"/>
      <c r="AA119" s="28"/>
      <c r="AB119" s="105">
        <v>0</v>
      </c>
      <c r="AC119" s="105">
        <v>0</v>
      </c>
      <c r="AD119" s="28"/>
      <c r="AE119" s="28"/>
      <c r="AF119" s="28"/>
      <c r="AG119" s="28"/>
      <c r="AH119" s="28"/>
      <c r="AI119" s="28"/>
      <c r="AJ119" s="28"/>
      <c r="AK119" s="28"/>
      <c r="AL119" s="28"/>
      <c r="AM119" s="28">
        <v>1</v>
      </c>
      <c r="AN119" s="105">
        <v>0</v>
      </c>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v>1</v>
      </c>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v>1</v>
      </c>
      <c r="CT119" s="28"/>
      <c r="CU119" s="28"/>
      <c r="CV119" s="28"/>
      <c r="CW119" s="28"/>
      <c r="CX119" s="28"/>
      <c r="CY119" s="28"/>
      <c r="CZ119" s="28"/>
      <c r="DA119" s="28"/>
      <c r="DB119" s="28"/>
      <c r="DC119" s="28"/>
      <c r="DD119" s="28"/>
      <c r="DE119" s="28"/>
      <c r="DF119" s="28"/>
      <c r="DG119" s="28"/>
      <c r="DH119" s="28"/>
      <c r="DI119" s="28"/>
      <c r="DJ119" s="28"/>
      <c r="DK119" s="28"/>
      <c r="DL119" s="28">
        <v>1</v>
      </c>
      <c r="DM119" s="28"/>
      <c r="DN119" s="28"/>
      <c r="DO119" s="28">
        <v>1</v>
      </c>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v>1</v>
      </c>
      <c r="FB119" s="28"/>
      <c r="FC119" s="28"/>
      <c r="FD119" s="28"/>
      <c r="FE119" s="28"/>
      <c r="FF119" s="28"/>
      <c r="FG119" s="28"/>
      <c r="FH119" s="28"/>
      <c r="FI119" s="28"/>
      <c r="FJ119" s="28"/>
      <c r="FK119" s="28"/>
      <c r="FL119" s="28"/>
      <c r="FM119" s="28"/>
      <c r="FN119" s="28"/>
      <c r="FO119" s="28"/>
      <c r="FP119" s="28"/>
      <c r="FQ119" s="28"/>
      <c r="FR119" s="28"/>
      <c r="FS119" s="28"/>
      <c r="FT119" s="28"/>
      <c r="FU119" s="28"/>
      <c r="FV119" s="28"/>
      <c r="FW119" s="28"/>
      <c r="FX119" s="28"/>
      <c r="FY119" s="28"/>
      <c r="FZ119" s="28"/>
      <c r="GA119" s="28"/>
      <c r="GB119" s="28"/>
      <c r="GC119" s="28"/>
      <c r="GD119" s="28"/>
      <c r="GE119" s="28"/>
      <c r="GF119" s="28"/>
      <c r="GG119" s="28"/>
      <c r="GH119" s="28"/>
      <c r="GI119" s="28"/>
      <c r="GJ119" s="28"/>
      <c r="GK119" s="28"/>
      <c r="GL119" s="28"/>
      <c r="GM119" s="28"/>
      <c r="GN119" s="28"/>
      <c r="GO119" s="28"/>
      <c r="GP119" s="28"/>
      <c r="GQ119" s="28"/>
      <c r="GR119" s="28"/>
      <c r="GS119" s="28"/>
      <c r="GT119" s="28"/>
      <c r="GU119" s="28"/>
      <c r="GV119" s="28"/>
      <c r="GW119" s="28"/>
      <c r="GX119" s="28"/>
      <c r="GY119" s="28"/>
      <c r="GZ119" s="44"/>
      <c r="HA119" s="44"/>
      <c r="HB119" s="44"/>
      <c r="HC119" s="44"/>
      <c r="HD119" s="44"/>
      <c r="HE119" s="44"/>
      <c r="HF119" s="44"/>
      <c r="HG119" s="44"/>
      <c r="HH119" s="44"/>
      <c r="HI119" s="44"/>
      <c r="HJ119" s="44"/>
      <c r="HK119" s="44"/>
      <c r="HL119" s="44"/>
      <c r="HM119" s="44"/>
      <c r="HN119" s="44"/>
      <c r="HO119" s="44"/>
    </row>
    <row r="120" spans="1:223" ht="45" customHeight="1">
      <c r="A120" s="19">
        <f>A119+1</f>
        <v>80</v>
      </c>
      <c r="B120" s="189" t="s">
        <v>164</v>
      </c>
      <c r="C120" s="229">
        <f>C119+1</f>
        <v>103</v>
      </c>
      <c r="D120" s="28" t="s">
        <v>1133</v>
      </c>
      <c r="E120" s="28" t="s">
        <v>909</v>
      </c>
      <c r="F120" s="214">
        <v>2017</v>
      </c>
      <c r="G120" s="28" t="s">
        <v>151</v>
      </c>
      <c r="H120" s="28"/>
      <c r="I120" s="162" t="s">
        <v>1134</v>
      </c>
      <c r="J120" s="110" t="s">
        <v>1653</v>
      </c>
      <c r="K120" s="28"/>
      <c r="L120" s="28"/>
      <c r="M120" s="28"/>
      <c r="N120" s="28">
        <v>1</v>
      </c>
      <c r="O120" s="28"/>
      <c r="P120" s="28">
        <v>0</v>
      </c>
      <c r="Q120" s="28">
        <v>1</v>
      </c>
      <c r="R120" s="28"/>
      <c r="S120" s="28">
        <v>1</v>
      </c>
      <c r="T120" s="28">
        <v>1</v>
      </c>
      <c r="U120" s="28"/>
      <c r="V120" s="28">
        <v>1</v>
      </c>
      <c r="W120" s="28"/>
      <c r="X120" s="28"/>
      <c r="Y120" s="28"/>
      <c r="Z120" s="28"/>
      <c r="AA120" s="28"/>
      <c r="AB120" s="28"/>
      <c r="AC120" s="28">
        <v>1</v>
      </c>
      <c r="AD120" s="28"/>
      <c r="AE120" s="28"/>
      <c r="AF120" s="28"/>
      <c r="AG120" s="28"/>
      <c r="AH120" s="28"/>
      <c r="AI120" s="28"/>
      <c r="AJ120" s="28"/>
      <c r="AK120" s="28"/>
      <c r="AL120" s="28"/>
      <c r="AM120" s="28">
        <v>1</v>
      </c>
      <c r="AN120" s="28">
        <v>1</v>
      </c>
      <c r="AO120" s="28">
        <v>1</v>
      </c>
      <c r="AP120" s="28">
        <v>1</v>
      </c>
      <c r="AQ120" s="28"/>
      <c r="AR120" s="28"/>
      <c r="AS120" s="28">
        <v>1</v>
      </c>
      <c r="AT120" s="28"/>
      <c r="AU120" s="28"/>
      <c r="AV120" s="28"/>
      <c r="AW120" s="28"/>
      <c r="AX120" s="28"/>
      <c r="AY120" s="28">
        <v>1</v>
      </c>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v>1</v>
      </c>
      <c r="DK120" s="28"/>
      <c r="DL120" s="28">
        <v>1</v>
      </c>
      <c r="DM120" s="28"/>
      <c r="DN120" s="28"/>
      <c r="DO120" s="28">
        <v>1</v>
      </c>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v>1</v>
      </c>
      <c r="FC120" s="28"/>
      <c r="FD120" s="28"/>
      <c r="FE120" s="28"/>
      <c r="FF120" s="28"/>
      <c r="FG120" s="28"/>
      <c r="FH120" s="28"/>
      <c r="FI120" s="28"/>
      <c r="FJ120" s="28"/>
      <c r="FK120" s="28"/>
      <c r="FL120" s="28"/>
      <c r="FM120" s="28"/>
      <c r="FN120" s="28"/>
      <c r="FO120" s="28"/>
      <c r="FP120" s="28"/>
      <c r="FQ120" s="28"/>
      <c r="FR120" s="28"/>
      <c r="FS120" s="28"/>
      <c r="FT120" s="28"/>
      <c r="FU120" s="28"/>
      <c r="FV120" s="28"/>
      <c r="FW120" s="28"/>
      <c r="FX120" s="28"/>
      <c r="FY120" s="28"/>
      <c r="FZ120" s="28"/>
      <c r="GA120" s="28"/>
      <c r="GB120" s="28"/>
      <c r="GC120" s="28"/>
      <c r="GD120" s="28"/>
      <c r="GE120" s="28"/>
      <c r="GF120" s="28"/>
      <c r="GG120" s="28"/>
      <c r="GH120" s="28"/>
      <c r="GI120" s="28"/>
      <c r="GJ120" s="28"/>
      <c r="GK120" s="28"/>
      <c r="GL120" s="28"/>
      <c r="GM120" s="28"/>
      <c r="GN120" s="28"/>
      <c r="GO120" s="28"/>
      <c r="GP120" s="28"/>
      <c r="GQ120" s="28"/>
      <c r="GR120" s="28"/>
      <c r="GS120" s="28"/>
      <c r="GT120" s="28"/>
      <c r="GU120" s="28"/>
      <c r="GV120" s="28"/>
      <c r="GW120" s="28"/>
      <c r="GX120" s="28"/>
      <c r="GY120" s="28"/>
      <c r="GZ120" s="44"/>
      <c r="HA120" s="44"/>
      <c r="HB120" s="44"/>
      <c r="HC120" s="44"/>
      <c r="HD120" s="44"/>
      <c r="HE120" s="44"/>
      <c r="HF120" s="44"/>
      <c r="HG120" s="44"/>
      <c r="HH120" s="44"/>
      <c r="HI120" s="44"/>
      <c r="HJ120" s="44"/>
      <c r="HK120" s="44"/>
      <c r="HL120" s="44"/>
      <c r="HM120" s="44"/>
      <c r="HN120" s="44"/>
      <c r="HO120" s="44"/>
    </row>
    <row r="121" spans="1:223" ht="66.75" customHeight="1">
      <c r="A121" s="19">
        <f>A120+1</f>
        <v>81</v>
      </c>
      <c r="B121" s="189" t="s">
        <v>164</v>
      </c>
      <c r="C121" s="229">
        <f>C120+1</f>
        <v>104</v>
      </c>
      <c r="D121" s="28" t="s">
        <v>1135</v>
      </c>
      <c r="E121" s="28" t="s">
        <v>1136</v>
      </c>
      <c r="F121" s="214">
        <v>2017</v>
      </c>
      <c r="G121" s="28" t="s">
        <v>1137</v>
      </c>
      <c r="H121" s="28">
        <v>0</v>
      </c>
      <c r="I121" s="149" t="s">
        <v>1138</v>
      </c>
      <c r="J121" s="110" t="s">
        <v>1139</v>
      </c>
      <c r="K121" s="28">
        <v>1</v>
      </c>
      <c r="L121" s="28"/>
      <c r="M121" s="28"/>
      <c r="N121" s="28"/>
      <c r="O121" s="28"/>
      <c r="P121" s="28"/>
      <c r="Q121" s="28"/>
      <c r="R121" s="28"/>
      <c r="S121" s="28"/>
      <c r="T121" s="28"/>
      <c r="U121" s="28"/>
      <c r="V121" s="28"/>
      <c r="W121" s="28"/>
      <c r="X121" s="28"/>
      <c r="Y121" s="28"/>
      <c r="Z121" s="28"/>
      <c r="AA121" s="28">
        <v>1</v>
      </c>
      <c r="AB121" s="28"/>
      <c r="AC121" s="28"/>
      <c r="AD121" s="28"/>
      <c r="AE121" s="28"/>
      <c r="AF121" s="28"/>
      <c r="AG121" s="28"/>
      <c r="AH121" s="28"/>
      <c r="AI121" s="28"/>
      <c r="AJ121" s="28"/>
      <c r="AK121" s="28"/>
      <c r="AL121" s="28"/>
      <c r="AM121" s="28">
        <v>1</v>
      </c>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v>1</v>
      </c>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v>1</v>
      </c>
      <c r="DL121" s="28">
        <v>1</v>
      </c>
      <c r="DM121" s="105">
        <v>0</v>
      </c>
      <c r="DN121" s="28"/>
      <c r="DO121" s="28"/>
      <c r="DP121" s="28"/>
      <c r="DQ121" s="28"/>
      <c r="DR121" s="28"/>
      <c r="DS121" s="28"/>
      <c r="DT121" s="28"/>
      <c r="DU121" s="28"/>
      <c r="DV121" s="28"/>
      <c r="DW121" s="28"/>
      <c r="DX121" s="28"/>
      <c r="DY121" s="28"/>
      <c r="DZ121" s="28"/>
      <c r="EA121" s="28"/>
      <c r="EB121" s="28"/>
      <c r="EC121" s="28">
        <v>1</v>
      </c>
      <c r="ED121" s="28">
        <v>1</v>
      </c>
      <c r="EE121" s="28">
        <v>1</v>
      </c>
      <c r="EF121" s="28">
        <v>1</v>
      </c>
      <c r="EG121" s="28"/>
      <c r="EH121" s="28"/>
      <c r="EI121" s="28"/>
      <c r="EJ121" s="28"/>
      <c r="EK121" s="28"/>
      <c r="EL121" s="28"/>
      <c r="EM121" s="28"/>
      <c r="EN121" s="28">
        <v>1</v>
      </c>
      <c r="EO121" s="28"/>
      <c r="EP121" s="28">
        <v>1</v>
      </c>
      <c r="EQ121" s="28"/>
      <c r="ER121" s="28"/>
      <c r="ES121" s="28"/>
      <c r="ET121" s="28"/>
      <c r="EU121" s="28"/>
      <c r="EV121" s="28"/>
      <c r="EW121" s="28"/>
      <c r="EX121" s="28"/>
      <c r="EY121" s="28"/>
      <c r="EZ121" s="28"/>
      <c r="FA121" s="28">
        <v>1</v>
      </c>
      <c r="FB121" s="28"/>
      <c r="FC121" s="28"/>
      <c r="FD121" s="28"/>
      <c r="FE121" s="28"/>
      <c r="FF121" s="28"/>
      <c r="FG121" s="28"/>
      <c r="FH121" s="28"/>
      <c r="FI121" s="28"/>
      <c r="FJ121" s="28"/>
      <c r="FK121" s="28"/>
      <c r="FL121" s="28"/>
      <c r="FM121" s="28"/>
      <c r="FN121" s="28"/>
      <c r="FO121" s="28"/>
      <c r="FP121" s="28"/>
      <c r="FQ121" s="28"/>
      <c r="FR121" s="28"/>
      <c r="FS121" s="28"/>
      <c r="FT121" s="28"/>
      <c r="FU121" s="28"/>
      <c r="FV121" s="28"/>
      <c r="FW121" s="28"/>
      <c r="FX121" s="28"/>
      <c r="FY121" s="28"/>
      <c r="FZ121" s="28"/>
      <c r="GA121" s="28"/>
      <c r="GB121" s="28"/>
      <c r="GC121" s="28"/>
      <c r="GD121" s="28"/>
      <c r="GE121" s="28"/>
      <c r="GF121" s="28"/>
      <c r="GG121" s="28"/>
      <c r="GH121" s="28"/>
      <c r="GI121" s="28"/>
      <c r="GJ121" s="28"/>
      <c r="GK121" s="28"/>
      <c r="GL121" s="28"/>
      <c r="GM121" s="28"/>
      <c r="GN121" s="28"/>
      <c r="GO121" s="28"/>
      <c r="GP121" s="28"/>
      <c r="GQ121" s="28"/>
      <c r="GR121" s="28"/>
      <c r="GS121" s="28"/>
      <c r="GT121" s="28"/>
      <c r="GU121" s="28"/>
      <c r="GV121" s="28"/>
      <c r="GW121" s="28"/>
      <c r="GX121" s="28"/>
      <c r="GY121" s="28"/>
      <c r="GZ121" s="44"/>
      <c r="HA121" s="44"/>
      <c r="HB121" s="44"/>
      <c r="HC121" s="44"/>
      <c r="HD121" s="44"/>
      <c r="HE121" s="44"/>
      <c r="HF121" s="44"/>
      <c r="HG121" s="44"/>
      <c r="HH121" s="44"/>
      <c r="HI121" s="44"/>
      <c r="HJ121" s="44"/>
      <c r="HK121" s="44"/>
      <c r="HL121" s="44"/>
      <c r="HM121" s="44"/>
      <c r="HN121" s="44"/>
      <c r="HO121" s="44"/>
    </row>
    <row r="122" spans="1:223" ht="45" customHeight="1">
      <c r="A122" s="19">
        <f>A121+1</f>
        <v>82</v>
      </c>
      <c r="B122" s="189" t="s">
        <v>164</v>
      </c>
      <c r="C122" s="229">
        <f>C121+1</f>
        <v>105</v>
      </c>
      <c r="D122" s="28" t="s">
        <v>1140</v>
      </c>
      <c r="E122" s="28" t="s">
        <v>1141</v>
      </c>
      <c r="F122" s="214">
        <v>2017</v>
      </c>
      <c r="G122" s="28" t="s">
        <v>151</v>
      </c>
      <c r="H122" s="28"/>
      <c r="I122" s="162" t="s">
        <v>1142</v>
      </c>
      <c r="J122" s="110" t="s">
        <v>1654</v>
      </c>
      <c r="K122" s="28"/>
      <c r="L122" s="28">
        <v>1</v>
      </c>
      <c r="M122" s="28"/>
      <c r="N122" s="28"/>
      <c r="O122" s="28"/>
      <c r="P122" s="28"/>
      <c r="Q122" s="28"/>
      <c r="R122" s="28"/>
      <c r="S122" s="28"/>
      <c r="T122" s="28">
        <v>1</v>
      </c>
      <c r="U122" s="28"/>
      <c r="V122" s="28"/>
      <c r="W122" s="28"/>
      <c r="X122" s="28"/>
      <c r="Y122" s="28"/>
      <c r="Z122" s="28"/>
      <c r="AA122" s="28"/>
      <c r="AB122" s="28">
        <v>1</v>
      </c>
      <c r="AC122" s="28">
        <v>1</v>
      </c>
      <c r="AD122" s="28"/>
      <c r="AE122" s="28"/>
      <c r="AF122" s="28"/>
      <c r="AG122" s="28"/>
      <c r="AH122" s="28"/>
      <c r="AI122" s="28"/>
      <c r="AJ122" s="28"/>
      <c r="AK122" s="28"/>
      <c r="AL122" s="28"/>
      <c r="AM122" s="28">
        <v>1</v>
      </c>
      <c r="AN122" s="28">
        <v>1</v>
      </c>
      <c r="AO122" s="28">
        <v>1</v>
      </c>
      <c r="AP122" s="28">
        <v>1</v>
      </c>
      <c r="AQ122" s="28"/>
      <c r="AR122" s="28"/>
      <c r="AS122" s="28">
        <v>1</v>
      </c>
      <c r="AT122" s="28"/>
      <c r="AU122" s="28"/>
      <c r="AV122" s="28"/>
      <c r="AW122" s="28"/>
      <c r="AX122" s="28"/>
      <c r="AY122" s="28"/>
      <c r="AZ122" s="28"/>
      <c r="BA122" s="28"/>
      <c r="BB122" s="28">
        <v>1</v>
      </c>
      <c r="BC122" s="28"/>
      <c r="BD122" s="28">
        <v>1</v>
      </c>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v>1</v>
      </c>
      <c r="CT122" s="28"/>
      <c r="CU122" s="28"/>
      <c r="CV122" s="28"/>
      <c r="CW122" s="28"/>
      <c r="CX122" s="28"/>
      <c r="CY122" s="28"/>
      <c r="CZ122" s="28"/>
      <c r="DA122" s="28"/>
      <c r="DB122" s="28"/>
      <c r="DC122" s="28"/>
      <c r="DD122" s="28"/>
      <c r="DE122" s="28"/>
      <c r="DF122" s="28"/>
      <c r="DG122" s="28"/>
      <c r="DH122" s="28"/>
      <c r="DI122" s="28"/>
      <c r="DJ122" s="28"/>
      <c r="DK122" s="28"/>
      <c r="DL122" s="28">
        <v>1</v>
      </c>
      <c r="DM122" s="28"/>
      <c r="DN122" s="28"/>
      <c r="DO122" s="28">
        <v>1</v>
      </c>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v>1</v>
      </c>
      <c r="FC122" s="28"/>
      <c r="FD122" s="28"/>
      <c r="FE122" s="28"/>
      <c r="FF122" s="28"/>
      <c r="FG122" s="28"/>
      <c r="FH122" s="28"/>
      <c r="FI122" s="28"/>
      <c r="FJ122" s="28"/>
      <c r="FK122" s="28"/>
      <c r="FL122" s="28"/>
      <c r="FM122" s="28"/>
      <c r="FN122" s="28"/>
      <c r="FO122" s="28"/>
      <c r="FP122" s="28"/>
      <c r="FQ122" s="28"/>
      <c r="FR122" s="28"/>
      <c r="FS122" s="28"/>
      <c r="FT122" s="28"/>
      <c r="FU122" s="28"/>
      <c r="FV122" s="28"/>
      <c r="FW122" s="28"/>
      <c r="FX122" s="28"/>
      <c r="FY122" s="28"/>
      <c r="FZ122" s="28"/>
      <c r="GA122" s="28"/>
      <c r="GB122" s="28"/>
      <c r="GC122" s="28"/>
      <c r="GD122" s="28"/>
      <c r="GE122" s="28"/>
      <c r="GF122" s="28"/>
      <c r="GG122" s="28"/>
      <c r="GH122" s="28"/>
      <c r="GI122" s="28"/>
      <c r="GJ122" s="28"/>
      <c r="GK122" s="28"/>
      <c r="GL122" s="28"/>
      <c r="GM122" s="28"/>
      <c r="GN122" s="28"/>
      <c r="GO122" s="28"/>
      <c r="GP122" s="28"/>
      <c r="GQ122" s="28"/>
      <c r="GR122" s="28"/>
      <c r="GS122" s="28"/>
      <c r="GT122" s="28"/>
      <c r="GU122" s="28"/>
      <c r="GV122" s="28"/>
      <c r="GW122" s="28"/>
      <c r="GX122" s="28"/>
      <c r="GY122" s="28"/>
      <c r="GZ122" s="44"/>
      <c r="HA122" s="44"/>
      <c r="HB122" s="44"/>
      <c r="HC122" s="44"/>
      <c r="HD122" s="44"/>
      <c r="HE122" s="44"/>
      <c r="HF122" s="44"/>
      <c r="HG122" s="44"/>
      <c r="HH122" s="44"/>
      <c r="HI122" s="44"/>
      <c r="HJ122" s="44"/>
      <c r="HK122" s="44"/>
      <c r="HL122" s="44"/>
      <c r="HM122" s="44"/>
      <c r="HN122" s="44"/>
      <c r="HO122" s="44"/>
    </row>
    <row r="123" spans="1:223" ht="45" customHeight="1">
      <c r="A123" s="19">
        <f>A122+1</f>
        <v>83</v>
      </c>
      <c r="B123" s="189" t="s">
        <v>164</v>
      </c>
      <c r="C123" s="233">
        <f>C122+1</f>
        <v>106</v>
      </c>
      <c r="D123" s="28" t="s">
        <v>672</v>
      </c>
      <c r="E123" s="28" t="s">
        <v>1178</v>
      </c>
      <c r="F123" s="214">
        <v>2017</v>
      </c>
      <c r="G123" s="28" t="s">
        <v>1028</v>
      </c>
      <c r="H123" s="28"/>
      <c r="I123" s="149" t="s">
        <v>1179</v>
      </c>
      <c r="J123" s="110" t="s">
        <v>1180</v>
      </c>
      <c r="K123" s="28">
        <v>1</v>
      </c>
      <c r="L123" s="28"/>
      <c r="M123" s="28"/>
      <c r="N123" s="28"/>
      <c r="O123" s="28"/>
      <c r="P123" s="28"/>
      <c r="Q123" s="28"/>
      <c r="R123" s="28"/>
      <c r="S123" s="28"/>
      <c r="T123" s="28"/>
      <c r="U123" s="28"/>
      <c r="V123" s="28"/>
      <c r="W123" s="28"/>
      <c r="X123" s="28"/>
      <c r="Y123" s="28"/>
      <c r="Z123" s="28"/>
      <c r="AA123" s="28"/>
      <c r="AB123" s="28">
        <v>1</v>
      </c>
      <c r="AC123" s="28"/>
      <c r="AD123" s="28"/>
      <c r="AE123" s="28">
        <v>1</v>
      </c>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v>1</v>
      </c>
      <c r="DL123" s="28">
        <v>1</v>
      </c>
      <c r="DM123" s="28"/>
      <c r="DN123" s="105">
        <v>0</v>
      </c>
      <c r="DO123" s="28">
        <v>1</v>
      </c>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v>1</v>
      </c>
      <c r="FC123" s="28"/>
      <c r="FD123" s="28"/>
      <c r="FE123" s="28"/>
      <c r="FF123" s="28"/>
      <c r="FG123" s="28"/>
      <c r="FH123" s="28"/>
      <c r="FI123" s="28"/>
      <c r="FJ123" s="28"/>
      <c r="FK123" s="28"/>
      <c r="FL123" s="28"/>
      <c r="FM123" s="28"/>
      <c r="FN123" s="28"/>
      <c r="FO123" s="28"/>
      <c r="FP123" s="28"/>
      <c r="FQ123" s="28"/>
      <c r="FR123" s="28"/>
      <c r="FS123" s="28"/>
      <c r="FT123" s="28"/>
      <c r="FU123" s="28"/>
      <c r="FV123" s="28"/>
      <c r="FW123" s="28"/>
      <c r="FX123" s="28"/>
      <c r="FY123" s="28"/>
      <c r="FZ123" s="28"/>
      <c r="GA123" s="28"/>
      <c r="GB123" s="28"/>
      <c r="GC123" s="28"/>
      <c r="GD123" s="28"/>
      <c r="GE123" s="28"/>
      <c r="GF123" s="28"/>
      <c r="GG123" s="28"/>
      <c r="GH123" s="28"/>
      <c r="GI123" s="28"/>
      <c r="GJ123" s="28"/>
      <c r="GK123" s="28"/>
      <c r="GL123" s="28"/>
      <c r="GM123" s="28"/>
      <c r="GN123" s="28"/>
      <c r="GO123" s="28"/>
      <c r="GP123" s="28"/>
      <c r="GQ123" s="28"/>
      <c r="GR123" s="28"/>
      <c r="GS123" s="28"/>
      <c r="GT123" s="28"/>
      <c r="GU123" s="28"/>
      <c r="GV123" s="28"/>
      <c r="GW123" s="28"/>
      <c r="GX123" s="28"/>
      <c r="GY123" s="28"/>
      <c r="GZ123" s="44"/>
      <c r="HA123" s="44"/>
      <c r="HB123" s="44"/>
      <c r="HC123" s="44"/>
      <c r="HD123" s="44"/>
      <c r="HE123" s="44"/>
      <c r="HF123" s="44"/>
      <c r="HG123" s="44"/>
      <c r="HH123" s="44"/>
      <c r="HI123" s="44"/>
      <c r="HJ123" s="44"/>
      <c r="HK123" s="44"/>
      <c r="HL123" s="44"/>
      <c r="HM123" s="44"/>
      <c r="HN123" s="44"/>
      <c r="HO123" s="44"/>
    </row>
    <row r="124" spans="1:223" ht="45" customHeight="1">
      <c r="A124" s="19">
        <f>A123+1</f>
        <v>84</v>
      </c>
      <c r="B124" s="121" t="s">
        <v>225</v>
      </c>
      <c r="C124" s="192">
        <f>1+C123</f>
        <v>107</v>
      </c>
      <c r="D124" s="387" t="s">
        <v>226</v>
      </c>
      <c r="E124" s="12" t="s">
        <v>227</v>
      </c>
      <c r="F124" s="214">
        <v>2018</v>
      </c>
      <c r="G124" s="12" t="s">
        <v>228</v>
      </c>
      <c r="H124" s="12">
        <v>0</v>
      </c>
      <c r="I124" s="149" t="s">
        <v>229</v>
      </c>
      <c r="J124" s="117" t="s">
        <v>230</v>
      </c>
      <c r="K124" s="12">
        <v>1</v>
      </c>
      <c r="L124" s="12"/>
      <c r="M124" s="12"/>
      <c r="N124" s="12"/>
      <c r="O124" s="12"/>
      <c r="P124" s="12"/>
      <c r="Q124" s="12"/>
      <c r="R124" s="12">
        <v>1</v>
      </c>
      <c r="S124" s="12"/>
      <c r="T124" s="12"/>
      <c r="U124" s="12"/>
      <c r="V124" s="12"/>
      <c r="W124" s="12"/>
      <c r="X124" s="12"/>
      <c r="Y124" s="12"/>
      <c r="Z124" s="12"/>
      <c r="AA124" s="12"/>
      <c r="AB124" s="12"/>
      <c r="AC124" s="12">
        <v>1</v>
      </c>
      <c r="AD124" s="12"/>
      <c r="AE124" s="12"/>
      <c r="AF124" s="12"/>
      <c r="AG124" s="12"/>
      <c r="AH124" s="12"/>
      <c r="AI124" s="12"/>
      <c r="AJ124" s="12"/>
      <c r="AK124" s="12"/>
      <c r="AL124" s="12"/>
      <c r="AM124" s="12"/>
      <c r="AN124" s="12"/>
      <c r="AO124" s="12">
        <v>1</v>
      </c>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v>1</v>
      </c>
      <c r="CT124" s="12"/>
      <c r="CU124" s="12"/>
      <c r="CV124" s="12"/>
      <c r="CW124" s="12"/>
      <c r="CX124" s="12"/>
      <c r="CY124" s="12"/>
      <c r="CZ124" s="12"/>
      <c r="DA124" s="12"/>
      <c r="DB124" s="12"/>
      <c r="DC124" s="12"/>
      <c r="DD124" s="12"/>
      <c r="DE124" s="12"/>
      <c r="DF124" s="12"/>
      <c r="DG124" s="12"/>
      <c r="DH124" s="12"/>
      <c r="DI124" s="12"/>
      <c r="DJ124" s="12"/>
      <c r="DK124" s="12"/>
      <c r="DL124" s="12">
        <v>1</v>
      </c>
      <c r="DM124" s="12"/>
      <c r="DN124" s="12"/>
      <c r="DO124" s="12">
        <v>1</v>
      </c>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v>1</v>
      </c>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3"/>
      <c r="GD124" s="13"/>
      <c r="GE124" s="13"/>
      <c r="GF124" s="12" t="s">
        <v>231</v>
      </c>
      <c r="GG124" s="12" t="s">
        <v>232</v>
      </c>
      <c r="GH124" s="12" t="s">
        <v>173</v>
      </c>
      <c r="GI124" s="12" t="s">
        <v>233</v>
      </c>
      <c r="GJ124" s="12" t="s">
        <v>234</v>
      </c>
      <c r="GK124" s="12"/>
      <c r="GL124" s="12" t="s">
        <v>235</v>
      </c>
      <c r="GM124" s="12" t="s">
        <v>236</v>
      </c>
      <c r="GN124" s="12" t="s">
        <v>237</v>
      </c>
      <c r="GO124" s="29" t="s">
        <v>238</v>
      </c>
      <c r="GP124" s="25" t="s">
        <v>196</v>
      </c>
      <c r="GQ124" s="12">
        <v>1</v>
      </c>
      <c r="GR124" s="12">
        <v>1</v>
      </c>
      <c r="GS124" s="12">
        <v>1</v>
      </c>
      <c r="GT124" s="12"/>
      <c r="GU124" s="12">
        <v>0</v>
      </c>
      <c r="GV124" s="12">
        <v>0</v>
      </c>
      <c r="GW124" s="13">
        <v>0</v>
      </c>
      <c r="GX124" s="13">
        <v>0</v>
      </c>
      <c r="GY124" s="13" t="s">
        <v>239</v>
      </c>
      <c r="GZ124" s="44"/>
      <c r="HA124" s="44"/>
      <c r="HB124" s="44"/>
      <c r="HC124" s="44"/>
      <c r="HD124" s="44"/>
      <c r="HE124" s="44"/>
      <c r="HF124" s="44"/>
      <c r="HG124" s="44"/>
      <c r="HH124" s="44"/>
      <c r="HI124" s="44"/>
      <c r="HJ124" s="44"/>
      <c r="HK124" s="44"/>
      <c r="HL124" s="44"/>
      <c r="HM124" s="44"/>
      <c r="HN124" s="44"/>
      <c r="HO124" s="44"/>
    </row>
    <row r="125" spans="1:223" ht="45" customHeight="1">
      <c r="A125" s="19">
        <f>A124+1</f>
        <v>85</v>
      </c>
      <c r="B125" s="124" t="s">
        <v>1400</v>
      </c>
      <c r="C125" s="196">
        <v>46</v>
      </c>
      <c r="D125" s="28" t="s">
        <v>694</v>
      </c>
      <c r="E125" s="28" t="s">
        <v>695</v>
      </c>
      <c r="F125" s="214">
        <v>2018</v>
      </c>
      <c r="G125" s="28" t="s">
        <v>151</v>
      </c>
      <c r="H125" s="28"/>
      <c r="I125" s="149" t="s">
        <v>696</v>
      </c>
      <c r="J125" s="110" t="s">
        <v>1669</v>
      </c>
      <c r="K125" s="28"/>
      <c r="L125" s="28"/>
      <c r="M125" s="28">
        <v>1</v>
      </c>
      <c r="N125" s="28">
        <v>1</v>
      </c>
      <c r="O125" s="28">
        <v>1</v>
      </c>
      <c r="P125" s="28">
        <v>0</v>
      </c>
      <c r="Q125" s="28">
        <v>1</v>
      </c>
      <c r="R125" s="28"/>
      <c r="S125" s="28"/>
      <c r="T125" s="28"/>
      <c r="U125" s="28"/>
      <c r="V125" s="28"/>
      <c r="W125" s="28"/>
      <c r="X125" s="28"/>
      <c r="Y125" s="28"/>
      <c r="Z125" s="28"/>
      <c r="AA125" s="28"/>
      <c r="AB125" s="28"/>
      <c r="AC125" s="28"/>
      <c r="AD125" s="28"/>
      <c r="AE125" s="28"/>
      <c r="AF125" s="28">
        <v>1</v>
      </c>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v>1</v>
      </c>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v>1</v>
      </c>
      <c r="DK125" s="28"/>
      <c r="DL125" s="28">
        <v>1</v>
      </c>
      <c r="DM125" s="28"/>
      <c r="DN125" s="28"/>
      <c r="DO125" s="28">
        <v>1</v>
      </c>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c r="FH125" s="28"/>
      <c r="FI125" s="28"/>
      <c r="FJ125" s="28"/>
      <c r="FK125" s="28"/>
      <c r="FL125" s="28"/>
      <c r="FM125" s="28"/>
      <c r="FN125" s="28"/>
      <c r="FO125" s="28">
        <v>1</v>
      </c>
      <c r="FP125" s="28"/>
      <c r="FQ125" s="28"/>
      <c r="FR125" s="28"/>
      <c r="FS125" s="28"/>
      <c r="FT125" s="28"/>
      <c r="FU125" s="28"/>
      <c r="FV125" s="28"/>
      <c r="FW125" s="28"/>
      <c r="FX125" s="28"/>
      <c r="FY125" s="28"/>
      <c r="FZ125" s="28"/>
      <c r="GA125" s="28"/>
      <c r="GB125" s="28"/>
      <c r="GC125" s="28"/>
      <c r="GD125" s="28"/>
      <c r="GE125" s="28"/>
      <c r="GF125" s="28" t="s">
        <v>37</v>
      </c>
      <c r="GG125" s="28" t="s">
        <v>697</v>
      </c>
      <c r="GH125" s="28" t="s">
        <v>698</v>
      </c>
      <c r="GI125" s="28" t="s">
        <v>699</v>
      </c>
      <c r="GJ125" s="28" t="s">
        <v>700</v>
      </c>
      <c r="GK125" s="28"/>
      <c r="GL125" s="28" t="s">
        <v>701</v>
      </c>
      <c r="GM125" s="28" t="s">
        <v>702</v>
      </c>
      <c r="GN125" s="28" t="s">
        <v>703</v>
      </c>
      <c r="GO125" s="28"/>
      <c r="GP125" s="28"/>
      <c r="GQ125" s="28"/>
      <c r="GR125" s="28"/>
      <c r="GS125" s="28"/>
      <c r="GT125" s="28"/>
      <c r="GU125" s="28"/>
      <c r="GV125" s="28"/>
      <c r="GW125" s="28"/>
      <c r="GX125" s="28"/>
      <c r="GY125" s="28"/>
      <c r="GZ125" s="44"/>
      <c r="HA125" s="44"/>
      <c r="HB125" s="44"/>
      <c r="HC125" s="44"/>
      <c r="HD125" s="44"/>
      <c r="HE125" s="44"/>
      <c r="HF125" s="44"/>
      <c r="HG125" s="44"/>
      <c r="HH125" s="44"/>
      <c r="HI125" s="44"/>
      <c r="HJ125" s="44"/>
      <c r="HK125" s="44"/>
      <c r="HL125" s="44"/>
      <c r="HM125" s="44"/>
      <c r="HN125" s="44"/>
      <c r="HO125" s="44"/>
    </row>
    <row r="126" spans="1:223" ht="45" customHeight="1">
      <c r="A126" s="19">
        <f>A125+1</f>
        <v>86</v>
      </c>
      <c r="B126" s="124" t="s">
        <v>164</v>
      </c>
      <c r="C126" s="196">
        <v>61</v>
      </c>
      <c r="D126" s="28" t="s">
        <v>850</v>
      </c>
      <c r="E126" s="28" t="s">
        <v>851</v>
      </c>
      <c r="F126" s="214">
        <v>2018</v>
      </c>
      <c r="G126" s="28" t="s">
        <v>151</v>
      </c>
      <c r="H126" s="51"/>
      <c r="I126" s="156" t="s">
        <v>852</v>
      </c>
      <c r="J126" s="110" t="s">
        <v>853</v>
      </c>
      <c r="K126" s="28"/>
      <c r="L126" s="28"/>
      <c r="M126" s="28"/>
      <c r="N126" s="28">
        <v>1</v>
      </c>
      <c r="O126" s="28"/>
      <c r="P126" s="28">
        <v>0</v>
      </c>
      <c r="Q126" s="28">
        <v>1</v>
      </c>
      <c r="R126" s="28"/>
      <c r="S126" s="28"/>
      <c r="T126" s="28"/>
      <c r="U126" s="28"/>
      <c r="V126" s="28"/>
      <c r="W126" s="28"/>
      <c r="X126" s="28"/>
      <c r="Y126" s="28"/>
      <c r="Z126" s="28"/>
      <c r="AA126" s="28"/>
      <c r="AB126" s="28"/>
      <c r="AC126" s="28"/>
      <c r="AD126" s="28"/>
      <c r="AE126" s="28"/>
      <c r="AF126" s="28"/>
      <c r="AG126" s="28"/>
      <c r="AH126" s="28"/>
      <c r="AI126" s="28"/>
      <c r="AJ126" s="28">
        <v>1</v>
      </c>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v>1</v>
      </c>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v>1</v>
      </c>
      <c r="CT126" s="28"/>
      <c r="CU126" s="28"/>
      <c r="CV126" s="28"/>
      <c r="CW126" s="28"/>
      <c r="CX126" s="28"/>
      <c r="CY126" s="28"/>
      <c r="CZ126" s="28"/>
      <c r="DA126" s="28"/>
      <c r="DB126" s="28"/>
      <c r="DC126" s="28"/>
      <c r="DD126" s="28"/>
      <c r="DE126" s="28"/>
      <c r="DF126" s="28"/>
      <c r="DG126" s="28"/>
      <c r="DH126" s="28"/>
      <c r="DI126" s="28"/>
      <c r="DJ126" s="28"/>
      <c r="DK126" s="28"/>
      <c r="DL126" s="28">
        <v>1</v>
      </c>
      <c r="DM126" s="28"/>
      <c r="DN126" s="28"/>
      <c r="DO126" s="28">
        <v>1</v>
      </c>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v>1</v>
      </c>
      <c r="FC126" s="28"/>
      <c r="FD126" s="28"/>
      <c r="FE126" s="28"/>
      <c r="FF126" s="28"/>
      <c r="FG126" s="28"/>
      <c r="FH126" s="28"/>
      <c r="FI126" s="28"/>
      <c r="FJ126" s="28"/>
      <c r="FK126" s="28"/>
      <c r="FL126" s="28"/>
      <c r="FM126" s="28"/>
      <c r="FN126" s="28"/>
      <c r="FO126" s="28"/>
      <c r="FP126" s="28"/>
      <c r="FQ126" s="28"/>
      <c r="FR126" s="28"/>
      <c r="FS126" s="28"/>
      <c r="FT126" s="28"/>
      <c r="FU126" s="28"/>
      <c r="FV126" s="28"/>
      <c r="FW126" s="28"/>
      <c r="FX126" s="28"/>
      <c r="FY126" s="28"/>
      <c r="FZ126" s="28"/>
      <c r="GA126" s="28"/>
      <c r="GB126" s="28"/>
      <c r="GC126" s="28"/>
      <c r="GD126" s="28"/>
      <c r="GE126" s="28"/>
      <c r="GF126" s="28" t="s">
        <v>708</v>
      </c>
      <c r="GG126" s="28" t="s">
        <v>854</v>
      </c>
      <c r="GH126" s="28" t="s">
        <v>42</v>
      </c>
      <c r="GI126" s="28" t="s">
        <v>855</v>
      </c>
      <c r="GJ126" s="28" t="s">
        <v>856</v>
      </c>
      <c r="GK126" s="28"/>
      <c r="GL126" s="28" t="s">
        <v>857</v>
      </c>
      <c r="GM126" s="28" t="s">
        <v>858</v>
      </c>
      <c r="GN126" s="28" t="s">
        <v>859</v>
      </c>
      <c r="GO126" s="28"/>
      <c r="GP126" s="28"/>
      <c r="GQ126" s="28"/>
      <c r="GR126" s="28"/>
      <c r="GS126" s="28"/>
      <c r="GT126" s="28"/>
      <c r="GU126" s="28"/>
      <c r="GV126" s="28"/>
      <c r="GW126" s="28"/>
      <c r="GX126" s="28"/>
      <c r="GY126" s="28"/>
      <c r="GZ126" s="44"/>
      <c r="HA126" s="44"/>
      <c r="HB126" s="44"/>
      <c r="HC126" s="44"/>
      <c r="HD126" s="44"/>
      <c r="HE126" s="44"/>
      <c r="HF126" s="44"/>
      <c r="HG126" s="44"/>
      <c r="HH126" s="44"/>
      <c r="HI126" s="44"/>
      <c r="HJ126" s="44"/>
      <c r="HK126" s="44"/>
      <c r="HL126" s="44"/>
      <c r="HM126" s="44"/>
      <c r="HN126" s="44"/>
      <c r="HO126" s="44"/>
    </row>
    <row r="127" spans="1:223" ht="45" customHeight="1">
      <c r="A127" s="166">
        <f>A126+1</f>
        <v>87</v>
      </c>
      <c r="B127" s="167" t="s">
        <v>252</v>
      </c>
      <c r="C127" s="202">
        <v>69</v>
      </c>
      <c r="D127" s="397" t="s">
        <v>911</v>
      </c>
      <c r="E127" s="28" t="s">
        <v>860</v>
      </c>
      <c r="F127" s="214">
        <v>2018</v>
      </c>
      <c r="G127" s="28" t="s">
        <v>912</v>
      </c>
      <c r="H127" s="28"/>
      <c r="I127" s="149" t="s">
        <v>913</v>
      </c>
      <c r="J127" s="111" t="s">
        <v>914</v>
      </c>
      <c r="K127" s="13"/>
      <c r="L127" s="13">
        <v>1</v>
      </c>
      <c r="M127" s="13"/>
      <c r="N127" s="13"/>
      <c r="O127" s="13"/>
      <c r="P127" s="164">
        <v>0</v>
      </c>
      <c r="Q127" s="164"/>
      <c r="R127" s="13"/>
      <c r="S127" s="13"/>
      <c r="T127" s="13"/>
      <c r="U127" s="13"/>
      <c r="V127" s="13"/>
      <c r="W127" s="13"/>
      <c r="X127" s="13"/>
      <c r="Y127" s="13"/>
      <c r="Z127" s="13"/>
      <c r="AA127" s="13"/>
      <c r="AB127" s="13">
        <v>1</v>
      </c>
      <c r="AC127" s="13"/>
      <c r="AD127" s="13"/>
      <c r="AE127" s="13"/>
      <c r="AF127" s="13"/>
      <c r="AG127" s="13"/>
      <c r="AH127" s="13"/>
      <c r="AI127" s="13"/>
      <c r="AJ127" s="13"/>
      <c r="AK127" s="13"/>
      <c r="AL127" s="13"/>
      <c r="AM127" s="13">
        <v>1</v>
      </c>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v>1</v>
      </c>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v>1</v>
      </c>
      <c r="DK127" s="13"/>
      <c r="DL127" s="13">
        <v>1</v>
      </c>
      <c r="DM127" s="164">
        <v>0</v>
      </c>
      <c r="DN127" s="13"/>
      <c r="DO127" s="13">
        <v>1</v>
      </c>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v>1</v>
      </c>
      <c r="FC127" s="13"/>
      <c r="FD127" s="13"/>
      <c r="FE127" s="13">
        <v>1</v>
      </c>
      <c r="FF127" s="13">
        <v>1</v>
      </c>
      <c r="FG127" s="13"/>
      <c r="FH127" s="13">
        <v>1</v>
      </c>
      <c r="FI127" s="13"/>
      <c r="FJ127" s="13">
        <v>1</v>
      </c>
      <c r="FK127" s="13">
        <v>1</v>
      </c>
      <c r="FL127" s="13"/>
      <c r="FM127" s="13"/>
      <c r="FN127" s="13">
        <v>1</v>
      </c>
      <c r="FO127" s="13">
        <v>1</v>
      </c>
      <c r="FP127" s="13">
        <v>1</v>
      </c>
      <c r="FQ127" s="13">
        <v>1</v>
      </c>
      <c r="FR127" s="13">
        <v>1</v>
      </c>
      <c r="FS127" s="13">
        <v>1</v>
      </c>
      <c r="FT127" s="13"/>
      <c r="FU127" s="13">
        <v>1</v>
      </c>
      <c r="FV127" s="13"/>
      <c r="FW127" s="13">
        <v>1</v>
      </c>
      <c r="FX127" s="13"/>
      <c r="FY127" s="13">
        <v>1</v>
      </c>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44"/>
      <c r="HA127" s="44"/>
      <c r="HB127" s="44"/>
      <c r="HC127" s="44"/>
      <c r="HD127" s="44"/>
      <c r="HE127" s="44"/>
      <c r="HF127" s="44"/>
      <c r="HG127" s="44"/>
      <c r="HH127" s="44"/>
      <c r="HI127" s="44"/>
      <c r="HJ127" s="44"/>
      <c r="HK127" s="44"/>
      <c r="HL127" s="44"/>
      <c r="HM127" s="44"/>
      <c r="HN127" s="44"/>
      <c r="HO127" s="44"/>
    </row>
    <row r="128" spans="1:223" ht="45" customHeight="1">
      <c r="A128" s="19">
        <f>A127+1</f>
        <v>88</v>
      </c>
      <c r="B128" s="125" t="s">
        <v>1568</v>
      </c>
      <c r="C128" s="205">
        <f>C127+1</f>
        <v>70</v>
      </c>
      <c r="D128" s="149" t="s">
        <v>976</v>
      </c>
      <c r="E128" s="28" t="s">
        <v>909</v>
      </c>
      <c r="F128" s="214">
        <v>2018</v>
      </c>
      <c r="G128" s="28" t="s">
        <v>151</v>
      </c>
      <c r="H128" s="28"/>
      <c r="I128" s="149" t="s">
        <v>972</v>
      </c>
      <c r="J128" s="110" t="s">
        <v>973</v>
      </c>
      <c r="K128" s="28"/>
      <c r="L128" s="28"/>
      <c r="M128" s="28"/>
      <c r="N128" s="28">
        <v>1</v>
      </c>
      <c r="O128" s="184"/>
      <c r="P128" s="184">
        <v>0</v>
      </c>
      <c r="Q128" s="184">
        <v>1</v>
      </c>
      <c r="R128" s="184"/>
      <c r="S128" s="184"/>
      <c r="T128" s="184"/>
      <c r="U128" s="184"/>
      <c r="V128" s="184"/>
      <c r="W128" s="184"/>
      <c r="X128" s="184"/>
      <c r="Y128" s="184"/>
      <c r="Z128" s="184"/>
      <c r="AA128" s="184"/>
      <c r="AB128" s="184"/>
      <c r="AC128" s="184"/>
      <c r="AD128" s="184"/>
      <c r="AE128" s="184"/>
      <c r="AF128" s="184"/>
      <c r="AG128" s="184"/>
      <c r="AH128" s="184"/>
      <c r="AI128" s="28"/>
      <c r="AJ128" s="28"/>
      <c r="AK128" s="28"/>
      <c r="AL128" s="28"/>
      <c r="AM128" s="28">
        <v>1</v>
      </c>
      <c r="AN128" s="28"/>
      <c r="AO128" s="28"/>
      <c r="AP128" s="28"/>
      <c r="AQ128" s="28"/>
      <c r="AR128" s="28"/>
      <c r="AS128" s="28"/>
      <c r="AT128" s="28"/>
      <c r="AU128" s="28"/>
      <c r="AV128" s="28">
        <v>1</v>
      </c>
      <c r="AW128" s="28"/>
      <c r="AX128" s="28"/>
      <c r="AY128" s="28"/>
      <c r="AZ128" s="28"/>
      <c r="BA128" s="28"/>
      <c r="BB128" s="28"/>
      <c r="BC128" s="28"/>
      <c r="BD128" s="28"/>
      <c r="BE128" s="28"/>
      <c r="BF128" s="177"/>
      <c r="BG128" s="177"/>
      <c r="BH128" s="177"/>
      <c r="BI128" s="28"/>
      <c r="BJ128" s="28"/>
      <c r="BK128" s="28"/>
      <c r="BL128" s="28"/>
      <c r="BM128" s="28"/>
      <c r="BN128" s="28"/>
      <c r="BO128" s="28"/>
      <c r="BP128" s="28"/>
      <c r="BQ128" s="28"/>
      <c r="BR128" s="28"/>
      <c r="BS128" s="28"/>
      <c r="BT128" s="28"/>
      <c r="BU128" s="28"/>
      <c r="BV128" s="28"/>
      <c r="BW128" s="28"/>
      <c r="BX128" s="28">
        <v>1</v>
      </c>
      <c r="BY128" s="28"/>
      <c r="BZ128" s="28"/>
      <c r="CA128" s="28"/>
      <c r="CB128" s="28"/>
      <c r="CC128" s="28"/>
      <c r="CD128" s="28"/>
      <c r="CE128" s="28"/>
      <c r="CF128" s="28"/>
      <c r="CG128" s="28"/>
      <c r="CH128" s="28"/>
      <c r="CI128" s="28"/>
      <c r="CJ128" s="28"/>
      <c r="CK128" s="28"/>
      <c r="CL128" s="28">
        <v>1</v>
      </c>
      <c r="CM128" s="28"/>
      <c r="CN128" s="28"/>
      <c r="CO128" s="28"/>
      <c r="CP128" s="28"/>
      <c r="CQ128" s="28"/>
      <c r="CR128" s="28"/>
      <c r="CS128" s="28"/>
      <c r="CT128" s="105">
        <v>0</v>
      </c>
      <c r="CU128" s="105"/>
      <c r="CV128" s="105"/>
      <c r="CW128" s="105"/>
      <c r="CX128" s="105"/>
      <c r="CY128" s="105">
        <v>0</v>
      </c>
      <c r="CZ128" s="28"/>
      <c r="DA128" s="28"/>
      <c r="DB128" s="28"/>
      <c r="DC128" s="28"/>
      <c r="DD128" s="28"/>
      <c r="DE128" s="28"/>
      <c r="DF128" s="28"/>
      <c r="DG128" s="28"/>
      <c r="DH128" s="28"/>
      <c r="DI128" s="28"/>
      <c r="DJ128" s="28"/>
      <c r="DK128" s="28"/>
      <c r="DL128" s="28">
        <v>0</v>
      </c>
      <c r="DM128" s="28"/>
      <c r="DN128" s="105">
        <v>1</v>
      </c>
      <c r="DO128" s="28">
        <v>1</v>
      </c>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v>1</v>
      </c>
      <c r="FC128" s="28"/>
      <c r="FD128" s="28"/>
      <c r="FE128" s="28"/>
      <c r="FF128" s="28"/>
      <c r="FG128" s="28"/>
      <c r="FH128" s="28"/>
      <c r="FI128" s="28"/>
      <c r="FJ128" s="28"/>
      <c r="FK128" s="28"/>
      <c r="FL128" s="28"/>
      <c r="FM128" s="28"/>
      <c r="FN128" s="28"/>
      <c r="FO128" s="28"/>
      <c r="FP128" s="28"/>
      <c r="FQ128" s="28"/>
      <c r="FR128" s="28"/>
      <c r="FS128" s="28"/>
      <c r="FT128" s="28"/>
      <c r="FU128" s="28"/>
      <c r="FV128" s="28"/>
      <c r="FW128" s="28"/>
      <c r="FX128" s="28"/>
      <c r="FY128" s="28"/>
      <c r="FZ128" s="28"/>
      <c r="GA128" s="28"/>
      <c r="GB128" s="28"/>
      <c r="GC128" s="28"/>
      <c r="GD128" s="28"/>
      <c r="GE128" s="28"/>
      <c r="GF128" s="28"/>
      <c r="GG128" s="28"/>
      <c r="GH128" s="28"/>
      <c r="GI128" s="28"/>
      <c r="GJ128" s="28"/>
      <c r="GK128" s="28"/>
      <c r="GL128" s="28"/>
      <c r="GM128" s="28"/>
      <c r="GN128" s="28"/>
      <c r="GO128" s="28"/>
      <c r="GP128" s="28"/>
      <c r="GQ128" s="28"/>
      <c r="GR128" s="28"/>
      <c r="GS128" s="28"/>
      <c r="GT128" s="28"/>
      <c r="GU128" s="28"/>
      <c r="GV128" s="28"/>
      <c r="GW128" s="28"/>
      <c r="GX128" s="28"/>
      <c r="GY128" s="28"/>
      <c r="GZ128" s="44"/>
      <c r="HA128" s="44"/>
      <c r="HB128" s="44"/>
      <c r="HC128" s="44"/>
      <c r="HD128" s="44"/>
      <c r="HE128" s="44"/>
      <c r="HF128" s="44"/>
      <c r="HG128" s="44"/>
      <c r="HH128" s="44"/>
      <c r="HI128" s="44"/>
      <c r="HJ128" s="44"/>
      <c r="HK128" s="44"/>
      <c r="HL128" s="44"/>
      <c r="HM128" s="44"/>
      <c r="HN128" s="44"/>
      <c r="HO128" s="44"/>
    </row>
    <row r="129" spans="1:223" ht="45" customHeight="1">
      <c r="A129" s="19">
        <f>A128+1</f>
        <v>89</v>
      </c>
      <c r="B129" s="124" t="s">
        <v>164</v>
      </c>
      <c r="C129" s="206">
        <f>C128+1</f>
        <v>71</v>
      </c>
      <c r="D129" s="396" t="s">
        <v>672</v>
      </c>
      <c r="E129" s="28" t="s">
        <v>1013</v>
      </c>
      <c r="F129" s="214">
        <v>2018</v>
      </c>
      <c r="G129" s="28" t="s">
        <v>228</v>
      </c>
      <c r="H129" s="28"/>
      <c r="I129" s="162" t="s">
        <v>1014</v>
      </c>
      <c r="J129" s="110" t="s">
        <v>1015</v>
      </c>
      <c r="K129" s="396"/>
      <c r="L129" s="28">
        <v>1</v>
      </c>
      <c r="M129" s="28"/>
      <c r="N129" s="182"/>
      <c r="O129" s="186"/>
      <c r="P129" s="186"/>
      <c r="Q129" s="186"/>
      <c r="R129" s="186">
        <v>1</v>
      </c>
      <c r="S129" s="186"/>
      <c r="T129" s="186"/>
      <c r="U129" s="186"/>
      <c r="V129" s="186"/>
      <c r="W129" s="186"/>
      <c r="X129" s="186"/>
      <c r="Y129" s="186"/>
      <c r="Z129" s="186"/>
      <c r="AA129" s="186"/>
      <c r="AB129" s="186"/>
      <c r="AC129" s="186"/>
      <c r="AD129" s="186"/>
      <c r="AE129" s="186">
        <v>1</v>
      </c>
      <c r="AF129" s="186"/>
      <c r="AG129" s="186"/>
      <c r="AH129" s="186"/>
      <c r="AI129" s="183"/>
      <c r="AJ129" s="28"/>
      <c r="AK129" s="28"/>
      <c r="AL129" s="105">
        <v>1</v>
      </c>
      <c r="AM129" s="148">
        <v>0</v>
      </c>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v>1</v>
      </c>
      <c r="BQ129" s="28">
        <v>1</v>
      </c>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v>1</v>
      </c>
      <c r="CT129" s="28"/>
      <c r="CU129" s="28"/>
      <c r="CV129" s="28"/>
      <c r="CW129" s="28"/>
      <c r="CX129" s="28"/>
      <c r="CY129" s="28"/>
      <c r="CZ129" s="28"/>
      <c r="DA129" s="28"/>
      <c r="DB129" s="28"/>
      <c r="DC129" s="28"/>
      <c r="DD129" s="28"/>
      <c r="DE129" s="28"/>
      <c r="DF129" s="28"/>
      <c r="DG129" s="28"/>
      <c r="DH129" s="28"/>
      <c r="DI129" s="28"/>
      <c r="DJ129" s="28"/>
      <c r="DK129" s="28"/>
      <c r="DL129" s="28">
        <v>1</v>
      </c>
      <c r="DM129" s="28"/>
      <c r="DN129" s="28"/>
      <c r="DO129" s="28"/>
      <c r="DP129" s="28"/>
      <c r="DQ129" s="28"/>
      <c r="DR129" s="28"/>
      <c r="DS129" s="28"/>
      <c r="DT129" s="28"/>
      <c r="DU129" s="28"/>
      <c r="DV129" s="28">
        <v>1</v>
      </c>
      <c r="DW129" s="28"/>
      <c r="DX129" s="28"/>
      <c r="DY129" s="28"/>
      <c r="DZ129" s="28">
        <v>1</v>
      </c>
      <c r="EA129" s="28"/>
      <c r="EB129" s="28">
        <v>1</v>
      </c>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v>1</v>
      </c>
      <c r="FB129" s="28"/>
      <c r="FC129" s="28"/>
      <c r="FD129" s="28"/>
      <c r="FE129" s="28"/>
      <c r="FF129" s="28"/>
      <c r="FG129" s="28"/>
      <c r="FH129" s="28"/>
      <c r="FI129" s="28"/>
      <c r="FJ129" s="28"/>
      <c r="FK129" s="28"/>
      <c r="FL129" s="28"/>
      <c r="FM129" s="28"/>
      <c r="FN129" s="28"/>
      <c r="FO129" s="28"/>
      <c r="FP129" s="28"/>
      <c r="FQ129" s="28"/>
      <c r="FR129" s="28"/>
      <c r="FS129" s="28"/>
      <c r="FT129" s="28"/>
      <c r="FU129" s="28"/>
      <c r="FV129" s="28"/>
      <c r="FW129" s="28"/>
      <c r="FX129" s="28"/>
      <c r="FY129" s="28"/>
      <c r="FZ129" s="28"/>
      <c r="GA129" s="28"/>
      <c r="GB129" s="28"/>
      <c r="GC129" s="28"/>
      <c r="GD129" s="28"/>
      <c r="GE129" s="28"/>
      <c r="GF129" s="28"/>
      <c r="GG129" s="28"/>
      <c r="GH129" s="28"/>
      <c r="GI129" s="28"/>
      <c r="GJ129" s="28"/>
      <c r="GK129" s="28"/>
      <c r="GL129" s="28"/>
      <c r="GM129" s="28"/>
      <c r="GN129" s="28"/>
      <c r="GO129" s="28"/>
      <c r="GP129" s="28"/>
      <c r="GQ129" s="28"/>
      <c r="GR129" s="28"/>
      <c r="GS129" s="28"/>
      <c r="GT129" s="28"/>
      <c r="GU129" s="28"/>
      <c r="GV129" s="28"/>
      <c r="GW129" s="28"/>
      <c r="GX129" s="28"/>
      <c r="GY129" s="28"/>
      <c r="GZ129" s="44"/>
      <c r="HA129" s="44"/>
      <c r="HB129" s="44"/>
      <c r="HC129" s="44"/>
      <c r="HD129" s="44"/>
      <c r="HE129" s="44"/>
      <c r="HF129" s="44"/>
      <c r="HG129" s="44"/>
      <c r="HH129" s="44"/>
      <c r="HI129" s="44"/>
      <c r="HJ129" s="44"/>
      <c r="HK129" s="44"/>
      <c r="HL129" s="44"/>
      <c r="HM129" s="44"/>
      <c r="HN129" s="44"/>
      <c r="HO129" s="44"/>
    </row>
    <row r="130" spans="1:223" ht="45" customHeight="1">
      <c r="A130" s="19">
        <f>A129+1</f>
        <v>90</v>
      </c>
      <c r="B130" s="124" t="s">
        <v>252</v>
      </c>
      <c r="C130" s="196">
        <f>C129+1</f>
        <v>72</v>
      </c>
      <c r="D130" s="28" t="s">
        <v>1047</v>
      </c>
      <c r="E130" s="397" t="s">
        <v>1048</v>
      </c>
      <c r="F130" s="214">
        <v>2018</v>
      </c>
      <c r="G130" s="28" t="s">
        <v>1045</v>
      </c>
      <c r="H130" s="28">
        <v>1</v>
      </c>
      <c r="I130" s="149" t="s">
        <v>1049</v>
      </c>
      <c r="J130" s="110" t="s">
        <v>1050</v>
      </c>
      <c r="K130" s="28"/>
      <c r="L130" s="28"/>
      <c r="M130" s="28"/>
      <c r="N130" s="28">
        <v>1</v>
      </c>
      <c r="O130" s="185"/>
      <c r="P130" s="185">
        <v>0</v>
      </c>
      <c r="Q130" s="185">
        <v>1</v>
      </c>
      <c r="R130" s="185">
        <v>1</v>
      </c>
      <c r="S130" s="185"/>
      <c r="T130" s="185">
        <v>1</v>
      </c>
      <c r="U130" s="185"/>
      <c r="V130" s="185"/>
      <c r="W130" s="185"/>
      <c r="X130" s="185"/>
      <c r="Y130" s="185"/>
      <c r="Z130" s="185"/>
      <c r="AA130" s="185"/>
      <c r="AB130" s="185"/>
      <c r="AC130" s="185">
        <v>1</v>
      </c>
      <c r="AD130" s="185"/>
      <c r="AE130" s="185"/>
      <c r="AF130" s="185"/>
      <c r="AG130" s="185"/>
      <c r="AH130" s="185"/>
      <c r="AI130" s="28"/>
      <c r="AJ130" s="28"/>
      <c r="AK130" s="28"/>
      <c r="AL130" s="28"/>
      <c r="AM130" s="28">
        <v>1</v>
      </c>
      <c r="AN130" s="28">
        <v>1</v>
      </c>
      <c r="AO130" s="28">
        <v>1</v>
      </c>
      <c r="AP130" s="28">
        <v>1</v>
      </c>
      <c r="AQ130" s="28"/>
      <c r="AR130" s="28"/>
      <c r="AS130" s="28">
        <v>1</v>
      </c>
      <c r="AT130" s="28">
        <v>1</v>
      </c>
      <c r="AU130" s="28"/>
      <c r="AV130" s="28">
        <v>1</v>
      </c>
      <c r="AW130" s="28"/>
      <c r="AX130" s="28"/>
      <c r="AY130" s="28">
        <v>1</v>
      </c>
      <c r="AZ130" s="28"/>
      <c r="BA130" s="28"/>
      <c r="BB130" s="28"/>
      <c r="BC130" s="28"/>
      <c r="BD130" s="28"/>
      <c r="BE130" s="28"/>
      <c r="BF130" s="28"/>
      <c r="BG130" s="28"/>
      <c r="BH130" s="28"/>
      <c r="BI130" s="28"/>
      <c r="BJ130" s="28"/>
      <c r="BK130" s="28"/>
      <c r="BL130" s="28">
        <v>1</v>
      </c>
      <c r="BM130" s="28">
        <v>1</v>
      </c>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v>1</v>
      </c>
      <c r="CT130" s="28"/>
      <c r="CU130" s="28"/>
      <c r="CV130" s="28"/>
      <c r="CW130" s="28"/>
      <c r="CX130" s="28"/>
      <c r="CY130" s="28"/>
      <c r="CZ130" s="28"/>
      <c r="DA130" s="28"/>
      <c r="DB130" s="28"/>
      <c r="DC130" s="28"/>
      <c r="DD130" s="28"/>
      <c r="DE130" s="28"/>
      <c r="DF130" s="28"/>
      <c r="DG130" s="28"/>
      <c r="DH130" s="28"/>
      <c r="DI130" s="28"/>
      <c r="DJ130" s="28"/>
      <c r="DK130" s="28"/>
      <c r="DL130" s="28">
        <v>1</v>
      </c>
      <c r="DM130" s="28"/>
      <c r="DN130" s="28"/>
      <c r="DO130" s="28">
        <v>1</v>
      </c>
      <c r="DP130" s="28"/>
      <c r="DQ130" s="28"/>
      <c r="DR130" s="28"/>
      <c r="DS130" s="28"/>
      <c r="DT130" s="28"/>
      <c r="DU130" s="28"/>
      <c r="DV130" s="28"/>
      <c r="DW130" s="28"/>
      <c r="DX130" s="28"/>
      <c r="DY130" s="28"/>
      <c r="DZ130" s="28"/>
      <c r="EA130" s="28"/>
      <c r="EB130" s="28"/>
      <c r="EC130" s="28"/>
      <c r="ED130" s="28"/>
      <c r="EE130" s="184"/>
      <c r="EF130" s="184"/>
      <c r="EG130" s="184"/>
      <c r="EH130" s="184"/>
      <c r="EI130" s="184"/>
      <c r="EJ130" s="184"/>
      <c r="EK130" s="184"/>
      <c r="EL130" s="184"/>
      <c r="EM130" s="184"/>
      <c r="EN130" s="184"/>
      <c r="EO130" s="184"/>
      <c r="EP130" s="184"/>
      <c r="EQ130" s="184"/>
      <c r="ER130" s="184"/>
      <c r="ES130" s="184"/>
      <c r="ET130" s="184"/>
      <c r="EU130" s="184"/>
      <c r="EV130" s="184"/>
      <c r="EW130" s="184"/>
      <c r="EX130" s="184"/>
      <c r="EY130" s="184"/>
      <c r="EZ130" s="184"/>
      <c r="FA130" s="184"/>
      <c r="FB130" s="184">
        <v>1</v>
      </c>
      <c r="FC130" s="184"/>
      <c r="FD130" s="184"/>
      <c r="FE130" s="184"/>
      <c r="FF130" s="28"/>
      <c r="FG130" s="28"/>
      <c r="FH130" s="28"/>
      <c r="FI130" s="28"/>
      <c r="FJ130" s="28"/>
      <c r="FK130" s="28"/>
      <c r="FL130" s="28"/>
      <c r="FM130" s="28"/>
      <c r="FN130" s="28"/>
      <c r="FO130" s="28"/>
      <c r="FP130" s="28"/>
      <c r="FQ130" s="28"/>
      <c r="FR130" s="28"/>
      <c r="FS130" s="28"/>
      <c r="FT130" s="28"/>
      <c r="FU130" s="28"/>
      <c r="FV130" s="28"/>
      <c r="FW130" s="28"/>
      <c r="FX130" s="28"/>
      <c r="FY130" s="28"/>
      <c r="FZ130" s="28"/>
      <c r="GA130" s="28"/>
      <c r="GB130" s="28"/>
      <c r="GC130" s="28"/>
      <c r="GD130" s="28"/>
      <c r="GE130" s="28"/>
      <c r="GF130" s="28"/>
      <c r="GG130" s="28"/>
      <c r="GH130" s="28"/>
      <c r="GI130" s="28"/>
      <c r="GJ130" s="28"/>
      <c r="GK130" s="28"/>
      <c r="GL130" s="28"/>
      <c r="GM130" s="28"/>
      <c r="GN130" s="28"/>
      <c r="GO130" s="28"/>
      <c r="GP130" s="28"/>
      <c r="GQ130" s="28"/>
      <c r="GR130" s="28"/>
      <c r="GS130" s="28"/>
      <c r="GT130" s="28"/>
      <c r="GU130" s="28"/>
      <c r="GV130" s="28"/>
      <c r="GW130" s="28"/>
      <c r="GX130" s="28"/>
      <c r="GY130" s="28"/>
      <c r="GZ130" s="44"/>
      <c r="HA130" s="44"/>
      <c r="HB130" s="44"/>
      <c r="HC130" s="44"/>
      <c r="HD130" s="44"/>
      <c r="HE130" s="44"/>
      <c r="HF130" s="44"/>
      <c r="HG130" s="44"/>
      <c r="HH130" s="44"/>
      <c r="HI130" s="44"/>
      <c r="HJ130" s="44"/>
      <c r="HK130" s="44"/>
      <c r="HL130" s="44"/>
      <c r="HM130" s="44"/>
      <c r="HN130" s="44"/>
      <c r="HO130" s="44"/>
    </row>
    <row r="131" spans="1:223" ht="45" customHeight="1">
      <c r="A131" s="19">
        <f>A130+1</f>
        <v>91</v>
      </c>
      <c r="B131" s="124" t="s">
        <v>252</v>
      </c>
      <c r="C131" s="196">
        <f>C130+1</f>
        <v>73</v>
      </c>
      <c r="D131" s="28" t="s">
        <v>1628</v>
      </c>
      <c r="E131" s="28" t="s">
        <v>1093</v>
      </c>
      <c r="F131" s="214">
        <v>2018</v>
      </c>
      <c r="G131" s="28" t="s">
        <v>151</v>
      </c>
      <c r="H131" s="28"/>
      <c r="I131" s="162" t="s">
        <v>1094</v>
      </c>
      <c r="J131" s="110" t="s">
        <v>1095</v>
      </c>
      <c r="K131" s="28"/>
      <c r="L131" s="28"/>
      <c r="M131" s="28">
        <v>1</v>
      </c>
      <c r="N131" s="28"/>
      <c r="O131" s="28"/>
      <c r="P131" s="28">
        <v>0</v>
      </c>
      <c r="Q131" s="28">
        <v>1</v>
      </c>
      <c r="R131" s="28"/>
      <c r="S131" s="28"/>
      <c r="T131" s="28"/>
      <c r="U131" s="28"/>
      <c r="V131" s="28"/>
      <c r="W131" s="28"/>
      <c r="X131" s="28"/>
      <c r="Y131" s="28"/>
      <c r="Z131" s="28"/>
      <c r="AA131" s="28"/>
      <c r="AB131" s="28"/>
      <c r="AC131" s="28"/>
      <c r="AD131" s="28"/>
      <c r="AE131" s="28"/>
      <c r="AF131" s="28">
        <v>1</v>
      </c>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v>1</v>
      </c>
      <c r="BV131" s="28"/>
      <c r="BW131" s="28"/>
      <c r="BX131" s="28">
        <v>1</v>
      </c>
      <c r="BY131" s="28"/>
      <c r="BZ131" s="28"/>
      <c r="CA131" s="28"/>
      <c r="CB131" s="28"/>
      <c r="CC131" s="28"/>
      <c r="CD131" s="28"/>
      <c r="CE131" s="28"/>
      <c r="CF131" s="28">
        <v>1</v>
      </c>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105">
        <v>0</v>
      </c>
      <c r="DK131" s="28"/>
      <c r="DL131" s="28"/>
      <c r="DM131" s="28"/>
      <c r="DN131" s="28">
        <v>1</v>
      </c>
      <c r="DO131" s="28">
        <v>1</v>
      </c>
      <c r="DP131" s="28"/>
      <c r="DQ131" s="28"/>
      <c r="DR131" s="28"/>
      <c r="DS131" s="28"/>
      <c r="DT131" s="28"/>
      <c r="DU131" s="28"/>
      <c r="DV131" s="28"/>
      <c r="DW131" s="28"/>
      <c r="DX131" s="28"/>
      <c r="DY131" s="28"/>
      <c r="DZ131" s="28"/>
      <c r="EA131" s="28"/>
      <c r="EB131" s="28"/>
      <c r="EC131" s="28"/>
      <c r="ED131" s="182"/>
      <c r="EE131" s="186"/>
      <c r="EF131" s="186"/>
      <c r="EG131" s="186"/>
      <c r="EH131" s="186"/>
      <c r="EI131" s="186"/>
      <c r="EJ131" s="186"/>
      <c r="EK131" s="186"/>
      <c r="EL131" s="186"/>
      <c r="EM131" s="186"/>
      <c r="EN131" s="186"/>
      <c r="EO131" s="186"/>
      <c r="EP131" s="186"/>
      <c r="EQ131" s="186"/>
      <c r="ER131" s="186"/>
      <c r="ES131" s="186"/>
      <c r="ET131" s="186"/>
      <c r="EU131" s="186"/>
      <c r="EV131" s="186"/>
      <c r="EW131" s="186"/>
      <c r="EX131" s="186"/>
      <c r="EY131" s="186"/>
      <c r="EZ131" s="186"/>
      <c r="FA131" s="186"/>
      <c r="FB131" s="186"/>
      <c r="FC131" s="186"/>
      <c r="FD131" s="186"/>
      <c r="FE131" s="186"/>
      <c r="FF131" s="183"/>
      <c r="FG131" s="28"/>
      <c r="FH131" s="28"/>
      <c r="FI131" s="28"/>
      <c r="FJ131" s="28"/>
      <c r="FK131" s="28"/>
      <c r="FL131" s="28"/>
      <c r="FM131" s="28"/>
      <c r="FN131" s="28"/>
      <c r="FO131" s="28"/>
      <c r="FP131" s="28">
        <v>1</v>
      </c>
      <c r="FQ131" s="28"/>
      <c r="FR131" s="28"/>
      <c r="FS131" s="28"/>
      <c r="FT131" s="28"/>
      <c r="FU131" s="28"/>
      <c r="FV131" s="28"/>
      <c r="FW131" s="28"/>
      <c r="FX131" s="28"/>
      <c r="FY131" s="28"/>
      <c r="FZ131" s="28"/>
      <c r="GA131" s="28"/>
      <c r="GB131" s="28"/>
      <c r="GC131" s="28"/>
      <c r="GD131" s="28"/>
      <c r="GE131" s="28"/>
      <c r="GF131" s="28"/>
      <c r="GG131" s="28"/>
      <c r="GH131" s="28"/>
      <c r="GI131" s="28"/>
      <c r="GJ131" s="28"/>
      <c r="GK131" s="28"/>
      <c r="GL131" s="28"/>
      <c r="GM131" s="28"/>
      <c r="GN131" s="28"/>
      <c r="GO131" s="28"/>
      <c r="GP131" s="28"/>
      <c r="GQ131" s="28"/>
      <c r="GR131" s="28"/>
      <c r="GS131" s="28"/>
      <c r="GT131" s="28"/>
      <c r="GU131" s="28"/>
      <c r="GV131" s="28"/>
      <c r="GW131" s="28"/>
      <c r="GX131" s="28"/>
      <c r="GY131" s="28"/>
      <c r="GZ131" s="44"/>
      <c r="HA131" s="44"/>
      <c r="HB131" s="44"/>
      <c r="HC131" s="44"/>
      <c r="HD131" s="44"/>
      <c r="HE131" s="44"/>
      <c r="HF131" s="44"/>
      <c r="HG131" s="44"/>
      <c r="HH131" s="44"/>
      <c r="HI131" s="44"/>
      <c r="HJ131" s="44"/>
      <c r="HK131" s="44"/>
      <c r="HL131" s="44"/>
      <c r="HM131" s="44"/>
      <c r="HN131" s="44"/>
      <c r="HO131" s="44"/>
    </row>
    <row r="132" spans="1:223" ht="45" customHeight="1">
      <c r="A132" s="19">
        <f>A131+1</f>
        <v>92</v>
      </c>
      <c r="B132" s="189" t="s">
        <v>164</v>
      </c>
      <c r="C132" s="229">
        <f>C131+1</f>
        <v>74</v>
      </c>
      <c r="D132" s="28" t="s">
        <v>964</v>
      </c>
      <c r="E132" s="162" t="s">
        <v>1147</v>
      </c>
      <c r="F132" s="214">
        <v>2018</v>
      </c>
      <c r="G132" s="28" t="s">
        <v>1148</v>
      </c>
      <c r="H132" s="28"/>
      <c r="I132" s="149" t="s">
        <v>1149</v>
      </c>
      <c r="J132" s="110" t="s">
        <v>1407</v>
      </c>
      <c r="K132" s="28"/>
      <c r="L132" s="28">
        <v>1</v>
      </c>
      <c r="M132" s="28"/>
      <c r="N132" s="28"/>
      <c r="O132" s="28"/>
      <c r="P132" s="28"/>
      <c r="Q132" s="28"/>
      <c r="R132" s="28">
        <v>1</v>
      </c>
      <c r="S132" s="28"/>
      <c r="T132" s="28"/>
      <c r="U132" s="28"/>
      <c r="V132" s="28"/>
      <c r="W132" s="28"/>
      <c r="X132" s="28"/>
      <c r="Y132" s="28"/>
      <c r="Z132" s="28"/>
      <c r="AA132" s="28"/>
      <c r="AB132" s="28">
        <v>1</v>
      </c>
      <c r="AC132" s="28"/>
      <c r="AD132" s="28"/>
      <c r="AE132" s="28"/>
      <c r="AF132" s="28"/>
      <c r="AG132" s="28"/>
      <c r="AH132" s="28"/>
      <c r="AI132" s="28"/>
      <c r="AJ132" s="28"/>
      <c r="AK132" s="28"/>
      <c r="AL132" s="28"/>
      <c r="AM132" s="28">
        <v>1</v>
      </c>
      <c r="AN132" s="28"/>
      <c r="AO132" s="28"/>
      <c r="AP132" s="28"/>
      <c r="AQ132" s="28"/>
      <c r="AR132" s="28"/>
      <c r="AS132" s="28"/>
      <c r="AT132" s="28"/>
      <c r="AU132" s="28"/>
      <c r="AV132" s="28"/>
      <c r="AW132" s="28"/>
      <c r="AX132" s="28"/>
      <c r="AY132" s="28"/>
      <c r="AZ132" s="28"/>
      <c r="BA132" s="28"/>
      <c r="BB132" s="28"/>
      <c r="BC132" s="28"/>
      <c r="BD132" s="28">
        <v>1</v>
      </c>
      <c r="BE132" s="28">
        <v>1</v>
      </c>
      <c r="BF132" s="28"/>
      <c r="BG132" s="28"/>
      <c r="BH132" s="28"/>
      <c r="BI132" s="28"/>
      <c r="BJ132" s="28"/>
      <c r="BK132" s="28"/>
      <c r="BL132" s="28"/>
      <c r="BM132" s="28"/>
      <c r="BN132" s="28"/>
      <c r="BO132" s="28">
        <v>1</v>
      </c>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v>1</v>
      </c>
      <c r="DL132" s="28">
        <v>1</v>
      </c>
      <c r="DM132" s="105">
        <v>0</v>
      </c>
      <c r="DN132" s="28"/>
      <c r="DO132" s="28"/>
      <c r="DP132" s="28"/>
      <c r="DQ132" s="28"/>
      <c r="DR132" s="28"/>
      <c r="DS132" s="28"/>
      <c r="DT132" s="28"/>
      <c r="DU132" s="28"/>
      <c r="DV132" s="28">
        <v>1</v>
      </c>
      <c r="DW132" s="28">
        <v>1</v>
      </c>
      <c r="DX132" s="28"/>
      <c r="DY132" s="28">
        <v>1</v>
      </c>
      <c r="DZ132" s="28"/>
      <c r="EA132" s="28"/>
      <c r="EB132" s="28"/>
      <c r="EC132" s="28"/>
      <c r="ED132" s="28"/>
      <c r="EE132" s="185"/>
      <c r="EF132" s="185"/>
      <c r="EG132" s="185"/>
      <c r="EH132" s="185"/>
      <c r="EI132" s="185"/>
      <c r="EJ132" s="185"/>
      <c r="EK132" s="185"/>
      <c r="EL132" s="185"/>
      <c r="EM132" s="185"/>
      <c r="EN132" s="185"/>
      <c r="EO132" s="185"/>
      <c r="EP132" s="185"/>
      <c r="EQ132" s="185"/>
      <c r="ER132" s="185"/>
      <c r="ES132" s="185"/>
      <c r="ET132" s="185"/>
      <c r="EU132" s="185"/>
      <c r="EV132" s="185"/>
      <c r="EW132" s="185"/>
      <c r="EX132" s="185"/>
      <c r="EY132" s="185"/>
      <c r="EZ132" s="185"/>
      <c r="FA132" s="185"/>
      <c r="FB132" s="185"/>
      <c r="FC132" s="185"/>
      <c r="FD132" s="185"/>
      <c r="FE132" s="185"/>
      <c r="FF132" s="28"/>
      <c r="FG132" s="28"/>
      <c r="FH132" s="28"/>
      <c r="FI132" s="28"/>
      <c r="FJ132" s="28"/>
      <c r="FK132" s="28"/>
      <c r="FL132" s="28"/>
      <c r="FM132" s="28"/>
      <c r="FN132" s="28"/>
      <c r="FO132" s="28">
        <v>1</v>
      </c>
      <c r="FP132" s="28"/>
      <c r="FQ132" s="28"/>
      <c r="FR132" s="28"/>
      <c r="FS132" s="28"/>
      <c r="FT132" s="28"/>
      <c r="FU132" s="28"/>
      <c r="FV132" s="28"/>
      <c r="FW132" s="28"/>
      <c r="FX132" s="28"/>
      <c r="FY132" s="28"/>
      <c r="FZ132" s="28"/>
      <c r="GA132" s="28"/>
      <c r="GB132" s="28"/>
      <c r="GC132" s="28"/>
      <c r="GD132" s="28"/>
      <c r="GE132" s="28"/>
      <c r="GF132" s="28"/>
      <c r="GG132" s="28"/>
      <c r="GH132" s="28"/>
      <c r="GI132" s="28"/>
      <c r="GJ132" s="28"/>
      <c r="GK132" s="28"/>
      <c r="GL132" s="28"/>
      <c r="GM132" s="28"/>
      <c r="GN132" s="28"/>
      <c r="GO132" s="28"/>
      <c r="GP132" s="28"/>
      <c r="GQ132" s="28"/>
      <c r="GR132" s="28"/>
      <c r="GS132" s="28"/>
      <c r="GT132" s="28"/>
      <c r="GU132" s="28"/>
      <c r="GV132" s="28"/>
      <c r="GW132" s="28"/>
      <c r="GX132" s="28"/>
      <c r="GY132" s="28"/>
      <c r="GZ132" s="44"/>
      <c r="HA132" s="44"/>
      <c r="HB132" s="44"/>
      <c r="HC132" s="44"/>
      <c r="HD132" s="44"/>
      <c r="HE132" s="44"/>
      <c r="HF132" s="44"/>
      <c r="HG132" s="44"/>
      <c r="HH132" s="44"/>
      <c r="HI132" s="44"/>
      <c r="HJ132" s="44"/>
      <c r="HK132" s="44"/>
      <c r="HL132" s="44"/>
      <c r="HM132" s="44"/>
      <c r="HN132" s="44"/>
      <c r="HO132" s="44"/>
    </row>
    <row r="133" spans="1:223" ht="45" customHeight="1">
      <c r="A133" s="19">
        <f>A132+1</f>
        <v>93</v>
      </c>
      <c r="B133" s="189" t="s">
        <v>164</v>
      </c>
      <c r="C133" s="229">
        <f>C132+1</f>
        <v>75</v>
      </c>
      <c r="D133" s="28" t="s">
        <v>385</v>
      </c>
      <c r="E133" s="28" t="s">
        <v>939</v>
      </c>
      <c r="F133" s="214">
        <v>2018</v>
      </c>
      <c r="G133" s="28" t="s">
        <v>151</v>
      </c>
      <c r="H133" s="28"/>
      <c r="I133" s="149" t="s">
        <v>1160</v>
      </c>
      <c r="J133" s="110" t="s">
        <v>1161</v>
      </c>
      <c r="K133" s="28"/>
      <c r="L133" s="28"/>
      <c r="M133" s="28">
        <v>1</v>
      </c>
      <c r="N133" s="28">
        <v>1</v>
      </c>
      <c r="O133" s="28">
        <v>1</v>
      </c>
      <c r="P133" s="28">
        <v>0</v>
      </c>
      <c r="Q133" s="28">
        <v>1</v>
      </c>
      <c r="R133" s="28"/>
      <c r="S133" s="28"/>
      <c r="T133" s="28"/>
      <c r="U133" s="28"/>
      <c r="V133" s="28"/>
      <c r="W133" s="28"/>
      <c r="X133" s="28"/>
      <c r="Y133" s="28"/>
      <c r="Z133" s="28"/>
      <c r="AA133" s="28"/>
      <c r="AB133" s="28"/>
      <c r="AC133" s="28"/>
      <c r="AD133" s="28"/>
      <c r="AE133" s="28"/>
      <c r="AF133" s="28"/>
      <c r="AG133" s="28"/>
      <c r="AH133" s="28"/>
      <c r="AI133" s="28"/>
      <c r="AJ133" s="28"/>
      <c r="AK133" s="28"/>
      <c r="AL133" s="28"/>
      <c r="AM133" s="28">
        <v>1</v>
      </c>
      <c r="AN133" s="28"/>
      <c r="AO133" s="28"/>
      <c r="AP133" s="28"/>
      <c r="AQ133" s="28"/>
      <c r="AR133" s="28"/>
      <c r="AS133" s="28"/>
      <c r="AT133" s="28"/>
      <c r="AU133" s="28"/>
      <c r="AV133" s="28"/>
      <c r="AW133" s="28"/>
      <c r="AX133" s="28"/>
      <c r="AY133" s="28">
        <v>1</v>
      </c>
      <c r="AZ133" s="28"/>
      <c r="BA133" s="28"/>
      <c r="BB133" s="28"/>
      <c r="BC133" s="28"/>
      <c r="BD133" s="28"/>
      <c r="BE133" s="28"/>
      <c r="BF133" s="28"/>
      <c r="BG133" s="28"/>
      <c r="BH133" s="28">
        <v>0</v>
      </c>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v>1</v>
      </c>
      <c r="DG133" s="28">
        <v>1</v>
      </c>
      <c r="DH133" s="28"/>
      <c r="DI133" s="28"/>
      <c r="DJ133" s="28"/>
      <c r="DK133" s="28"/>
      <c r="DL133" s="28">
        <v>1</v>
      </c>
      <c r="DM133" s="28"/>
      <c r="DN133" s="28"/>
      <c r="DO133" s="28">
        <v>1</v>
      </c>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c r="FH133" s="28"/>
      <c r="FI133" s="28"/>
      <c r="FJ133" s="28"/>
      <c r="FK133" s="28"/>
      <c r="FL133" s="28"/>
      <c r="FM133" s="28"/>
      <c r="FN133" s="28"/>
      <c r="FO133" s="28">
        <v>1</v>
      </c>
      <c r="FP133" s="28"/>
      <c r="FQ133" s="28"/>
      <c r="FR133" s="28"/>
      <c r="FS133" s="28"/>
      <c r="FT133" s="28"/>
      <c r="FU133" s="28"/>
      <c r="FV133" s="28"/>
      <c r="FW133" s="28"/>
      <c r="FX133" s="28"/>
      <c r="FY133" s="28"/>
      <c r="FZ133" s="28"/>
      <c r="GA133" s="28"/>
      <c r="GB133" s="28"/>
      <c r="GC133" s="28"/>
      <c r="GD133" s="28"/>
      <c r="GE133" s="28"/>
      <c r="GF133" s="28"/>
      <c r="GG133" s="28"/>
      <c r="GH133" s="28"/>
      <c r="GI133" s="28"/>
      <c r="GJ133" s="28"/>
      <c r="GK133" s="28"/>
      <c r="GL133" s="28"/>
      <c r="GM133" s="28"/>
      <c r="GN133" s="28"/>
      <c r="GO133" s="28"/>
      <c r="GP133" s="28"/>
      <c r="GQ133" s="28"/>
      <c r="GR133" s="28"/>
      <c r="GS133" s="28"/>
      <c r="GT133" s="28"/>
      <c r="GU133" s="28"/>
      <c r="GV133" s="28"/>
      <c r="GW133" s="28"/>
      <c r="GX133" s="28"/>
      <c r="GY133" s="28"/>
      <c r="GZ133" s="44"/>
      <c r="HA133" s="44"/>
      <c r="HB133" s="44"/>
      <c r="HC133" s="44"/>
      <c r="HD133" s="44"/>
      <c r="HE133" s="44"/>
      <c r="HF133" s="44"/>
      <c r="HG133" s="44"/>
      <c r="HH133" s="44"/>
      <c r="HI133" s="44"/>
      <c r="HJ133" s="44"/>
      <c r="HK133" s="44"/>
      <c r="HL133" s="44"/>
      <c r="HM133" s="44"/>
      <c r="HN133" s="44"/>
      <c r="HO133" s="44"/>
    </row>
    <row r="134" spans="1:223" ht="45" customHeight="1">
      <c r="A134" s="19">
        <f>A133+1</f>
        <v>94</v>
      </c>
      <c r="B134" s="189" t="s">
        <v>252</v>
      </c>
      <c r="C134" s="233">
        <f>C133+1</f>
        <v>76</v>
      </c>
      <c r="D134" s="28" t="s">
        <v>1185</v>
      </c>
      <c r="E134" s="28" t="s">
        <v>1186</v>
      </c>
      <c r="F134" s="214">
        <v>2018</v>
      </c>
      <c r="G134" s="28" t="s">
        <v>1028</v>
      </c>
      <c r="H134" s="28"/>
      <c r="I134" s="149" t="s">
        <v>1187</v>
      </c>
      <c r="J134" s="110" t="s">
        <v>1188</v>
      </c>
      <c r="K134" s="28">
        <v>1</v>
      </c>
      <c r="L134" s="28"/>
      <c r="M134" s="28"/>
      <c r="N134" s="28"/>
      <c r="O134" s="28"/>
      <c r="P134" s="28"/>
      <c r="Q134" s="28"/>
      <c r="R134" s="28">
        <v>1</v>
      </c>
      <c r="S134" s="28"/>
      <c r="T134" s="28"/>
      <c r="U134" s="28"/>
      <c r="V134" s="28"/>
      <c r="W134" s="28"/>
      <c r="X134" s="28"/>
      <c r="Y134" s="28"/>
      <c r="Z134" s="28"/>
      <c r="AA134" s="28"/>
      <c r="AB134" s="28"/>
      <c r="AC134" s="28"/>
      <c r="AD134" s="28"/>
      <c r="AE134" s="28">
        <v>1</v>
      </c>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v>1</v>
      </c>
      <c r="DK134" s="28"/>
      <c r="DL134" s="105">
        <v>1</v>
      </c>
      <c r="DM134" s="105">
        <v>0</v>
      </c>
      <c r="DN134" s="28"/>
      <c r="DO134" s="28">
        <v>1</v>
      </c>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v>1</v>
      </c>
      <c r="FB134" s="28"/>
      <c r="FC134" s="28"/>
      <c r="FD134" s="28"/>
      <c r="FE134" s="28"/>
      <c r="FF134" s="28"/>
      <c r="FG134" s="28"/>
      <c r="FH134" s="28"/>
      <c r="FI134" s="28"/>
      <c r="FJ134" s="28"/>
      <c r="FK134" s="28"/>
      <c r="FL134" s="28"/>
      <c r="FM134" s="28"/>
      <c r="FN134" s="28"/>
      <c r="FO134" s="28"/>
      <c r="FP134" s="28"/>
      <c r="FQ134" s="28"/>
      <c r="FR134" s="28"/>
      <c r="FS134" s="28"/>
      <c r="FT134" s="28"/>
      <c r="FU134" s="28"/>
      <c r="FV134" s="28"/>
      <c r="FW134" s="28"/>
      <c r="FX134" s="28"/>
      <c r="FY134" s="28"/>
      <c r="FZ134" s="28"/>
      <c r="GA134" s="28"/>
      <c r="GB134" s="28"/>
      <c r="GC134" s="28"/>
      <c r="GD134" s="28"/>
      <c r="GE134" s="28"/>
      <c r="GF134" s="28"/>
      <c r="GG134" s="28"/>
      <c r="GH134" s="28"/>
      <c r="GI134" s="28"/>
      <c r="GJ134" s="28"/>
      <c r="GK134" s="28"/>
      <c r="GL134" s="28"/>
      <c r="GM134" s="28"/>
      <c r="GN134" s="28"/>
      <c r="GO134" s="28"/>
      <c r="GP134" s="28"/>
      <c r="GQ134" s="28"/>
      <c r="GR134" s="28"/>
      <c r="GS134" s="28"/>
      <c r="GT134" s="28"/>
      <c r="GU134" s="28"/>
      <c r="GV134" s="28"/>
      <c r="GW134" s="28"/>
      <c r="GX134" s="28"/>
      <c r="GY134" s="28"/>
      <c r="GZ134" s="44"/>
      <c r="HA134" s="44"/>
      <c r="HB134" s="44"/>
      <c r="HC134" s="44"/>
      <c r="HD134" s="44"/>
      <c r="HE134" s="44"/>
      <c r="HF134" s="44"/>
      <c r="HG134" s="44"/>
      <c r="HH134" s="44"/>
      <c r="HI134" s="44"/>
      <c r="HJ134" s="44"/>
      <c r="HK134" s="44"/>
      <c r="HL134" s="44"/>
      <c r="HM134" s="44"/>
      <c r="HN134" s="44"/>
      <c r="HO134" s="44"/>
    </row>
    <row r="135" spans="1:223" ht="45" customHeight="1">
      <c r="A135" s="19">
        <f>A134+1</f>
        <v>95</v>
      </c>
      <c r="B135" s="121" t="s">
        <v>164</v>
      </c>
      <c r="C135" s="193">
        <f>1+C134</f>
        <v>77</v>
      </c>
      <c r="D135" s="12" t="s">
        <v>165</v>
      </c>
      <c r="E135" s="12" t="s">
        <v>166</v>
      </c>
      <c r="F135" s="214">
        <v>2019</v>
      </c>
      <c r="G135" s="12" t="s">
        <v>167</v>
      </c>
      <c r="H135" s="12">
        <v>0</v>
      </c>
      <c r="I135" s="149" t="s">
        <v>168</v>
      </c>
      <c r="J135" s="110" t="s">
        <v>169</v>
      </c>
      <c r="K135" s="12"/>
      <c r="L135" s="12"/>
      <c r="M135" s="12">
        <v>1</v>
      </c>
      <c r="N135" s="12"/>
      <c r="O135" s="12"/>
      <c r="P135" s="237">
        <v>0</v>
      </c>
      <c r="Q135" s="237">
        <v>1</v>
      </c>
      <c r="R135" s="12"/>
      <c r="S135" s="12"/>
      <c r="T135" s="12"/>
      <c r="U135" s="12"/>
      <c r="V135" s="12"/>
      <c r="W135" s="12"/>
      <c r="X135" s="12"/>
      <c r="Y135" s="12"/>
      <c r="Z135" s="12"/>
      <c r="AA135" s="12"/>
      <c r="AB135" s="12"/>
      <c r="AC135" s="12"/>
      <c r="AD135" s="12"/>
      <c r="AE135" s="12"/>
      <c r="AF135" s="12"/>
      <c r="AG135" s="12"/>
      <c r="AH135" s="12"/>
      <c r="AI135" s="12"/>
      <c r="AJ135" s="12"/>
      <c r="AK135" s="12"/>
      <c r="AL135" s="12"/>
      <c r="AM135" s="12">
        <v>1</v>
      </c>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v>1</v>
      </c>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v>1</v>
      </c>
      <c r="CT135" s="12"/>
      <c r="CU135" s="12"/>
      <c r="CV135" s="12"/>
      <c r="CW135" s="12"/>
      <c r="CX135" s="12"/>
      <c r="CY135" s="12"/>
      <c r="CZ135" s="12"/>
      <c r="DA135" s="12"/>
      <c r="DB135" s="12"/>
      <c r="DC135" s="12"/>
      <c r="DD135" s="12"/>
      <c r="DE135" s="12"/>
      <c r="DF135" s="12"/>
      <c r="DG135" s="12"/>
      <c r="DH135" s="12"/>
      <c r="DI135" s="12"/>
      <c r="DJ135" s="12"/>
      <c r="DK135" s="12"/>
      <c r="DL135" s="12">
        <v>1</v>
      </c>
      <c r="DM135" s="12"/>
      <c r="DN135" s="12"/>
      <c r="DO135" s="12">
        <v>1</v>
      </c>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v>1</v>
      </c>
      <c r="FV135" s="12"/>
      <c r="FW135" s="12"/>
      <c r="FX135" s="12"/>
      <c r="FY135" s="12"/>
      <c r="FZ135" s="12"/>
      <c r="GA135" s="12"/>
      <c r="GB135" s="12">
        <v>1</v>
      </c>
      <c r="GC135" s="13">
        <v>0</v>
      </c>
      <c r="GD135" s="20"/>
      <c r="GE135" s="20" t="s">
        <v>170</v>
      </c>
      <c r="GF135" s="12" t="s">
        <v>171</v>
      </c>
      <c r="GG135" s="12" t="s">
        <v>172</v>
      </c>
      <c r="GH135" s="12" t="s">
        <v>173</v>
      </c>
      <c r="GI135" s="12" t="s">
        <v>157</v>
      </c>
      <c r="GJ135" s="12" t="s">
        <v>174</v>
      </c>
      <c r="GK135" s="21"/>
      <c r="GL135" s="12" t="s">
        <v>175</v>
      </c>
      <c r="GM135" s="12" t="s">
        <v>176</v>
      </c>
      <c r="GN135" s="12" t="s">
        <v>177</v>
      </c>
      <c r="GO135" s="12" t="s">
        <v>157</v>
      </c>
      <c r="GP135" s="22" t="s">
        <v>178</v>
      </c>
      <c r="GQ135" s="12">
        <v>0</v>
      </c>
      <c r="GR135" s="12">
        <v>0</v>
      </c>
      <c r="GS135" s="12">
        <v>1</v>
      </c>
      <c r="GT135" s="12"/>
      <c r="GU135" s="12">
        <v>1</v>
      </c>
      <c r="GV135" s="12">
        <v>1</v>
      </c>
      <c r="GW135" s="13">
        <v>0</v>
      </c>
      <c r="GX135" s="20">
        <v>0</v>
      </c>
      <c r="GY135" s="20" t="s">
        <v>179</v>
      </c>
      <c r="GZ135" s="44"/>
      <c r="HA135" s="44"/>
      <c r="HB135" s="44"/>
      <c r="HC135" s="44"/>
      <c r="HD135" s="44"/>
      <c r="HE135" s="44"/>
      <c r="HF135" s="44"/>
      <c r="HG135" s="44"/>
      <c r="HH135" s="44"/>
      <c r="HI135" s="44"/>
      <c r="HJ135" s="44"/>
      <c r="HK135" s="44"/>
      <c r="HL135" s="44"/>
      <c r="HM135" s="44"/>
      <c r="HN135" s="44"/>
      <c r="HO135" s="44"/>
    </row>
    <row r="136" spans="1:223" ht="45" customHeight="1">
      <c r="A136" s="19">
        <f>A135+1</f>
        <v>96</v>
      </c>
      <c r="B136" s="121" t="s">
        <v>164</v>
      </c>
      <c r="C136" s="193">
        <f>1+C135</f>
        <v>78</v>
      </c>
      <c r="D136" s="30" t="s">
        <v>213</v>
      </c>
      <c r="E136" s="12" t="s">
        <v>214</v>
      </c>
      <c r="F136" s="214">
        <v>2019</v>
      </c>
      <c r="G136" s="12" t="s">
        <v>151</v>
      </c>
      <c r="H136" s="12">
        <v>0</v>
      </c>
      <c r="I136" s="149" t="s">
        <v>215</v>
      </c>
      <c r="J136" s="110" t="s">
        <v>216</v>
      </c>
      <c r="K136" s="12"/>
      <c r="L136" s="12"/>
      <c r="M136" s="12">
        <v>1</v>
      </c>
      <c r="N136" s="12">
        <v>1</v>
      </c>
      <c r="O136" s="12">
        <v>1</v>
      </c>
      <c r="P136" s="12"/>
      <c r="Q136" s="12"/>
      <c r="R136" s="12"/>
      <c r="S136" s="12">
        <v>1</v>
      </c>
      <c r="T136" s="12">
        <v>1</v>
      </c>
      <c r="U136" s="12"/>
      <c r="V136" s="12"/>
      <c r="W136" s="12"/>
      <c r="X136" s="12"/>
      <c r="Y136" s="12"/>
      <c r="Z136" s="12"/>
      <c r="AA136" s="12"/>
      <c r="AB136" s="12"/>
      <c r="AC136" s="12">
        <v>1</v>
      </c>
      <c r="AD136" s="12"/>
      <c r="AE136" s="12"/>
      <c r="AF136" s="12"/>
      <c r="AG136" s="12"/>
      <c r="AH136" s="12"/>
      <c r="AI136" s="12"/>
      <c r="AJ136" s="12"/>
      <c r="AK136" s="12"/>
      <c r="AL136" s="12"/>
      <c r="AM136" s="12"/>
      <c r="AN136" s="12"/>
      <c r="AO136" s="12">
        <v>1</v>
      </c>
      <c r="AP136" s="12">
        <v>1</v>
      </c>
      <c r="AQ136" s="12"/>
      <c r="AR136" s="12"/>
      <c r="AS136" s="12">
        <v>1</v>
      </c>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v>1</v>
      </c>
      <c r="CT136" s="12"/>
      <c r="CU136" s="12"/>
      <c r="CV136" s="12"/>
      <c r="CW136" s="12"/>
      <c r="CX136" s="12"/>
      <c r="CY136" s="12"/>
      <c r="CZ136" s="12"/>
      <c r="DA136" s="12"/>
      <c r="DB136" s="12"/>
      <c r="DC136" s="12"/>
      <c r="DD136" s="12"/>
      <c r="DE136" s="12"/>
      <c r="DF136" s="12"/>
      <c r="DG136" s="12"/>
      <c r="DH136" s="12"/>
      <c r="DI136" s="12"/>
      <c r="DJ136" s="12"/>
      <c r="DK136" s="12"/>
      <c r="DL136" s="12">
        <v>1</v>
      </c>
      <c r="DM136" s="12"/>
      <c r="DN136" s="12"/>
      <c r="DO136" s="12">
        <v>1</v>
      </c>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v>1</v>
      </c>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28"/>
      <c r="GD136" s="14"/>
      <c r="GE136" s="14"/>
      <c r="GF136" s="12" t="s">
        <v>217</v>
      </c>
      <c r="GG136" s="12" t="s">
        <v>155</v>
      </c>
      <c r="GH136" s="12" t="s">
        <v>156</v>
      </c>
      <c r="GI136" s="12" t="s">
        <v>218</v>
      </c>
      <c r="GJ136" s="12" t="s">
        <v>219</v>
      </c>
      <c r="GK136" s="12" t="s">
        <v>220</v>
      </c>
      <c r="GL136" s="12" t="s">
        <v>221</v>
      </c>
      <c r="GM136" s="12" t="s">
        <v>222</v>
      </c>
      <c r="GN136" s="12" t="s">
        <v>223</v>
      </c>
      <c r="GO136" s="29" t="s">
        <v>224</v>
      </c>
      <c r="GP136" s="433" t="s">
        <v>196</v>
      </c>
      <c r="GQ136" s="12">
        <v>1</v>
      </c>
      <c r="GR136" s="12">
        <v>1</v>
      </c>
      <c r="GS136" s="12">
        <v>0</v>
      </c>
      <c r="GT136" s="12"/>
      <c r="GU136" s="12">
        <v>0</v>
      </c>
      <c r="GV136" s="12">
        <v>0</v>
      </c>
      <c r="GW136" s="28">
        <v>0</v>
      </c>
      <c r="GX136" s="14">
        <v>0</v>
      </c>
      <c r="GY136" s="14"/>
      <c r="GZ136" s="44"/>
      <c r="HA136" s="44"/>
      <c r="HB136" s="44"/>
      <c r="HC136" s="44"/>
      <c r="HD136" s="44"/>
      <c r="HE136" s="44"/>
      <c r="HF136" s="44"/>
      <c r="HG136" s="44"/>
      <c r="HH136" s="44"/>
      <c r="HI136" s="44"/>
      <c r="HJ136" s="44"/>
      <c r="HK136" s="44"/>
      <c r="HL136" s="44"/>
      <c r="HM136" s="44"/>
      <c r="HN136" s="44"/>
      <c r="HO136" s="44"/>
    </row>
    <row r="137" spans="1:223" ht="45" customHeight="1">
      <c r="A137" s="39">
        <f>A136+1</f>
        <v>97</v>
      </c>
      <c r="B137" s="121" t="s">
        <v>457</v>
      </c>
      <c r="C137" s="193">
        <f>1+C136</f>
        <v>79</v>
      </c>
      <c r="D137" s="12" t="s">
        <v>397</v>
      </c>
      <c r="E137" s="28" t="s">
        <v>458</v>
      </c>
      <c r="F137" s="214">
        <v>2019</v>
      </c>
      <c r="G137" s="12" t="s">
        <v>151</v>
      </c>
      <c r="H137" s="12"/>
      <c r="I137" s="149" t="s">
        <v>459</v>
      </c>
      <c r="J137" s="110" t="s">
        <v>460</v>
      </c>
      <c r="K137" s="12"/>
      <c r="L137" s="12"/>
      <c r="M137" s="12"/>
      <c r="N137" s="12">
        <v>1</v>
      </c>
      <c r="O137" s="12"/>
      <c r="P137" s="12">
        <v>0</v>
      </c>
      <c r="Q137" s="12">
        <v>1</v>
      </c>
      <c r="R137" s="12"/>
      <c r="S137" s="12"/>
      <c r="T137" s="12"/>
      <c r="U137" s="12"/>
      <c r="V137" s="12"/>
      <c r="W137" s="12"/>
      <c r="X137" s="12"/>
      <c r="Y137" s="12"/>
      <c r="Z137" s="12"/>
      <c r="AA137" s="12"/>
      <c r="AB137" s="12"/>
      <c r="AC137" s="12"/>
      <c r="AD137" s="12"/>
      <c r="AE137" s="12"/>
      <c r="AF137" s="12"/>
      <c r="AG137" s="12"/>
      <c r="AH137" s="12"/>
      <c r="AI137" s="12"/>
      <c r="AJ137" s="12"/>
      <c r="AK137" s="12"/>
      <c r="AL137" s="12"/>
      <c r="AM137" s="12">
        <v>1</v>
      </c>
      <c r="AN137" s="12"/>
      <c r="AO137" s="12">
        <v>0</v>
      </c>
      <c r="AP137" s="12"/>
      <c r="AQ137" s="12"/>
      <c r="AR137" s="12"/>
      <c r="AS137" s="12"/>
      <c r="AT137" s="12"/>
      <c r="AU137" s="12"/>
      <c r="AV137" s="12">
        <v>1</v>
      </c>
      <c r="AW137" s="12"/>
      <c r="AX137" s="12"/>
      <c r="AY137" s="12">
        <v>1</v>
      </c>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v>1</v>
      </c>
      <c r="CT137" s="12"/>
      <c r="CU137" s="12"/>
      <c r="CV137" s="12"/>
      <c r="CW137" s="12"/>
      <c r="CX137" s="12"/>
      <c r="CY137" s="12"/>
      <c r="CZ137" s="12"/>
      <c r="DA137" s="12"/>
      <c r="DB137" s="12"/>
      <c r="DC137" s="12"/>
      <c r="DD137" s="12"/>
      <c r="DE137" s="12"/>
      <c r="DF137" s="12"/>
      <c r="DG137" s="12"/>
      <c r="DH137" s="12"/>
      <c r="DI137" s="12"/>
      <c r="DJ137" s="12"/>
      <c r="DK137" s="12"/>
      <c r="DL137" s="12">
        <v>1</v>
      </c>
      <c r="DM137" s="12"/>
      <c r="DN137" s="12"/>
      <c r="DO137" s="12">
        <v>1</v>
      </c>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v>1</v>
      </c>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v>0</v>
      </c>
      <c r="GC137" s="14">
        <v>0</v>
      </c>
      <c r="GD137" s="14"/>
      <c r="GE137" s="14"/>
      <c r="GF137" s="12" t="s">
        <v>461</v>
      </c>
      <c r="GG137" s="12" t="s">
        <v>462</v>
      </c>
      <c r="GH137" s="12" t="s">
        <v>463</v>
      </c>
      <c r="GI137" s="12" t="s">
        <v>464</v>
      </c>
      <c r="GJ137" s="12" t="s">
        <v>465</v>
      </c>
      <c r="GK137" s="12" t="s">
        <v>466</v>
      </c>
      <c r="GL137" s="12" t="s">
        <v>467</v>
      </c>
      <c r="GM137" s="12" t="s">
        <v>468</v>
      </c>
      <c r="GN137" s="12" t="s">
        <v>469</v>
      </c>
      <c r="GO137" s="12" t="s">
        <v>470</v>
      </c>
      <c r="GP137" s="431" t="s">
        <v>196</v>
      </c>
      <c r="GQ137" s="11">
        <v>1</v>
      </c>
      <c r="GR137" s="12">
        <v>0</v>
      </c>
      <c r="GS137" s="12">
        <v>1</v>
      </c>
      <c r="GT137" s="12"/>
      <c r="GU137" s="12">
        <v>0</v>
      </c>
      <c r="GV137" s="12">
        <v>0</v>
      </c>
      <c r="GW137" s="14">
        <v>0</v>
      </c>
      <c r="GX137" s="14"/>
      <c r="GY137" s="14"/>
      <c r="GZ137" s="20"/>
      <c r="HA137" s="20"/>
      <c r="HB137" s="20"/>
      <c r="HC137" s="20"/>
      <c r="HD137" s="20"/>
      <c r="HE137" s="20"/>
      <c r="HF137" s="20"/>
      <c r="HG137" s="20"/>
      <c r="HH137" s="20"/>
      <c r="HI137" s="20"/>
      <c r="HJ137" s="20"/>
      <c r="HK137" s="20"/>
      <c r="HL137" s="20"/>
      <c r="HM137" s="20"/>
      <c r="HN137" s="20"/>
      <c r="HO137" s="20"/>
    </row>
    <row r="138" spans="1:223" ht="45" customHeight="1">
      <c r="A138" s="19">
        <f>A137+1</f>
        <v>98</v>
      </c>
      <c r="B138" s="124" t="s">
        <v>164</v>
      </c>
      <c r="C138" s="200">
        <v>81</v>
      </c>
      <c r="D138" s="149" t="s">
        <v>1553</v>
      </c>
      <c r="E138" s="28" t="s">
        <v>950</v>
      </c>
      <c r="F138" s="214">
        <v>2019</v>
      </c>
      <c r="G138" s="149" t="s">
        <v>151</v>
      </c>
      <c r="H138" s="28"/>
      <c r="I138" s="149" t="s">
        <v>951</v>
      </c>
      <c r="J138" s="110" t="s">
        <v>952</v>
      </c>
      <c r="K138" s="28"/>
      <c r="L138" s="28"/>
      <c r="M138" s="28">
        <v>1</v>
      </c>
      <c r="N138" s="28"/>
      <c r="O138" s="28"/>
      <c r="P138" s="28">
        <v>0</v>
      </c>
      <c r="Q138" s="28">
        <v>1</v>
      </c>
      <c r="R138" s="28"/>
      <c r="S138" s="28"/>
      <c r="T138" s="28"/>
      <c r="U138" s="28"/>
      <c r="V138" s="28"/>
      <c r="W138" s="28"/>
      <c r="X138" s="28"/>
      <c r="Y138" s="28"/>
      <c r="Z138" s="28"/>
      <c r="AA138" s="28"/>
      <c r="AB138" s="28"/>
      <c r="AC138" s="28"/>
      <c r="AD138" s="28"/>
      <c r="AE138" s="28"/>
      <c r="AF138" s="28"/>
      <c r="AG138" s="28"/>
      <c r="AH138" s="28"/>
      <c r="AI138" s="28"/>
      <c r="AJ138" s="28"/>
      <c r="AK138" s="28"/>
      <c r="AL138" s="28"/>
      <c r="AM138" s="28">
        <v>1</v>
      </c>
      <c r="AN138" s="28"/>
      <c r="AO138" s="28"/>
      <c r="AP138" s="28"/>
      <c r="AQ138" s="28"/>
      <c r="AR138" s="28"/>
      <c r="AS138" s="28"/>
      <c r="AT138" s="28"/>
      <c r="AU138" s="28"/>
      <c r="AV138" s="28">
        <v>1</v>
      </c>
      <c r="AW138" s="28"/>
      <c r="AX138" s="28"/>
      <c r="AY138" s="28">
        <v>1</v>
      </c>
      <c r="AZ138" s="28"/>
      <c r="BA138" s="28"/>
      <c r="BB138" s="28"/>
      <c r="BC138" s="28">
        <v>1</v>
      </c>
      <c r="BD138" s="28"/>
      <c r="BE138" s="28"/>
      <c r="BF138" s="28">
        <v>0</v>
      </c>
      <c r="BG138" s="28"/>
      <c r="BH138" s="28"/>
      <c r="BI138" s="28"/>
      <c r="BJ138" s="28"/>
      <c r="BK138" s="28">
        <v>1</v>
      </c>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v>1</v>
      </c>
      <c r="CU138" s="28"/>
      <c r="CV138" s="28"/>
      <c r="CW138" s="28"/>
      <c r="CX138" s="28"/>
      <c r="CY138" s="28"/>
      <c r="CZ138" s="28"/>
      <c r="DA138" s="28"/>
      <c r="DB138" s="28"/>
      <c r="DC138" s="28"/>
      <c r="DD138" s="28"/>
      <c r="DE138" s="28">
        <v>1</v>
      </c>
      <c r="DF138" s="28"/>
      <c r="DG138" s="28"/>
      <c r="DH138" s="28"/>
      <c r="DI138" s="28"/>
      <c r="DJ138" s="28"/>
      <c r="DK138" s="28"/>
      <c r="DL138" s="28">
        <v>1</v>
      </c>
      <c r="DM138" s="28"/>
      <c r="DN138" s="28"/>
      <c r="DO138" s="28">
        <v>1</v>
      </c>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c r="FH138" s="28"/>
      <c r="FI138" s="28"/>
      <c r="FJ138" s="28"/>
      <c r="FK138" s="28"/>
      <c r="FL138" s="28"/>
      <c r="FM138" s="28"/>
      <c r="FN138" s="28"/>
      <c r="FO138" s="28"/>
      <c r="FP138" s="28"/>
      <c r="FQ138" s="28"/>
      <c r="FR138" s="28"/>
      <c r="FS138" s="28">
        <v>1</v>
      </c>
      <c r="FT138" s="28"/>
      <c r="FU138" s="28"/>
      <c r="FV138" s="28"/>
      <c r="FW138" s="28"/>
      <c r="FX138" s="28"/>
      <c r="FY138" s="28"/>
      <c r="FZ138" s="28"/>
      <c r="GA138" s="28"/>
      <c r="GB138" s="28"/>
      <c r="GC138" s="28"/>
      <c r="GD138" s="28"/>
      <c r="GE138" s="28"/>
      <c r="GF138" s="28"/>
      <c r="GG138" s="28"/>
      <c r="GH138" s="28"/>
      <c r="GI138" s="28"/>
      <c r="GJ138" s="28"/>
      <c r="GK138" s="28"/>
      <c r="GL138" s="28" t="s">
        <v>953</v>
      </c>
      <c r="GM138" s="28"/>
      <c r="GN138" s="28"/>
      <c r="GO138" s="28"/>
      <c r="GP138" s="28"/>
      <c r="GQ138" s="28"/>
      <c r="GR138" s="28"/>
      <c r="GS138" s="28"/>
      <c r="GT138" s="28"/>
      <c r="GU138" s="28"/>
      <c r="GV138" s="28"/>
      <c r="GW138" s="28"/>
      <c r="GX138" s="28"/>
      <c r="GY138" s="28"/>
      <c r="GZ138" s="28"/>
      <c r="HA138" s="28"/>
      <c r="HB138" s="28"/>
      <c r="HC138" s="28"/>
      <c r="HD138" s="28"/>
      <c r="HE138" s="28"/>
      <c r="HF138" s="28"/>
      <c r="HG138" s="28"/>
      <c r="HH138" s="28"/>
      <c r="HI138" s="28"/>
      <c r="HJ138" s="28"/>
      <c r="HK138" s="28"/>
      <c r="HL138" s="28"/>
      <c r="HM138" s="28"/>
      <c r="HN138" s="28"/>
      <c r="HO138" s="28"/>
    </row>
    <row r="139" spans="1:223" ht="45" customHeight="1">
      <c r="A139" s="19">
        <f>A138+1</f>
        <v>99</v>
      </c>
      <c r="B139" s="124" t="s">
        <v>164</v>
      </c>
      <c r="C139" s="200">
        <f>C138+1</f>
        <v>82</v>
      </c>
      <c r="D139" s="149" t="s">
        <v>964</v>
      </c>
      <c r="E139" s="28" t="s">
        <v>950</v>
      </c>
      <c r="F139" s="214">
        <v>2019</v>
      </c>
      <c r="G139" s="28" t="s">
        <v>151</v>
      </c>
      <c r="H139" s="28"/>
      <c r="I139" s="149" t="s">
        <v>965</v>
      </c>
      <c r="J139" s="110" t="s">
        <v>966</v>
      </c>
      <c r="K139" s="28"/>
      <c r="L139" s="28"/>
      <c r="M139" s="28">
        <v>1</v>
      </c>
      <c r="N139" s="28"/>
      <c r="O139" s="28"/>
      <c r="P139" s="28">
        <v>0</v>
      </c>
      <c r="Q139" s="28">
        <v>1</v>
      </c>
      <c r="R139" s="28"/>
      <c r="S139" s="28"/>
      <c r="T139" s="28"/>
      <c r="U139" s="28"/>
      <c r="V139" s="28"/>
      <c r="W139" s="28"/>
      <c r="X139" s="28"/>
      <c r="Y139" s="28"/>
      <c r="Z139" s="28"/>
      <c r="AA139" s="28"/>
      <c r="AB139" s="28"/>
      <c r="AC139" s="28"/>
      <c r="AD139" s="28"/>
      <c r="AE139" s="28"/>
      <c r="AF139" s="28"/>
      <c r="AG139" s="28"/>
      <c r="AH139" s="28"/>
      <c r="AI139" s="28"/>
      <c r="AJ139" s="28"/>
      <c r="AK139" s="28"/>
      <c r="AL139" s="28"/>
      <c r="AM139" s="28">
        <v>1</v>
      </c>
      <c r="AN139" s="28"/>
      <c r="AO139" s="28"/>
      <c r="AP139" s="28"/>
      <c r="AQ139" s="28"/>
      <c r="AR139" s="28"/>
      <c r="AS139" s="28"/>
      <c r="AT139" s="28"/>
      <c r="AU139" s="28"/>
      <c r="AV139" s="28"/>
      <c r="AW139" s="28"/>
      <c r="AX139" s="28"/>
      <c r="AY139" s="28">
        <v>1</v>
      </c>
      <c r="AZ139" s="28"/>
      <c r="BA139" s="28"/>
      <c r="BB139" s="28"/>
      <c r="BC139" s="28">
        <v>1</v>
      </c>
      <c r="BD139" s="28"/>
      <c r="BE139" s="28"/>
      <c r="BF139" s="28">
        <v>0</v>
      </c>
      <c r="BG139" s="28"/>
      <c r="BH139" s="28"/>
      <c r="BI139" s="28">
        <v>0</v>
      </c>
      <c r="BJ139" s="28"/>
      <c r="BK139" s="105">
        <v>0</v>
      </c>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v>1</v>
      </c>
      <c r="CU139" s="28"/>
      <c r="CV139" s="28"/>
      <c r="CW139" s="28"/>
      <c r="CX139" s="28"/>
      <c r="CY139" s="28"/>
      <c r="CZ139" s="28"/>
      <c r="DA139" s="28"/>
      <c r="DB139" s="28"/>
      <c r="DC139" s="28"/>
      <c r="DD139" s="28"/>
      <c r="DE139" s="28">
        <v>1</v>
      </c>
      <c r="DF139" s="28"/>
      <c r="DG139" s="28"/>
      <c r="DH139" s="28"/>
      <c r="DI139" s="28"/>
      <c r="DJ139" s="28"/>
      <c r="DK139" s="28"/>
      <c r="DL139" s="28">
        <v>1</v>
      </c>
      <c r="DM139" s="28"/>
      <c r="DN139" s="28"/>
      <c r="DO139" s="28">
        <v>1</v>
      </c>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c r="FH139" s="28"/>
      <c r="FI139" s="28"/>
      <c r="FJ139" s="28"/>
      <c r="FK139" s="28"/>
      <c r="FL139" s="28"/>
      <c r="FM139" s="28"/>
      <c r="FN139" s="28"/>
      <c r="FO139" s="28"/>
      <c r="FP139" s="28"/>
      <c r="FQ139" s="28"/>
      <c r="FR139" s="28"/>
      <c r="FS139" s="28">
        <v>1</v>
      </c>
      <c r="FT139" s="28"/>
      <c r="FU139" s="28"/>
      <c r="FV139" s="28"/>
      <c r="FW139" s="28"/>
      <c r="FX139" s="28"/>
      <c r="FY139" s="28"/>
      <c r="FZ139" s="28"/>
      <c r="GA139" s="28"/>
      <c r="GB139" s="28"/>
      <c r="GC139" s="28"/>
      <c r="GD139" s="28"/>
      <c r="GE139" s="28"/>
      <c r="GF139" s="28"/>
      <c r="GG139" s="28"/>
      <c r="GH139" s="28"/>
      <c r="GI139" s="28"/>
      <c r="GJ139" s="28"/>
      <c r="GK139" s="28"/>
      <c r="GL139" s="28"/>
      <c r="GM139" s="28"/>
      <c r="GN139" s="28"/>
      <c r="GO139" s="28"/>
      <c r="GP139" s="28"/>
      <c r="GQ139" s="28"/>
      <c r="GR139" s="28"/>
      <c r="GS139" s="28"/>
      <c r="GT139" s="28"/>
      <c r="GU139" s="28"/>
      <c r="GV139" s="28"/>
      <c r="GW139" s="28"/>
      <c r="GX139" s="28"/>
      <c r="GY139" s="28"/>
      <c r="GZ139" s="28"/>
      <c r="HA139" s="28"/>
      <c r="HB139" s="28"/>
      <c r="HC139" s="28"/>
      <c r="HD139" s="28"/>
      <c r="HE139" s="28"/>
      <c r="HF139" s="28"/>
      <c r="HG139" s="28"/>
      <c r="HH139" s="28"/>
      <c r="HI139" s="28"/>
      <c r="HJ139" s="28"/>
      <c r="HK139" s="28"/>
      <c r="HL139" s="28"/>
      <c r="HM139" s="28"/>
      <c r="HN139" s="28"/>
      <c r="HO139" s="28"/>
    </row>
    <row r="140" spans="1:223" ht="45" customHeight="1">
      <c r="A140" s="19">
        <f>A139+1</f>
        <v>100</v>
      </c>
      <c r="B140" s="124" t="s">
        <v>164</v>
      </c>
      <c r="C140" s="200">
        <f>C139+1</f>
        <v>83</v>
      </c>
      <c r="D140" s="149" t="s">
        <v>1587</v>
      </c>
      <c r="E140" s="28" t="s">
        <v>1000</v>
      </c>
      <c r="F140" s="214">
        <v>2019</v>
      </c>
      <c r="G140" s="28" t="s">
        <v>151</v>
      </c>
      <c r="H140" s="28"/>
      <c r="I140" s="149" t="s">
        <v>1016</v>
      </c>
      <c r="J140" s="110" t="s">
        <v>1017</v>
      </c>
      <c r="K140" s="28"/>
      <c r="L140" s="28"/>
      <c r="M140" s="28"/>
      <c r="N140" s="28">
        <v>1</v>
      </c>
      <c r="O140" s="28"/>
      <c r="P140" s="28">
        <v>0</v>
      </c>
      <c r="Q140" s="28">
        <v>1</v>
      </c>
      <c r="R140" s="28"/>
      <c r="S140" s="28"/>
      <c r="T140" s="28"/>
      <c r="U140" s="28"/>
      <c r="V140" s="28"/>
      <c r="W140" s="28"/>
      <c r="X140" s="28"/>
      <c r="Y140" s="28"/>
      <c r="Z140" s="28"/>
      <c r="AA140" s="28"/>
      <c r="AB140" s="28"/>
      <c r="AC140" s="28"/>
      <c r="AD140" s="28"/>
      <c r="AE140" s="28"/>
      <c r="AF140" s="28">
        <v>1</v>
      </c>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v>1</v>
      </c>
      <c r="BY140" s="28"/>
      <c r="BZ140" s="28"/>
      <c r="CA140" s="28"/>
      <c r="CB140" s="28"/>
      <c r="CC140" s="28"/>
      <c r="CD140" s="28"/>
      <c r="CE140" s="28"/>
      <c r="CF140" s="28"/>
      <c r="CG140" s="28"/>
      <c r="CH140" s="28"/>
      <c r="CI140" s="28"/>
      <c r="CJ140" s="28"/>
      <c r="CK140" s="28"/>
      <c r="CL140" s="28"/>
      <c r="CM140" s="28"/>
      <c r="CN140" s="28"/>
      <c r="CO140" s="28">
        <v>1</v>
      </c>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v>1</v>
      </c>
      <c r="DO140" s="28">
        <v>1</v>
      </c>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v>1</v>
      </c>
      <c r="FE140" s="28"/>
      <c r="FF140" s="28"/>
      <c r="FG140" s="28"/>
      <c r="FH140" s="28"/>
      <c r="FI140" s="28"/>
      <c r="FJ140" s="28"/>
      <c r="FK140" s="28"/>
      <c r="FL140" s="28"/>
      <c r="FM140" s="28"/>
      <c r="FN140" s="28"/>
      <c r="FO140" s="28"/>
      <c r="FP140" s="28"/>
      <c r="FQ140" s="28"/>
      <c r="FR140" s="28"/>
      <c r="FS140" s="28"/>
      <c r="FT140" s="28"/>
      <c r="FU140" s="28"/>
      <c r="FV140" s="28"/>
      <c r="FW140" s="28"/>
      <c r="FX140" s="28"/>
      <c r="FY140" s="28"/>
      <c r="FZ140" s="28"/>
      <c r="GA140" s="28"/>
      <c r="GB140" s="28"/>
      <c r="GC140" s="28"/>
      <c r="GD140" s="28"/>
      <c r="GE140" s="28"/>
      <c r="GF140" s="28"/>
      <c r="GG140" s="28"/>
      <c r="GH140" s="28"/>
      <c r="GI140" s="28"/>
      <c r="GJ140" s="28"/>
      <c r="GK140" s="28"/>
      <c r="GL140" s="28"/>
      <c r="GM140" s="28"/>
      <c r="GN140" s="28"/>
      <c r="GO140" s="28"/>
      <c r="GP140" s="28"/>
      <c r="GQ140" s="28"/>
      <c r="GR140" s="28"/>
      <c r="GS140" s="28"/>
      <c r="GT140" s="28"/>
      <c r="GU140" s="28"/>
      <c r="GV140" s="28"/>
      <c r="GW140" s="28"/>
      <c r="GX140" s="28"/>
      <c r="GY140" s="28"/>
      <c r="GZ140" s="44"/>
      <c r="HA140" s="44"/>
      <c r="HB140" s="44"/>
      <c r="HC140" s="44"/>
      <c r="HD140" s="44"/>
      <c r="HE140" s="44"/>
      <c r="HF140" s="44"/>
      <c r="HG140" s="44"/>
      <c r="HH140" s="44"/>
      <c r="HI140" s="44"/>
      <c r="HJ140" s="44"/>
      <c r="HK140" s="44"/>
      <c r="HL140" s="44"/>
      <c r="HM140" s="44"/>
      <c r="HN140" s="44"/>
      <c r="HO140" s="44"/>
    </row>
    <row r="141" spans="1:223" ht="45" customHeight="1">
      <c r="A141" s="166">
        <f>A140+1</f>
        <v>101</v>
      </c>
      <c r="B141" s="124" t="s">
        <v>1605</v>
      </c>
      <c r="C141" s="392">
        <f>C140+1</f>
        <v>84</v>
      </c>
      <c r="D141" s="28" t="s">
        <v>1041</v>
      </c>
      <c r="E141" s="28" t="s">
        <v>607</v>
      </c>
      <c r="F141" s="214">
        <v>2019</v>
      </c>
      <c r="G141" s="28" t="s">
        <v>1042</v>
      </c>
      <c r="H141" s="149">
        <v>1</v>
      </c>
      <c r="I141" s="149" t="s">
        <v>1598</v>
      </c>
      <c r="J141" s="110" t="s">
        <v>20</v>
      </c>
      <c r="K141" s="28">
        <v>1</v>
      </c>
      <c r="L141" s="28"/>
      <c r="M141" s="28"/>
      <c r="N141" s="28"/>
      <c r="O141" s="28"/>
      <c r="P141" s="28"/>
      <c r="Q141" s="28"/>
      <c r="R141" s="28"/>
      <c r="S141" s="28"/>
      <c r="T141" s="28"/>
      <c r="U141" s="28"/>
      <c r="V141" s="28"/>
      <c r="W141" s="28"/>
      <c r="X141" s="28"/>
      <c r="Y141" s="28"/>
      <c r="Z141" s="28"/>
      <c r="AA141" s="28"/>
      <c r="AB141" s="28">
        <v>1</v>
      </c>
      <c r="AC141" s="28"/>
      <c r="AD141" s="28"/>
      <c r="AE141" s="28"/>
      <c r="AF141" s="28"/>
      <c r="AG141" s="28"/>
      <c r="AH141" s="28"/>
      <c r="AI141" s="28"/>
      <c r="AJ141" s="28"/>
      <c r="AK141" s="28"/>
      <c r="AL141" s="28"/>
      <c r="AM141" s="28">
        <v>1</v>
      </c>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v>0</v>
      </c>
      <c r="BJ141" s="28"/>
      <c r="BK141" s="28"/>
      <c r="BL141" s="28"/>
      <c r="BM141" s="28"/>
      <c r="BN141" s="28"/>
      <c r="BO141" s="28">
        <v>1</v>
      </c>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v>1</v>
      </c>
      <c r="CT141" s="28"/>
      <c r="CU141" s="28"/>
      <c r="CV141" s="28"/>
      <c r="CW141" s="28"/>
      <c r="CX141" s="28"/>
      <c r="CY141" s="28"/>
      <c r="CZ141" s="28"/>
      <c r="DA141" s="28"/>
      <c r="DB141" s="28"/>
      <c r="DC141" s="28"/>
      <c r="DD141" s="28"/>
      <c r="DE141" s="28"/>
      <c r="DF141" s="28"/>
      <c r="DG141" s="28"/>
      <c r="DH141" s="28"/>
      <c r="DI141" s="28"/>
      <c r="DJ141" s="28"/>
      <c r="DK141" s="28"/>
      <c r="DL141" s="28">
        <v>1</v>
      </c>
      <c r="DM141" s="28"/>
      <c r="DN141" s="28"/>
      <c r="DO141" s="28">
        <v>1</v>
      </c>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v>1</v>
      </c>
      <c r="FB141" s="28"/>
      <c r="FC141" s="28"/>
      <c r="FD141" s="28"/>
      <c r="FE141" s="28"/>
      <c r="FF141" s="28"/>
      <c r="FG141" s="28"/>
      <c r="FH141" s="28"/>
      <c r="FI141" s="28"/>
      <c r="FJ141" s="28"/>
      <c r="FK141" s="28"/>
      <c r="FL141" s="28"/>
      <c r="FM141" s="28"/>
      <c r="FN141" s="28"/>
      <c r="FO141" s="28"/>
      <c r="FP141" s="28"/>
      <c r="FQ141" s="28"/>
      <c r="FR141" s="28"/>
      <c r="FS141" s="28"/>
      <c r="FT141" s="28"/>
      <c r="FU141" s="28"/>
      <c r="FV141" s="28"/>
      <c r="FW141" s="28"/>
      <c r="FX141" s="28"/>
      <c r="FY141" s="28"/>
      <c r="FZ141" s="28"/>
      <c r="GA141" s="28"/>
      <c r="GB141" s="28"/>
      <c r="GC141" s="28"/>
      <c r="GD141" s="28"/>
      <c r="GE141" s="28"/>
      <c r="GF141" s="28"/>
      <c r="GG141" s="28"/>
      <c r="GH141" s="28"/>
      <c r="GI141" s="28"/>
      <c r="GJ141" s="28"/>
      <c r="GK141" s="28"/>
      <c r="GL141" s="28"/>
      <c r="GM141" s="28"/>
      <c r="GN141" s="28"/>
      <c r="GO141" s="28"/>
      <c r="GP141" s="28"/>
      <c r="GQ141" s="28"/>
      <c r="GR141" s="28"/>
      <c r="GS141" s="28"/>
      <c r="GT141" s="28"/>
      <c r="GU141" s="28"/>
      <c r="GV141" s="28"/>
      <c r="GW141" s="28"/>
      <c r="GX141" s="28"/>
      <c r="GY141" s="28"/>
      <c r="GZ141" s="44"/>
      <c r="HA141" s="44"/>
      <c r="HB141" s="44"/>
      <c r="HC141" s="44"/>
      <c r="HD141" s="44"/>
      <c r="HE141" s="44"/>
      <c r="HF141" s="44"/>
      <c r="HG141" s="44"/>
      <c r="HH141" s="44"/>
      <c r="HI141" s="44"/>
      <c r="HJ141" s="44"/>
      <c r="HK141" s="44"/>
      <c r="HL141" s="44"/>
      <c r="HM141" s="44"/>
      <c r="HN141" s="44"/>
      <c r="HO141" s="44"/>
    </row>
    <row r="142" spans="1:223" ht="45" customHeight="1">
      <c r="A142" s="19">
        <f>A141+1</f>
        <v>102</v>
      </c>
      <c r="B142" s="189" t="s">
        <v>164</v>
      </c>
      <c r="C142" s="393">
        <f>C141+1</f>
        <v>85</v>
      </c>
      <c r="D142" s="28" t="s">
        <v>1200</v>
      </c>
      <c r="E142" s="28" t="s">
        <v>1201</v>
      </c>
      <c r="F142" s="214">
        <v>2019</v>
      </c>
      <c r="G142" s="28" t="s">
        <v>151</v>
      </c>
      <c r="H142" s="28"/>
      <c r="I142" s="149" t="s">
        <v>1202</v>
      </c>
      <c r="J142" s="110" t="s">
        <v>1203</v>
      </c>
      <c r="K142" s="28">
        <v>1</v>
      </c>
      <c r="L142" s="28"/>
      <c r="M142" s="28"/>
      <c r="N142" s="28"/>
      <c r="O142" s="28"/>
      <c r="P142" s="28">
        <v>0</v>
      </c>
      <c r="Q142" s="28">
        <v>1</v>
      </c>
      <c r="R142" s="28"/>
      <c r="S142" s="28"/>
      <c r="T142" s="28"/>
      <c r="U142" s="28"/>
      <c r="V142" s="28"/>
      <c r="W142" s="28"/>
      <c r="X142" s="28"/>
      <c r="Y142" s="28"/>
      <c r="Z142" s="28"/>
      <c r="AA142" s="28"/>
      <c r="AB142" s="28"/>
      <c r="AC142" s="28"/>
      <c r="AD142" s="105">
        <v>0</v>
      </c>
      <c r="AE142" s="28"/>
      <c r="AF142" s="28"/>
      <c r="AG142" s="28"/>
      <c r="AH142" s="28"/>
      <c r="AI142" s="28"/>
      <c r="AJ142" s="28"/>
      <c r="AK142" s="28"/>
      <c r="AL142" s="28"/>
      <c r="AM142" s="105">
        <v>1</v>
      </c>
      <c r="AN142" s="28"/>
      <c r="AO142" s="28"/>
      <c r="AP142" s="28"/>
      <c r="AQ142" s="28"/>
      <c r="AR142" s="28"/>
      <c r="AS142" s="28"/>
      <c r="AT142" s="28"/>
      <c r="AU142" s="28"/>
      <c r="AV142" s="28"/>
      <c r="AW142" s="28"/>
      <c r="AX142" s="28"/>
      <c r="AY142" s="28"/>
      <c r="AZ142" s="28"/>
      <c r="BA142" s="28"/>
      <c r="BB142" s="28"/>
      <c r="BC142" s="28"/>
      <c r="BD142" s="28"/>
      <c r="BE142" s="28"/>
      <c r="BF142" s="28">
        <v>1</v>
      </c>
      <c r="BG142" s="28"/>
      <c r="BH142" s="28"/>
      <c r="BI142" s="28"/>
      <c r="BJ142" s="28"/>
      <c r="BK142" s="28"/>
      <c r="BL142" s="28"/>
      <c r="BM142" s="28"/>
      <c r="BN142" s="28"/>
      <c r="BO142" s="28"/>
      <c r="BP142" s="28"/>
      <c r="BQ142" s="28"/>
      <c r="BR142" s="28"/>
      <c r="BS142" s="28"/>
      <c r="BT142" s="28"/>
      <c r="BU142" s="28"/>
      <c r="BV142" s="28"/>
      <c r="BW142" s="28"/>
      <c r="BX142" s="105">
        <v>0</v>
      </c>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v>1</v>
      </c>
      <c r="DL142" s="105">
        <v>1</v>
      </c>
      <c r="DM142" s="28"/>
      <c r="DN142" s="105">
        <v>0</v>
      </c>
      <c r="DO142" s="28">
        <v>1</v>
      </c>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v>1</v>
      </c>
      <c r="FB142" s="28"/>
      <c r="FC142" s="28"/>
      <c r="FD142" s="28"/>
      <c r="FE142" s="28"/>
      <c r="FF142" s="28"/>
      <c r="FG142" s="28"/>
      <c r="FH142" s="28"/>
      <c r="FI142" s="28"/>
      <c r="FJ142" s="28"/>
      <c r="FK142" s="28"/>
      <c r="FL142" s="28"/>
      <c r="FM142" s="28"/>
      <c r="FN142" s="28"/>
      <c r="FO142" s="28"/>
      <c r="FP142" s="28"/>
      <c r="FQ142" s="28"/>
      <c r="FR142" s="28"/>
      <c r="FS142" s="28"/>
      <c r="FT142" s="28"/>
      <c r="FU142" s="28"/>
      <c r="FV142" s="28"/>
      <c r="FW142" s="28"/>
      <c r="FX142" s="28"/>
      <c r="FY142" s="28"/>
      <c r="FZ142" s="28"/>
      <c r="GA142" s="28"/>
      <c r="GB142" s="28"/>
      <c r="GC142" s="28"/>
      <c r="GD142" s="28"/>
      <c r="GE142" s="28"/>
      <c r="GF142" s="28"/>
      <c r="GG142" s="28"/>
      <c r="GH142" s="28"/>
      <c r="GI142" s="28"/>
      <c r="GJ142" s="28"/>
      <c r="GK142" s="28"/>
      <c r="GL142" s="28"/>
      <c r="GM142" s="28"/>
      <c r="GN142" s="28"/>
      <c r="GO142" s="28"/>
      <c r="GP142" s="28"/>
      <c r="GQ142" s="28"/>
      <c r="GR142" s="28"/>
      <c r="GS142" s="28"/>
      <c r="GT142" s="28"/>
      <c r="GU142" s="28"/>
      <c r="GV142" s="28"/>
      <c r="GW142" s="28"/>
      <c r="GX142" s="28"/>
      <c r="GY142" s="28"/>
    </row>
    <row r="143" spans="1:223" ht="45" customHeight="1">
      <c r="A143" s="19">
        <f>A142+1</f>
        <v>103</v>
      </c>
      <c r="B143" s="122" t="s">
        <v>252</v>
      </c>
      <c r="C143" s="195">
        <f>1+C142</f>
        <v>86</v>
      </c>
      <c r="D143" s="12" t="s">
        <v>253</v>
      </c>
      <c r="E143" s="12" t="s">
        <v>166</v>
      </c>
      <c r="F143" s="214">
        <v>2020</v>
      </c>
      <c r="G143" s="12" t="s">
        <v>254</v>
      </c>
      <c r="H143" s="12">
        <v>0</v>
      </c>
      <c r="I143" s="149" t="s">
        <v>255</v>
      </c>
      <c r="J143" s="110" t="s">
        <v>256</v>
      </c>
      <c r="K143" s="12"/>
      <c r="L143" s="12"/>
      <c r="M143" s="12">
        <v>1</v>
      </c>
      <c r="N143" s="12"/>
      <c r="O143" s="12"/>
      <c r="P143" s="12">
        <v>0</v>
      </c>
      <c r="Q143" s="12">
        <v>1</v>
      </c>
      <c r="R143" s="12"/>
      <c r="S143" s="12"/>
      <c r="T143" s="12"/>
      <c r="U143" s="12"/>
      <c r="V143" s="12"/>
      <c r="W143" s="12"/>
      <c r="X143" s="12"/>
      <c r="Y143" s="12"/>
      <c r="Z143" s="12"/>
      <c r="AA143" s="12"/>
      <c r="AB143" s="12"/>
      <c r="AC143" s="12"/>
      <c r="AD143" s="12"/>
      <c r="AE143" s="12"/>
      <c r="AF143" s="12"/>
      <c r="AG143" s="12"/>
      <c r="AH143" s="12"/>
      <c r="AI143" s="12"/>
      <c r="AJ143" s="12"/>
      <c r="AK143" s="12"/>
      <c r="AL143" s="12"/>
      <c r="AM143" s="12">
        <v>1</v>
      </c>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v>1</v>
      </c>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v>1</v>
      </c>
      <c r="CT143" s="12"/>
      <c r="CU143" s="12"/>
      <c r="CV143" s="12"/>
      <c r="CW143" s="12"/>
      <c r="CX143" s="12"/>
      <c r="CY143" s="12"/>
      <c r="CZ143" s="12"/>
      <c r="DA143" s="12"/>
      <c r="DB143" s="12"/>
      <c r="DC143" s="12"/>
      <c r="DD143" s="12"/>
      <c r="DE143" s="12"/>
      <c r="DF143" s="12"/>
      <c r="DG143" s="12"/>
      <c r="DH143" s="12"/>
      <c r="DI143" s="12"/>
      <c r="DJ143" s="12"/>
      <c r="DK143" s="12"/>
      <c r="DL143" s="12">
        <v>1</v>
      </c>
      <c r="DM143" s="12"/>
      <c r="DN143" s="12"/>
      <c r="DO143" s="12">
        <v>1</v>
      </c>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v>1</v>
      </c>
      <c r="FV143" s="12"/>
      <c r="FW143" s="12"/>
      <c r="FX143" s="12"/>
      <c r="FY143" s="12"/>
      <c r="FZ143" s="12"/>
      <c r="GA143" s="12"/>
      <c r="GB143" s="12">
        <v>1</v>
      </c>
      <c r="GC143" s="28"/>
      <c r="GD143" s="28"/>
      <c r="GE143" s="28" t="s">
        <v>170</v>
      </c>
      <c r="GF143" s="12" t="s">
        <v>257</v>
      </c>
      <c r="GG143" s="12" t="s">
        <v>172</v>
      </c>
      <c r="GH143" s="12" t="s">
        <v>173</v>
      </c>
      <c r="GI143" s="12"/>
      <c r="GJ143" s="12" t="s">
        <v>258</v>
      </c>
      <c r="GK143" s="12"/>
      <c r="GL143" s="12" t="s">
        <v>259</v>
      </c>
      <c r="GM143" s="12" t="s">
        <v>260</v>
      </c>
      <c r="GN143" s="12" t="s">
        <v>261</v>
      </c>
      <c r="GO143" s="12"/>
      <c r="GP143" s="433" t="s">
        <v>196</v>
      </c>
      <c r="GQ143" s="12">
        <v>0</v>
      </c>
      <c r="GR143" s="12">
        <v>0</v>
      </c>
      <c r="GS143" s="12">
        <v>1</v>
      </c>
      <c r="GT143" s="12"/>
      <c r="GU143" s="12">
        <v>1</v>
      </c>
      <c r="GV143" s="12">
        <v>1</v>
      </c>
      <c r="GW143" s="28">
        <v>0</v>
      </c>
      <c r="GX143" s="28">
        <v>0</v>
      </c>
      <c r="GY143" s="28" t="s">
        <v>170</v>
      </c>
      <c r="GZ143" s="44"/>
      <c r="HA143" s="44"/>
      <c r="HB143" s="44"/>
      <c r="HC143" s="44"/>
      <c r="HD143" s="44"/>
      <c r="HE143" s="44"/>
      <c r="HF143" s="44"/>
      <c r="HG143" s="44"/>
      <c r="HH143" s="44"/>
      <c r="HI143" s="44"/>
      <c r="HJ143" s="44"/>
      <c r="HK143" s="44"/>
      <c r="HL143" s="44"/>
      <c r="HM143" s="44"/>
      <c r="HN143" s="44"/>
      <c r="HO143" s="44"/>
    </row>
    <row r="144" spans="1:223" ht="45" customHeight="1">
      <c r="A144" s="19">
        <f>A143+1</f>
        <v>104</v>
      </c>
      <c r="B144" s="121" t="s">
        <v>148</v>
      </c>
      <c r="C144" s="195">
        <f>1+C143</f>
        <v>87</v>
      </c>
      <c r="D144" s="12" t="s">
        <v>310</v>
      </c>
      <c r="E144" s="33" t="s">
        <v>311</v>
      </c>
      <c r="F144" s="404">
        <v>2020</v>
      </c>
      <c r="G144" s="12" t="s">
        <v>151</v>
      </c>
      <c r="H144" s="33"/>
      <c r="I144" s="149" t="s">
        <v>312</v>
      </c>
      <c r="J144" s="413" t="s">
        <v>313</v>
      </c>
      <c r="K144" s="12"/>
      <c r="L144" s="12"/>
      <c r="M144" s="12"/>
      <c r="N144" s="12">
        <v>1</v>
      </c>
      <c r="O144" s="12"/>
      <c r="P144" s="12">
        <v>0</v>
      </c>
      <c r="Q144" s="12">
        <v>1</v>
      </c>
      <c r="R144" s="12"/>
      <c r="S144" s="12"/>
      <c r="T144" s="12"/>
      <c r="U144" s="12"/>
      <c r="V144" s="12"/>
      <c r="W144" s="12"/>
      <c r="X144" s="12"/>
      <c r="Y144" s="12"/>
      <c r="Z144" s="12"/>
      <c r="AA144" s="12"/>
      <c r="AB144" s="12"/>
      <c r="AC144" s="10">
        <v>0</v>
      </c>
      <c r="AD144" s="12"/>
      <c r="AE144" s="12"/>
      <c r="AF144" s="12"/>
      <c r="AG144" s="12"/>
      <c r="AH144" s="12"/>
      <c r="AI144" s="12"/>
      <c r="AJ144" s="12"/>
      <c r="AK144" s="12"/>
      <c r="AL144" s="12"/>
      <c r="AM144" s="12">
        <v>1</v>
      </c>
      <c r="AN144" s="12"/>
      <c r="AO144" s="12">
        <v>0</v>
      </c>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v>1</v>
      </c>
      <c r="BO144" s="12"/>
      <c r="BP144" s="34"/>
      <c r="BQ144" s="34"/>
      <c r="BR144" s="34"/>
      <c r="BS144" s="34"/>
      <c r="BT144" s="34"/>
      <c r="BU144" s="34"/>
      <c r="BV144" s="34"/>
      <c r="BW144" s="34"/>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v>1</v>
      </c>
      <c r="CT144" s="12"/>
      <c r="CU144" s="12"/>
      <c r="CV144" s="12"/>
      <c r="CW144" s="12"/>
      <c r="CX144" s="12"/>
      <c r="CY144" s="12"/>
      <c r="CZ144" s="12"/>
      <c r="DA144" s="12"/>
      <c r="DB144" s="12"/>
      <c r="DC144" s="12"/>
      <c r="DD144" s="12"/>
      <c r="DE144" s="12"/>
      <c r="DF144" s="12"/>
      <c r="DG144" s="12"/>
      <c r="DH144" s="12"/>
      <c r="DI144" s="12"/>
      <c r="DJ144" s="12"/>
      <c r="DK144" s="12"/>
      <c r="DL144" s="12">
        <v>1</v>
      </c>
      <c r="DM144" s="12"/>
      <c r="DN144" s="12"/>
      <c r="DO144" s="12">
        <v>1</v>
      </c>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v>1</v>
      </c>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3"/>
      <c r="GD144" s="14"/>
      <c r="GE144" s="14"/>
      <c r="GF144" s="12" t="s">
        <v>314</v>
      </c>
      <c r="GG144" s="12" t="s">
        <v>315</v>
      </c>
      <c r="GH144" s="12" t="s">
        <v>173</v>
      </c>
      <c r="GI144" s="12" t="s">
        <v>316</v>
      </c>
      <c r="GJ144" s="34" t="s">
        <v>317</v>
      </c>
      <c r="GK144" s="12" t="s">
        <v>318</v>
      </c>
      <c r="GL144" s="12" t="s">
        <v>319</v>
      </c>
      <c r="GM144" s="12" t="s">
        <v>320</v>
      </c>
      <c r="GN144" s="34" t="s">
        <v>321</v>
      </c>
      <c r="GO144" s="12" t="s">
        <v>322</v>
      </c>
      <c r="GP144" s="36" t="s">
        <v>196</v>
      </c>
      <c r="GQ144" s="12">
        <v>1</v>
      </c>
      <c r="GR144" s="12">
        <v>0</v>
      </c>
      <c r="GS144" s="12">
        <v>1</v>
      </c>
      <c r="GT144" s="12"/>
      <c r="GU144" s="12">
        <v>0</v>
      </c>
      <c r="GV144" s="12">
        <v>0</v>
      </c>
      <c r="GW144" s="13">
        <v>0</v>
      </c>
      <c r="GX144" s="14"/>
      <c r="GY144" s="14"/>
      <c r="GZ144" s="44"/>
      <c r="HA144" s="44"/>
      <c r="HB144" s="44"/>
      <c r="HC144" s="44"/>
      <c r="HD144" s="44"/>
      <c r="HE144" s="44"/>
      <c r="HF144" s="44"/>
      <c r="HG144" s="44"/>
      <c r="HH144" s="44"/>
      <c r="HI144" s="44"/>
      <c r="HJ144" s="44"/>
      <c r="HK144" s="44"/>
      <c r="HL144" s="44"/>
      <c r="HM144" s="44"/>
      <c r="HN144" s="44"/>
      <c r="HO144" s="44"/>
    </row>
    <row r="145" spans="1:223" ht="45" customHeight="1">
      <c r="A145" s="39">
        <f>A144+1</f>
        <v>105</v>
      </c>
      <c r="B145" s="121" t="s">
        <v>164</v>
      </c>
      <c r="C145" s="390">
        <f>1+C144</f>
        <v>88</v>
      </c>
      <c r="D145" s="33" t="s">
        <v>226</v>
      </c>
      <c r="E145" s="399" t="s">
        <v>445</v>
      </c>
      <c r="F145" s="214">
        <v>2020</v>
      </c>
      <c r="G145" s="12" t="s">
        <v>228</v>
      </c>
      <c r="H145" s="33"/>
      <c r="I145" s="149" t="s">
        <v>446</v>
      </c>
      <c r="J145" s="117" t="s">
        <v>447</v>
      </c>
      <c r="K145" s="12">
        <v>1</v>
      </c>
      <c r="L145" s="12"/>
      <c r="M145" s="12"/>
      <c r="N145" s="12"/>
      <c r="O145" s="12"/>
      <c r="P145" s="12"/>
      <c r="Q145" s="12"/>
      <c r="R145" s="12">
        <v>1</v>
      </c>
      <c r="S145" s="12"/>
      <c r="T145" s="12"/>
      <c r="U145" s="12"/>
      <c r="V145" s="12"/>
      <c r="W145" s="12"/>
      <c r="X145" s="12"/>
      <c r="Y145" s="12"/>
      <c r="Z145" s="12"/>
      <c r="AA145" s="12"/>
      <c r="AB145" s="12"/>
      <c r="AC145" s="12">
        <v>1</v>
      </c>
      <c r="AD145" s="12"/>
      <c r="AE145" s="12"/>
      <c r="AF145" s="12"/>
      <c r="AG145" s="12"/>
      <c r="AH145" s="12"/>
      <c r="AI145" s="12"/>
      <c r="AJ145" s="12"/>
      <c r="AK145" s="12"/>
      <c r="AL145" s="12"/>
      <c r="AM145" s="12"/>
      <c r="AN145" s="12"/>
      <c r="AO145" s="12">
        <v>1</v>
      </c>
      <c r="AP145" s="12">
        <v>1</v>
      </c>
      <c r="AQ145" s="12">
        <v>0</v>
      </c>
      <c r="AR145" s="12"/>
      <c r="AS145" s="12">
        <v>1</v>
      </c>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v>1</v>
      </c>
      <c r="CT145" s="12"/>
      <c r="CU145" s="12"/>
      <c r="CV145" s="12"/>
      <c r="CW145" s="12"/>
      <c r="CX145" s="12"/>
      <c r="CY145" s="12"/>
      <c r="CZ145" s="12"/>
      <c r="DA145" s="12"/>
      <c r="DB145" s="12"/>
      <c r="DC145" s="12"/>
      <c r="DD145" s="12"/>
      <c r="DE145" s="12"/>
      <c r="DF145" s="12"/>
      <c r="DG145" s="12"/>
      <c r="DH145" s="12"/>
      <c r="DI145" s="12"/>
      <c r="DJ145" s="12"/>
      <c r="DK145" s="12"/>
      <c r="DL145" s="12">
        <v>1</v>
      </c>
      <c r="DM145" s="12"/>
      <c r="DN145" s="12"/>
      <c r="DO145" s="12"/>
      <c r="DP145" s="12"/>
      <c r="DQ145" s="12"/>
      <c r="DR145" s="12"/>
      <c r="DS145" s="12"/>
      <c r="DT145" s="12"/>
      <c r="DU145" s="12"/>
      <c r="DV145" s="12"/>
      <c r="DW145" s="12"/>
      <c r="DX145" s="12"/>
      <c r="DY145" s="12"/>
      <c r="DZ145" s="12"/>
      <c r="EA145" s="12"/>
      <c r="EB145" s="12"/>
      <c r="EC145" s="12">
        <v>1</v>
      </c>
      <c r="ED145" s="12"/>
      <c r="EE145" s="12">
        <v>1</v>
      </c>
      <c r="EF145" s="12">
        <v>1</v>
      </c>
      <c r="EG145" s="12"/>
      <c r="EH145" s="12"/>
      <c r="EI145" s="12"/>
      <c r="EJ145" s="12">
        <v>1</v>
      </c>
      <c r="EK145" s="12">
        <v>1</v>
      </c>
      <c r="EL145" s="12">
        <v>1</v>
      </c>
      <c r="EM145" s="12"/>
      <c r="EN145" s="12">
        <v>1</v>
      </c>
      <c r="EO145" s="12">
        <v>1</v>
      </c>
      <c r="EP145" s="12">
        <v>1</v>
      </c>
      <c r="EQ145" s="12"/>
      <c r="ER145" s="12">
        <v>1</v>
      </c>
      <c r="ES145" s="12"/>
      <c r="ET145" s="12"/>
      <c r="EU145" s="12"/>
      <c r="EV145" s="12">
        <v>1</v>
      </c>
      <c r="EW145" s="12">
        <v>1</v>
      </c>
      <c r="EX145" s="12">
        <v>1</v>
      </c>
      <c r="EY145" s="12"/>
      <c r="EZ145" s="12">
        <v>1</v>
      </c>
      <c r="FA145" s="12">
        <v>1</v>
      </c>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v>1</v>
      </c>
      <c r="GA145" s="12" t="s">
        <v>448</v>
      </c>
      <c r="GB145" s="12">
        <v>0</v>
      </c>
      <c r="GC145" s="14">
        <v>0</v>
      </c>
      <c r="GD145" s="40">
        <v>1</v>
      </c>
      <c r="GE145" s="14"/>
      <c r="GF145" s="12" t="s">
        <v>45</v>
      </c>
      <c r="GG145" s="12" t="s">
        <v>449</v>
      </c>
      <c r="GH145" s="11" t="s">
        <v>450</v>
      </c>
      <c r="GI145" s="12" t="s">
        <v>451</v>
      </c>
      <c r="GJ145" s="12" t="s">
        <v>452</v>
      </c>
      <c r="GK145" s="12"/>
      <c r="GL145" s="12" t="s">
        <v>453</v>
      </c>
      <c r="GM145" s="12" t="s">
        <v>454</v>
      </c>
      <c r="GN145" s="12" t="s">
        <v>455</v>
      </c>
      <c r="GO145" s="12" t="s">
        <v>456</v>
      </c>
      <c r="GP145" s="431" t="s">
        <v>196</v>
      </c>
      <c r="GQ145" s="12">
        <v>1</v>
      </c>
      <c r="GR145" s="12">
        <v>1</v>
      </c>
      <c r="GS145" s="11">
        <v>1</v>
      </c>
      <c r="GT145" s="12"/>
      <c r="GU145" s="12">
        <v>0</v>
      </c>
      <c r="GV145" s="12">
        <v>0</v>
      </c>
      <c r="GW145" s="14">
        <v>0</v>
      </c>
      <c r="GX145" s="40">
        <v>1</v>
      </c>
      <c r="GY145" s="14"/>
      <c r="GZ145" s="44"/>
      <c r="HA145" s="44"/>
      <c r="HB145" s="44"/>
      <c r="HC145" s="44"/>
      <c r="HD145" s="44"/>
      <c r="HE145" s="44"/>
      <c r="HF145" s="44"/>
      <c r="HG145" s="44"/>
      <c r="HH145" s="44"/>
      <c r="HI145" s="44"/>
      <c r="HJ145" s="44"/>
      <c r="HK145" s="44"/>
      <c r="HL145" s="44"/>
      <c r="HM145" s="44"/>
      <c r="HN145" s="44"/>
      <c r="HO145" s="44"/>
    </row>
    <row r="146" spans="1:223" ht="45" customHeight="1">
      <c r="A146" s="39">
        <f>A145+1</f>
        <v>106</v>
      </c>
      <c r="B146" s="121" t="s">
        <v>225</v>
      </c>
      <c r="C146" s="394">
        <f>1+C145</f>
        <v>89</v>
      </c>
      <c r="D146" s="12" t="s">
        <v>213</v>
      </c>
      <c r="E146" s="28" t="s">
        <v>471</v>
      </c>
      <c r="F146" s="214">
        <v>2020</v>
      </c>
      <c r="G146" s="12" t="s">
        <v>151</v>
      </c>
      <c r="H146" s="28"/>
      <c r="I146" s="149" t="s">
        <v>472</v>
      </c>
      <c r="J146" s="110" t="s">
        <v>473</v>
      </c>
      <c r="K146" s="12"/>
      <c r="L146" s="12"/>
      <c r="M146" s="12"/>
      <c r="N146" s="12">
        <v>1</v>
      </c>
      <c r="O146" s="12"/>
      <c r="P146" s="12"/>
      <c r="Q146" s="12"/>
      <c r="R146" s="12"/>
      <c r="S146" s="12"/>
      <c r="T146" s="12">
        <v>1</v>
      </c>
      <c r="U146" s="12"/>
      <c r="V146" s="12"/>
      <c r="W146" s="12"/>
      <c r="X146" s="12"/>
      <c r="Y146" s="12"/>
      <c r="Z146" s="12"/>
      <c r="AA146" s="12"/>
      <c r="AB146" s="12"/>
      <c r="AC146" s="12">
        <v>1</v>
      </c>
      <c r="AD146" s="12"/>
      <c r="AE146" s="12"/>
      <c r="AF146" s="12"/>
      <c r="AG146" s="12"/>
      <c r="AH146" s="12"/>
      <c r="AI146" s="12"/>
      <c r="AJ146" s="12"/>
      <c r="AK146" s="12"/>
      <c r="AL146" s="12"/>
      <c r="AM146" s="12"/>
      <c r="AN146" s="12"/>
      <c r="AO146" s="12">
        <v>1</v>
      </c>
      <c r="AP146" s="12">
        <v>1</v>
      </c>
      <c r="AQ146" s="12"/>
      <c r="AR146" s="12">
        <v>0</v>
      </c>
      <c r="AS146" s="12">
        <v>1</v>
      </c>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v>1</v>
      </c>
      <c r="CT146" s="12"/>
      <c r="CU146" s="12"/>
      <c r="CV146" s="12"/>
      <c r="CW146" s="12"/>
      <c r="CX146" s="12"/>
      <c r="CY146" s="12"/>
      <c r="CZ146" s="12"/>
      <c r="DA146" s="12"/>
      <c r="DB146" s="12"/>
      <c r="DC146" s="12"/>
      <c r="DD146" s="12"/>
      <c r="DE146" s="12"/>
      <c r="DF146" s="12"/>
      <c r="DG146" s="12"/>
      <c r="DH146" s="12"/>
      <c r="DI146" s="12"/>
      <c r="DJ146" s="12"/>
      <c r="DK146" s="12"/>
      <c r="DL146" s="12">
        <v>1</v>
      </c>
      <c r="DM146" s="12"/>
      <c r="DN146" s="12"/>
      <c r="DO146" s="12">
        <v>1</v>
      </c>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v>1</v>
      </c>
      <c r="FE146" s="12"/>
      <c r="FF146" s="12"/>
      <c r="FG146" s="12"/>
      <c r="FH146" s="12"/>
      <c r="FI146" s="12"/>
      <c r="FJ146" s="12"/>
      <c r="FK146" s="12"/>
      <c r="FL146" s="12"/>
      <c r="FM146" s="12"/>
      <c r="FN146" s="12"/>
      <c r="FO146" s="12"/>
      <c r="FP146" s="12"/>
      <c r="FQ146" s="12"/>
      <c r="FR146" s="12">
        <v>1</v>
      </c>
      <c r="FS146" s="12"/>
      <c r="FT146" s="12"/>
      <c r="FU146" s="12"/>
      <c r="FV146" s="12"/>
      <c r="FW146" s="12">
        <v>1</v>
      </c>
      <c r="FX146" s="12"/>
      <c r="FY146" s="12"/>
      <c r="FZ146" s="12"/>
      <c r="GA146" s="12"/>
      <c r="GB146" s="12">
        <v>0</v>
      </c>
      <c r="GC146" s="14">
        <v>0</v>
      </c>
      <c r="GD146" s="14"/>
      <c r="GE146" s="14"/>
      <c r="GF146" s="12" t="s">
        <v>145</v>
      </c>
      <c r="GG146" s="12" t="s">
        <v>155</v>
      </c>
      <c r="GH146" s="12" t="s">
        <v>156</v>
      </c>
      <c r="GI146" s="12" t="s">
        <v>474</v>
      </c>
      <c r="GJ146" s="12" t="s">
        <v>475</v>
      </c>
      <c r="GK146" s="12" t="s">
        <v>476</v>
      </c>
      <c r="GL146" s="12" t="s">
        <v>477</v>
      </c>
      <c r="GM146" s="12" t="s">
        <v>478</v>
      </c>
      <c r="GN146" s="12" t="s">
        <v>479</v>
      </c>
      <c r="GO146" s="12" t="s">
        <v>480</v>
      </c>
      <c r="GP146" s="17" t="s">
        <v>481</v>
      </c>
      <c r="GQ146" s="12">
        <v>1</v>
      </c>
      <c r="GR146" s="12">
        <v>1</v>
      </c>
      <c r="GS146" s="12">
        <v>0</v>
      </c>
      <c r="GT146" s="12"/>
      <c r="GU146" s="12">
        <v>0</v>
      </c>
      <c r="GV146" s="12">
        <v>0</v>
      </c>
      <c r="GW146" s="14">
        <v>0</v>
      </c>
      <c r="GX146" s="14"/>
      <c r="GY146" s="14"/>
      <c r="GZ146" s="44"/>
      <c r="HA146" s="44"/>
      <c r="HB146" s="44"/>
      <c r="HC146" s="44"/>
      <c r="HD146" s="44"/>
      <c r="HE146" s="44"/>
      <c r="HF146" s="44"/>
      <c r="HG146" s="44"/>
      <c r="HH146" s="44"/>
      <c r="HI146" s="44"/>
      <c r="HJ146" s="44"/>
      <c r="HK146" s="44"/>
      <c r="HL146" s="44"/>
      <c r="HM146" s="44"/>
      <c r="HN146" s="44"/>
      <c r="HO146" s="44"/>
    </row>
    <row r="147" spans="1:223" ht="66" customHeight="1">
      <c r="A147" s="19">
        <f>A146+1</f>
        <v>107</v>
      </c>
      <c r="B147" s="121" t="s">
        <v>164</v>
      </c>
      <c r="C147" s="195">
        <v>42</v>
      </c>
      <c r="D147" s="28" t="s">
        <v>397</v>
      </c>
      <c r="E147" s="28" t="s">
        <v>650</v>
      </c>
      <c r="F147" s="214">
        <v>2020</v>
      </c>
      <c r="G147" s="28" t="s">
        <v>151</v>
      </c>
      <c r="H147" s="28"/>
      <c r="I147" s="149" t="s">
        <v>651</v>
      </c>
      <c r="J147" s="110" t="s">
        <v>652</v>
      </c>
      <c r="K147" s="28"/>
      <c r="L147" s="28">
        <v>1</v>
      </c>
      <c r="M147" s="28"/>
      <c r="N147" s="28"/>
      <c r="O147" s="28"/>
      <c r="P147" s="28">
        <v>0</v>
      </c>
      <c r="Q147" s="28">
        <v>1</v>
      </c>
      <c r="R147" s="28"/>
      <c r="S147" s="28"/>
      <c r="T147" s="28"/>
      <c r="U147" s="28"/>
      <c r="V147" s="28"/>
      <c r="W147" s="28"/>
      <c r="X147" s="28"/>
      <c r="Y147" s="28"/>
      <c r="Z147" s="28"/>
      <c r="AA147" s="28"/>
      <c r="AB147" s="28"/>
      <c r="AC147" s="28"/>
      <c r="AD147" s="28">
        <v>1</v>
      </c>
      <c r="AE147" s="28"/>
      <c r="AF147" s="28"/>
      <c r="AG147" s="28"/>
      <c r="AH147" s="28"/>
      <c r="AI147" s="28"/>
      <c r="AJ147" s="28"/>
      <c r="AK147" s="28"/>
      <c r="AL147" s="28"/>
      <c r="AM147" s="28"/>
      <c r="AN147" s="28"/>
      <c r="AO147" s="28">
        <v>0</v>
      </c>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v>1</v>
      </c>
      <c r="CT147" s="28"/>
      <c r="CU147" s="28"/>
      <c r="CV147" s="28"/>
      <c r="CW147" s="28"/>
      <c r="CX147" s="28"/>
      <c r="CY147" s="28"/>
      <c r="CZ147" s="28"/>
      <c r="DA147" s="28"/>
      <c r="DB147" s="28"/>
      <c r="DC147" s="28"/>
      <c r="DD147" s="28"/>
      <c r="DE147" s="28"/>
      <c r="DF147" s="28"/>
      <c r="DG147" s="28"/>
      <c r="DH147" s="28"/>
      <c r="DI147" s="28"/>
      <c r="DJ147" s="28"/>
      <c r="DK147" s="28"/>
      <c r="DL147" s="28">
        <v>1</v>
      </c>
      <c r="DM147" s="28"/>
      <c r="DN147" s="28"/>
      <c r="DO147" s="28">
        <v>1</v>
      </c>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v>1</v>
      </c>
      <c r="FC147" s="28"/>
      <c r="FD147" s="28"/>
      <c r="FE147" s="28"/>
      <c r="FF147" s="28">
        <v>1</v>
      </c>
      <c r="FG147" s="28"/>
      <c r="FH147" s="28"/>
      <c r="FI147" s="28"/>
      <c r="FJ147" s="28"/>
      <c r="FK147" s="28"/>
      <c r="FL147" s="28"/>
      <c r="FM147" s="28"/>
      <c r="FN147" s="28"/>
      <c r="FO147" s="28"/>
      <c r="FP147" s="28"/>
      <c r="FQ147" s="28">
        <v>1</v>
      </c>
      <c r="FR147" s="28"/>
      <c r="FS147" s="28"/>
      <c r="FT147" s="28"/>
      <c r="FU147" s="28"/>
      <c r="FV147" s="28"/>
      <c r="FW147" s="28"/>
      <c r="FX147" s="28"/>
      <c r="FY147" s="28"/>
      <c r="FZ147" s="28"/>
      <c r="GA147" s="28"/>
      <c r="GB147" s="28"/>
      <c r="GC147" s="28"/>
      <c r="GD147" s="28"/>
      <c r="GE147" s="28"/>
      <c r="GF147" s="28" t="s">
        <v>35</v>
      </c>
      <c r="GG147" s="28" t="s">
        <v>653</v>
      </c>
      <c r="GH147" s="28" t="s">
        <v>62</v>
      </c>
      <c r="GI147" s="28" t="s">
        <v>654</v>
      </c>
      <c r="GJ147" s="28" t="s">
        <v>655</v>
      </c>
      <c r="GK147" s="28" t="s">
        <v>656</v>
      </c>
      <c r="GL147" s="28" t="s">
        <v>657</v>
      </c>
      <c r="GM147" s="28" t="s">
        <v>658</v>
      </c>
      <c r="GN147" s="28" t="s">
        <v>659</v>
      </c>
      <c r="GO147" s="28" t="s">
        <v>660</v>
      </c>
      <c r="GP147" s="28"/>
      <c r="GQ147" s="28"/>
      <c r="GR147" s="28"/>
      <c r="GS147" s="28"/>
      <c r="GT147" s="28"/>
      <c r="GU147" s="28"/>
      <c r="GV147" s="28"/>
      <c r="GW147" s="28"/>
      <c r="GX147" s="28"/>
      <c r="GY147" s="28"/>
      <c r="GZ147" s="44"/>
      <c r="HA147" s="44"/>
      <c r="HB147" s="44"/>
      <c r="HC147" s="44"/>
      <c r="HD147" s="44"/>
      <c r="HE147" s="44"/>
      <c r="HF147" s="44"/>
      <c r="HG147" s="44"/>
      <c r="HH147" s="44"/>
      <c r="HI147" s="44"/>
      <c r="HJ147" s="44"/>
      <c r="HK147" s="44"/>
      <c r="HL147" s="44"/>
      <c r="HM147" s="44"/>
      <c r="HN147" s="44"/>
      <c r="HO147" s="44"/>
    </row>
    <row r="148" spans="1:223" ht="69.75" customHeight="1">
      <c r="A148" s="19">
        <f>A147+1</f>
        <v>108</v>
      </c>
      <c r="B148" s="124" t="s">
        <v>164</v>
      </c>
      <c r="C148" s="392">
        <v>58</v>
      </c>
      <c r="D148" s="28" t="s">
        <v>818</v>
      </c>
      <c r="E148" s="28" t="s">
        <v>819</v>
      </c>
      <c r="F148" s="214">
        <v>2020</v>
      </c>
      <c r="G148" s="149" t="s">
        <v>151</v>
      </c>
      <c r="H148" s="51"/>
      <c r="I148" s="156" t="s">
        <v>821</v>
      </c>
      <c r="J148" s="117" t="s">
        <v>1404</v>
      </c>
      <c r="K148" s="28">
        <v>1</v>
      </c>
      <c r="L148" s="28"/>
      <c r="M148" s="28"/>
      <c r="N148" s="28"/>
      <c r="O148" s="28"/>
      <c r="P148" s="28"/>
      <c r="Q148" s="28"/>
      <c r="R148" s="28"/>
      <c r="S148" s="28">
        <v>1</v>
      </c>
      <c r="T148" s="28"/>
      <c r="U148" s="28"/>
      <c r="V148" s="28"/>
      <c r="W148" s="28"/>
      <c r="X148" s="28"/>
      <c r="Y148" s="28"/>
      <c r="Z148" s="28"/>
      <c r="AA148" s="28"/>
      <c r="AB148" s="28"/>
      <c r="AC148" s="28">
        <v>1</v>
      </c>
      <c r="AD148" s="28"/>
      <c r="AE148" s="28"/>
      <c r="AF148" s="28"/>
      <c r="AG148" s="28"/>
      <c r="AH148" s="28"/>
      <c r="AI148" s="28"/>
      <c r="AJ148" s="28"/>
      <c r="AK148" s="28"/>
      <c r="AL148" s="28"/>
      <c r="AM148" s="28"/>
      <c r="AN148" s="28"/>
      <c r="AO148" s="28"/>
      <c r="AP148" s="28">
        <v>1</v>
      </c>
      <c r="AQ148" s="105">
        <v>0</v>
      </c>
      <c r="AR148" s="28">
        <v>0</v>
      </c>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v>1</v>
      </c>
      <c r="DL148" s="28">
        <v>1</v>
      </c>
      <c r="DM148" s="105">
        <v>0</v>
      </c>
      <c r="DN148" s="28"/>
      <c r="DO148" s="28">
        <v>1</v>
      </c>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c r="FH148" s="28"/>
      <c r="FI148" s="28"/>
      <c r="FJ148" s="28"/>
      <c r="FK148" s="28"/>
      <c r="FL148" s="28"/>
      <c r="FM148" s="28"/>
      <c r="FN148" s="28"/>
      <c r="FO148" s="28"/>
      <c r="FP148" s="28"/>
      <c r="FQ148" s="28"/>
      <c r="FR148" s="28"/>
      <c r="FS148" s="28"/>
      <c r="FT148" s="28"/>
      <c r="FU148" s="28"/>
      <c r="FV148" s="28"/>
      <c r="FW148" s="28"/>
      <c r="FX148" s="28"/>
      <c r="FY148" s="28"/>
      <c r="FZ148" s="28">
        <v>1</v>
      </c>
      <c r="GA148" s="28"/>
      <c r="GB148" s="28"/>
      <c r="GC148" s="28"/>
      <c r="GD148" s="28"/>
      <c r="GE148" s="28" t="s">
        <v>822</v>
      </c>
      <c r="GF148" s="28" t="s">
        <v>823</v>
      </c>
      <c r="GG148" s="28" t="s">
        <v>824</v>
      </c>
      <c r="GH148" s="28" t="s">
        <v>156</v>
      </c>
      <c r="GI148" s="28" t="s">
        <v>825</v>
      </c>
      <c r="GJ148" s="28" t="s">
        <v>826</v>
      </c>
      <c r="GK148" s="28"/>
      <c r="GL148" s="28" t="s">
        <v>827</v>
      </c>
      <c r="GM148" s="28" t="s">
        <v>828</v>
      </c>
      <c r="GN148" s="28" t="s">
        <v>829</v>
      </c>
      <c r="GO148" s="28"/>
      <c r="GP148" s="28"/>
      <c r="GQ148" s="28"/>
      <c r="GR148" s="28"/>
      <c r="GS148" s="28"/>
      <c r="GT148" s="28"/>
      <c r="GU148" s="28"/>
      <c r="GV148" s="28"/>
      <c r="GW148" s="28"/>
      <c r="GX148" s="28"/>
      <c r="GY148" s="28"/>
      <c r="GZ148" s="44"/>
      <c r="HA148" s="44"/>
      <c r="HB148" s="44"/>
      <c r="HC148" s="44"/>
      <c r="HD148" s="44"/>
      <c r="HE148" s="44"/>
      <c r="HF148" s="44"/>
      <c r="HG148" s="44"/>
      <c r="HH148" s="44"/>
      <c r="HI148" s="44"/>
      <c r="HJ148" s="44"/>
      <c r="HK148" s="44"/>
      <c r="HL148" s="44"/>
      <c r="HM148" s="44"/>
      <c r="HN148" s="44"/>
      <c r="HO148" s="44"/>
    </row>
    <row r="149" spans="1:223" ht="45" customHeight="1">
      <c r="A149" s="19">
        <f>A148+1</f>
        <v>109</v>
      </c>
      <c r="B149" s="124" t="s">
        <v>164</v>
      </c>
      <c r="C149" s="395">
        <v>64</v>
      </c>
      <c r="D149" s="28" t="s">
        <v>253</v>
      </c>
      <c r="E149" s="28" t="s">
        <v>884</v>
      </c>
      <c r="F149" s="214">
        <v>2020</v>
      </c>
      <c r="G149" s="28" t="s">
        <v>254</v>
      </c>
      <c r="H149" s="28"/>
      <c r="I149" s="149" t="s">
        <v>885</v>
      </c>
      <c r="J149" s="110" t="s">
        <v>886</v>
      </c>
      <c r="K149" s="28"/>
      <c r="L149" s="28"/>
      <c r="M149" s="28"/>
      <c r="N149" s="28">
        <v>1</v>
      </c>
      <c r="O149" s="28"/>
      <c r="P149" s="28">
        <v>0</v>
      </c>
      <c r="Q149" s="28">
        <v>1</v>
      </c>
      <c r="R149" s="28"/>
      <c r="S149" s="28"/>
      <c r="T149" s="28"/>
      <c r="U149" s="28"/>
      <c r="V149" s="28"/>
      <c r="W149" s="28"/>
      <c r="X149" s="28"/>
      <c r="Y149" s="28"/>
      <c r="Z149" s="28"/>
      <c r="AA149" s="28"/>
      <c r="AB149" s="28"/>
      <c r="AC149" s="28"/>
      <c r="AD149" s="28"/>
      <c r="AE149" s="28"/>
      <c r="AF149" s="28"/>
      <c r="AG149" s="28"/>
      <c r="AH149" s="28"/>
      <c r="AI149" s="28"/>
      <c r="AJ149" s="28"/>
      <c r="AK149" s="28">
        <v>1</v>
      </c>
      <c r="AL149" s="28"/>
      <c r="AM149" s="28">
        <v>1</v>
      </c>
      <c r="AN149" s="28"/>
      <c r="AO149" s="28"/>
      <c r="AP149" s="28"/>
      <c r="AQ149" s="28"/>
      <c r="AR149" s="28"/>
      <c r="AS149" s="28"/>
      <c r="AT149" s="28"/>
      <c r="AU149" s="28"/>
      <c r="AV149" s="28"/>
      <c r="AW149" s="28"/>
      <c r="AX149" s="28"/>
      <c r="AY149" s="28"/>
      <c r="AZ149" s="28"/>
      <c r="BA149" s="28"/>
      <c r="BB149" s="28">
        <v>1</v>
      </c>
      <c r="BC149" s="28"/>
      <c r="BD149" s="28"/>
      <c r="BE149" s="28"/>
      <c r="BF149" s="28"/>
      <c r="BG149" s="28"/>
      <c r="BH149" s="28"/>
      <c r="BI149" s="28"/>
      <c r="BJ149" s="28"/>
      <c r="BK149" s="28"/>
      <c r="BL149" s="28">
        <v>1</v>
      </c>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v>1</v>
      </c>
      <c r="CU149" s="28"/>
      <c r="CV149" s="28"/>
      <c r="CW149" s="28"/>
      <c r="CX149" s="28"/>
      <c r="CY149" s="28"/>
      <c r="CZ149" s="28"/>
      <c r="DA149" s="28"/>
      <c r="DB149" s="28"/>
      <c r="DC149" s="105">
        <v>1</v>
      </c>
      <c r="DD149" s="28"/>
      <c r="DE149" s="28"/>
      <c r="DF149" s="28"/>
      <c r="DG149" s="28"/>
      <c r="DH149" s="28"/>
      <c r="DI149" s="28"/>
      <c r="DJ149" s="28"/>
      <c r="DK149" s="28"/>
      <c r="DL149" s="28">
        <v>1</v>
      </c>
      <c r="DM149" s="28"/>
      <c r="DN149" s="28"/>
      <c r="DO149" s="28">
        <v>1</v>
      </c>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c r="FH149" s="28"/>
      <c r="FI149" s="28"/>
      <c r="FJ149" s="28"/>
      <c r="FK149" s="28"/>
      <c r="FL149" s="28"/>
      <c r="FM149" s="28"/>
      <c r="FN149" s="28"/>
      <c r="FO149" s="28"/>
      <c r="FP149" s="28"/>
      <c r="FQ149" s="28"/>
      <c r="FR149" s="28"/>
      <c r="FS149" s="28"/>
      <c r="FT149" s="28"/>
      <c r="FU149" s="28">
        <v>1</v>
      </c>
      <c r="FV149" s="28"/>
      <c r="FW149" s="28"/>
      <c r="FX149" s="28"/>
      <c r="FY149" s="28"/>
      <c r="FZ149" s="28"/>
      <c r="GA149" s="28"/>
      <c r="GB149" s="28"/>
      <c r="GC149" s="28">
        <v>1</v>
      </c>
      <c r="GD149" s="28"/>
      <c r="GE149" s="149" t="s">
        <v>1420</v>
      </c>
      <c r="GF149" s="28" t="s">
        <v>708</v>
      </c>
      <c r="GG149" s="28" t="s">
        <v>887</v>
      </c>
      <c r="GH149" s="28" t="s">
        <v>888</v>
      </c>
      <c r="GI149" s="28"/>
      <c r="GJ149" s="28" t="s">
        <v>889</v>
      </c>
      <c r="GK149" s="28"/>
      <c r="GL149" s="28" t="s">
        <v>890</v>
      </c>
      <c r="GM149" s="28" t="s">
        <v>891</v>
      </c>
      <c r="GN149" s="28" t="s">
        <v>892</v>
      </c>
      <c r="GO149" s="28"/>
      <c r="GP149" s="28"/>
      <c r="GQ149" s="28"/>
      <c r="GR149" s="28"/>
      <c r="GS149" s="28"/>
      <c r="GT149" s="28"/>
      <c r="GU149" s="28"/>
      <c r="GV149" s="28"/>
      <c r="GW149" s="28"/>
      <c r="GX149" s="28"/>
      <c r="GY149" s="28"/>
      <c r="GZ149" s="44"/>
      <c r="HA149" s="44"/>
      <c r="HB149" s="44"/>
      <c r="HC149" s="44"/>
      <c r="HD149" s="44"/>
      <c r="HE149" s="44"/>
      <c r="HF149" s="44"/>
      <c r="HG149" s="44"/>
      <c r="HH149" s="44"/>
      <c r="HI149" s="44"/>
      <c r="HJ149" s="44"/>
      <c r="HK149" s="44"/>
      <c r="HL149" s="44"/>
      <c r="HM149" s="44"/>
      <c r="HN149" s="44"/>
      <c r="HO149" s="44"/>
    </row>
    <row r="150" spans="1:223" ht="84.75" customHeight="1">
      <c r="A150" s="19">
        <f>A149+1</f>
        <v>110</v>
      </c>
      <c r="B150" s="124" t="s">
        <v>164</v>
      </c>
      <c r="C150" s="391">
        <v>65</v>
      </c>
      <c r="D150" s="28" t="s">
        <v>893</v>
      </c>
      <c r="E150" s="28" t="s">
        <v>894</v>
      </c>
      <c r="F150" s="214">
        <v>2020</v>
      </c>
      <c r="G150" s="28" t="s">
        <v>151</v>
      </c>
      <c r="H150" s="28"/>
      <c r="I150" s="162" t="s">
        <v>1421</v>
      </c>
      <c r="J150" s="110" t="s">
        <v>895</v>
      </c>
      <c r="K150" s="28"/>
      <c r="L150" s="28"/>
      <c r="M150" s="28"/>
      <c r="N150" s="28">
        <v>1</v>
      </c>
      <c r="O150" s="28"/>
      <c r="P150" s="28">
        <v>0</v>
      </c>
      <c r="Q150" s="28">
        <v>1</v>
      </c>
      <c r="R150" s="28"/>
      <c r="S150" s="28">
        <v>1</v>
      </c>
      <c r="T150" s="28">
        <v>1</v>
      </c>
      <c r="U150" s="28"/>
      <c r="V150" s="28"/>
      <c r="W150" s="28"/>
      <c r="X150" s="28"/>
      <c r="Y150" s="28"/>
      <c r="Z150" s="28"/>
      <c r="AA150" s="28"/>
      <c r="AB150" s="28"/>
      <c r="AC150" s="105">
        <v>1</v>
      </c>
      <c r="AD150" s="28"/>
      <c r="AE150" s="28"/>
      <c r="AF150" s="28"/>
      <c r="AG150" s="28"/>
      <c r="AH150" s="28"/>
      <c r="AI150" s="28"/>
      <c r="AJ150" s="28"/>
      <c r="AK150" s="28"/>
      <c r="AL150" s="28"/>
      <c r="AM150" s="28">
        <v>1</v>
      </c>
      <c r="AN150" s="28">
        <v>1</v>
      </c>
      <c r="AO150" s="28">
        <v>1</v>
      </c>
      <c r="AP150" s="28">
        <v>1</v>
      </c>
      <c r="AQ150" s="163">
        <v>0</v>
      </c>
      <c r="AR150" s="105">
        <v>0</v>
      </c>
      <c r="AS150" s="105">
        <v>1</v>
      </c>
      <c r="AT150" s="105">
        <v>1</v>
      </c>
      <c r="AU150" s="28"/>
      <c r="AV150" s="28"/>
      <c r="AW150" s="28"/>
      <c r="AX150" s="28"/>
      <c r="AY150" s="28"/>
      <c r="AZ150" s="28"/>
      <c r="BA150" s="28"/>
      <c r="BB150" s="163">
        <v>0</v>
      </c>
      <c r="BC150" s="163"/>
      <c r="BD150" s="28"/>
      <c r="BE150" s="28"/>
      <c r="BF150" s="28"/>
      <c r="BG150" s="28"/>
      <c r="BH150" s="28"/>
      <c r="BI150" s="28">
        <v>1</v>
      </c>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v>1</v>
      </c>
      <c r="CT150" s="28"/>
      <c r="CU150" s="28"/>
      <c r="CV150" s="28"/>
      <c r="CW150" s="28"/>
      <c r="CX150" s="28"/>
      <c r="CY150" s="28"/>
      <c r="CZ150" s="28"/>
      <c r="DA150" s="28"/>
      <c r="DB150" s="28"/>
      <c r="DC150" s="28"/>
      <c r="DD150" s="28"/>
      <c r="DE150" s="28"/>
      <c r="DF150" s="28"/>
      <c r="DG150" s="28"/>
      <c r="DH150" s="28"/>
      <c r="DI150" s="28"/>
      <c r="DJ150" s="28"/>
      <c r="DK150" s="28"/>
      <c r="DL150" s="28">
        <v>1</v>
      </c>
      <c r="DM150" s="28"/>
      <c r="DN150" s="28"/>
      <c r="DO150" s="28">
        <v>1</v>
      </c>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v>1</v>
      </c>
      <c r="FC150" s="28"/>
      <c r="FD150" s="28"/>
      <c r="FE150" s="28"/>
      <c r="FF150" s="28"/>
      <c r="FG150" s="28"/>
      <c r="FH150" s="28"/>
      <c r="FI150" s="28"/>
      <c r="FJ150" s="28"/>
      <c r="FK150" s="28"/>
      <c r="FL150" s="28"/>
      <c r="FM150" s="28"/>
      <c r="FN150" s="28"/>
      <c r="FO150" s="28"/>
      <c r="FP150" s="28"/>
      <c r="FQ150" s="28"/>
      <c r="FR150" s="28"/>
      <c r="FS150" s="28"/>
      <c r="FT150" s="28"/>
      <c r="FU150" s="28"/>
      <c r="FV150" s="28"/>
      <c r="FW150" s="28"/>
      <c r="FX150" s="28"/>
      <c r="FY150" s="28"/>
      <c r="FZ150" s="28"/>
      <c r="GA150" s="28"/>
      <c r="GB150" s="28"/>
      <c r="GC150" s="28"/>
      <c r="GD150" s="28"/>
      <c r="GE150" s="28"/>
      <c r="GF150" s="28" t="s">
        <v>741</v>
      </c>
      <c r="GG150" s="28" t="s">
        <v>896</v>
      </c>
      <c r="GH150" s="28" t="s">
        <v>156</v>
      </c>
      <c r="GI150" s="28" t="s">
        <v>897</v>
      </c>
      <c r="GJ150" s="28" t="s">
        <v>898</v>
      </c>
      <c r="GK150" s="28"/>
      <c r="GL150" s="28" t="s">
        <v>899</v>
      </c>
      <c r="GM150" s="28" t="s">
        <v>900</v>
      </c>
      <c r="GN150" s="28" t="s">
        <v>901</v>
      </c>
      <c r="GO150" s="28"/>
      <c r="GP150" s="28"/>
      <c r="GQ150" s="28"/>
      <c r="GR150" s="28"/>
      <c r="GS150" s="28"/>
      <c r="GT150" s="28"/>
      <c r="GU150" s="28"/>
      <c r="GV150" s="28"/>
      <c r="GW150" s="28"/>
      <c r="GX150" s="28"/>
      <c r="GY150" s="28"/>
      <c r="GZ150" s="44"/>
      <c r="HA150" s="44"/>
      <c r="HB150" s="44"/>
      <c r="HC150" s="44"/>
      <c r="HD150" s="44"/>
      <c r="HE150" s="44"/>
      <c r="HF150" s="44"/>
      <c r="HG150" s="44"/>
      <c r="HH150" s="44"/>
      <c r="HI150" s="44"/>
      <c r="HJ150" s="44"/>
      <c r="HK150" s="44"/>
      <c r="HL150" s="44"/>
      <c r="HM150" s="44"/>
      <c r="HN150" s="44"/>
      <c r="HO150" s="44"/>
    </row>
    <row r="151" spans="1:223" ht="45" customHeight="1">
      <c r="A151" s="19">
        <f>A150+1</f>
        <v>111</v>
      </c>
      <c r="B151" s="124" t="s">
        <v>164</v>
      </c>
      <c r="C151" s="391">
        <f>C150+1</f>
        <v>66</v>
      </c>
      <c r="D151" s="28" t="s">
        <v>964</v>
      </c>
      <c r="E151" s="28" t="s">
        <v>950</v>
      </c>
      <c r="F151" s="214">
        <v>2020</v>
      </c>
      <c r="G151" s="28" t="s">
        <v>151</v>
      </c>
      <c r="H151" s="28"/>
      <c r="I151" s="149" t="s">
        <v>989</v>
      </c>
      <c r="J151" s="110" t="s">
        <v>990</v>
      </c>
      <c r="K151" s="28"/>
      <c r="L151" s="28"/>
      <c r="M151" s="28">
        <v>1</v>
      </c>
      <c r="N151" s="28"/>
      <c r="O151" s="28"/>
      <c r="P151" s="28">
        <v>0</v>
      </c>
      <c r="Q151" s="28">
        <v>1</v>
      </c>
      <c r="R151" s="28"/>
      <c r="S151" s="28"/>
      <c r="T151" s="28"/>
      <c r="U151" s="28"/>
      <c r="V151" s="28"/>
      <c r="W151" s="28"/>
      <c r="X151" s="28"/>
      <c r="Y151" s="28"/>
      <c r="Z151" s="28"/>
      <c r="AA151" s="28"/>
      <c r="AB151" s="28"/>
      <c r="AC151" s="28"/>
      <c r="AD151" s="28"/>
      <c r="AE151" s="28"/>
      <c r="AF151" s="28"/>
      <c r="AG151" s="28"/>
      <c r="AH151" s="28"/>
      <c r="AI151" s="28"/>
      <c r="AJ151" s="28"/>
      <c r="AK151" s="28"/>
      <c r="AL151" s="28"/>
      <c r="AM151" s="28">
        <v>1</v>
      </c>
      <c r="AN151" s="28"/>
      <c r="AO151" s="28"/>
      <c r="AP151" s="28"/>
      <c r="AQ151" s="28"/>
      <c r="AR151" s="28"/>
      <c r="AS151" s="28"/>
      <c r="AT151" s="28"/>
      <c r="AU151" s="28"/>
      <c r="AV151" s="28"/>
      <c r="AW151" s="28"/>
      <c r="AX151" s="28"/>
      <c r="AY151" s="28">
        <v>1</v>
      </c>
      <c r="AZ151" s="28"/>
      <c r="BA151" s="28"/>
      <c r="BB151" s="28"/>
      <c r="BC151" s="28">
        <v>1</v>
      </c>
      <c r="BD151" s="28"/>
      <c r="BE151" s="28"/>
      <c r="BF151" s="28">
        <v>0</v>
      </c>
      <c r="BG151" s="28"/>
      <c r="BH151" s="28"/>
      <c r="BI151" s="28">
        <v>0</v>
      </c>
      <c r="BJ151" s="28"/>
      <c r="BK151" s="28"/>
      <c r="BL151" s="28">
        <v>1</v>
      </c>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v>1</v>
      </c>
      <c r="CU151" s="28"/>
      <c r="CV151" s="28"/>
      <c r="CW151" s="28"/>
      <c r="CX151" s="28"/>
      <c r="CY151" s="28"/>
      <c r="CZ151" s="28"/>
      <c r="DA151" s="28"/>
      <c r="DB151" s="28"/>
      <c r="DC151" s="28"/>
      <c r="DD151" s="28"/>
      <c r="DE151" s="28">
        <v>1</v>
      </c>
      <c r="DF151" s="28"/>
      <c r="DG151" s="28"/>
      <c r="DH151" s="28"/>
      <c r="DI151" s="28"/>
      <c r="DJ151" s="28"/>
      <c r="DK151" s="28"/>
      <c r="DL151" s="28">
        <v>1</v>
      </c>
      <c r="DM151" s="28"/>
      <c r="DN151" s="28"/>
      <c r="DO151" s="28">
        <v>1</v>
      </c>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c r="FH151" s="28"/>
      <c r="FI151" s="28"/>
      <c r="FJ151" s="28"/>
      <c r="FK151" s="28"/>
      <c r="FL151" s="28"/>
      <c r="FM151" s="28"/>
      <c r="FN151" s="28"/>
      <c r="FO151" s="28"/>
      <c r="FP151" s="28"/>
      <c r="FQ151" s="28"/>
      <c r="FR151" s="28"/>
      <c r="FS151" s="28">
        <v>1</v>
      </c>
      <c r="FT151" s="28"/>
      <c r="FU151" s="28"/>
      <c r="FV151" s="28"/>
      <c r="FW151" s="28"/>
      <c r="FX151" s="28"/>
      <c r="FY151" s="28"/>
      <c r="FZ151" s="28"/>
      <c r="GA151" s="28"/>
      <c r="GB151" s="28"/>
      <c r="GC151" s="28"/>
      <c r="GD151" s="28"/>
      <c r="GE151" s="28"/>
      <c r="GF151" s="28"/>
      <c r="GG151" s="28"/>
      <c r="GH151" s="28"/>
      <c r="GI151" s="28"/>
      <c r="GJ151" s="28"/>
      <c r="GK151" s="28"/>
      <c r="GL151" s="28"/>
      <c r="GM151" s="28"/>
      <c r="GN151" s="28"/>
      <c r="GO151" s="28"/>
      <c r="GP151" s="28"/>
      <c r="GQ151" s="28"/>
      <c r="GR151" s="28"/>
      <c r="GS151" s="28"/>
      <c r="GT151" s="28"/>
      <c r="GU151" s="28"/>
      <c r="GV151" s="28"/>
      <c r="GW151" s="28"/>
      <c r="GX151" s="28"/>
      <c r="GY151" s="28"/>
      <c r="GZ151" s="44"/>
      <c r="HA151" s="44"/>
      <c r="HB151" s="44"/>
      <c r="HC151" s="44"/>
      <c r="HD151" s="44"/>
      <c r="HE151" s="44"/>
      <c r="HF151" s="44"/>
      <c r="HG151" s="44"/>
      <c r="HH151" s="44"/>
      <c r="HI151" s="44"/>
      <c r="HJ151" s="44"/>
      <c r="HK151" s="44"/>
      <c r="HL151" s="44"/>
      <c r="HM151" s="44"/>
      <c r="HN151" s="44"/>
      <c r="HO151" s="44"/>
    </row>
    <row r="152" spans="1:223" ht="45" customHeight="1">
      <c r="A152" s="19">
        <f>A151+1</f>
        <v>112</v>
      </c>
      <c r="B152" s="124" t="s">
        <v>164</v>
      </c>
      <c r="C152" s="391">
        <f>C151+1</f>
        <v>67</v>
      </c>
      <c r="D152" s="28" t="s">
        <v>226</v>
      </c>
      <c r="E152" s="28" t="s">
        <v>991</v>
      </c>
      <c r="F152" s="214">
        <v>2020</v>
      </c>
      <c r="G152" s="28" t="s">
        <v>228</v>
      </c>
      <c r="H152" s="28"/>
      <c r="I152" s="149" t="s">
        <v>992</v>
      </c>
      <c r="J152" s="110" t="s">
        <v>993</v>
      </c>
      <c r="K152" s="28">
        <v>1</v>
      </c>
      <c r="L152" s="28"/>
      <c r="M152" s="28"/>
      <c r="N152" s="28"/>
      <c r="O152" s="28"/>
      <c r="P152" s="28"/>
      <c r="Q152" s="28"/>
      <c r="R152" s="28">
        <v>1</v>
      </c>
      <c r="S152" s="28"/>
      <c r="T152" s="28"/>
      <c r="U152" s="28"/>
      <c r="V152" s="28"/>
      <c r="W152" s="28"/>
      <c r="X152" s="28"/>
      <c r="Y152" s="28"/>
      <c r="Z152" s="28"/>
      <c r="AA152" s="28"/>
      <c r="AB152" s="28"/>
      <c r="AC152" s="28"/>
      <c r="AD152" s="28"/>
      <c r="AE152" s="28"/>
      <c r="AF152" s="28"/>
      <c r="AG152" s="28"/>
      <c r="AH152" s="28"/>
      <c r="AI152" s="28"/>
      <c r="AJ152" s="28"/>
      <c r="AK152" s="28"/>
      <c r="AL152" s="28"/>
      <c r="AM152" s="28">
        <v>1</v>
      </c>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v>1</v>
      </c>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v>1</v>
      </c>
      <c r="DK152" s="28"/>
      <c r="DL152" s="28">
        <v>1</v>
      </c>
      <c r="DM152" s="105">
        <v>0</v>
      </c>
      <c r="DN152" s="28"/>
      <c r="DO152" s="28"/>
      <c r="DP152" s="28"/>
      <c r="DQ152" s="28"/>
      <c r="DR152" s="28"/>
      <c r="DS152" s="28"/>
      <c r="DT152" s="28"/>
      <c r="DU152" s="28"/>
      <c r="DV152" s="28"/>
      <c r="DW152" s="28"/>
      <c r="DX152" s="28"/>
      <c r="DY152" s="28"/>
      <c r="DZ152" s="28"/>
      <c r="EA152" s="28"/>
      <c r="EB152" s="28"/>
      <c r="EC152" s="28">
        <v>1</v>
      </c>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v>1</v>
      </c>
      <c r="EZ152" s="28"/>
      <c r="FA152" s="28">
        <v>1</v>
      </c>
      <c r="FB152" s="28"/>
      <c r="FC152" s="28"/>
      <c r="FD152" s="28"/>
      <c r="FE152" s="28"/>
      <c r="FF152" s="28"/>
      <c r="FG152" s="28"/>
      <c r="FH152" s="28"/>
      <c r="FI152" s="28"/>
      <c r="FJ152" s="28"/>
      <c r="FK152" s="28"/>
      <c r="FL152" s="28"/>
      <c r="FM152" s="28"/>
      <c r="FN152" s="28"/>
      <c r="FO152" s="28"/>
      <c r="FP152" s="28"/>
      <c r="FQ152" s="28"/>
      <c r="FR152" s="28"/>
      <c r="FS152" s="28"/>
      <c r="FT152" s="28"/>
      <c r="FU152" s="28"/>
      <c r="FV152" s="28"/>
      <c r="FW152" s="28"/>
      <c r="FX152" s="28"/>
      <c r="FY152" s="28"/>
      <c r="FZ152" s="28"/>
      <c r="GA152" s="28"/>
      <c r="GB152" s="28"/>
      <c r="GC152" s="28"/>
      <c r="GD152" s="28"/>
      <c r="GE152" s="28"/>
      <c r="GF152" s="28"/>
      <c r="GG152" s="28"/>
      <c r="GH152" s="28"/>
      <c r="GI152" s="28"/>
      <c r="GJ152" s="28"/>
      <c r="GK152" s="28"/>
      <c r="GL152" s="28"/>
      <c r="GM152" s="28"/>
      <c r="GN152" s="28"/>
      <c r="GO152" s="28"/>
      <c r="GP152" s="28"/>
      <c r="GQ152" s="28"/>
      <c r="GR152" s="28"/>
      <c r="GS152" s="28"/>
      <c r="GT152" s="28"/>
      <c r="GU152" s="28"/>
      <c r="GV152" s="28"/>
      <c r="GW152" s="28"/>
      <c r="GX152" s="28"/>
      <c r="GY152" s="28"/>
      <c r="GZ152" s="44"/>
      <c r="HA152" s="44"/>
      <c r="HB152" s="44"/>
      <c r="HC152" s="44"/>
      <c r="HD152" s="44"/>
      <c r="HE152" s="44"/>
      <c r="HF152" s="44"/>
      <c r="HG152" s="44"/>
      <c r="HH152" s="44"/>
      <c r="HI152" s="44"/>
      <c r="HJ152" s="44"/>
      <c r="HK152" s="44"/>
      <c r="HL152" s="44"/>
      <c r="HM152" s="44"/>
      <c r="HN152" s="44"/>
      <c r="HO152" s="44"/>
    </row>
    <row r="153" spans="1:223" ht="45" customHeight="1">
      <c r="A153" s="19">
        <f>A152+1</f>
        <v>113</v>
      </c>
      <c r="B153" s="124" t="s">
        <v>252</v>
      </c>
      <c r="C153" s="200">
        <f>C152+1</f>
        <v>68</v>
      </c>
      <c r="D153" s="149" t="s">
        <v>433</v>
      </c>
      <c r="E153" s="149" t="s">
        <v>1025</v>
      </c>
      <c r="F153" s="214">
        <v>2020</v>
      </c>
      <c r="G153" s="28" t="s">
        <v>151</v>
      </c>
      <c r="H153" s="28"/>
      <c r="I153" s="149" t="s">
        <v>1026</v>
      </c>
      <c r="J153" s="110" t="s">
        <v>1591</v>
      </c>
      <c r="K153" s="28"/>
      <c r="L153" s="28"/>
      <c r="M153" s="28">
        <v>1</v>
      </c>
      <c r="N153" s="28">
        <v>1</v>
      </c>
      <c r="O153" s="28">
        <v>1</v>
      </c>
      <c r="P153" s="28">
        <v>0</v>
      </c>
      <c r="Q153" s="28">
        <v>1</v>
      </c>
      <c r="R153" s="28"/>
      <c r="S153" s="28"/>
      <c r="T153" s="28">
        <v>1</v>
      </c>
      <c r="U153" s="28"/>
      <c r="V153" s="28"/>
      <c r="W153" s="28"/>
      <c r="X153" s="28"/>
      <c r="Y153" s="28"/>
      <c r="Z153" s="28"/>
      <c r="AA153" s="28"/>
      <c r="AB153" s="28"/>
      <c r="AC153" s="28">
        <v>1</v>
      </c>
      <c r="AD153" s="28"/>
      <c r="AE153" s="28"/>
      <c r="AF153" s="28"/>
      <c r="AG153" s="28"/>
      <c r="AH153" s="28"/>
      <c r="AI153" s="28"/>
      <c r="AJ153" s="28"/>
      <c r="AK153" s="28"/>
      <c r="AL153" s="28"/>
      <c r="AM153" s="28">
        <v>1</v>
      </c>
      <c r="AN153" s="28">
        <v>1</v>
      </c>
      <c r="AO153" s="28">
        <v>1</v>
      </c>
      <c r="AP153" s="28">
        <v>1</v>
      </c>
      <c r="AQ153" s="28"/>
      <c r="AR153" s="28"/>
      <c r="AS153" s="28">
        <v>1</v>
      </c>
      <c r="AT153" s="28"/>
      <c r="AU153" s="28"/>
      <c r="AV153" s="28"/>
      <c r="AW153" s="28">
        <v>1</v>
      </c>
      <c r="AX153" s="28"/>
      <c r="AY153" s="28">
        <v>1</v>
      </c>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v>1</v>
      </c>
      <c r="CT153" s="28"/>
      <c r="CU153" s="28"/>
      <c r="CV153" s="28"/>
      <c r="CW153" s="28"/>
      <c r="CX153" s="28"/>
      <c r="CY153" s="28"/>
      <c r="CZ153" s="28"/>
      <c r="DA153" s="28"/>
      <c r="DB153" s="28"/>
      <c r="DC153" s="28"/>
      <c r="DD153" s="28"/>
      <c r="DE153" s="28"/>
      <c r="DF153" s="28"/>
      <c r="DG153" s="28"/>
      <c r="DH153" s="28"/>
      <c r="DI153" s="28"/>
      <c r="DJ153" s="28"/>
      <c r="DK153" s="28"/>
      <c r="DL153" s="28">
        <v>1</v>
      </c>
      <c r="DM153" s="28"/>
      <c r="DN153" s="28"/>
      <c r="DO153" s="28">
        <v>1</v>
      </c>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c r="FH153" s="28"/>
      <c r="FI153" s="28"/>
      <c r="FJ153" s="28"/>
      <c r="FK153" s="28"/>
      <c r="FL153" s="28">
        <v>1</v>
      </c>
      <c r="FM153" s="28"/>
      <c r="FN153" s="28"/>
      <c r="FO153" s="28"/>
      <c r="FP153" s="28"/>
      <c r="FQ153" s="28"/>
      <c r="FR153" s="28"/>
      <c r="FS153" s="28"/>
      <c r="FT153" s="28"/>
      <c r="FU153" s="28"/>
      <c r="FV153" s="28"/>
      <c r="FW153" s="28"/>
      <c r="FX153" s="28"/>
      <c r="FY153" s="28"/>
      <c r="FZ153" s="28"/>
      <c r="GA153" s="28"/>
      <c r="GB153" s="28"/>
      <c r="GC153" s="28"/>
      <c r="GD153" s="28"/>
      <c r="GE153" s="28"/>
      <c r="GF153" s="28"/>
      <c r="GG153" s="28"/>
      <c r="GH153" s="28"/>
      <c r="GI153" s="28"/>
      <c r="GJ153" s="28"/>
      <c r="GK153" s="28"/>
      <c r="GL153" s="28"/>
      <c r="GM153" s="28"/>
      <c r="GN153" s="28"/>
      <c r="GO153" s="28"/>
      <c r="GP153" s="28"/>
      <c r="GQ153" s="28"/>
      <c r="GR153" s="28"/>
      <c r="GS153" s="28"/>
      <c r="GT153" s="28"/>
      <c r="GU153" s="28"/>
      <c r="GV153" s="28"/>
      <c r="GW153" s="28"/>
      <c r="GX153" s="28"/>
      <c r="GY153" s="28"/>
      <c r="GZ153" s="44"/>
      <c r="HA153" s="44"/>
      <c r="HB153" s="44"/>
      <c r="HC153" s="44"/>
      <c r="HD153" s="44"/>
      <c r="HE153" s="44"/>
      <c r="HF153" s="44"/>
      <c r="HG153" s="44"/>
      <c r="HH153" s="44"/>
      <c r="HI153" s="44"/>
      <c r="HJ153" s="44"/>
      <c r="HK153" s="44"/>
      <c r="HL153" s="44"/>
      <c r="HM153" s="44"/>
      <c r="HN153" s="44"/>
      <c r="HO153" s="44"/>
    </row>
    <row r="154" spans="1:223" ht="45" customHeight="1">
      <c r="A154" s="19">
        <f>A153+1</f>
        <v>114</v>
      </c>
      <c r="B154" s="124" t="s">
        <v>164</v>
      </c>
      <c r="C154" s="196">
        <f>C153+1</f>
        <v>69</v>
      </c>
      <c r="D154" s="149" t="s">
        <v>1592</v>
      </c>
      <c r="E154" s="28" t="s">
        <v>1033</v>
      </c>
      <c r="F154" s="214">
        <v>2020</v>
      </c>
      <c r="G154" s="28" t="s">
        <v>151</v>
      </c>
      <c r="H154" s="28"/>
      <c r="I154" s="181" t="s">
        <v>1034</v>
      </c>
      <c r="J154" s="110" t="s">
        <v>1035</v>
      </c>
      <c r="K154" s="28"/>
      <c r="L154" s="28"/>
      <c r="M154" s="28">
        <v>1</v>
      </c>
      <c r="N154" s="28"/>
      <c r="O154" s="28"/>
      <c r="P154" s="28">
        <v>0</v>
      </c>
      <c r="Q154" s="28">
        <v>1</v>
      </c>
      <c r="R154" s="28"/>
      <c r="S154" s="28"/>
      <c r="T154" s="28"/>
      <c r="U154" s="28"/>
      <c r="V154" s="28"/>
      <c r="W154" s="28"/>
      <c r="X154" s="28"/>
      <c r="Y154" s="28"/>
      <c r="Z154" s="28"/>
      <c r="AA154" s="28"/>
      <c r="AB154" s="28"/>
      <c r="AC154" s="28"/>
      <c r="AD154" s="28"/>
      <c r="AE154" s="28"/>
      <c r="AF154" s="28"/>
      <c r="AG154" s="28"/>
      <c r="AH154" s="28"/>
      <c r="AI154" s="28"/>
      <c r="AJ154" s="28"/>
      <c r="AK154" s="28"/>
      <c r="AL154" s="28"/>
      <c r="AM154" s="28">
        <v>1</v>
      </c>
      <c r="AN154" s="28"/>
      <c r="AO154" s="28"/>
      <c r="AP154" s="28"/>
      <c r="AQ154" s="28"/>
      <c r="AR154" s="28"/>
      <c r="AS154" s="28"/>
      <c r="AT154" s="28"/>
      <c r="AU154" s="28"/>
      <c r="AV154" s="28"/>
      <c r="AW154" s="28">
        <v>1</v>
      </c>
      <c r="AX154" s="28"/>
      <c r="AY154" s="28"/>
      <c r="AZ154" s="28"/>
      <c r="BA154" s="28"/>
      <c r="BB154" s="28"/>
      <c r="BC154" s="28"/>
      <c r="BD154" s="28"/>
      <c r="BE154" s="28"/>
      <c r="BF154" s="28">
        <v>0</v>
      </c>
      <c r="BG154" s="28">
        <v>1</v>
      </c>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v>1</v>
      </c>
      <c r="DJ154" s="28">
        <v>1</v>
      </c>
      <c r="DK154" s="28"/>
      <c r="DL154" s="28">
        <v>1</v>
      </c>
      <c r="DM154" s="28"/>
      <c r="DN154" s="28"/>
      <c r="DO154" s="28">
        <v>1</v>
      </c>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c r="FH154" s="28"/>
      <c r="FI154" s="28"/>
      <c r="FJ154" s="28"/>
      <c r="FK154" s="28"/>
      <c r="FL154" s="28"/>
      <c r="FM154" s="28"/>
      <c r="FN154" s="28"/>
      <c r="FO154" s="28"/>
      <c r="FP154" s="28"/>
      <c r="FQ154" s="28"/>
      <c r="FR154" s="28"/>
      <c r="FS154" s="28"/>
      <c r="FT154" s="28"/>
      <c r="FU154" s="28">
        <v>1</v>
      </c>
      <c r="FV154" s="28"/>
      <c r="FW154" s="28"/>
      <c r="FX154" s="28"/>
      <c r="FY154" s="28"/>
      <c r="FZ154" s="28"/>
      <c r="GA154" s="28"/>
      <c r="GB154" s="28"/>
      <c r="GC154" s="28"/>
      <c r="GD154" s="28"/>
      <c r="GE154" s="28"/>
      <c r="GF154" s="28"/>
      <c r="GG154" s="28"/>
      <c r="GH154" s="28"/>
      <c r="GI154" s="28"/>
      <c r="GJ154" s="28"/>
      <c r="GK154" s="28"/>
      <c r="GL154" s="28"/>
      <c r="GM154" s="28"/>
      <c r="GN154" s="28"/>
      <c r="GO154" s="28"/>
      <c r="GP154" s="28"/>
      <c r="GQ154" s="28"/>
      <c r="GR154" s="28"/>
      <c r="GS154" s="28"/>
      <c r="GT154" s="28"/>
      <c r="GU154" s="28"/>
      <c r="GV154" s="28"/>
      <c r="GW154" s="28"/>
      <c r="GX154" s="28"/>
      <c r="GY154" s="28"/>
      <c r="GZ154" s="44"/>
      <c r="HA154" s="44"/>
      <c r="HB154" s="44"/>
      <c r="HC154" s="44"/>
      <c r="HD154" s="44"/>
      <c r="HE154" s="44"/>
      <c r="HF154" s="44"/>
      <c r="HG154" s="44"/>
      <c r="HH154" s="44"/>
      <c r="HI154" s="44"/>
      <c r="HJ154" s="44"/>
      <c r="HK154" s="44"/>
      <c r="HL154" s="44"/>
      <c r="HM154" s="44"/>
      <c r="HN154" s="44"/>
      <c r="HO154" s="44"/>
    </row>
    <row r="155" spans="1:223" ht="45" customHeight="1">
      <c r="A155" s="228">
        <f>A154+1</f>
        <v>115</v>
      </c>
      <c r="B155" s="125" t="s">
        <v>164</v>
      </c>
      <c r="C155" s="196">
        <f>C154+1</f>
        <v>70</v>
      </c>
      <c r="D155" s="28" t="s">
        <v>298</v>
      </c>
      <c r="E155" s="28" t="s">
        <v>1102</v>
      </c>
      <c r="F155" s="217">
        <v>2020</v>
      </c>
      <c r="G155" s="28" t="s">
        <v>151</v>
      </c>
      <c r="H155" s="407"/>
      <c r="I155" s="410" t="s">
        <v>1103</v>
      </c>
      <c r="J155" s="416" t="s">
        <v>1635</v>
      </c>
      <c r="K155" s="20"/>
      <c r="L155" s="20"/>
      <c r="M155" s="20"/>
      <c r="N155" s="28">
        <v>1</v>
      </c>
      <c r="O155" s="20"/>
      <c r="P155" s="28">
        <v>0</v>
      </c>
      <c r="Q155" s="28">
        <v>1</v>
      </c>
      <c r="R155" s="20"/>
      <c r="S155" s="20"/>
      <c r="T155" s="20"/>
      <c r="U155" s="20"/>
      <c r="V155" s="20"/>
      <c r="W155" s="105">
        <v>0</v>
      </c>
      <c r="X155" s="20"/>
      <c r="Y155" s="20"/>
      <c r="Z155" s="20"/>
      <c r="AA155" s="20"/>
      <c r="AB155" s="20"/>
      <c r="AC155" s="105">
        <v>1</v>
      </c>
      <c r="AD155" s="20"/>
      <c r="AE155" s="20"/>
      <c r="AF155" s="20"/>
      <c r="AG155" s="20"/>
      <c r="AH155" s="20"/>
      <c r="AI155" s="20"/>
      <c r="AJ155" s="20"/>
      <c r="AK155" s="20"/>
      <c r="AL155" s="20"/>
      <c r="AM155" s="105">
        <v>0</v>
      </c>
      <c r="AN155" s="20"/>
      <c r="AO155" s="20"/>
      <c r="AP155" s="20"/>
      <c r="AQ155" s="20"/>
      <c r="AR155" s="20"/>
      <c r="AS155" s="105">
        <v>1</v>
      </c>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8">
        <v>1</v>
      </c>
      <c r="BY155" s="28"/>
      <c r="BZ155" s="28"/>
      <c r="CA155" s="28"/>
      <c r="CB155" s="28"/>
      <c r="CC155" s="28"/>
      <c r="CD155" s="28"/>
      <c r="CE155" s="28">
        <v>1</v>
      </c>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188">
        <v>0</v>
      </c>
      <c r="DL155" s="20"/>
      <c r="DM155" s="20"/>
      <c r="DN155" s="20">
        <v>1</v>
      </c>
      <c r="DO155" s="20">
        <v>1</v>
      </c>
      <c r="DP155" s="20"/>
      <c r="DQ155" s="20"/>
      <c r="DR155" s="20"/>
      <c r="DS155" s="20"/>
      <c r="DT155" s="20"/>
      <c r="DU155" s="20"/>
      <c r="DV155" s="20"/>
      <c r="DW155" s="20"/>
      <c r="DX155" s="20"/>
      <c r="DY155" s="20"/>
      <c r="DZ155" s="20"/>
      <c r="EA155" s="20"/>
      <c r="EB155" s="20"/>
      <c r="EC155" s="20"/>
      <c r="ED155" s="20"/>
      <c r="EE155" s="20"/>
      <c r="EF155" s="20"/>
      <c r="EG155" s="20"/>
      <c r="EH155" s="20"/>
      <c r="EI155" s="20"/>
      <c r="EJ155" s="20"/>
      <c r="EK155" s="20"/>
      <c r="EL155" s="20"/>
      <c r="EM155" s="20"/>
      <c r="EN155" s="20"/>
      <c r="EO155" s="20"/>
      <c r="EP155" s="20"/>
      <c r="EQ155" s="20"/>
      <c r="ER155" s="20"/>
      <c r="ES155" s="20"/>
      <c r="ET155" s="20"/>
      <c r="EU155" s="20"/>
      <c r="EV155" s="20"/>
      <c r="EW155" s="20"/>
      <c r="EX155" s="20"/>
      <c r="EY155" s="20"/>
      <c r="EZ155" s="20"/>
      <c r="FA155" s="20"/>
      <c r="FB155" s="20"/>
      <c r="FC155" s="20"/>
      <c r="FD155" s="20"/>
      <c r="FE155" s="20"/>
      <c r="FF155" s="20"/>
      <c r="FG155" s="20"/>
      <c r="FH155" s="20"/>
      <c r="FI155" s="20"/>
      <c r="FJ155" s="20"/>
      <c r="FK155" s="20"/>
      <c r="FL155" s="20"/>
      <c r="FM155" s="20"/>
      <c r="FN155" s="20">
        <v>1</v>
      </c>
      <c r="FO155" s="20"/>
      <c r="FP155" s="20"/>
      <c r="FQ155" s="20"/>
      <c r="FR155" s="20"/>
      <c r="FS155" s="20"/>
      <c r="FT155" s="20"/>
      <c r="FU155" s="20"/>
      <c r="FV155" s="20"/>
      <c r="FW155" s="20"/>
      <c r="FX155" s="20"/>
      <c r="FY155" s="20"/>
      <c r="FZ155" s="20"/>
      <c r="GA155" s="20"/>
      <c r="GB155" s="20"/>
      <c r="GC155" s="20"/>
      <c r="GD155" s="20"/>
      <c r="GE155" s="20"/>
      <c r="GF155" s="20"/>
      <c r="GG155" s="20"/>
      <c r="GH155" s="20"/>
      <c r="GI155" s="20"/>
      <c r="GJ155" s="20"/>
      <c r="GK155" s="20"/>
      <c r="GL155" s="20"/>
      <c r="GM155" s="20"/>
      <c r="GN155" s="20"/>
      <c r="GO155" s="20"/>
      <c r="GP155" s="20"/>
      <c r="GQ155" s="20"/>
      <c r="GR155" s="20"/>
      <c r="GS155" s="20"/>
      <c r="GT155" s="20"/>
      <c r="GU155" s="20"/>
      <c r="GV155" s="20"/>
      <c r="GW155" s="20"/>
      <c r="GX155" s="20"/>
      <c r="GY155" s="20"/>
      <c r="GZ155" s="61"/>
      <c r="HA155" s="61"/>
      <c r="HB155" s="61"/>
      <c r="HC155" s="61"/>
      <c r="HD155" s="61"/>
      <c r="HE155" s="61"/>
      <c r="HF155" s="61"/>
      <c r="HG155" s="61"/>
      <c r="HH155" s="61"/>
      <c r="HI155" s="61"/>
      <c r="HJ155" s="61"/>
      <c r="HK155" s="61"/>
      <c r="HL155" s="61"/>
      <c r="HM155" s="61"/>
      <c r="HN155" s="61"/>
      <c r="HO155" s="61"/>
    </row>
    <row r="156" spans="1:223" ht="45" customHeight="1">
      <c r="A156" s="19">
        <f>A155+1</f>
        <v>116</v>
      </c>
      <c r="B156" s="189" t="s">
        <v>252</v>
      </c>
      <c r="C156" s="229">
        <f>C155+1</f>
        <v>71</v>
      </c>
      <c r="D156" s="396" t="s">
        <v>893</v>
      </c>
      <c r="E156" s="28" t="s">
        <v>1112</v>
      </c>
      <c r="F156" s="214">
        <v>2020</v>
      </c>
      <c r="G156" s="28" t="s">
        <v>151</v>
      </c>
      <c r="H156" s="28"/>
      <c r="I156" s="408" t="s">
        <v>1642</v>
      </c>
      <c r="J156" s="110" t="s">
        <v>1113</v>
      </c>
      <c r="K156" s="28"/>
      <c r="L156" s="28">
        <v>1</v>
      </c>
      <c r="M156" s="28"/>
      <c r="N156" s="28"/>
      <c r="O156" s="28"/>
      <c r="P156" s="28">
        <v>0</v>
      </c>
      <c r="Q156" s="28">
        <v>1</v>
      </c>
      <c r="R156" s="28">
        <v>1</v>
      </c>
      <c r="S156" s="28"/>
      <c r="T156" s="28">
        <v>1</v>
      </c>
      <c r="U156" s="28"/>
      <c r="V156" s="28"/>
      <c r="W156" s="105">
        <v>0</v>
      </c>
      <c r="X156" s="28"/>
      <c r="Y156" s="28"/>
      <c r="Z156" s="28"/>
      <c r="AA156" s="28"/>
      <c r="AB156" s="28">
        <v>1</v>
      </c>
      <c r="AC156" s="105">
        <v>1</v>
      </c>
      <c r="AD156" s="28"/>
      <c r="AE156" s="28"/>
      <c r="AF156" s="28"/>
      <c r="AG156" s="28"/>
      <c r="AH156" s="28"/>
      <c r="AI156" s="28"/>
      <c r="AJ156" s="28"/>
      <c r="AK156" s="28"/>
      <c r="AL156" s="28"/>
      <c r="AM156" s="28">
        <v>1</v>
      </c>
      <c r="AN156" s="28">
        <v>1</v>
      </c>
      <c r="AO156" s="28"/>
      <c r="AP156" s="28">
        <v>1</v>
      </c>
      <c r="AQ156" s="28"/>
      <c r="AR156" s="28"/>
      <c r="AS156" s="28"/>
      <c r="AT156" s="28"/>
      <c r="AU156" s="28"/>
      <c r="AV156" s="28"/>
      <c r="AW156" s="28"/>
      <c r="AX156" s="28"/>
      <c r="AY156" s="28">
        <v>1</v>
      </c>
      <c r="AZ156" s="28"/>
      <c r="BA156" s="28"/>
      <c r="BB156" s="28"/>
      <c r="BC156" s="28"/>
      <c r="BD156" s="28"/>
      <c r="BE156" s="28"/>
      <c r="BF156" s="28"/>
      <c r="BG156" s="28"/>
      <c r="BH156" s="28"/>
      <c r="BI156" s="28">
        <v>0</v>
      </c>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v>1</v>
      </c>
      <c r="CT156" s="28"/>
      <c r="CU156" s="28"/>
      <c r="CV156" s="28"/>
      <c r="CW156" s="28"/>
      <c r="CX156" s="28"/>
      <c r="CY156" s="28"/>
      <c r="CZ156" s="28"/>
      <c r="DA156" s="28"/>
      <c r="DB156" s="28"/>
      <c r="DC156" s="28"/>
      <c r="DD156" s="28"/>
      <c r="DE156" s="28"/>
      <c r="DF156" s="28"/>
      <c r="DG156" s="28"/>
      <c r="DH156" s="28"/>
      <c r="DI156" s="28"/>
      <c r="DJ156" s="28"/>
      <c r="DK156" s="28"/>
      <c r="DL156" s="28">
        <v>1</v>
      </c>
      <c r="DM156" s="28"/>
      <c r="DN156" s="28"/>
      <c r="DO156" s="28">
        <v>1</v>
      </c>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c r="FH156" s="28"/>
      <c r="FI156" s="28">
        <v>1</v>
      </c>
      <c r="FJ156" s="28"/>
      <c r="FK156" s="28"/>
      <c r="FL156" s="28"/>
      <c r="FM156" s="28"/>
      <c r="FN156" s="28"/>
      <c r="FO156" s="28"/>
      <c r="FP156" s="28"/>
      <c r="FQ156" s="28"/>
      <c r="FR156" s="28"/>
      <c r="FS156" s="28"/>
      <c r="FT156" s="28"/>
      <c r="FU156" s="28"/>
      <c r="FV156" s="28"/>
      <c r="FW156" s="28"/>
      <c r="FX156" s="28"/>
      <c r="FY156" s="28"/>
      <c r="FZ156" s="28"/>
      <c r="GA156" s="28"/>
      <c r="GB156" s="28"/>
      <c r="GC156" s="28"/>
      <c r="GD156" s="28"/>
      <c r="GE156" s="28"/>
      <c r="GF156" s="28"/>
      <c r="GG156" s="28"/>
      <c r="GH156" s="28"/>
      <c r="GI156" s="28"/>
      <c r="GJ156" s="28"/>
      <c r="GK156" s="28"/>
      <c r="GL156" s="28"/>
      <c r="GM156" s="28"/>
      <c r="GN156" s="28"/>
      <c r="GO156" s="28"/>
      <c r="GP156" s="28"/>
      <c r="GQ156" s="28"/>
      <c r="GR156" s="28"/>
      <c r="GS156" s="28"/>
      <c r="GT156" s="28"/>
      <c r="GU156" s="28"/>
      <c r="GV156" s="28"/>
      <c r="GW156" s="28"/>
      <c r="GX156" s="28"/>
      <c r="GY156" s="28"/>
      <c r="GZ156" s="44"/>
      <c r="HA156" s="44"/>
      <c r="HB156" s="44"/>
      <c r="HC156" s="44"/>
      <c r="HD156" s="44"/>
      <c r="HE156" s="44"/>
      <c r="HF156" s="44"/>
      <c r="HG156" s="44"/>
      <c r="HH156" s="44"/>
      <c r="HI156" s="44"/>
      <c r="HJ156" s="44"/>
      <c r="HK156" s="44"/>
      <c r="HL156" s="44"/>
      <c r="HM156" s="44"/>
      <c r="HN156" s="44"/>
      <c r="HO156" s="44"/>
    </row>
    <row r="157" spans="1:223" ht="45" customHeight="1">
      <c r="A157" s="39">
        <f>A156+1</f>
        <v>117</v>
      </c>
      <c r="B157" s="121" t="s">
        <v>482</v>
      </c>
      <c r="C157" s="193">
        <f>1+C156</f>
        <v>72</v>
      </c>
      <c r="D157" s="12" t="s">
        <v>213</v>
      </c>
      <c r="E157" s="28" t="s">
        <v>483</v>
      </c>
      <c r="F157" s="214">
        <v>2021</v>
      </c>
      <c r="G157" s="12" t="s">
        <v>151</v>
      </c>
      <c r="H157" s="28"/>
      <c r="I157" s="149" t="s">
        <v>484</v>
      </c>
      <c r="J157" s="110" t="s">
        <v>485</v>
      </c>
      <c r="K157" s="12"/>
      <c r="L157" s="12"/>
      <c r="M157" s="12"/>
      <c r="N157" s="12">
        <v>1</v>
      </c>
      <c r="O157" s="12"/>
      <c r="P157" s="12"/>
      <c r="Q157" s="12"/>
      <c r="R157" s="12"/>
      <c r="S157" s="12"/>
      <c r="T157" s="12">
        <v>1</v>
      </c>
      <c r="U157" s="12"/>
      <c r="V157" s="12">
        <v>1</v>
      </c>
      <c r="W157" s="12"/>
      <c r="X157" s="12"/>
      <c r="Y157" s="12"/>
      <c r="Z157" s="12"/>
      <c r="AA157" s="12"/>
      <c r="AB157" s="12"/>
      <c r="AC157" s="12">
        <v>1</v>
      </c>
      <c r="AD157" s="12"/>
      <c r="AE157" s="12"/>
      <c r="AF157" s="12"/>
      <c r="AG157" s="12"/>
      <c r="AH157" s="12"/>
      <c r="AI157" s="12"/>
      <c r="AJ157" s="12"/>
      <c r="AK157" s="12"/>
      <c r="AL157" s="12"/>
      <c r="AM157" s="12"/>
      <c r="AN157" s="12"/>
      <c r="AO157" s="12">
        <v>1</v>
      </c>
      <c r="AP157" s="12">
        <v>1</v>
      </c>
      <c r="AQ157" s="12"/>
      <c r="AR157" s="12"/>
      <c r="AS157" s="12">
        <v>1</v>
      </c>
      <c r="AT157" s="12">
        <v>1</v>
      </c>
      <c r="AU157" s="12"/>
      <c r="AV157" s="12"/>
      <c r="AW157" s="12"/>
      <c r="AX157" s="12"/>
      <c r="AY157" s="12"/>
      <c r="AZ157" s="12"/>
      <c r="BA157" s="12"/>
      <c r="BB157" s="12"/>
      <c r="BC157" s="12"/>
      <c r="BD157" s="12"/>
      <c r="BE157" s="12"/>
      <c r="BF157" s="12"/>
      <c r="BG157" s="12"/>
      <c r="BH157" s="12"/>
      <c r="BI157" s="12"/>
      <c r="BJ157" s="12"/>
      <c r="BK157" s="12"/>
      <c r="BL157" s="12">
        <v>1</v>
      </c>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v>1</v>
      </c>
      <c r="CT157" s="12"/>
      <c r="CU157" s="12"/>
      <c r="CV157" s="12"/>
      <c r="CW157" s="12"/>
      <c r="CX157" s="12"/>
      <c r="CY157" s="12"/>
      <c r="CZ157" s="12"/>
      <c r="DA157" s="12"/>
      <c r="DB157" s="12"/>
      <c r="DC157" s="12"/>
      <c r="DD157" s="12"/>
      <c r="DE157" s="12"/>
      <c r="DF157" s="12"/>
      <c r="DG157" s="12"/>
      <c r="DH157" s="12"/>
      <c r="DI157" s="12"/>
      <c r="DJ157" s="12"/>
      <c r="DK157" s="12"/>
      <c r="DL157" s="12">
        <v>1</v>
      </c>
      <c r="DM157" s="12"/>
      <c r="DN157" s="12"/>
      <c r="DO157" s="12">
        <v>1</v>
      </c>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v>1</v>
      </c>
      <c r="GA157" s="12" t="s">
        <v>486</v>
      </c>
      <c r="GB157" s="12">
        <v>0</v>
      </c>
      <c r="GC157" s="14">
        <v>0</v>
      </c>
      <c r="GD157" s="14"/>
      <c r="GE157" s="14"/>
      <c r="GF157" s="12" t="s">
        <v>145</v>
      </c>
      <c r="GG157" s="12" t="s">
        <v>155</v>
      </c>
      <c r="GH157" s="12" t="s">
        <v>156</v>
      </c>
      <c r="GI157" s="12" t="s">
        <v>487</v>
      </c>
      <c r="GJ157" s="12" t="s">
        <v>488</v>
      </c>
      <c r="GK157" s="12"/>
      <c r="GL157" s="41" t="s">
        <v>489</v>
      </c>
      <c r="GM157" s="12" t="s">
        <v>490</v>
      </c>
      <c r="GN157" s="12" t="s">
        <v>491</v>
      </c>
      <c r="GO157" s="12"/>
      <c r="GP157" s="431" t="s">
        <v>196</v>
      </c>
      <c r="GQ157" s="12">
        <v>1</v>
      </c>
      <c r="GR157" s="12">
        <v>1</v>
      </c>
      <c r="GS157" s="12">
        <v>0</v>
      </c>
      <c r="GT157" s="12"/>
      <c r="GU157" s="12">
        <v>0</v>
      </c>
      <c r="GV157" s="12">
        <v>0</v>
      </c>
      <c r="GW157" s="14">
        <v>0</v>
      </c>
      <c r="GX157" s="14"/>
      <c r="GY157" s="14"/>
      <c r="GZ157" s="44"/>
      <c r="HA157" s="44"/>
      <c r="HB157" s="44"/>
      <c r="HC157" s="44"/>
      <c r="HD157" s="44"/>
      <c r="HE157" s="44"/>
      <c r="HF157" s="44"/>
      <c r="HG157" s="44"/>
      <c r="HH157" s="44"/>
      <c r="HI157" s="44"/>
      <c r="HJ157" s="44"/>
      <c r="HK157" s="44"/>
      <c r="HL157" s="44"/>
      <c r="HM157" s="44"/>
      <c r="HN157" s="44"/>
      <c r="HO157" s="44"/>
    </row>
    <row r="158" spans="1:223" ht="45" customHeight="1">
      <c r="A158" s="19">
        <f>A157+1</f>
        <v>118</v>
      </c>
      <c r="B158" s="121" t="s">
        <v>164</v>
      </c>
      <c r="C158" s="193">
        <f>1+C157</f>
        <v>73</v>
      </c>
      <c r="D158" s="28" t="s">
        <v>522</v>
      </c>
      <c r="E158" s="28" t="s">
        <v>523</v>
      </c>
      <c r="F158" s="214">
        <v>2021</v>
      </c>
      <c r="G158" s="28" t="s">
        <v>151</v>
      </c>
      <c r="H158" s="28"/>
      <c r="I158" s="149" t="s">
        <v>524</v>
      </c>
      <c r="J158" s="110" t="s">
        <v>525</v>
      </c>
      <c r="K158" s="28"/>
      <c r="L158" s="28"/>
      <c r="M158" s="28"/>
      <c r="N158" s="28">
        <v>1</v>
      </c>
      <c r="O158" s="28"/>
      <c r="P158" s="28">
        <v>0</v>
      </c>
      <c r="Q158" s="28">
        <v>1</v>
      </c>
      <c r="R158" s="28"/>
      <c r="S158" s="28"/>
      <c r="T158" s="28"/>
      <c r="U158" s="28"/>
      <c r="V158" s="28"/>
      <c r="W158" s="28"/>
      <c r="X158" s="28"/>
      <c r="Y158" s="28"/>
      <c r="Z158" s="28"/>
      <c r="AA158" s="28"/>
      <c r="AB158" s="28"/>
      <c r="AC158" s="28"/>
      <c r="AD158" s="28">
        <v>1</v>
      </c>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v>1</v>
      </c>
      <c r="CT158" s="28"/>
      <c r="CU158" s="28"/>
      <c r="CV158" s="28"/>
      <c r="CW158" s="28"/>
      <c r="CX158" s="28"/>
      <c r="CY158" s="28"/>
      <c r="CZ158" s="28"/>
      <c r="DA158" s="28"/>
      <c r="DB158" s="28"/>
      <c r="DC158" s="28"/>
      <c r="DD158" s="28"/>
      <c r="DE158" s="28"/>
      <c r="DF158" s="28"/>
      <c r="DG158" s="28"/>
      <c r="DH158" s="28"/>
      <c r="DI158" s="28"/>
      <c r="DJ158" s="28"/>
      <c r="DK158" s="28"/>
      <c r="DL158" s="28">
        <v>1</v>
      </c>
      <c r="DM158" s="28"/>
      <c r="DN158" s="28"/>
      <c r="DO158" s="28">
        <v>1</v>
      </c>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c r="FH158" s="28"/>
      <c r="FI158" s="28"/>
      <c r="FJ158" s="28"/>
      <c r="FK158" s="28"/>
      <c r="FL158" s="28"/>
      <c r="FM158" s="28"/>
      <c r="FN158" s="28"/>
      <c r="FO158" s="28"/>
      <c r="FP158" s="28">
        <v>1</v>
      </c>
      <c r="FQ158" s="28">
        <v>1</v>
      </c>
      <c r="FR158" s="28"/>
      <c r="FS158" s="28"/>
      <c r="FT158" s="28"/>
      <c r="FU158" s="28"/>
      <c r="FV158" s="28"/>
      <c r="FW158" s="28"/>
      <c r="FX158" s="28"/>
      <c r="FY158" s="28"/>
      <c r="FZ158" s="28"/>
      <c r="GA158" s="28"/>
      <c r="GB158" s="28"/>
      <c r="GC158" s="28"/>
      <c r="GD158" s="28"/>
      <c r="GE158" s="28"/>
      <c r="GF158" s="28" t="s">
        <v>35</v>
      </c>
      <c r="GG158" s="28" t="s">
        <v>526</v>
      </c>
      <c r="GH158" s="28" t="s">
        <v>62</v>
      </c>
      <c r="GI158" s="28" t="s">
        <v>527</v>
      </c>
      <c r="GJ158" s="28" t="s">
        <v>528</v>
      </c>
      <c r="GK158" s="28" t="s">
        <v>529</v>
      </c>
      <c r="GL158" s="28" t="s">
        <v>530</v>
      </c>
      <c r="GM158" s="28" t="s">
        <v>531</v>
      </c>
      <c r="GN158" s="28" t="s">
        <v>532</v>
      </c>
      <c r="GO158" s="28" t="s">
        <v>533</v>
      </c>
      <c r="GP158" s="431" t="s">
        <v>534</v>
      </c>
      <c r="GQ158" s="28"/>
      <c r="GR158" s="28"/>
      <c r="GS158" s="28"/>
      <c r="GT158" s="28"/>
      <c r="GU158" s="28"/>
      <c r="GV158" s="28"/>
      <c r="GW158" s="28"/>
      <c r="GX158" s="28"/>
      <c r="GY158" s="28"/>
      <c r="GZ158" s="44"/>
      <c r="HA158" s="44"/>
      <c r="HB158" s="44"/>
      <c r="HC158" s="44"/>
      <c r="HD158" s="44"/>
      <c r="HE158" s="44"/>
      <c r="HF158" s="44"/>
      <c r="HG158" s="44"/>
      <c r="HH158" s="44"/>
      <c r="HI158" s="44"/>
      <c r="HJ158" s="44"/>
      <c r="HK158" s="44"/>
      <c r="HL158" s="44"/>
      <c r="HM158" s="44"/>
      <c r="HN158" s="44"/>
      <c r="HO158" s="44"/>
    </row>
    <row r="159" spans="1:223" ht="45" customHeight="1">
      <c r="A159" s="19">
        <f>A158+1</f>
        <v>119</v>
      </c>
      <c r="B159" s="121" t="s">
        <v>482</v>
      </c>
      <c r="C159" s="193">
        <v>37</v>
      </c>
      <c r="D159" s="28" t="s">
        <v>595</v>
      </c>
      <c r="E159" s="28" t="s">
        <v>596</v>
      </c>
      <c r="F159" s="214">
        <v>2021</v>
      </c>
      <c r="G159" s="28" t="s">
        <v>597</v>
      </c>
      <c r="H159" s="28"/>
      <c r="I159" s="149" t="s">
        <v>598</v>
      </c>
      <c r="J159" s="110" t="s">
        <v>599</v>
      </c>
      <c r="K159" s="105">
        <v>0</v>
      </c>
      <c r="L159" s="28"/>
      <c r="M159" s="28"/>
      <c r="N159" s="28">
        <v>1</v>
      </c>
      <c r="O159" s="28"/>
      <c r="P159" s="28">
        <v>0</v>
      </c>
      <c r="Q159" s="28">
        <v>1</v>
      </c>
      <c r="R159" s="28">
        <v>1</v>
      </c>
      <c r="S159" s="28"/>
      <c r="T159" s="28"/>
      <c r="U159" s="28"/>
      <c r="V159" s="28"/>
      <c r="W159" s="28"/>
      <c r="X159" s="28"/>
      <c r="Y159" s="28"/>
      <c r="Z159" s="28"/>
      <c r="AA159" s="28"/>
      <c r="AB159" s="28"/>
      <c r="AC159" s="28"/>
      <c r="AD159" s="28"/>
      <c r="AE159" s="28"/>
      <c r="AF159" s="28"/>
      <c r="AG159" s="28"/>
      <c r="AH159" s="28"/>
      <c r="AI159" s="28"/>
      <c r="AJ159" s="28"/>
      <c r="AK159" s="28"/>
      <c r="AL159" s="28"/>
      <c r="AM159" s="28">
        <v>1</v>
      </c>
      <c r="AN159" s="28"/>
      <c r="AO159" s="28">
        <v>0</v>
      </c>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v>1</v>
      </c>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v>1</v>
      </c>
      <c r="CT159" s="28"/>
      <c r="CU159" s="28"/>
      <c r="CV159" s="28"/>
      <c r="CW159" s="28"/>
      <c r="CX159" s="28"/>
      <c r="CY159" s="28"/>
      <c r="CZ159" s="28"/>
      <c r="DA159" s="28"/>
      <c r="DB159" s="28"/>
      <c r="DC159" s="28"/>
      <c r="DD159" s="28"/>
      <c r="DE159" s="28"/>
      <c r="DF159" s="28"/>
      <c r="DG159" s="28"/>
      <c r="DH159" s="28"/>
      <c r="DI159" s="28"/>
      <c r="DJ159" s="28"/>
      <c r="DK159" s="28"/>
      <c r="DL159" s="28">
        <v>1</v>
      </c>
      <c r="DM159" s="28"/>
      <c r="DN159" s="28"/>
      <c r="DO159" s="28">
        <v>1</v>
      </c>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v>1</v>
      </c>
      <c r="FC159" s="28"/>
      <c r="FD159" s="28"/>
      <c r="FE159" s="28"/>
      <c r="FF159" s="28"/>
      <c r="FG159" s="28"/>
      <c r="FH159" s="28"/>
      <c r="FI159" s="28"/>
      <c r="FJ159" s="28"/>
      <c r="FK159" s="28"/>
      <c r="FL159" s="28"/>
      <c r="FM159" s="28"/>
      <c r="FN159" s="28"/>
      <c r="FO159" s="28"/>
      <c r="FP159" s="28"/>
      <c r="FQ159" s="28"/>
      <c r="FR159" s="28"/>
      <c r="FS159" s="28"/>
      <c r="FT159" s="28"/>
      <c r="FU159" s="28"/>
      <c r="FV159" s="28"/>
      <c r="FW159" s="28"/>
      <c r="FX159" s="28"/>
      <c r="FY159" s="28"/>
      <c r="FZ159" s="28"/>
      <c r="GA159" s="28"/>
      <c r="GB159" s="28"/>
      <c r="GC159" s="28"/>
      <c r="GD159" s="28"/>
      <c r="GE159" s="28"/>
      <c r="GF159" s="28" t="s">
        <v>61</v>
      </c>
      <c r="GG159" s="28" t="s">
        <v>600</v>
      </c>
      <c r="GH159" s="28" t="s">
        <v>173</v>
      </c>
      <c r="GI159" s="28" t="s">
        <v>601</v>
      </c>
      <c r="GJ159" s="28" t="s">
        <v>602</v>
      </c>
      <c r="GK159" s="28"/>
      <c r="GL159" s="28" t="s">
        <v>603</v>
      </c>
      <c r="GM159" s="28" t="s">
        <v>604</v>
      </c>
      <c r="GN159" s="28"/>
      <c r="GO159" s="28"/>
      <c r="GP159" s="28"/>
      <c r="GQ159" s="28"/>
      <c r="GR159" s="28"/>
      <c r="GS159" s="28"/>
      <c r="GT159" s="28"/>
      <c r="GU159" s="28"/>
      <c r="GV159" s="28"/>
      <c r="GW159" s="28"/>
      <c r="GX159" s="28"/>
      <c r="GY159" s="28"/>
      <c r="GZ159" s="44"/>
      <c r="HA159" s="44"/>
      <c r="HB159" s="44"/>
      <c r="HC159" s="44"/>
      <c r="HD159" s="44"/>
      <c r="HE159" s="44"/>
      <c r="HF159" s="44"/>
      <c r="HG159" s="44"/>
      <c r="HH159" s="44"/>
      <c r="HI159" s="44"/>
      <c r="HJ159" s="44"/>
      <c r="HK159" s="44"/>
      <c r="HL159" s="44"/>
      <c r="HM159" s="44"/>
      <c r="HN159" s="44"/>
      <c r="HO159" s="44"/>
    </row>
    <row r="160" spans="1:223" ht="45" customHeight="1">
      <c r="A160" s="19">
        <f>A159+1</f>
        <v>120</v>
      </c>
      <c r="B160" s="125" t="s">
        <v>1401</v>
      </c>
      <c r="C160" s="196">
        <v>48</v>
      </c>
      <c r="D160" s="28" t="s">
        <v>715</v>
      </c>
      <c r="E160" s="28" t="s">
        <v>716</v>
      </c>
      <c r="F160" s="214">
        <v>2021</v>
      </c>
      <c r="G160" s="28" t="s">
        <v>717</v>
      </c>
      <c r="H160" s="51"/>
      <c r="I160" s="155" t="s">
        <v>718</v>
      </c>
      <c r="J160" s="110" t="s">
        <v>719</v>
      </c>
      <c r="K160" s="28"/>
      <c r="L160" s="28"/>
      <c r="M160" s="28"/>
      <c r="N160" s="28">
        <v>1</v>
      </c>
      <c r="O160" s="28"/>
      <c r="P160" s="28">
        <v>0</v>
      </c>
      <c r="Q160" s="28">
        <v>1</v>
      </c>
      <c r="R160" s="28"/>
      <c r="S160" s="28"/>
      <c r="T160" s="28"/>
      <c r="U160" s="28"/>
      <c r="V160" s="28"/>
      <c r="W160" s="28"/>
      <c r="X160" s="28"/>
      <c r="Y160" s="28"/>
      <c r="Z160" s="28"/>
      <c r="AA160" s="28"/>
      <c r="AB160" s="28"/>
      <c r="AC160" s="28"/>
      <c r="AD160" s="28"/>
      <c r="AE160" s="28"/>
      <c r="AF160" s="28">
        <v>1</v>
      </c>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v>1</v>
      </c>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v>1</v>
      </c>
      <c r="DK160" s="28"/>
      <c r="DL160" s="28">
        <v>1</v>
      </c>
      <c r="DM160" s="28"/>
      <c r="DN160" s="28"/>
      <c r="DO160" s="28">
        <v>1</v>
      </c>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c r="FH160" s="28"/>
      <c r="FI160" s="28"/>
      <c r="FJ160" s="28"/>
      <c r="FK160" s="28"/>
      <c r="FL160" s="28"/>
      <c r="FM160" s="28"/>
      <c r="FN160" s="28"/>
      <c r="FO160" s="28"/>
      <c r="FP160" s="28"/>
      <c r="FQ160" s="28"/>
      <c r="FR160" s="28"/>
      <c r="FS160" s="28">
        <v>1</v>
      </c>
      <c r="FT160" s="28"/>
      <c r="FU160" s="28"/>
      <c r="FV160" s="28"/>
      <c r="FW160" s="28"/>
      <c r="FX160" s="28"/>
      <c r="FY160" s="28"/>
      <c r="FZ160" s="28"/>
      <c r="GA160" s="28"/>
      <c r="GB160" s="28"/>
      <c r="GC160" s="28"/>
      <c r="GD160" s="28"/>
      <c r="GE160" s="28"/>
      <c r="GF160" s="28" t="s">
        <v>37</v>
      </c>
      <c r="GG160" s="28" t="s">
        <v>720</v>
      </c>
      <c r="GH160" s="28" t="s">
        <v>698</v>
      </c>
      <c r="GI160" s="28" t="s">
        <v>721</v>
      </c>
      <c r="GJ160" s="28" t="s">
        <v>722</v>
      </c>
      <c r="GK160" s="28"/>
      <c r="GL160" s="28" t="s">
        <v>723</v>
      </c>
      <c r="GM160" s="28" t="s">
        <v>724</v>
      </c>
      <c r="GN160" s="28" t="s">
        <v>725</v>
      </c>
      <c r="GO160" s="28"/>
      <c r="GP160" s="28"/>
      <c r="GQ160" s="28"/>
      <c r="GR160" s="28"/>
      <c r="GS160" s="28"/>
      <c r="GT160" s="28"/>
      <c r="GU160" s="28"/>
      <c r="GV160" s="28"/>
      <c r="GW160" s="28"/>
      <c r="GX160" s="28"/>
      <c r="GY160" s="28"/>
      <c r="GZ160" s="44"/>
      <c r="HA160" s="44"/>
      <c r="HB160" s="44"/>
      <c r="HC160" s="44"/>
      <c r="HD160" s="44"/>
      <c r="HE160" s="44"/>
      <c r="HF160" s="44"/>
      <c r="HG160" s="44"/>
      <c r="HH160" s="44"/>
      <c r="HI160" s="44"/>
      <c r="HJ160" s="44"/>
      <c r="HK160" s="44"/>
      <c r="HL160" s="44"/>
      <c r="HM160" s="44"/>
      <c r="HN160" s="44"/>
      <c r="HO160" s="44"/>
    </row>
    <row r="161" spans="1:223" ht="45" customHeight="1">
      <c r="A161" s="19">
        <f>A160+1</f>
        <v>121</v>
      </c>
      <c r="B161" s="124" t="s">
        <v>1411</v>
      </c>
      <c r="C161" s="198">
        <v>55</v>
      </c>
      <c r="D161" s="28" t="s">
        <v>790</v>
      </c>
      <c r="E161" s="28" t="s">
        <v>791</v>
      </c>
      <c r="F161" s="214">
        <v>2021</v>
      </c>
      <c r="G161" s="28" t="s">
        <v>151</v>
      </c>
      <c r="H161" s="28"/>
      <c r="I161" s="149" t="s">
        <v>792</v>
      </c>
      <c r="J161" s="110" t="s">
        <v>793</v>
      </c>
      <c r="K161" s="28"/>
      <c r="L161" s="28"/>
      <c r="M161" s="28"/>
      <c r="N161" s="28">
        <v>1</v>
      </c>
      <c r="O161" s="28"/>
      <c r="P161" s="28"/>
      <c r="Q161" s="28"/>
      <c r="R161" s="28"/>
      <c r="S161" s="28">
        <v>1</v>
      </c>
      <c r="T161" s="28"/>
      <c r="U161" s="28"/>
      <c r="V161" s="28"/>
      <c r="W161" s="28"/>
      <c r="X161" s="28"/>
      <c r="Y161" s="28"/>
      <c r="Z161" s="28"/>
      <c r="AA161" s="28"/>
      <c r="AB161" s="105">
        <v>0</v>
      </c>
      <c r="AC161" s="28">
        <v>1</v>
      </c>
      <c r="AD161" s="28"/>
      <c r="AE161" s="28"/>
      <c r="AF161" s="28"/>
      <c r="AG161" s="28"/>
      <c r="AH161" s="28"/>
      <c r="AI161" s="28"/>
      <c r="AJ161" s="28"/>
      <c r="AK161" s="28"/>
      <c r="AL161" s="28"/>
      <c r="AM161" s="105">
        <v>1</v>
      </c>
      <c r="AN161" s="105">
        <v>1</v>
      </c>
      <c r="AO161" s="28">
        <v>1</v>
      </c>
      <c r="AP161" s="28">
        <v>1</v>
      </c>
      <c r="AQ161" s="105">
        <v>0</v>
      </c>
      <c r="AR161" s="105">
        <v>0</v>
      </c>
      <c r="AS161" s="28">
        <v>1</v>
      </c>
      <c r="AT161" s="28"/>
      <c r="AU161" s="28"/>
      <c r="AV161" s="28"/>
      <c r="AW161" s="28"/>
      <c r="AX161" s="28"/>
      <c r="AY161" s="148">
        <v>1</v>
      </c>
      <c r="AZ161" s="148"/>
      <c r="BA161" s="148"/>
      <c r="BB161" s="28"/>
      <c r="BC161" s="28"/>
      <c r="BD161" s="28"/>
      <c r="BE161" s="28"/>
      <c r="BF161" s="28"/>
      <c r="BG161" s="28"/>
      <c r="BH161" s="28"/>
      <c r="BI161" s="105">
        <v>0</v>
      </c>
      <c r="BJ161" s="105"/>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v>1</v>
      </c>
      <c r="DK161" s="28"/>
      <c r="DL161" s="28">
        <v>1</v>
      </c>
      <c r="DM161" s="28"/>
      <c r="DN161" s="28"/>
      <c r="DO161" s="28">
        <v>1</v>
      </c>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v>1</v>
      </c>
      <c r="FF161" s="28"/>
      <c r="FG161" s="28"/>
      <c r="FH161" s="28"/>
      <c r="FI161" s="28"/>
      <c r="FJ161" s="28"/>
      <c r="FK161" s="28"/>
      <c r="FL161" s="28"/>
      <c r="FM161" s="28"/>
      <c r="FN161" s="28"/>
      <c r="FO161" s="28"/>
      <c r="FP161" s="28"/>
      <c r="FQ161" s="28"/>
      <c r="FR161" s="28"/>
      <c r="FS161" s="28"/>
      <c r="FT161" s="28"/>
      <c r="FU161" s="28"/>
      <c r="FV161" s="28"/>
      <c r="FW161" s="28"/>
      <c r="FX161" s="28"/>
      <c r="FY161" s="28"/>
      <c r="FZ161" s="28"/>
      <c r="GA161" s="28"/>
      <c r="GB161" s="28"/>
      <c r="GC161" s="28"/>
      <c r="GD161" s="28"/>
      <c r="GE161" s="28"/>
      <c r="GF161" s="28" t="s">
        <v>741</v>
      </c>
      <c r="GG161" s="28" t="s">
        <v>794</v>
      </c>
      <c r="GH161" s="28" t="s">
        <v>795</v>
      </c>
      <c r="GI161" s="28" t="s">
        <v>796</v>
      </c>
      <c r="GJ161" s="28" t="s">
        <v>797</v>
      </c>
      <c r="GK161" s="28"/>
      <c r="GL161" s="28" t="s">
        <v>798</v>
      </c>
      <c r="GM161" s="28" t="s">
        <v>799</v>
      </c>
      <c r="GN161" s="28"/>
      <c r="GO161" s="28"/>
      <c r="GP161" s="28"/>
      <c r="GQ161" s="28"/>
      <c r="GR161" s="28"/>
      <c r="GS161" s="28"/>
      <c r="GT161" s="28"/>
      <c r="GU161" s="28"/>
      <c r="GV161" s="28"/>
      <c r="GW161" s="28"/>
      <c r="GX161" s="28"/>
      <c r="GY161" s="28"/>
      <c r="GZ161" s="44"/>
      <c r="HA161" s="44"/>
      <c r="HB161" s="44"/>
      <c r="HC161" s="44"/>
      <c r="HD161" s="44"/>
      <c r="HE161" s="44"/>
      <c r="HF161" s="44"/>
      <c r="HG161" s="44"/>
      <c r="HH161" s="44"/>
      <c r="HI161" s="44"/>
      <c r="HJ161" s="44"/>
      <c r="HK161" s="44"/>
      <c r="HL161" s="44"/>
      <c r="HM161" s="44"/>
      <c r="HN161" s="44"/>
      <c r="HO161" s="44"/>
    </row>
    <row r="162" spans="1:223" ht="45" customHeight="1">
      <c r="A162" s="19">
        <f>A161+1</f>
        <v>122</v>
      </c>
      <c r="B162" s="124" t="s">
        <v>252</v>
      </c>
      <c r="C162" s="198">
        <v>60</v>
      </c>
      <c r="D162" s="28" t="s">
        <v>840</v>
      </c>
      <c r="E162" s="28" t="s">
        <v>841</v>
      </c>
      <c r="F162" s="214">
        <v>2021</v>
      </c>
      <c r="G162" s="28" t="s">
        <v>151</v>
      </c>
      <c r="H162" s="28"/>
      <c r="I162" s="149" t="s">
        <v>842</v>
      </c>
      <c r="J162" s="110" t="s">
        <v>843</v>
      </c>
      <c r="K162" s="28"/>
      <c r="L162" s="28"/>
      <c r="M162" s="28">
        <v>1</v>
      </c>
      <c r="N162" s="28">
        <v>1</v>
      </c>
      <c r="O162" s="28">
        <v>1</v>
      </c>
      <c r="P162" s="28">
        <v>0</v>
      </c>
      <c r="Q162" s="28">
        <v>1</v>
      </c>
      <c r="R162" s="28"/>
      <c r="S162" s="28"/>
      <c r="T162" s="28"/>
      <c r="U162" s="28"/>
      <c r="V162" s="28"/>
      <c r="W162" s="28"/>
      <c r="X162" s="28"/>
      <c r="Y162" s="28"/>
      <c r="Z162" s="28"/>
      <c r="AA162" s="28"/>
      <c r="AB162" s="28"/>
      <c r="AC162" s="28"/>
      <c r="AD162" s="28"/>
      <c r="AE162" s="28"/>
      <c r="AF162" s="28"/>
      <c r="AG162" s="28"/>
      <c r="AH162" s="28"/>
      <c r="AI162" s="28"/>
      <c r="AJ162" s="28"/>
      <c r="AK162" s="28"/>
      <c r="AL162" s="28"/>
      <c r="AM162" s="28">
        <v>1</v>
      </c>
      <c r="AN162" s="28"/>
      <c r="AO162" s="28"/>
      <c r="AP162" s="28"/>
      <c r="AQ162" s="28"/>
      <c r="AR162" s="28"/>
      <c r="AS162" s="28"/>
      <c r="AT162" s="28"/>
      <c r="AU162" s="28"/>
      <c r="AV162" s="28">
        <v>1</v>
      </c>
      <c r="AW162" s="28"/>
      <c r="AX162" s="28"/>
      <c r="AY162" s="28">
        <v>1</v>
      </c>
      <c r="AZ162" s="28"/>
      <c r="BA162" s="28"/>
      <c r="BB162" s="28"/>
      <c r="BC162" s="28"/>
      <c r="BD162" s="28"/>
      <c r="BE162" s="28"/>
      <c r="BF162" s="28"/>
      <c r="BG162" s="28"/>
      <c r="BH162" s="28"/>
      <c r="BI162" s="105">
        <v>0</v>
      </c>
      <c r="BJ162" s="105"/>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v>1</v>
      </c>
      <c r="DK162" s="28"/>
      <c r="DL162" s="28">
        <v>1</v>
      </c>
      <c r="DM162" s="28"/>
      <c r="DN162" s="28"/>
      <c r="DO162" s="28">
        <v>1</v>
      </c>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c r="FH162" s="28"/>
      <c r="FI162" s="28"/>
      <c r="FJ162" s="28"/>
      <c r="FK162" s="28"/>
      <c r="FL162" s="28">
        <v>1</v>
      </c>
      <c r="FM162" s="28"/>
      <c r="FN162" s="28"/>
      <c r="FO162" s="28"/>
      <c r="FP162" s="28"/>
      <c r="FQ162" s="28"/>
      <c r="FR162" s="28"/>
      <c r="FS162" s="28"/>
      <c r="FT162" s="28"/>
      <c r="FU162" s="28"/>
      <c r="FV162" s="28"/>
      <c r="FW162" s="28"/>
      <c r="FX162" s="28"/>
      <c r="FY162" s="28"/>
      <c r="FZ162" s="28"/>
      <c r="GA162" s="28"/>
      <c r="GB162" s="28"/>
      <c r="GC162" s="28"/>
      <c r="GD162" s="28"/>
      <c r="GE162" s="28"/>
      <c r="GF162" s="28" t="s">
        <v>708</v>
      </c>
      <c r="GG162" s="28" t="s">
        <v>844</v>
      </c>
      <c r="GH162" s="28" t="s">
        <v>642</v>
      </c>
      <c r="GI162" s="28" t="s">
        <v>845</v>
      </c>
      <c r="GJ162" s="28"/>
      <c r="GK162" s="28" t="s">
        <v>846</v>
      </c>
      <c r="GL162" s="28" t="s">
        <v>847</v>
      </c>
      <c r="GM162" s="28" t="s">
        <v>848</v>
      </c>
      <c r="GN162" s="28" t="s">
        <v>849</v>
      </c>
      <c r="GO162" s="28"/>
      <c r="GP162" s="28"/>
      <c r="GQ162" s="28"/>
      <c r="GR162" s="28"/>
      <c r="GS162" s="28"/>
      <c r="GT162" s="28"/>
      <c r="GU162" s="28"/>
      <c r="GV162" s="28"/>
      <c r="GW162" s="28"/>
      <c r="GX162" s="28"/>
      <c r="GY162" s="28"/>
      <c r="GZ162" s="44"/>
      <c r="HA162" s="44"/>
      <c r="HB162" s="44"/>
      <c r="HC162" s="44"/>
      <c r="HD162" s="44"/>
      <c r="HE162" s="44"/>
      <c r="HF162" s="44"/>
      <c r="HG162" s="44"/>
      <c r="HH162" s="44"/>
      <c r="HI162" s="44"/>
      <c r="HJ162" s="44"/>
      <c r="HK162" s="44"/>
      <c r="HL162" s="44"/>
      <c r="HM162" s="44"/>
      <c r="HN162" s="44"/>
      <c r="HO162" s="44"/>
    </row>
    <row r="163" spans="1:223" ht="45" customHeight="1">
      <c r="A163" s="19">
        <f>A162+1</f>
        <v>123</v>
      </c>
      <c r="B163" s="124" t="s">
        <v>164</v>
      </c>
      <c r="C163" s="200">
        <f>C162+1</f>
        <v>61</v>
      </c>
      <c r="D163" s="149" t="s">
        <v>1592</v>
      </c>
      <c r="E163" s="149" t="s">
        <v>1027</v>
      </c>
      <c r="F163" s="214">
        <v>2021</v>
      </c>
      <c r="G163" s="149" t="s">
        <v>1595</v>
      </c>
      <c r="H163" s="28"/>
      <c r="I163" s="149" t="s">
        <v>1029</v>
      </c>
      <c r="J163" s="110" t="s">
        <v>1593</v>
      </c>
      <c r="K163" s="28">
        <v>1</v>
      </c>
      <c r="L163" s="28"/>
      <c r="M163" s="28"/>
      <c r="N163" s="28"/>
      <c r="O163" s="28"/>
      <c r="P163" s="28"/>
      <c r="Q163" s="28"/>
      <c r="R163" s="105">
        <v>0</v>
      </c>
      <c r="S163" s="28"/>
      <c r="T163" s="28"/>
      <c r="U163" s="105">
        <v>1</v>
      </c>
      <c r="V163" s="28"/>
      <c r="W163" s="28"/>
      <c r="X163" s="28"/>
      <c r="Y163" s="28"/>
      <c r="Z163" s="28"/>
      <c r="AA163" s="28"/>
      <c r="AB163" s="28"/>
      <c r="AC163" s="105">
        <v>0</v>
      </c>
      <c r="AD163" s="28"/>
      <c r="AE163" s="28"/>
      <c r="AF163" s="28"/>
      <c r="AG163" s="28"/>
      <c r="AH163" s="28"/>
      <c r="AI163" s="28"/>
      <c r="AJ163" s="28"/>
      <c r="AK163" s="28"/>
      <c r="AL163" s="28"/>
      <c r="AM163" s="28">
        <v>1</v>
      </c>
      <c r="AN163" s="105">
        <v>0</v>
      </c>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105">
        <v>1</v>
      </c>
      <c r="BP163" s="28"/>
      <c r="BQ163" s="28"/>
      <c r="BR163" s="28"/>
      <c r="BS163" s="28"/>
      <c r="BT163" s="28"/>
      <c r="BU163" s="28"/>
      <c r="BV163" s="28"/>
      <c r="BW163" s="28"/>
      <c r="BX163" s="28">
        <v>1</v>
      </c>
      <c r="BY163" s="28"/>
      <c r="BZ163" s="28"/>
      <c r="CA163" s="28"/>
      <c r="CB163" s="28"/>
      <c r="CC163" s="28"/>
      <c r="CD163" s="28"/>
      <c r="CE163" s="28"/>
      <c r="CF163" s="28"/>
      <c r="CG163" s="28"/>
      <c r="CH163" s="28"/>
      <c r="CI163" s="28"/>
      <c r="CJ163" s="28">
        <v>1</v>
      </c>
      <c r="CK163" s="28">
        <v>1</v>
      </c>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105">
        <v>0</v>
      </c>
      <c r="DL163" s="28"/>
      <c r="DM163" s="105">
        <v>0</v>
      </c>
      <c r="DN163" s="28">
        <v>1</v>
      </c>
      <c r="DO163" s="28">
        <v>1</v>
      </c>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v>1</v>
      </c>
      <c r="FB163" s="28"/>
      <c r="FC163" s="28"/>
      <c r="FD163" s="28"/>
      <c r="FE163" s="28"/>
      <c r="FF163" s="28"/>
      <c r="FG163" s="28"/>
      <c r="FH163" s="28"/>
      <c r="FI163" s="28"/>
      <c r="FJ163" s="28"/>
      <c r="FK163" s="28"/>
      <c r="FL163" s="28"/>
      <c r="FM163" s="28"/>
      <c r="FN163" s="28"/>
      <c r="FO163" s="28"/>
      <c r="FP163" s="28"/>
      <c r="FQ163" s="28"/>
      <c r="FR163" s="28"/>
      <c r="FS163" s="28"/>
      <c r="FT163" s="28"/>
      <c r="FU163" s="28"/>
      <c r="FV163" s="28"/>
      <c r="FW163" s="28"/>
      <c r="FX163" s="28"/>
      <c r="FY163" s="28"/>
      <c r="FZ163" s="28"/>
      <c r="GA163" s="28"/>
      <c r="GB163" s="28"/>
      <c r="GC163" s="28"/>
      <c r="GD163" s="28"/>
      <c r="GE163" s="28"/>
      <c r="GF163" s="28"/>
      <c r="GG163" s="28"/>
      <c r="GH163" s="28"/>
      <c r="GI163" s="28"/>
      <c r="GJ163" s="28"/>
      <c r="GK163" s="28"/>
      <c r="GL163" s="28"/>
      <c r="GM163" s="28"/>
      <c r="GN163" s="28"/>
      <c r="GO163" s="28"/>
      <c r="GP163" s="28"/>
      <c r="GQ163" s="28"/>
      <c r="GR163" s="28"/>
      <c r="GS163" s="28"/>
      <c r="GT163" s="28"/>
      <c r="GU163" s="28"/>
      <c r="GV163" s="28"/>
      <c r="GW163" s="28"/>
      <c r="GX163" s="28"/>
      <c r="GY163" s="28"/>
      <c r="GZ163" s="44"/>
      <c r="HA163" s="44"/>
      <c r="HB163" s="44"/>
      <c r="HC163" s="44"/>
      <c r="HD163" s="44"/>
      <c r="HE163" s="44"/>
      <c r="HF163" s="44"/>
      <c r="HG163" s="44"/>
      <c r="HH163" s="44"/>
      <c r="HI163" s="44"/>
      <c r="HJ163" s="44"/>
      <c r="HK163" s="44"/>
      <c r="HL163" s="44"/>
      <c r="HM163" s="44"/>
      <c r="HN163" s="44"/>
      <c r="HO163" s="44"/>
    </row>
    <row r="164" spans="1:223" ht="45" customHeight="1">
      <c r="A164" s="19">
        <f>A163+1</f>
        <v>124</v>
      </c>
      <c r="B164" s="124" t="s">
        <v>164</v>
      </c>
      <c r="C164" s="196">
        <f>C163+1</f>
        <v>62</v>
      </c>
      <c r="D164" s="149" t="s">
        <v>905</v>
      </c>
      <c r="E164" s="28" t="s">
        <v>1030</v>
      </c>
      <c r="F164" s="214">
        <v>2021</v>
      </c>
      <c r="G164" s="28" t="s">
        <v>151</v>
      </c>
      <c r="H164" s="28"/>
      <c r="I164" s="149" t="s">
        <v>1031</v>
      </c>
      <c r="J164" s="110" t="s">
        <v>1032</v>
      </c>
      <c r="K164" s="28"/>
      <c r="L164" s="28"/>
      <c r="M164" s="28">
        <v>1</v>
      </c>
      <c r="N164" s="28"/>
      <c r="O164" s="28"/>
      <c r="P164" s="28">
        <v>0</v>
      </c>
      <c r="Q164" s="28">
        <v>1</v>
      </c>
      <c r="R164" s="28"/>
      <c r="S164" s="28"/>
      <c r="T164" s="28"/>
      <c r="U164" s="28"/>
      <c r="V164" s="28"/>
      <c r="W164" s="28"/>
      <c r="X164" s="28"/>
      <c r="Y164" s="28"/>
      <c r="Z164" s="28"/>
      <c r="AA164" s="28"/>
      <c r="AB164" s="28"/>
      <c r="AC164" s="28"/>
      <c r="AD164" s="28"/>
      <c r="AE164" s="28"/>
      <c r="AF164" s="28"/>
      <c r="AG164" s="28"/>
      <c r="AH164" s="28"/>
      <c r="AI164" s="28"/>
      <c r="AJ164" s="28"/>
      <c r="AK164" s="28"/>
      <c r="AL164" s="28"/>
      <c r="AM164" s="28">
        <v>1</v>
      </c>
      <c r="AN164" s="28"/>
      <c r="AO164" s="28"/>
      <c r="AP164" s="28"/>
      <c r="AQ164" s="28"/>
      <c r="AR164" s="28"/>
      <c r="AS164" s="28"/>
      <c r="AT164" s="28"/>
      <c r="AU164" s="28"/>
      <c r="AV164" s="28"/>
      <c r="AW164" s="28">
        <v>1</v>
      </c>
      <c r="AX164" s="28"/>
      <c r="AY164" s="28">
        <v>1</v>
      </c>
      <c r="AZ164" s="28"/>
      <c r="BA164" s="28"/>
      <c r="BB164" s="28"/>
      <c r="BC164" s="28"/>
      <c r="BD164" s="28"/>
      <c r="BE164" s="28"/>
      <c r="BF164" s="28"/>
      <c r="BG164" s="28"/>
      <c r="BH164" s="28"/>
      <c r="BI164" s="28">
        <v>0</v>
      </c>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v>1</v>
      </c>
      <c r="DK164" s="28"/>
      <c r="DL164" s="28">
        <v>1</v>
      </c>
      <c r="DM164" s="28"/>
      <c r="DN164" s="28"/>
      <c r="DO164" s="28">
        <v>1</v>
      </c>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v>1</v>
      </c>
      <c r="FG164" s="28"/>
      <c r="FH164" s="28"/>
      <c r="FI164" s="28"/>
      <c r="FJ164" s="28"/>
      <c r="FK164" s="28"/>
      <c r="FL164" s="28"/>
      <c r="FM164" s="28"/>
      <c r="FN164" s="28"/>
      <c r="FO164" s="28"/>
      <c r="FP164" s="28"/>
      <c r="FQ164" s="28"/>
      <c r="FR164" s="28"/>
      <c r="FS164" s="28"/>
      <c r="FT164" s="28"/>
      <c r="FU164" s="28"/>
      <c r="FV164" s="28"/>
      <c r="FW164" s="28"/>
      <c r="FX164" s="28"/>
      <c r="FY164" s="28"/>
      <c r="FZ164" s="28"/>
      <c r="GA164" s="28"/>
      <c r="GB164" s="28"/>
      <c r="GC164" s="28"/>
      <c r="GD164" s="28"/>
      <c r="GE164" s="28"/>
      <c r="GF164" s="28"/>
      <c r="GG164" s="28"/>
      <c r="GH164" s="28"/>
      <c r="GI164" s="28"/>
      <c r="GJ164" s="28"/>
      <c r="GK164" s="28"/>
      <c r="GL164" s="28"/>
      <c r="GM164" s="28"/>
      <c r="GN164" s="28"/>
      <c r="GO164" s="28"/>
      <c r="GP164" s="28"/>
      <c r="GQ164" s="28"/>
      <c r="GR164" s="28"/>
      <c r="GS164" s="28"/>
      <c r="GT164" s="28"/>
      <c r="GU164" s="28"/>
      <c r="GV164" s="28"/>
      <c r="GW164" s="28"/>
      <c r="GX164" s="28"/>
      <c r="GY164" s="28"/>
      <c r="GZ164" s="44"/>
      <c r="HA164" s="44"/>
      <c r="HB164" s="44"/>
      <c r="HC164" s="44"/>
      <c r="HD164" s="44"/>
      <c r="HE164" s="44"/>
      <c r="HF164" s="44"/>
      <c r="HG164" s="44"/>
      <c r="HH164" s="44"/>
      <c r="HI164" s="44"/>
      <c r="HJ164" s="44"/>
      <c r="HK164" s="44"/>
      <c r="HL164" s="44"/>
      <c r="HM164" s="44"/>
      <c r="HN164" s="44"/>
      <c r="HO164" s="44"/>
    </row>
    <row r="165" spans="1:223" ht="45" customHeight="1">
      <c r="A165" s="19">
        <f>A164+1</f>
        <v>125</v>
      </c>
      <c r="B165" s="124" t="s">
        <v>164</v>
      </c>
      <c r="C165" s="196">
        <f>C164+1</f>
        <v>63</v>
      </c>
      <c r="D165" s="28" t="s">
        <v>1066</v>
      </c>
      <c r="E165" s="28" t="s">
        <v>1067</v>
      </c>
      <c r="F165" s="214">
        <v>2021</v>
      </c>
      <c r="G165" s="28" t="s">
        <v>1068</v>
      </c>
      <c r="H165" s="28"/>
      <c r="I165" s="162" t="s">
        <v>1610</v>
      </c>
      <c r="J165" s="110" t="s">
        <v>1069</v>
      </c>
      <c r="K165" s="28"/>
      <c r="L165" s="28"/>
      <c r="M165" s="28">
        <v>1</v>
      </c>
      <c r="N165" s="28"/>
      <c r="O165" s="28"/>
      <c r="P165" s="28">
        <v>0</v>
      </c>
      <c r="Q165" s="28">
        <v>1</v>
      </c>
      <c r="R165" s="28"/>
      <c r="S165" s="28"/>
      <c r="T165" s="28"/>
      <c r="U165" s="28"/>
      <c r="V165" s="28"/>
      <c r="W165" s="28"/>
      <c r="X165" s="28"/>
      <c r="Y165" s="28"/>
      <c r="Z165" s="28"/>
      <c r="AA165" s="28"/>
      <c r="AB165" s="28"/>
      <c r="AC165" s="28"/>
      <c r="AD165" s="28"/>
      <c r="AE165" s="28"/>
      <c r="AF165" s="28"/>
      <c r="AG165" s="28"/>
      <c r="AH165" s="28"/>
      <c r="AI165" s="28"/>
      <c r="AJ165" s="28"/>
      <c r="AK165" s="28"/>
      <c r="AL165" s="28"/>
      <c r="AM165" s="28">
        <v>1</v>
      </c>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v>1</v>
      </c>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v>1</v>
      </c>
      <c r="CU165" s="28"/>
      <c r="CV165" s="28"/>
      <c r="CW165" s="28">
        <v>1</v>
      </c>
      <c r="CX165" s="28"/>
      <c r="CY165" s="28"/>
      <c r="CZ165" s="28"/>
      <c r="DA165" s="28"/>
      <c r="DB165" s="28"/>
      <c r="DC165" s="28"/>
      <c r="DD165" s="28"/>
      <c r="DE165" s="28"/>
      <c r="DF165" s="28"/>
      <c r="DG165" s="28"/>
      <c r="DH165" s="28"/>
      <c r="DI165" s="28"/>
      <c r="DJ165" s="28"/>
      <c r="DK165" s="28"/>
      <c r="DL165" s="28">
        <v>1</v>
      </c>
      <c r="DM165" s="28"/>
      <c r="DN165" s="28"/>
      <c r="DO165" s="28">
        <v>1</v>
      </c>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c r="FH165" s="28"/>
      <c r="FI165" s="28"/>
      <c r="FJ165" s="28"/>
      <c r="FK165" s="28"/>
      <c r="FL165" s="28"/>
      <c r="FM165" s="28"/>
      <c r="FN165" s="28"/>
      <c r="FO165" s="28"/>
      <c r="FP165" s="28"/>
      <c r="FQ165" s="28"/>
      <c r="FR165" s="28"/>
      <c r="FS165" s="28"/>
      <c r="FT165" s="28">
        <v>1</v>
      </c>
      <c r="FU165" s="28"/>
      <c r="FV165" s="28"/>
      <c r="FW165" s="28"/>
      <c r="FX165" s="28"/>
      <c r="FY165" s="28"/>
      <c r="FZ165" s="28"/>
      <c r="GA165" s="28"/>
      <c r="GB165" s="28"/>
      <c r="GC165" s="28"/>
      <c r="GD165" s="28"/>
      <c r="GE165" s="28"/>
      <c r="GF165" s="28"/>
      <c r="GG165" s="28"/>
      <c r="GH165" s="28"/>
      <c r="GI165" s="28"/>
      <c r="GJ165" s="28"/>
      <c r="GK165" s="28"/>
      <c r="GL165" s="28"/>
      <c r="GM165" s="28"/>
      <c r="GN165" s="28"/>
      <c r="GO165" s="28"/>
      <c r="GP165" s="28"/>
      <c r="GQ165" s="28"/>
      <c r="GR165" s="28"/>
      <c r="GS165" s="28"/>
      <c r="GT165" s="28"/>
      <c r="GU165" s="28"/>
      <c r="GV165" s="28"/>
      <c r="GW165" s="28"/>
      <c r="GX165" s="28"/>
      <c r="GY165" s="28"/>
      <c r="GZ165" s="44"/>
      <c r="HA165" s="44"/>
      <c r="HB165" s="44"/>
      <c r="HC165" s="44"/>
      <c r="HD165" s="44"/>
      <c r="HE165" s="44"/>
      <c r="HF165" s="44"/>
      <c r="HG165" s="44"/>
      <c r="HH165" s="44"/>
      <c r="HI165" s="44"/>
      <c r="HJ165" s="44"/>
      <c r="HK165" s="44"/>
      <c r="HL165" s="44"/>
      <c r="HM165" s="44"/>
      <c r="HN165" s="44"/>
      <c r="HO165" s="44"/>
    </row>
    <row r="166" spans="1:223" ht="45" customHeight="1">
      <c r="A166" s="19">
        <f>A165+1</f>
        <v>126</v>
      </c>
      <c r="B166" s="125" t="s">
        <v>1611</v>
      </c>
      <c r="C166" s="196">
        <f>C165+1</f>
        <v>64</v>
      </c>
      <c r="D166" s="149" t="s">
        <v>1616</v>
      </c>
      <c r="E166" s="28" t="s">
        <v>1070</v>
      </c>
      <c r="F166" s="214">
        <v>2021</v>
      </c>
      <c r="G166" s="28" t="s">
        <v>151</v>
      </c>
      <c r="H166" s="28"/>
      <c r="I166" s="162" t="s">
        <v>1071</v>
      </c>
      <c r="J166" s="110" t="s">
        <v>1072</v>
      </c>
      <c r="K166" s="28"/>
      <c r="L166" s="28"/>
      <c r="M166" s="28">
        <v>1</v>
      </c>
      <c r="N166" s="28"/>
      <c r="O166" s="28"/>
      <c r="P166" s="28">
        <v>0</v>
      </c>
      <c r="Q166" s="28">
        <v>1</v>
      </c>
      <c r="R166" s="28"/>
      <c r="S166" s="28"/>
      <c r="T166" s="28"/>
      <c r="U166" s="28"/>
      <c r="V166" s="28"/>
      <c r="W166" s="28"/>
      <c r="X166" s="28"/>
      <c r="Y166" s="28"/>
      <c r="Z166" s="28"/>
      <c r="AA166" s="28"/>
      <c r="AB166" s="28"/>
      <c r="AC166" s="28"/>
      <c r="AD166" s="28"/>
      <c r="AE166" s="28">
        <v>1</v>
      </c>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v>1</v>
      </c>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v>1</v>
      </c>
      <c r="CT166" s="28"/>
      <c r="CU166" s="28"/>
      <c r="CV166" s="28"/>
      <c r="CW166" s="28"/>
      <c r="CX166" s="28"/>
      <c r="CY166" s="28"/>
      <c r="CZ166" s="28"/>
      <c r="DA166" s="28"/>
      <c r="DB166" s="28"/>
      <c r="DC166" s="28"/>
      <c r="DD166" s="28"/>
      <c r="DE166" s="28"/>
      <c r="DF166" s="28"/>
      <c r="DG166" s="28"/>
      <c r="DH166" s="28"/>
      <c r="DI166" s="28"/>
      <c r="DJ166" s="28"/>
      <c r="DK166" s="28"/>
      <c r="DL166" s="28">
        <v>1</v>
      </c>
      <c r="DM166" s="28"/>
      <c r="DN166" s="28"/>
      <c r="DO166" s="28">
        <v>1</v>
      </c>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c r="FH166" s="28"/>
      <c r="FI166" s="28"/>
      <c r="FJ166" s="28"/>
      <c r="FK166" s="28"/>
      <c r="FL166" s="28"/>
      <c r="FM166" s="28"/>
      <c r="FN166" s="28"/>
      <c r="FO166" s="28"/>
      <c r="FP166" s="28"/>
      <c r="FQ166" s="28"/>
      <c r="FR166" s="28"/>
      <c r="FS166" s="28"/>
      <c r="FT166" s="28">
        <v>1</v>
      </c>
      <c r="FU166" s="28"/>
      <c r="FV166" s="28"/>
      <c r="FW166" s="28"/>
      <c r="FX166" s="28"/>
      <c r="FY166" s="28"/>
      <c r="FZ166" s="28"/>
      <c r="GA166" s="28"/>
      <c r="GB166" s="28"/>
      <c r="GC166" s="28"/>
      <c r="GD166" s="28"/>
      <c r="GE166" s="28"/>
      <c r="GF166" s="28"/>
      <c r="GG166" s="28"/>
      <c r="GH166" s="28"/>
      <c r="GI166" s="28"/>
      <c r="GJ166" s="28"/>
      <c r="GK166" s="28"/>
      <c r="GL166" s="28"/>
      <c r="GM166" s="28"/>
      <c r="GN166" s="28"/>
      <c r="GO166" s="28"/>
      <c r="GP166" s="28"/>
      <c r="GQ166" s="28"/>
      <c r="GR166" s="28"/>
      <c r="GS166" s="28"/>
      <c r="GT166" s="28"/>
      <c r="GU166" s="28"/>
      <c r="GV166" s="28"/>
      <c r="GW166" s="28"/>
      <c r="GX166" s="28"/>
      <c r="GY166" s="28"/>
      <c r="GZ166" s="44"/>
      <c r="HA166" s="44"/>
      <c r="HB166" s="44"/>
      <c r="HC166" s="44"/>
      <c r="HD166" s="44"/>
      <c r="HE166" s="44"/>
      <c r="HF166" s="44"/>
      <c r="HG166" s="44"/>
      <c r="HH166" s="44"/>
      <c r="HI166" s="44"/>
      <c r="HJ166" s="44"/>
      <c r="HK166" s="44"/>
      <c r="HL166" s="44"/>
      <c r="HM166" s="44"/>
      <c r="HN166" s="44"/>
      <c r="HO166" s="44"/>
    </row>
    <row r="167" spans="1:223" ht="45" customHeight="1">
      <c r="A167" s="19">
        <f>A166+1</f>
        <v>127</v>
      </c>
      <c r="B167" s="124" t="s">
        <v>164</v>
      </c>
      <c r="C167" s="196">
        <f>C166+1</f>
        <v>65</v>
      </c>
      <c r="D167" s="57" t="s">
        <v>323</v>
      </c>
      <c r="E167" s="28" t="s">
        <v>1073</v>
      </c>
      <c r="F167" s="214">
        <v>2021</v>
      </c>
      <c r="G167" s="28" t="s">
        <v>151</v>
      </c>
      <c r="H167" s="28"/>
      <c r="I167" s="162" t="s">
        <v>1074</v>
      </c>
      <c r="J167" s="110" t="s">
        <v>1075</v>
      </c>
      <c r="K167" s="28"/>
      <c r="L167" s="28"/>
      <c r="M167" s="28">
        <v>1</v>
      </c>
      <c r="N167" s="28"/>
      <c r="O167" s="28"/>
      <c r="P167" s="28">
        <v>0</v>
      </c>
      <c r="Q167" s="28">
        <v>1</v>
      </c>
      <c r="R167" s="28"/>
      <c r="S167" s="28"/>
      <c r="T167" s="28"/>
      <c r="U167" s="28"/>
      <c r="V167" s="28"/>
      <c r="W167" s="28"/>
      <c r="X167" s="28"/>
      <c r="Y167" s="28"/>
      <c r="Z167" s="28"/>
      <c r="AA167" s="28"/>
      <c r="AB167" s="28"/>
      <c r="AC167" s="28"/>
      <c r="AD167" s="28"/>
      <c r="AE167" s="28"/>
      <c r="AF167" s="28"/>
      <c r="AG167" s="28"/>
      <c r="AH167" s="28"/>
      <c r="AI167" s="28"/>
      <c r="AJ167" s="28"/>
      <c r="AK167" s="28"/>
      <c r="AL167" s="28"/>
      <c r="AM167" s="28">
        <v>1</v>
      </c>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v>1</v>
      </c>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v>1</v>
      </c>
      <c r="CT167" s="28"/>
      <c r="CU167" s="28"/>
      <c r="CV167" s="28"/>
      <c r="CW167" s="28"/>
      <c r="CX167" s="28"/>
      <c r="CY167" s="28"/>
      <c r="CZ167" s="28"/>
      <c r="DA167" s="28"/>
      <c r="DB167" s="28"/>
      <c r="DC167" s="28"/>
      <c r="DD167" s="28"/>
      <c r="DE167" s="28"/>
      <c r="DF167" s="28"/>
      <c r="DG167" s="28"/>
      <c r="DH167" s="28"/>
      <c r="DI167" s="28"/>
      <c r="DJ167" s="28"/>
      <c r="DK167" s="28"/>
      <c r="DL167" s="28">
        <v>1</v>
      </c>
      <c r="DM167" s="28"/>
      <c r="DN167" s="28"/>
      <c r="DO167" s="28">
        <v>1</v>
      </c>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c r="FH167" s="28"/>
      <c r="FI167" s="28"/>
      <c r="FJ167" s="28"/>
      <c r="FK167" s="28"/>
      <c r="FL167" s="28"/>
      <c r="FM167" s="28"/>
      <c r="FN167" s="28"/>
      <c r="FO167" s="28"/>
      <c r="FP167" s="28"/>
      <c r="FQ167" s="28"/>
      <c r="FR167" s="28"/>
      <c r="FS167" s="28"/>
      <c r="FT167" s="28"/>
      <c r="FU167" s="28">
        <v>1</v>
      </c>
      <c r="FV167" s="28"/>
      <c r="FW167" s="28"/>
      <c r="FX167" s="28"/>
      <c r="FY167" s="28"/>
      <c r="FZ167" s="28"/>
      <c r="GA167" s="28" t="s">
        <v>1075</v>
      </c>
      <c r="GB167" s="28">
        <v>1</v>
      </c>
      <c r="GC167" s="28"/>
      <c r="GD167" s="28"/>
      <c r="GE167" s="149" t="s">
        <v>1075</v>
      </c>
      <c r="GF167" s="28"/>
      <c r="GG167" s="28"/>
      <c r="GH167" s="28"/>
      <c r="GI167" s="28"/>
      <c r="GJ167" s="28"/>
      <c r="GK167" s="28"/>
      <c r="GL167" s="28"/>
      <c r="GM167" s="28"/>
      <c r="GN167" s="28"/>
      <c r="GO167" s="28"/>
      <c r="GP167" s="28"/>
      <c r="GQ167" s="28"/>
      <c r="GR167" s="28"/>
      <c r="GS167" s="28"/>
      <c r="GT167" s="28"/>
      <c r="GU167" s="28"/>
      <c r="GV167" s="28"/>
      <c r="GW167" s="28"/>
      <c r="GX167" s="28"/>
      <c r="GY167" s="28"/>
      <c r="GZ167" s="44"/>
      <c r="HA167" s="44"/>
      <c r="HB167" s="44"/>
      <c r="HC167" s="44"/>
      <c r="HD167" s="44"/>
      <c r="HE167" s="44"/>
      <c r="HF167" s="44"/>
      <c r="HG167" s="44"/>
      <c r="HH167" s="44"/>
      <c r="HI167" s="44"/>
      <c r="HJ167" s="44"/>
      <c r="HK167" s="44"/>
      <c r="HL167" s="44"/>
      <c r="HM167" s="44"/>
      <c r="HN167" s="44"/>
      <c r="HO167" s="44"/>
    </row>
    <row r="168" spans="1:223" ht="45" customHeight="1">
      <c r="A168" s="19">
        <f>A167+1</f>
        <v>128</v>
      </c>
      <c r="B168" s="124" t="s">
        <v>164</v>
      </c>
      <c r="C168" s="196">
        <f>C167 + 1</f>
        <v>66</v>
      </c>
      <c r="D168" s="28" t="s">
        <v>905</v>
      </c>
      <c r="E168" s="28" t="s">
        <v>1104</v>
      </c>
      <c r="F168" s="214">
        <v>2021</v>
      </c>
      <c r="G168" s="28" t="s">
        <v>1105</v>
      </c>
      <c r="H168" s="28"/>
      <c r="I168" s="162" t="s">
        <v>1106</v>
      </c>
      <c r="J168" s="110" t="s">
        <v>1638</v>
      </c>
      <c r="K168" s="28"/>
      <c r="L168" s="28"/>
      <c r="M168" s="28">
        <v>1</v>
      </c>
      <c r="N168" s="28"/>
      <c r="O168" s="28"/>
      <c r="P168" s="28">
        <v>0</v>
      </c>
      <c r="Q168" s="28">
        <v>1</v>
      </c>
      <c r="R168" s="28"/>
      <c r="S168" s="28"/>
      <c r="T168" s="28"/>
      <c r="U168" s="28"/>
      <c r="V168" s="28"/>
      <c r="W168" s="28"/>
      <c r="X168" s="28"/>
      <c r="Y168" s="28"/>
      <c r="Z168" s="28"/>
      <c r="AA168" s="28"/>
      <c r="AB168" s="28"/>
      <c r="AC168" s="28"/>
      <c r="AD168" s="28"/>
      <c r="AE168" s="28"/>
      <c r="AF168" s="28"/>
      <c r="AG168" s="28"/>
      <c r="AH168" s="28"/>
      <c r="AI168" s="28"/>
      <c r="AJ168" s="28"/>
      <c r="AK168" s="28"/>
      <c r="AL168" s="28"/>
      <c r="AM168" s="28">
        <v>1</v>
      </c>
      <c r="AN168" s="28"/>
      <c r="AO168" s="28"/>
      <c r="AP168" s="28"/>
      <c r="AQ168" s="28"/>
      <c r="AR168" s="28"/>
      <c r="AS168" s="28"/>
      <c r="AT168" s="28"/>
      <c r="AU168" s="28"/>
      <c r="AV168" s="28">
        <v>1</v>
      </c>
      <c r="AW168" s="28">
        <v>1</v>
      </c>
      <c r="AX168" s="28"/>
      <c r="AY168" s="28"/>
      <c r="AZ168" s="28"/>
      <c r="BA168" s="28"/>
      <c r="BB168" s="28"/>
      <c r="BC168" s="28"/>
      <c r="BD168" s="28"/>
      <c r="BE168" s="28"/>
      <c r="BF168" s="28"/>
      <c r="BG168" s="28"/>
      <c r="BH168" s="28"/>
      <c r="BI168" s="28"/>
      <c r="BJ168" s="28"/>
      <c r="BK168" s="28"/>
      <c r="BL168" s="28">
        <v>1</v>
      </c>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v>1</v>
      </c>
      <c r="DL168" s="105">
        <v>1</v>
      </c>
      <c r="DM168" s="28"/>
      <c r="DN168" s="105">
        <v>0</v>
      </c>
      <c r="DO168" s="28">
        <v>1</v>
      </c>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c r="FH168" s="28"/>
      <c r="FI168" s="28"/>
      <c r="FJ168" s="28"/>
      <c r="FK168" s="28"/>
      <c r="FL168" s="28"/>
      <c r="FM168" s="28"/>
      <c r="FN168" s="28"/>
      <c r="FO168" s="28"/>
      <c r="FP168" s="28"/>
      <c r="FQ168" s="28"/>
      <c r="FR168" s="28"/>
      <c r="FS168" s="28"/>
      <c r="FT168" s="28">
        <v>1</v>
      </c>
      <c r="FU168" s="28"/>
      <c r="FV168" s="28"/>
      <c r="FW168" s="28"/>
      <c r="FX168" s="28"/>
      <c r="FY168" s="28"/>
      <c r="FZ168" s="28"/>
      <c r="GA168" s="28"/>
      <c r="GB168" s="28"/>
      <c r="GC168" s="28"/>
      <c r="GD168" s="28"/>
      <c r="GE168" s="28"/>
      <c r="GF168" s="28"/>
      <c r="GG168" s="28"/>
      <c r="GH168" s="28"/>
      <c r="GI168" s="28"/>
      <c r="GJ168" s="28"/>
      <c r="GK168" s="28"/>
      <c r="GL168" s="28"/>
      <c r="GM168" s="28"/>
      <c r="GN168" s="28"/>
      <c r="GO168" s="28"/>
      <c r="GP168" s="28"/>
      <c r="GQ168" s="28"/>
      <c r="GR168" s="28"/>
      <c r="GS168" s="28"/>
      <c r="GT168" s="28"/>
      <c r="GU168" s="28"/>
      <c r="GV168" s="28"/>
      <c r="GW168" s="28"/>
      <c r="GX168" s="28"/>
      <c r="GY168" s="28"/>
      <c r="GZ168" s="44"/>
      <c r="HA168" s="44"/>
      <c r="HB168" s="44"/>
      <c r="HC168" s="44"/>
      <c r="HD168" s="44"/>
      <c r="HE168" s="44"/>
      <c r="HF168" s="44"/>
      <c r="HG168" s="44"/>
      <c r="HH168" s="44"/>
      <c r="HI168" s="44"/>
      <c r="HJ168" s="44"/>
      <c r="HK168" s="44"/>
      <c r="HL168" s="44"/>
      <c r="HM168" s="44"/>
      <c r="HN168" s="44"/>
      <c r="HO168" s="44"/>
    </row>
    <row r="169" spans="1:223" ht="45" customHeight="1">
      <c r="A169" s="166">
        <f>A168+1</f>
        <v>129</v>
      </c>
      <c r="B169" s="124" t="s">
        <v>252</v>
      </c>
      <c r="C169" s="196">
        <f>C168 + 1</f>
        <v>67</v>
      </c>
      <c r="D169" s="28" t="s">
        <v>1107</v>
      </c>
      <c r="E169" s="28" t="s">
        <v>1108</v>
      </c>
      <c r="F169" s="214">
        <v>2021</v>
      </c>
      <c r="G169" s="28" t="s">
        <v>151</v>
      </c>
      <c r="H169" s="28"/>
      <c r="I169" s="162" t="s">
        <v>1109</v>
      </c>
      <c r="J169" s="110" t="s">
        <v>1639</v>
      </c>
      <c r="K169" s="28"/>
      <c r="L169" s="28"/>
      <c r="M169" s="28">
        <v>1</v>
      </c>
      <c r="N169" s="28"/>
      <c r="O169" s="28"/>
      <c r="P169" s="28">
        <v>0</v>
      </c>
      <c r="Q169" s="28">
        <v>1</v>
      </c>
      <c r="R169" s="28"/>
      <c r="S169" s="28"/>
      <c r="T169" s="28"/>
      <c r="U169" s="28"/>
      <c r="V169" s="28"/>
      <c r="W169" s="28"/>
      <c r="X169" s="28"/>
      <c r="Y169" s="28"/>
      <c r="Z169" s="28"/>
      <c r="AA169" s="28"/>
      <c r="AB169" s="28"/>
      <c r="AC169" s="28"/>
      <c r="AD169" s="28"/>
      <c r="AE169" s="28"/>
      <c r="AF169" s="28"/>
      <c r="AG169" s="28"/>
      <c r="AH169" s="28"/>
      <c r="AI169" s="28"/>
      <c r="AJ169" s="28"/>
      <c r="AK169" s="28"/>
      <c r="AL169" s="28"/>
      <c r="AM169" s="28">
        <v>1</v>
      </c>
      <c r="AN169" s="28"/>
      <c r="AO169" s="28"/>
      <c r="AP169" s="28"/>
      <c r="AQ169" s="28"/>
      <c r="AR169" s="28"/>
      <c r="AS169" s="28"/>
      <c r="AT169" s="28"/>
      <c r="AU169" s="28"/>
      <c r="AV169" s="28"/>
      <c r="AW169" s="28"/>
      <c r="AX169" s="28"/>
      <c r="AY169" s="28"/>
      <c r="AZ169" s="28"/>
      <c r="BA169" s="28"/>
      <c r="BB169" s="28">
        <v>1</v>
      </c>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v>1</v>
      </c>
      <c r="BY169" s="28"/>
      <c r="BZ169" s="28"/>
      <c r="CA169" s="28"/>
      <c r="CB169" s="28"/>
      <c r="CC169" s="28">
        <v>1</v>
      </c>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v>1</v>
      </c>
      <c r="DO169" s="28">
        <v>1</v>
      </c>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c r="FH169" s="28"/>
      <c r="FI169" s="28"/>
      <c r="FJ169" s="28"/>
      <c r="FK169" s="28"/>
      <c r="FL169" s="28"/>
      <c r="FM169" s="28"/>
      <c r="FN169" s="28"/>
      <c r="FO169" s="28">
        <v>1</v>
      </c>
      <c r="FP169" s="28"/>
      <c r="FQ169" s="28"/>
      <c r="FR169" s="28"/>
      <c r="FS169" s="28"/>
      <c r="FT169" s="28"/>
      <c r="FU169" s="28"/>
      <c r="FV169" s="28"/>
      <c r="FW169" s="28"/>
      <c r="FX169" s="28"/>
      <c r="FY169" s="28"/>
      <c r="FZ169" s="28"/>
      <c r="GA169" s="28"/>
      <c r="GB169" s="28"/>
      <c r="GC169" s="28"/>
      <c r="GD169" s="28"/>
      <c r="GE169" s="28"/>
      <c r="GF169" s="28"/>
      <c r="GG169" s="28"/>
      <c r="GH169" s="28"/>
      <c r="GI169" s="28"/>
      <c r="GJ169" s="28"/>
      <c r="GK169" s="28"/>
      <c r="GL169" s="28"/>
      <c r="GM169" s="28"/>
      <c r="GN169" s="28"/>
      <c r="GO169" s="28"/>
      <c r="GP169" s="28"/>
      <c r="GQ169" s="28"/>
      <c r="GR169" s="28"/>
      <c r="GS169" s="28"/>
      <c r="GT169" s="28"/>
      <c r="GU169" s="28"/>
      <c r="GV169" s="28"/>
      <c r="GW169" s="28"/>
      <c r="GX169" s="28"/>
      <c r="GY169" s="28"/>
      <c r="GZ169" s="44"/>
      <c r="HA169" s="44"/>
      <c r="HB169" s="44"/>
      <c r="HC169" s="44"/>
      <c r="HD169" s="44"/>
      <c r="HE169" s="44"/>
      <c r="HF169" s="44"/>
      <c r="HG169" s="44"/>
      <c r="HH169" s="44"/>
      <c r="HI169" s="44"/>
      <c r="HJ169" s="44"/>
      <c r="HK169" s="44"/>
      <c r="HL169" s="44"/>
      <c r="HM169" s="44"/>
      <c r="HN169" s="44"/>
      <c r="HO169" s="44"/>
    </row>
    <row r="170" spans="1:223" ht="45" customHeight="1">
      <c r="A170" s="19">
        <f>A169+1</f>
        <v>130</v>
      </c>
      <c r="B170" s="223" t="s">
        <v>1660</v>
      </c>
      <c r="C170" s="234">
        <f>C169+1</f>
        <v>68</v>
      </c>
      <c r="D170" s="28" t="s">
        <v>1172</v>
      </c>
      <c r="E170" s="28" t="s">
        <v>1173</v>
      </c>
      <c r="F170" s="214">
        <v>2021</v>
      </c>
      <c r="G170" s="28" t="s">
        <v>151</v>
      </c>
      <c r="H170" s="28"/>
      <c r="I170" s="149" t="s">
        <v>1174</v>
      </c>
      <c r="J170" s="110" t="s">
        <v>1175</v>
      </c>
      <c r="K170" s="28"/>
      <c r="L170" s="28"/>
      <c r="M170" s="28"/>
      <c r="N170" s="28">
        <v>1</v>
      </c>
      <c r="O170" s="28"/>
      <c r="P170" s="28"/>
      <c r="Q170" s="28"/>
      <c r="R170" s="28"/>
      <c r="S170" s="28"/>
      <c r="T170" s="28">
        <v>1</v>
      </c>
      <c r="U170" s="28"/>
      <c r="V170" s="28"/>
      <c r="W170" s="28"/>
      <c r="X170" s="28"/>
      <c r="Y170" s="28"/>
      <c r="Z170" s="28"/>
      <c r="AA170" s="28"/>
      <c r="AB170" s="28"/>
      <c r="AC170" s="105">
        <v>0</v>
      </c>
      <c r="AD170" s="28"/>
      <c r="AE170" s="28"/>
      <c r="AF170" s="28"/>
      <c r="AG170" s="28">
        <v>1</v>
      </c>
      <c r="AH170" s="28"/>
      <c r="AI170" s="28"/>
      <c r="AJ170" s="28"/>
      <c r="AK170" s="28"/>
      <c r="AL170" s="28"/>
      <c r="AM170" s="28"/>
      <c r="AN170" s="28"/>
      <c r="AO170" s="28"/>
      <c r="AP170" s="105">
        <v>0</v>
      </c>
      <c r="AQ170" s="105">
        <v>0</v>
      </c>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v>1</v>
      </c>
      <c r="DL170" s="28">
        <v>1</v>
      </c>
      <c r="DM170" s="105">
        <v>0</v>
      </c>
      <c r="DN170" s="28"/>
      <c r="DO170" s="28">
        <v>1</v>
      </c>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v>1</v>
      </c>
      <c r="FH170" s="28"/>
      <c r="FI170" s="28"/>
      <c r="FJ170" s="28"/>
      <c r="FK170" s="28"/>
      <c r="FL170" s="28"/>
      <c r="FM170" s="28"/>
      <c r="FN170" s="28"/>
      <c r="FO170" s="28"/>
      <c r="FP170" s="28"/>
      <c r="FQ170" s="28"/>
      <c r="FR170" s="28"/>
      <c r="FS170" s="28"/>
      <c r="FT170" s="28"/>
      <c r="FU170" s="28"/>
      <c r="FV170" s="28"/>
      <c r="FW170" s="28"/>
      <c r="FX170" s="28"/>
      <c r="FY170" s="28"/>
      <c r="FZ170" s="28"/>
      <c r="GA170" s="28"/>
      <c r="GB170" s="28"/>
      <c r="GC170" s="28"/>
      <c r="GD170" s="28"/>
      <c r="GE170" s="28"/>
      <c r="GF170" s="28"/>
      <c r="GG170" s="28"/>
      <c r="GH170" s="28"/>
      <c r="GI170" s="28"/>
      <c r="GJ170" s="28"/>
      <c r="GK170" s="28"/>
      <c r="GL170" s="28"/>
      <c r="GM170" s="28"/>
      <c r="GN170" s="28"/>
      <c r="GO170" s="28"/>
      <c r="GP170" s="28"/>
      <c r="GQ170" s="28"/>
      <c r="GR170" s="28"/>
      <c r="GS170" s="28"/>
      <c r="GT170" s="28"/>
      <c r="GU170" s="28"/>
      <c r="GV170" s="28"/>
      <c r="GW170" s="28"/>
      <c r="GX170" s="28"/>
      <c r="GY170" s="28"/>
      <c r="GZ170" s="44"/>
      <c r="HA170" s="44"/>
      <c r="HB170" s="44"/>
      <c r="HC170" s="44"/>
      <c r="HD170" s="44"/>
      <c r="HE170" s="44"/>
      <c r="HF170" s="44"/>
      <c r="HG170" s="44"/>
      <c r="HH170" s="44"/>
      <c r="HI170" s="44"/>
      <c r="HJ170" s="44"/>
      <c r="HK170" s="44"/>
      <c r="HL170" s="44"/>
      <c r="HM170" s="44"/>
      <c r="HN170" s="44"/>
      <c r="HO170" s="44"/>
    </row>
    <row r="171" spans="1:223" ht="15.75" customHeight="1">
      <c r="A171" s="19">
        <f>A170+1</f>
        <v>131</v>
      </c>
      <c r="B171" s="126"/>
      <c r="C171" s="209">
        <f>C170+1</f>
        <v>69</v>
      </c>
      <c r="D171" s="62"/>
      <c r="E171" s="62"/>
      <c r="F171" s="219"/>
      <c r="G171" s="62"/>
      <c r="H171" s="62"/>
      <c r="I171" s="159"/>
      <c r="J171" s="114"/>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c r="BX171" s="62"/>
      <c r="BY171" s="62"/>
      <c r="BZ171" s="62"/>
      <c r="CA171" s="62"/>
      <c r="CB171" s="62"/>
      <c r="CC171" s="62"/>
      <c r="CD171" s="62"/>
      <c r="CE171" s="62"/>
      <c r="CF171" s="62"/>
      <c r="CG171" s="62"/>
      <c r="CH171" s="62"/>
      <c r="CI171" s="62"/>
      <c r="CJ171" s="62"/>
      <c r="CK171" s="62"/>
      <c r="CL171" s="62"/>
      <c r="CM171" s="62"/>
      <c r="CN171" s="62"/>
      <c r="CO171" s="62"/>
      <c r="CP171" s="62"/>
      <c r="CQ171" s="62"/>
      <c r="CR171" s="62"/>
      <c r="CS171" s="62"/>
      <c r="CT171" s="62"/>
      <c r="CU171" s="62"/>
      <c r="CV171" s="62"/>
      <c r="CW171" s="62"/>
      <c r="CX171" s="62"/>
      <c r="CY171" s="62"/>
      <c r="CZ171" s="62"/>
      <c r="DA171" s="62"/>
      <c r="DB171" s="62"/>
      <c r="DC171" s="62"/>
      <c r="DD171" s="62"/>
      <c r="DE171" s="62"/>
      <c r="DF171" s="62"/>
      <c r="DG171" s="62"/>
      <c r="DH171" s="62"/>
      <c r="DI171" s="62"/>
      <c r="DJ171" s="62"/>
      <c r="DK171" s="62"/>
      <c r="DL171" s="62"/>
      <c r="DM171" s="62"/>
      <c r="DN171" s="62"/>
      <c r="DO171" s="62"/>
      <c r="DP171" s="62"/>
      <c r="DQ171" s="62"/>
      <c r="DR171" s="62"/>
      <c r="DS171" s="62"/>
      <c r="DT171" s="62"/>
      <c r="DU171" s="62"/>
      <c r="DV171" s="62"/>
      <c r="DW171" s="62"/>
      <c r="DX171" s="62"/>
      <c r="DY171" s="62"/>
      <c r="DZ171" s="62"/>
      <c r="EA171" s="62"/>
      <c r="EB171" s="62"/>
      <c r="EC171" s="62"/>
      <c r="ED171" s="62"/>
      <c r="EE171" s="62"/>
      <c r="EF171" s="62"/>
      <c r="EG171" s="62"/>
      <c r="EH171" s="62"/>
      <c r="EI171" s="62"/>
      <c r="EJ171" s="62"/>
      <c r="EK171" s="62"/>
      <c r="EL171" s="62"/>
      <c r="EM171" s="62"/>
      <c r="EN171" s="62"/>
      <c r="EO171" s="62"/>
      <c r="EP171" s="62"/>
      <c r="EQ171" s="62"/>
      <c r="ER171" s="62"/>
      <c r="ES171" s="62"/>
      <c r="ET171" s="62"/>
      <c r="EU171" s="62"/>
      <c r="EV171" s="62"/>
      <c r="EW171" s="62"/>
      <c r="EX171" s="62"/>
      <c r="EY171" s="62"/>
      <c r="EZ171" s="62"/>
      <c r="FA171" s="62"/>
      <c r="FB171" s="62"/>
      <c r="FC171" s="62"/>
      <c r="FD171" s="62"/>
      <c r="FE171" s="62"/>
      <c r="FF171" s="62"/>
      <c r="FG171" s="62"/>
      <c r="FH171" s="62"/>
      <c r="FI171" s="62"/>
      <c r="FJ171" s="62"/>
      <c r="FK171" s="62"/>
      <c r="FL171" s="62"/>
      <c r="FM171" s="62"/>
      <c r="FN171" s="62"/>
      <c r="FO171" s="62"/>
      <c r="FP171" s="62"/>
      <c r="FQ171" s="62"/>
      <c r="FR171" s="62"/>
      <c r="FS171" s="62"/>
      <c r="FT171" s="62"/>
      <c r="FU171" s="62"/>
      <c r="FV171" s="62"/>
      <c r="FW171" s="62"/>
      <c r="FX171" s="62"/>
      <c r="FY171" s="62"/>
      <c r="FZ171" s="62"/>
      <c r="GA171" s="62"/>
      <c r="GB171" s="62"/>
      <c r="GC171" s="62"/>
      <c r="GD171" s="62"/>
      <c r="GE171" s="62"/>
      <c r="GF171" s="62"/>
      <c r="GG171" s="62"/>
      <c r="GH171" s="62"/>
      <c r="GI171" s="62"/>
      <c r="GJ171" s="62"/>
      <c r="GK171" s="62"/>
      <c r="GL171" s="62"/>
      <c r="GM171" s="62"/>
      <c r="GN171" s="62"/>
      <c r="GO171" s="62"/>
      <c r="GP171" s="62"/>
      <c r="GQ171" s="62"/>
      <c r="GR171" s="62"/>
      <c r="GS171" s="62"/>
      <c r="GT171" s="62"/>
      <c r="GU171" s="62"/>
      <c r="GV171" s="62"/>
      <c r="GW171" s="62"/>
      <c r="GX171" s="62"/>
      <c r="GY171" s="62"/>
      <c r="GZ171" s="63"/>
      <c r="HA171" s="63"/>
      <c r="HB171" s="63"/>
      <c r="HC171" s="63"/>
      <c r="HD171" s="63"/>
      <c r="HE171" s="63"/>
      <c r="HF171" s="63"/>
      <c r="HG171" s="63"/>
      <c r="HH171" s="63"/>
      <c r="HI171" s="63"/>
      <c r="HJ171" s="63"/>
      <c r="HK171" s="63"/>
      <c r="HL171" s="63"/>
      <c r="HM171" s="63"/>
      <c r="HN171" s="63"/>
      <c r="HO171" s="63"/>
    </row>
    <row r="172" spans="1:223" ht="15.75" customHeight="1">
      <c r="A172" s="19">
        <f>A171+1</f>
        <v>132</v>
      </c>
      <c r="B172" s="127"/>
      <c r="C172" s="210"/>
      <c r="D172" s="14"/>
      <c r="E172" s="14"/>
      <c r="F172" s="220"/>
      <c r="G172" s="14"/>
      <c r="H172" s="14"/>
      <c r="I172" s="160"/>
      <c r="J172" s="115"/>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row>
    <row r="173" spans="1:223" ht="15.75" customHeight="1">
      <c r="A173" s="19">
        <f>A172+1</f>
        <v>133</v>
      </c>
      <c r="B173" s="127"/>
      <c r="C173" s="211"/>
      <c r="AF173" s="18"/>
    </row>
    <row r="174" spans="1:223" ht="15.75" customHeight="1">
      <c r="A174" s="19">
        <f>A173+1</f>
        <v>134</v>
      </c>
      <c r="B174" s="127"/>
      <c r="C174" s="211"/>
      <c r="H174">
        <f>SUM(H1:H170)</f>
        <v>8</v>
      </c>
      <c r="K174" s="64">
        <f>SUM(K3:K170)</f>
        <v>31</v>
      </c>
      <c r="L174" s="64">
        <f>SUM(L3:L170)</f>
        <v>19</v>
      </c>
      <c r="M174" s="64">
        <f>SUM(M3:M170)</f>
        <v>72</v>
      </c>
      <c r="N174" s="64">
        <f>SUM(N3:N170)</f>
        <v>76</v>
      </c>
      <c r="O174" s="64">
        <f>SUM(O3:O170)</f>
        <v>30</v>
      </c>
      <c r="P174" s="65">
        <f>SUM(P3:P170)</f>
        <v>6</v>
      </c>
      <c r="Q174" s="65">
        <f>SUM(Q3:Q170)</f>
        <v>114</v>
      </c>
      <c r="R174" s="65">
        <f>SUM(R3:R170)</f>
        <v>13</v>
      </c>
      <c r="S174" s="65">
        <f>SUM(S3:S170)</f>
        <v>14</v>
      </c>
      <c r="T174" s="65">
        <f>SUM(T3:T170)</f>
        <v>29</v>
      </c>
      <c r="U174" s="65">
        <f>SUM(U3:U170)</f>
        <v>2</v>
      </c>
      <c r="V174" s="65">
        <f>SUM(V3:V170)</f>
        <v>2</v>
      </c>
      <c r="W174" s="65">
        <f>SUM(W3:W170)</f>
        <v>0</v>
      </c>
      <c r="X174" s="65">
        <f>SUM(X3:X170)</f>
        <v>0</v>
      </c>
      <c r="Y174" s="65">
        <f>SUM(Y3:Y170)</f>
        <v>0</v>
      </c>
      <c r="Z174" s="65">
        <f>SUM(Z3:Z170)</f>
        <v>0</v>
      </c>
      <c r="AA174" s="65">
        <f>SUM(AA3:AA170)</f>
        <v>6</v>
      </c>
      <c r="AB174" s="65">
        <f>SUM(AB3:AB170)</f>
        <v>24</v>
      </c>
      <c r="AC174" s="245">
        <f>SUM(AC3:AC170)</f>
        <v>36</v>
      </c>
      <c r="AD174" s="66">
        <f>SUM(AD3:AD170)</f>
        <v>5</v>
      </c>
      <c r="AE174" s="66">
        <f>SUM(AE3:AE170)</f>
        <v>9</v>
      </c>
      <c r="AF174" s="66">
        <f>SUM(AF3:AF170)</f>
        <v>16</v>
      </c>
      <c r="AG174" s="66">
        <f>SUM(AG3:AG170)</f>
        <v>4</v>
      </c>
      <c r="AH174" s="66">
        <f>SUM(AH3:AH170)</f>
        <v>2</v>
      </c>
      <c r="AI174" s="66">
        <f>SUM(AI3:AI170)</f>
        <v>9</v>
      </c>
      <c r="AJ174" s="66">
        <f>SUM(AJ3:AJ170)</f>
        <v>4</v>
      </c>
      <c r="AK174" s="66">
        <f>SUM(AK3:AK170)</f>
        <v>4</v>
      </c>
      <c r="AL174" s="66">
        <f>SUM(AL3:AL170)</f>
        <v>2</v>
      </c>
      <c r="AM174" s="245">
        <f>SUM(AM3:AM170)</f>
        <v>107</v>
      </c>
      <c r="AN174" s="66">
        <f>SUM(AN3:AN170)</f>
        <v>20</v>
      </c>
      <c r="AO174" s="246">
        <f>SUM(AO3:AO170)</f>
        <v>25</v>
      </c>
      <c r="AP174" s="246">
        <f>SUM(AP3:AP170)</f>
        <v>33</v>
      </c>
      <c r="AQ174" s="246">
        <f>SUM(AQ3:AQ170)</f>
        <v>0</v>
      </c>
      <c r="AR174" s="246">
        <f>SUM(AR3:AR170)</f>
        <v>0</v>
      </c>
      <c r="AS174" s="246">
        <f>SUM(AS3:AS170)</f>
        <v>24</v>
      </c>
      <c r="AT174" s="246">
        <f>SUM(AT3:AT170)</f>
        <v>10</v>
      </c>
      <c r="AU174" s="246">
        <f>SUM(AU3:AU170)</f>
        <v>1</v>
      </c>
      <c r="AV174" s="247">
        <f>SUM(AV3:AV170)</f>
        <v>12</v>
      </c>
      <c r="AW174" s="247">
        <f>SUM(AW3:AW170)</f>
        <v>16</v>
      </c>
      <c r="AX174" s="247">
        <f>SUM(AX3:AX170)</f>
        <v>9</v>
      </c>
      <c r="AY174" s="247">
        <f>SUM(AY3:AY170)</f>
        <v>31</v>
      </c>
      <c r="AZ174" s="247">
        <f>SUM(AZ3:AZ170)</f>
        <v>0</v>
      </c>
      <c r="BA174" s="247">
        <f>SUM(BA3:BA170)</f>
        <v>0</v>
      </c>
      <c r="BB174" s="247">
        <f>SUM(BB3:BB170)</f>
        <v>11</v>
      </c>
      <c r="BC174" s="247">
        <f>SUM(BC3:BC170)</f>
        <v>11</v>
      </c>
      <c r="BD174" s="247">
        <f>SUM(BD3:BD170)</f>
        <v>4</v>
      </c>
      <c r="BE174" s="247">
        <f>SUM(BE3:BE170)</f>
        <v>2</v>
      </c>
      <c r="BF174" s="247">
        <f>SUM(BF3:BF170)</f>
        <v>6</v>
      </c>
      <c r="BG174" s="247">
        <f>SUM(BG3:BG170)</f>
        <v>3</v>
      </c>
      <c r="BH174" s="247">
        <f>SUM(BH3:BH170)</f>
        <v>0</v>
      </c>
      <c r="BI174" s="247">
        <f>SUM(BI3:BI170)</f>
        <v>5</v>
      </c>
      <c r="BJ174" s="247">
        <f>SUM(BJ3:BJ170)</f>
        <v>1</v>
      </c>
      <c r="BK174" s="247">
        <f>SUM(BK3:BK170)</f>
        <v>3</v>
      </c>
      <c r="BL174" s="247">
        <f>SUM(BL3:BL170)</f>
        <v>19</v>
      </c>
      <c r="BM174" s="247">
        <f>SUM(BM3:BM170)</f>
        <v>7</v>
      </c>
      <c r="BN174" s="247">
        <f>SUM(BN3:BN170)</f>
        <v>24</v>
      </c>
      <c r="BO174" s="247">
        <f>SUM(BO3:BO170)</f>
        <v>12</v>
      </c>
      <c r="BP174" s="248">
        <f>SUM(BP3:BP170)</f>
        <v>6</v>
      </c>
      <c r="BQ174" s="248">
        <f>SUM(BQ3:BQ170)</f>
        <v>2</v>
      </c>
      <c r="BR174" s="248">
        <f>SUM(BR3:BR170)</f>
        <v>1</v>
      </c>
      <c r="BS174" s="248">
        <f>SUM(BS3:BS170)</f>
        <v>3</v>
      </c>
      <c r="BT174" s="248">
        <f>SUM(BT3:BT170)</f>
        <v>1</v>
      </c>
      <c r="BU174" s="248">
        <f>SUM(BU3:BU170)</f>
        <v>9</v>
      </c>
      <c r="BV174" s="248">
        <f>SUM(BV3:BV170)</f>
        <v>3</v>
      </c>
      <c r="BW174" s="248">
        <f>SUM(BW3:BW170)</f>
        <v>1</v>
      </c>
      <c r="BX174" s="251">
        <f>SUM(BX3:BX170)</f>
        <v>22</v>
      </c>
      <c r="BY174" s="250">
        <f>SUM(BY3:BY170)</f>
        <v>0</v>
      </c>
      <c r="BZ174" s="250">
        <f>SUM(BZ3:BZ170)</f>
        <v>1</v>
      </c>
      <c r="CA174" s="250">
        <f>SUM(CA3:CA170)</f>
        <v>1</v>
      </c>
      <c r="CB174" s="250">
        <f>SUM(CB3:CB170)</f>
        <v>1</v>
      </c>
      <c r="CC174" s="250">
        <f>SUM(CC3:CC170)</f>
        <v>1</v>
      </c>
      <c r="CD174" s="250">
        <f>SUM(CD3:CD170)</f>
        <v>0</v>
      </c>
      <c r="CE174" s="250">
        <f>SUM(CE3:CE170)</f>
        <v>1</v>
      </c>
      <c r="CF174" s="250">
        <f>SUM(CF3:CF170)</f>
        <v>1</v>
      </c>
      <c r="CG174" s="250">
        <f>SUM(CG3:CG170)</f>
        <v>1</v>
      </c>
      <c r="CH174" s="250">
        <f>SUM(CH3:CH170)</f>
        <v>1</v>
      </c>
      <c r="CI174" s="250">
        <f>SUM(CI3:CI170)</f>
        <v>1</v>
      </c>
      <c r="CJ174" s="250">
        <f>SUM(CJ3:CJ170)</f>
        <v>1</v>
      </c>
      <c r="CK174" s="250">
        <f>SUM(CK3:CK170)</f>
        <v>1</v>
      </c>
      <c r="CL174" s="250">
        <f>SUM(CL3:CL170)</f>
        <v>1</v>
      </c>
      <c r="CM174" s="250">
        <f>SUM(CM3:CM170)</f>
        <v>2</v>
      </c>
      <c r="CN174" s="250">
        <f>SUM(CN3:CN170)</f>
        <v>1</v>
      </c>
      <c r="CO174" s="250">
        <f>SUM(CO3:CO170)</f>
        <v>1</v>
      </c>
      <c r="CP174" s="250">
        <f>SUM(CP3:CP170)</f>
        <v>2</v>
      </c>
      <c r="CQ174" s="250">
        <f>SUM(CQ3:CQ170)</f>
        <v>2</v>
      </c>
      <c r="CR174" s="250">
        <f>SUM(CR3:CR170)</f>
        <v>3</v>
      </c>
      <c r="CS174" s="151">
        <f>SUM(CS3:CS170)</f>
        <v>62</v>
      </c>
      <c r="CT174" s="252">
        <f>SUM(CT3:CT170)</f>
        <v>17</v>
      </c>
      <c r="CU174" s="253">
        <f>SUM(CU3:CU170)</f>
        <v>0</v>
      </c>
      <c r="CV174" s="253">
        <f>SUM(CV3:CV170)</f>
        <v>1</v>
      </c>
      <c r="CW174" s="253">
        <f>SUM(CW3:CW170)</f>
        <v>1</v>
      </c>
      <c r="CX174" s="253">
        <f>SUM(CX3:CX170)</f>
        <v>0</v>
      </c>
      <c r="CY174" s="253">
        <f>SUM(CY3:CY170)</f>
        <v>0</v>
      </c>
      <c r="CZ174" s="253">
        <f>SUM(CZ3:CZ170)</f>
        <v>1</v>
      </c>
      <c r="DA174" s="253">
        <f>SUM(DA3:DA170)</f>
        <v>2</v>
      </c>
      <c r="DB174" s="253">
        <f>SUM(DB3:DB170)</f>
        <v>7</v>
      </c>
      <c r="DC174" s="253">
        <f>SUM(DC3:DC170)</f>
        <v>1</v>
      </c>
      <c r="DD174" s="253">
        <f>SUM(DD3:DD170)</f>
        <v>1</v>
      </c>
      <c r="DE174" s="253">
        <f>SUM(DE3:DE170)</f>
        <v>7</v>
      </c>
      <c r="DF174" s="254">
        <f>SUM(DF3:DF170)</f>
        <v>13</v>
      </c>
      <c r="DG174" s="173">
        <f>SUM(DG3:DG170)</f>
        <v>7</v>
      </c>
      <c r="DH174" s="173">
        <f>SUM(DH3:DH170)</f>
        <v>6</v>
      </c>
      <c r="DI174" s="250">
        <f>SUM(DI3:DI170)</f>
        <v>6</v>
      </c>
      <c r="DJ174" s="14">
        <f>SUM(DJ3:DJ170)</f>
        <v>35</v>
      </c>
      <c r="DK174" s="14">
        <f>SUM(DK3:DK170)</f>
        <v>19</v>
      </c>
      <c r="DL174" s="67">
        <f>SUM(DL3:DL170)</f>
        <v>146</v>
      </c>
      <c r="DM174" s="67">
        <f>SUM(DM3:DM170)</f>
        <v>0</v>
      </c>
      <c r="DN174" s="67">
        <f>SUM(DN3:DN170)</f>
        <v>22</v>
      </c>
      <c r="DO174" s="257">
        <f>SUM(DO3:DO170)</f>
        <v>137</v>
      </c>
      <c r="DP174" s="151">
        <f>SUM(DP3:DP170)</f>
        <v>10</v>
      </c>
      <c r="DQ174" s="14">
        <f>SUM(DQ3:DQ170)</f>
        <v>1</v>
      </c>
      <c r="DR174" s="14">
        <f>SUM(DR3:DR170)</f>
        <v>1</v>
      </c>
      <c r="DS174" s="14">
        <f>SUM(DS3:DS170)</f>
        <v>1</v>
      </c>
      <c r="DT174" s="14">
        <f>SUM(DT3:DT170)</f>
        <v>4</v>
      </c>
      <c r="DU174" s="14">
        <f>SUM(DU3:DU170)</f>
        <v>3</v>
      </c>
      <c r="DV174" s="257">
        <f>SUM(DV3:DV170)</f>
        <v>9</v>
      </c>
      <c r="DW174" s="14">
        <f>SUM(DW3:DW170)</f>
        <v>4</v>
      </c>
      <c r="DX174" s="14">
        <f>SUM(DX3:DX170)</f>
        <v>2</v>
      </c>
      <c r="DY174" s="14">
        <f>SUM(DY3:DY170)</f>
        <v>4</v>
      </c>
      <c r="DZ174" s="14">
        <f>SUM(DZ3:DZ170)</f>
        <v>2</v>
      </c>
      <c r="EA174" s="14">
        <f>SUM(EA3:EA170)</f>
        <v>3</v>
      </c>
      <c r="EB174" s="14">
        <f>SUM(EB3:EB170)</f>
        <v>3</v>
      </c>
      <c r="EC174" s="256">
        <f>SUM(EC3:EC170)</f>
        <v>12</v>
      </c>
      <c r="ED174" s="14">
        <f>SUM(ED3:ED170)</f>
        <v>7</v>
      </c>
      <c r="EE174" s="14">
        <f>SUM(EE3:EE170)</f>
        <v>7</v>
      </c>
      <c r="EF174" s="14">
        <f>SUM(EF3:EF170)</f>
        <v>8</v>
      </c>
      <c r="EG174" s="14">
        <f>SUM(EG3:EG170)</f>
        <v>3</v>
      </c>
      <c r="EH174" s="14">
        <f>SUM(EH3:EH170)</f>
        <v>2</v>
      </c>
      <c r="EI174" s="14">
        <f>SUM(EI3:EI170)</f>
        <v>2</v>
      </c>
      <c r="EJ174" s="14">
        <f>SUM(EJ3:EJ170)</f>
        <v>4</v>
      </c>
      <c r="EK174" s="14">
        <f>SUM(EK3:EK170)</f>
        <v>6</v>
      </c>
      <c r="EL174" s="14">
        <f>SUM(EL3:EL170)</f>
        <v>4</v>
      </c>
      <c r="EM174" s="14">
        <f>SUM(EM3:EM170)</f>
        <v>2</v>
      </c>
      <c r="EN174" s="14">
        <f>SUM(EN3:EN170)</f>
        <v>9</v>
      </c>
      <c r="EO174" s="14">
        <f>SUM(EO3:EO170)</f>
        <v>6</v>
      </c>
      <c r="EP174" s="14">
        <f>SUM(EP3:EP170)</f>
        <v>4</v>
      </c>
      <c r="EQ174" s="14">
        <f>SUM(EQ3:EQ170)</f>
        <v>2</v>
      </c>
      <c r="ER174" s="14">
        <f>SUM(ER3:ER170)</f>
        <v>4</v>
      </c>
      <c r="ES174" s="14">
        <f>SUM(ES3:ES170)</f>
        <v>1</v>
      </c>
      <c r="ET174" s="14">
        <f>SUM(ET3:ET170)</f>
        <v>3</v>
      </c>
      <c r="EU174" s="14">
        <f>SUM(EU3:EU170)</f>
        <v>1</v>
      </c>
      <c r="EV174" s="14">
        <f>SUM(EV3:EV170)</f>
        <v>4</v>
      </c>
      <c r="EW174" s="14">
        <f>SUM(EW3:EW170)</f>
        <v>4</v>
      </c>
      <c r="EX174" s="14">
        <f>SUM(EX3:EX170)</f>
        <v>4</v>
      </c>
      <c r="EY174" s="151">
        <f>SUM(EY3:EY170)</f>
        <v>3</v>
      </c>
      <c r="EZ174" s="14">
        <f>SUM(EZ3:EZ170)</f>
        <v>4</v>
      </c>
      <c r="FA174" s="255">
        <f>SUM(FA3:FA170)</f>
        <v>22</v>
      </c>
      <c r="FB174" s="255">
        <f>SUM(FB3:FB170)</f>
        <v>25</v>
      </c>
      <c r="FC174" s="255">
        <f>SUM(FC3:FC170)</f>
        <v>0</v>
      </c>
      <c r="FD174" s="255">
        <f>SUM(FD3:FD170)</f>
        <v>10</v>
      </c>
      <c r="FE174" s="255">
        <f>SUM(FE3:FE170)</f>
        <v>6</v>
      </c>
      <c r="FF174" s="255">
        <f>SUM(FF3:FF170)</f>
        <v>13</v>
      </c>
      <c r="FG174" s="255">
        <f>SUM(FG3:FG170)</f>
        <v>14</v>
      </c>
      <c r="FH174" s="255">
        <f>SUM(FH3:FH170)</f>
        <v>1</v>
      </c>
      <c r="FI174" s="255">
        <f>SUM(FI3:FI170)</f>
        <v>4</v>
      </c>
      <c r="FJ174" s="255">
        <f>SUM(FJ3:FJ170)</f>
        <v>4</v>
      </c>
      <c r="FK174" s="255">
        <f>SUM(FK3:FK170)</f>
        <v>7</v>
      </c>
      <c r="FL174" s="255">
        <f>SUM(FL3:FL170)</f>
        <v>14</v>
      </c>
      <c r="FM174" s="255">
        <f>SUM(FM3:FM170)</f>
        <v>1</v>
      </c>
      <c r="FN174" s="255">
        <f>SUM(FN3:FN170)</f>
        <v>10</v>
      </c>
      <c r="FO174" s="255">
        <f>SUM(FO3:FO170)</f>
        <v>20</v>
      </c>
      <c r="FP174" s="255">
        <f>SUM(FP3:FP170)</f>
        <v>12</v>
      </c>
      <c r="FQ174" s="255">
        <f>SUM(FQ3:FQ170)</f>
        <v>10</v>
      </c>
      <c r="FR174" s="255">
        <f>SUM(FR3:FR170)</f>
        <v>9</v>
      </c>
      <c r="FS174" s="255">
        <f>SUM(FS3:FS170)</f>
        <v>13</v>
      </c>
      <c r="FT174" s="255">
        <f>SUM(FT3:FT170)</f>
        <v>5</v>
      </c>
      <c r="FU174" s="255">
        <f>SUM(FU3:FU170)</f>
        <v>20</v>
      </c>
      <c r="FV174" s="255">
        <f>SUM(FV3:FV170)</f>
        <v>4</v>
      </c>
      <c r="FW174" s="255">
        <f>SUM(FW3:FW170)</f>
        <v>5</v>
      </c>
      <c r="FX174" s="255">
        <f>SUM(FX3:FX170)</f>
        <v>0</v>
      </c>
      <c r="FY174" s="255">
        <f>SUM(FY3:FY170)</f>
        <v>4</v>
      </c>
      <c r="FZ174" s="255">
        <f>SUM(FZ3:FZ170)</f>
        <v>8</v>
      </c>
    </row>
    <row r="175" spans="1:223" ht="15.75" customHeight="1">
      <c r="A175" s="19">
        <f>A174+1</f>
        <v>135</v>
      </c>
      <c r="B175" s="127"/>
      <c r="C175" s="211"/>
      <c r="M175" s="68">
        <f>M174-O174</f>
        <v>42</v>
      </c>
      <c r="N175" s="68">
        <f>N174-O174</f>
        <v>46</v>
      </c>
      <c r="AC175">
        <f>AC174-AN174</f>
        <v>16</v>
      </c>
      <c r="AM175">
        <f>AM174-AN174</f>
        <v>87</v>
      </c>
    </row>
    <row r="176" spans="1:223" ht="15.75" customHeight="1">
      <c r="A176" s="19">
        <f>A175+1</f>
        <v>136</v>
      </c>
      <c r="B176" s="127"/>
      <c r="C176" s="211"/>
      <c r="CR176" s="68"/>
      <c r="CS176" s="68" t="s">
        <v>1204</v>
      </c>
      <c r="CT176" s="68">
        <f>SUM(CS174,CT174)</f>
        <v>79</v>
      </c>
      <c r="CU176" s="68"/>
      <c r="CV176" s="68"/>
      <c r="CW176" s="68"/>
      <c r="CX176" s="68"/>
      <c r="CY176" s="68"/>
      <c r="CZ176" s="68"/>
      <c r="DA176" s="68"/>
      <c r="DB176" s="68"/>
      <c r="DC176" s="68"/>
      <c r="DD176" s="68"/>
      <c r="DE176" s="68"/>
      <c r="DL176" s="69" t="s">
        <v>1205</v>
      </c>
      <c r="DM176" s="69">
        <f>SUM(DL174:DN174)</f>
        <v>168</v>
      </c>
      <c r="DO176" s="18" t="s">
        <v>1205</v>
      </c>
      <c r="DP176" s="18">
        <f>SUM(DO174,DP174,DV174,EC174)</f>
        <v>168</v>
      </c>
      <c r="DQ176" s="18"/>
      <c r="DR176" s="18"/>
      <c r="DS176" s="18"/>
    </row>
    <row r="177" spans="1:109" ht="15.75" customHeight="1">
      <c r="A177" s="19">
        <f>A176+1</f>
        <v>137</v>
      </c>
      <c r="B177" s="127"/>
      <c r="C177" s="211"/>
      <c r="K177" s="161" t="s">
        <v>1</v>
      </c>
      <c r="P177" s="68" t="s">
        <v>1205</v>
      </c>
      <c r="Q177" s="68"/>
      <c r="R177" s="68">
        <f>SUM(P174:AB174)</f>
        <v>210</v>
      </c>
      <c r="AG177" s="68" t="s">
        <v>1206</v>
      </c>
      <c r="AH177" s="68">
        <f>SUM(AC174:AM174)</f>
        <v>198</v>
      </c>
      <c r="CR177" s="68"/>
      <c r="CS177" s="68" t="s">
        <v>72</v>
      </c>
      <c r="CT177" s="68">
        <f>DF174</f>
        <v>13</v>
      </c>
      <c r="CU177" s="68"/>
      <c r="CV177" s="68"/>
      <c r="CW177" s="68"/>
      <c r="CX177" s="68"/>
      <c r="CY177" s="68"/>
      <c r="CZ177" s="68"/>
      <c r="DA177" s="68"/>
      <c r="DB177" s="68"/>
      <c r="DC177" s="68"/>
      <c r="DD177" s="68"/>
      <c r="DE177" s="68"/>
    </row>
    <row r="178" spans="1:109" ht="15.75" customHeight="1">
      <c r="A178" s="19">
        <f>A177+1</f>
        <v>138</v>
      </c>
      <c r="B178" s="127"/>
      <c r="C178" s="211"/>
      <c r="K178" s="68">
        <f>SUM(K174,L174,M175,N175,O174)</f>
        <v>168</v>
      </c>
      <c r="L178" s="68" t="s">
        <v>1205</v>
      </c>
      <c r="AG178" s="68" t="s">
        <v>1207</v>
      </c>
      <c r="AH178" s="68">
        <f>AM174</f>
        <v>107</v>
      </c>
      <c r="CR178" s="68"/>
      <c r="CS178" s="68" t="s">
        <v>1208</v>
      </c>
      <c r="CT178" s="68">
        <f>SUM(DJ174)</f>
        <v>35</v>
      </c>
      <c r="CU178" s="68"/>
      <c r="CV178" s="68"/>
      <c r="CW178" s="68"/>
      <c r="CX178" s="68"/>
      <c r="CY178" s="68"/>
      <c r="CZ178" s="68"/>
      <c r="DA178" s="68"/>
      <c r="DB178" s="68"/>
      <c r="DC178" s="68"/>
      <c r="DD178" s="68"/>
      <c r="DE178" s="68"/>
    </row>
    <row r="179" spans="1:109" ht="15.75" customHeight="1">
      <c r="A179" s="19">
        <f>A178+1</f>
        <v>139</v>
      </c>
      <c r="B179" s="127"/>
      <c r="C179" s="211"/>
      <c r="AG179" s="161" t="s">
        <v>1673</v>
      </c>
      <c r="AH179">
        <f>AC174</f>
        <v>36</v>
      </c>
      <c r="CS179" s="261" t="s">
        <v>79</v>
      </c>
      <c r="CT179">
        <f>DK174</f>
        <v>19</v>
      </c>
    </row>
    <row r="180" spans="1:109" ht="15.75" customHeight="1">
      <c r="A180" s="19">
        <f>A179+1</f>
        <v>140</v>
      </c>
      <c r="B180" s="127"/>
      <c r="C180" s="211"/>
      <c r="P180" s="161" t="s">
        <v>1677</v>
      </c>
      <c r="Q180">
        <f>SUM(P174,U174,V174,AA174)</f>
        <v>16</v>
      </c>
      <c r="CT180">
        <f>SUM(CT176:CT179)</f>
        <v>146</v>
      </c>
    </row>
    <row r="181" spans="1:109" ht="15.75" customHeight="1">
      <c r="A181" s="19">
        <f>A180+1</f>
        <v>141</v>
      </c>
      <c r="B181" s="127"/>
      <c r="C181" s="211"/>
      <c r="BX181" s="70" t="s">
        <v>1205</v>
      </c>
      <c r="BY181" s="70"/>
      <c r="BZ181" s="70"/>
      <c r="CA181" s="70"/>
      <c r="CB181" s="70"/>
      <c r="CC181" s="70"/>
      <c r="CD181" s="70"/>
      <c r="CE181" s="70"/>
      <c r="CF181" s="70"/>
      <c r="CG181" s="70"/>
      <c r="CH181" s="70"/>
      <c r="CI181" s="70"/>
      <c r="CJ181" s="70"/>
      <c r="CK181" s="70"/>
      <c r="CL181" s="70"/>
      <c r="CM181" s="70"/>
      <c r="CN181" s="70"/>
      <c r="CO181" s="70"/>
      <c r="CP181" s="70"/>
      <c r="CQ181" s="70"/>
      <c r="CR181" s="70"/>
      <c r="CS181" s="70">
        <f>SUM(BX174:DK174)</f>
        <v>231</v>
      </c>
    </row>
    <row r="182" spans="1:109" ht="15.75" customHeight="1">
      <c r="A182" s="19">
        <f>A181+1</f>
        <v>142</v>
      </c>
      <c r="B182" s="127"/>
      <c r="C182" s="211"/>
      <c r="AD182" s="71" t="s">
        <v>1209</v>
      </c>
    </row>
    <row r="183" spans="1:109" ht="15.75" customHeight="1">
      <c r="A183" s="19">
        <f>A182+1</f>
        <v>143</v>
      </c>
      <c r="B183" s="127"/>
      <c r="C183" s="211"/>
    </row>
    <row r="184" spans="1:109" ht="15.75" customHeight="1"/>
    <row r="185" spans="1:109" ht="15.75" customHeight="1"/>
    <row r="186" spans="1:109" ht="15.75" customHeight="1"/>
    <row r="187" spans="1:109" ht="15.75" customHeight="1"/>
    <row r="188" spans="1:109" ht="15.75" customHeight="1"/>
    <row r="189" spans="1:109" ht="15.75" customHeight="1"/>
    <row r="190" spans="1:109" ht="15.75" customHeight="1"/>
    <row r="191" spans="1:109" ht="15.75" customHeight="1"/>
    <row r="192" spans="1:10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sortState xmlns:xlrd2="http://schemas.microsoft.com/office/spreadsheetml/2017/richdata2" ref="A3:GY183">
    <sortCondition ref="F2:F183"/>
  </sortState>
  <mergeCells count="9">
    <mergeCell ref="DL1:DN1"/>
    <mergeCell ref="GB1:GE1"/>
    <mergeCell ref="GF1:GI1"/>
    <mergeCell ref="DO1:GA1"/>
    <mergeCell ref="F1:G1"/>
    <mergeCell ref="K1:O1"/>
    <mergeCell ref="P1:AB1"/>
    <mergeCell ref="AO1:AU1"/>
    <mergeCell ref="AV1:BO1"/>
  </mergeCells>
  <hyperlinks>
    <hyperlink ref="GP41" r:id="rId1" xr:uid="{00000000-0004-0000-0000-000000000000}"/>
    <hyperlink ref="GP135" r:id="rId2" xr:uid="{00000000-0004-0000-0000-000001000000}"/>
    <hyperlink ref="GP83" r:id="rId3" xr:uid="{00000000-0004-0000-0000-000002000000}"/>
    <hyperlink ref="GP106" r:id="rId4" xr:uid="{00000000-0004-0000-0000-000003000000}"/>
    <hyperlink ref="GP136" r:id="rId5" xr:uid="{00000000-0004-0000-0000-000004000000}"/>
    <hyperlink ref="GP124" r:id="rId6" xr:uid="{00000000-0004-0000-0000-000005000000}"/>
    <hyperlink ref="GP107" r:id="rId7" xr:uid="{00000000-0004-0000-0000-000006000000}"/>
    <hyperlink ref="GP143" r:id="rId8" xr:uid="{00000000-0004-0000-0000-000007000000}"/>
    <hyperlink ref="GP76" r:id="rId9" xr:uid="{00000000-0004-0000-0000-000008000000}"/>
    <hyperlink ref="GP93" r:id="rId10" xr:uid="{00000000-0004-0000-0000-000009000000}"/>
    <hyperlink ref="GP58" r:id="rId11" xr:uid="{00000000-0004-0000-0000-00000A000000}"/>
    <hyperlink ref="GP12" r:id="rId12" xr:uid="{00000000-0004-0000-0000-00000B000000}"/>
    <hyperlink ref="GP144" r:id="rId13" xr:uid="{00000000-0004-0000-0000-00000C000000}"/>
    <hyperlink ref="GP77" r:id="rId14" xr:uid="{00000000-0004-0000-0000-00000D000000}"/>
    <hyperlink ref="GP94" r:id="rId15" xr:uid="{00000000-0004-0000-0000-00000E000000}"/>
    <hyperlink ref="GP84" r:id="rId16" xr:uid="{00000000-0004-0000-0000-00000F000000}"/>
    <hyperlink ref="GP95" r:id="rId17" xr:uid="{00000000-0004-0000-0000-000010000000}"/>
    <hyperlink ref="GP96" r:id="rId18" xr:uid="{00000000-0004-0000-0000-000011000000}"/>
    <hyperlink ref="GP59" r:id="rId19" xr:uid="{00000000-0004-0000-0000-000012000000}"/>
    <hyperlink ref="GP34" r:id="rId20" xr:uid="{00000000-0004-0000-0000-000013000000}"/>
    <hyperlink ref="GP28" r:id="rId21" xr:uid="{00000000-0004-0000-0000-000014000000}"/>
    <hyperlink ref="GP67" r:id="rId22" xr:uid="{00000000-0004-0000-0000-000015000000}"/>
    <hyperlink ref="GP97" r:id="rId23" xr:uid="{00000000-0004-0000-0000-000016000000}"/>
    <hyperlink ref="GP145" r:id="rId24" xr:uid="{00000000-0004-0000-0000-000017000000}"/>
    <hyperlink ref="GP137" r:id="rId25" xr:uid="{00000000-0004-0000-0000-000018000000}"/>
    <hyperlink ref="GP146" r:id="rId26" xr:uid="{00000000-0004-0000-0000-000019000000}"/>
    <hyperlink ref="GP157" r:id="rId27" xr:uid="{00000000-0004-0000-0000-00001A000000}"/>
    <hyperlink ref="GP108" r:id="rId28" xr:uid="{00000000-0004-0000-0000-00001B000000}"/>
    <hyperlink ref="GP25" r:id="rId29" xr:uid="{00000000-0004-0000-0000-00001C000000}"/>
    <hyperlink ref="GP158" r:id="rId30" xr:uid="{00000000-0004-0000-0000-00001D000000}"/>
  </hyperlinks>
  <pageMargins left="0.7" right="0.7" top="0.75" bottom="0.75" header="0" footer="0"/>
  <pageSetup orientation="portrait" r:id="rId31"/>
  <drawing r:id="rId32"/>
  <legacyDrawing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7205A-7463-423D-9C16-4CB3267E0F7A}">
  <dimension ref="A3:D31"/>
  <sheetViews>
    <sheetView tabSelected="1" topLeftCell="B75" workbookViewId="0">
      <selection activeCell="I92" sqref="I92"/>
    </sheetView>
  </sheetViews>
  <sheetFormatPr baseColWidth="10" defaultRowHeight="12.75"/>
  <cols>
    <col min="1" max="1" width="17.85546875" bestFit="1" customWidth="1"/>
    <col min="2" max="2" width="29.5703125" bestFit="1" customWidth="1"/>
    <col min="3" max="3" width="25.7109375" bestFit="1" customWidth="1"/>
    <col min="4" max="4" width="34.85546875" bestFit="1" customWidth="1"/>
    <col min="5" max="5" width="25.7109375" bestFit="1" customWidth="1"/>
  </cols>
  <sheetData>
    <row r="3" spans="1:4">
      <c r="A3" s="442" t="s">
        <v>1710</v>
      </c>
      <c r="B3" t="s">
        <v>1712</v>
      </c>
      <c r="C3" t="s">
        <v>1714</v>
      </c>
      <c r="D3" t="s">
        <v>1713</v>
      </c>
    </row>
    <row r="4" spans="1:4">
      <c r="A4" s="443">
        <v>1929</v>
      </c>
      <c r="B4" s="441">
        <v>1</v>
      </c>
      <c r="C4" s="441">
        <v>0</v>
      </c>
      <c r="D4" s="441">
        <v>0</v>
      </c>
    </row>
    <row r="5" spans="1:4">
      <c r="A5" s="443">
        <v>1981</v>
      </c>
      <c r="B5" s="441">
        <v>1</v>
      </c>
      <c r="C5" s="441">
        <v>0</v>
      </c>
      <c r="D5" s="441">
        <v>0</v>
      </c>
    </row>
    <row r="6" spans="1:4">
      <c r="A6" s="443">
        <v>1987</v>
      </c>
      <c r="B6" s="441">
        <v>1</v>
      </c>
      <c r="C6" s="441">
        <v>0</v>
      </c>
      <c r="D6" s="441">
        <v>0</v>
      </c>
    </row>
    <row r="7" spans="1:4">
      <c r="A7" s="443">
        <v>1994</v>
      </c>
      <c r="B7" s="441">
        <v>1</v>
      </c>
      <c r="C7" s="441">
        <v>0</v>
      </c>
      <c r="D7" s="441">
        <v>0</v>
      </c>
    </row>
    <row r="8" spans="1:4">
      <c r="A8" s="443">
        <v>1996</v>
      </c>
      <c r="B8" s="441">
        <v>2</v>
      </c>
      <c r="C8" s="441">
        <v>0</v>
      </c>
      <c r="D8" s="441">
        <v>0</v>
      </c>
    </row>
    <row r="9" spans="1:4">
      <c r="A9" s="443">
        <v>1997</v>
      </c>
      <c r="B9" s="441">
        <v>1</v>
      </c>
      <c r="C9" s="441">
        <v>1</v>
      </c>
      <c r="D9" s="441">
        <v>0</v>
      </c>
    </row>
    <row r="10" spans="1:4">
      <c r="A10" s="443">
        <v>1999</v>
      </c>
      <c r="B10" s="441">
        <v>1</v>
      </c>
      <c r="C10" s="441">
        <v>0</v>
      </c>
      <c r="D10" s="441">
        <v>0</v>
      </c>
    </row>
    <row r="11" spans="1:4">
      <c r="A11" s="443">
        <v>2000</v>
      </c>
      <c r="B11" s="441">
        <v>2</v>
      </c>
      <c r="C11" s="441">
        <v>0</v>
      </c>
      <c r="D11" s="441">
        <v>0</v>
      </c>
    </row>
    <row r="12" spans="1:4">
      <c r="A12" s="443">
        <v>2001</v>
      </c>
      <c r="B12" s="441">
        <v>3</v>
      </c>
      <c r="C12" s="441">
        <v>1</v>
      </c>
      <c r="D12" s="441">
        <v>1</v>
      </c>
    </row>
    <row r="13" spans="1:4">
      <c r="A13" s="443">
        <v>2002</v>
      </c>
      <c r="B13" s="441">
        <v>1</v>
      </c>
      <c r="C13" s="441">
        <v>0</v>
      </c>
      <c r="D13" s="441">
        <v>0</v>
      </c>
    </row>
    <row r="14" spans="1:4">
      <c r="A14" s="443">
        <v>2004</v>
      </c>
      <c r="B14" s="441">
        <v>2</v>
      </c>
      <c r="C14" s="441">
        <v>0</v>
      </c>
      <c r="D14" s="441">
        <v>0</v>
      </c>
    </row>
    <row r="15" spans="1:4">
      <c r="A15" s="443">
        <v>2006</v>
      </c>
      <c r="B15" s="441">
        <v>1</v>
      </c>
      <c r="C15" s="441">
        <v>1</v>
      </c>
      <c r="D15" s="441">
        <v>0</v>
      </c>
    </row>
    <row r="16" spans="1:4">
      <c r="A16" s="443">
        <v>2007</v>
      </c>
      <c r="B16" s="441">
        <v>2</v>
      </c>
      <c r="C16" s="441">
        <v>0</v>
      </c>
      <c r="D16" s="441">
        <v>0</v>
      </c>
    </row>
    <row r="17" spans="1:4">
      <c r="A17" s="443">
        <v>2008</v>
      </c>
      <c r="B17" s="441">
        <v>1</v>
      </c>
      <c r="C17" s="441">
        <v>2</v>
      </c>
      <c r="D17" s="441">
        <v>0</v>
      </c>
    </row>
    <row r="18" spans="1:4">
      <c r="A18" s="443">
        <v>2009</v>
      </c>
      <c r="B18" s="441">
        <v>5</v>
      </c>
      <c r="C18" s="441">
        <v>0</v>
      </c>
      <c r="D18" s="441">
        <v>0</v>
      </c>
    </row>
    <row r="19" spans="1:4">
      <c r="A19" s="443">
        <v>2010</v>
      </c>
      <c r="B19" s="441">
        <v>6</v>
      </c>
      <c r="C19" s="441">
        <v>3</v>
      </c>
      <c r="D19" s="441">
        <v>3</v>
      </c>
    </row>
    <row r="20" spans="1:4">
      <c r="A20" s="443">
        <v>2011</v>
      </c>
      <c r="B20" s="441">
        <v>7</v>
      </c>
      <c r="C20" s="441">
        <v>2</v>
      </c>
      <c r="D20" s="441">
        <v>2</v>
      </c>
    </row>
    <row r="21" spans="1:4">
      <c r="A21" s="443">
        <v>2012</v>
      </c>
      <c r="B21" s="441">
        <v>7</v>
      </c>
      <c r="C21" s="441">
        <v>1</v>
      </c>
      <c r="D21" s="441">
        <v>0</v>
      </c>
    </row>
    <row r="22" spans="1:4">
      <c r="A22" s="443">
        <v>2013</v>
      </c>
      <c r="B22" s="441">
        <v>5</v>
      </c>
      <c r="C22" s="441">
        <v>3</v>
      </c>
      <c r="D22" s="441">
        <v>2</v>
      </c>
    </row>
    <row r="23" spans="1:4">
      <c r="A23" s="443">
        <v>2014</v>
      </c>
      <c r="B23" s="441">
        <v>7</v>
      </c>
      <c r="C23" s="441">
        <v>1</v>
      </c>
      <c r="D23" s="441">
        <v>1</v>
      </c>
    </row>
    <row r="24" spans="1:4">
      <c r="A24" s="443">
        <v>2015</v>
      </c>
      <c r="B24" s="441">
        <v>5</v>
      </c>
      <c r="C24" s="441">
        <v>0</v>
      </c>
      <c r="D24" s="441">
        <v>0</v>
      </c>
    </row>
    <row r="25" spans="1:4">
      <c r="A25" s="443">
        <v>2016</v>
      </c>
      <c r="B25" s="441">
        <v>9</v>
      </c>
      <c r="C25" s="441">
        <v>3</v>
      </c>
      <c r="D25" s="441">
        <v>2</v>
      </c>
    </row>
    <row r="26" spans="1:4">
      <c r="A26" s="443">
        <v>2017</v>
      </c>
      <c r="B26" s="441">
        <v>8</v>
      </c>
      <c r="C26" s="441">
        <v>7</v>
      </c>
      <c r="D26" s="441">
        <v>4</v>
      </c>
    </row>
    <row r="27" spans="1:4">
      <c r="A27" s="443">
        <v>2018</v>
      </c>
      <c r="B27" s="441">
        <v>5</v>
      </c>
      <c r="C27" s="441">
        <v>2</v>
      </c>
      <c r="D27" s="441">
        <v>1</v>
      </c>
    </row>
    <row r="28" spans="1:4">
      <c r="A28" s="443">
        <v>2019</v>
      </c>
      <c r="B28" s="441">
        <v>6</v>
      </c>
      <c r="C28" s="441">
        <v>1</v>
      </c>
      <c r="D28" s="441">
        <v>0</v>
      </c>
    </row>
    <row r="29" spans="1:4">
      <c r="A29" s="443">
        <v>2020</v>
      </c>
      <c r="B29" s="441">
        <v>9</v>
      </c>
      <c r="C29" s="441">
        <v>7</v>
      </c>
      <c r="D29" s="441">
        <v>3</v>
      </c>
    </row>
    <row r="30" spans="1:4">
      <c r="A30" s="443">
        <v>2021</v>
      </c>
      <c r="B30" s="441">
        <v>9</v>
      </c>
      <c r="C30" s="441">
        <v>2</v>
      </c>
      <c r="D30" s="441">
        <v>1</v>
      </c>
    </row>
    <row r="31" spans="1:4">
      <c r="A31" s="443" t="s">
        <v>1711</v>
      </c>
      <c r="B31" s="441">
        <v>108</v>
      </c>
      <c r="C31" s="441">
        <v>37</v>
      </c>
      <c r="D31" s="441">
        <v>20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F55CB-3B7D-43CF-9A60-10FD164983CB}">
  <dimension ref="A1:D171"/>
  <sheetViews>
    <sheetView topLeftCell="A31" workbookViewId="0">
      <selection activeCell="I51" sqref="I51"/>
    </sheetView>
  </sheetViews>
  <sheetFormatPr baseColWidth="10" defaultRowHeight="12.75"/>
  <cols>
    <col min="1" max="1" width="6.140625" style="221" customWidth="1"/>
    <col min="2" max="2" width="17.42578125" bestFit="1" customWidth="1"/>
    <col min="3" max="3" width="13.42578125" bestFit="1" customWidth="1"/>
    <col min="4" max="4" width="14.42578125" bestFit="1" customWidth="1"/>
  </cols>
  <sheetData>
    <row r="1" spans="1:4">
      <c r="A1" s="213" t="s">
        <v>15</v>
      </c>
      <c r="B1" s="109" t="s">
        <v>1707</v>
      </c>
      <c r="C1" s="168" t="s">
        <v>1709</v>
      </c>
      <c r="D1" s="109" t="s">
        <v>1708</v>
      </c>
    </row>
    <row r="2" spans="1:4">
      <c r="A2" s="214">
        <v>1929</v>
      </c>
      <c r="B2" s="28">
        <v>1</v>
      </c>
      <c r="C2" s="28">
        <v>0</v>
      </c>
      <c r="D2" s="28">
        <v>0</v>
      </c>
    </row>
    <row r="3" spans="1:4">
      <c r="A3" s="403">
        <v>1981</v>
      </c>
      <c r="B3" s="28">
        <v>1</v>
      </c>
      <c r="C3" s="28">
        <v>0</v>
      </c>
      <c r="D3" s="28">
        <v>0</v>
      </c>
    </row>
    <row r="4" spans="1:4">
      <c r="A4" s="214">
        <v>1987</v>
      </c>
      <c r="B4" s="28">
        <v>1</v>
      </c>
      <c r="C4" s="28">
        <v>0</v>
      </c>
      <c r="D4" s="28">
        <v>0</v>
      </c>
    </row>
    <row r="5" spans="1:4">
      <c r="A5" s="214">
        <v>1994</v>
      </c>
      <c r="B5" s="28">
        <v>1</v>
      </c>
      <c r="C5" s="28">
        <v>0</v>
      </c>
      <c r="D5" s="28">
        <v>0</v>
      </c>
    </row>
    <row r="6" spans="1:4">
      <c r="A6" s="214">
        <v>1996</v>
      </c>
      <c r="B6" s="28">
        <v>1</v>
      </c>
      <c r="C6" s="28">
        <v>0</v>
      </c>
      <c r="D6" s="28">
        <v>0</v>
      </c>
    </row>
    <row r="7" spans="1:4">
      <c r="A7" s="214">
        <v>1996</v>
      </c>
      <c r="B7" s="28">
        <v>1</v>
      </c>
      <c r="C7" s="28">
        <v>0</v>
      </c>
      <c r="D7" s="28">
        <v>0</v>
      </c>
    </row>
    <row r="8" spans="1:4">
      <c r="A8" s="214">
        <v>1997</v>
      </c>
      <c r="B8" s="148">
        <v>0</v>
      </c>
      <c r="C8" s="28">
        <v>0</v>
      </c>
      <c r="D8" s="28">
        <v>1</v>
      </c>
    </row>
    <row r="9" spans="1:4">
      <c r="A9" s="214">
        <v>1997</v>
      </c>
      <c r="B9" s="28">
        <v>1</v>
      </c>
      <c r="C9" s="28">
        <v>0</v>
      </c>
      <c r="D9" s="28">
        <v>0</v>
      </c>
    </row>
    <row r="10" spans="1:4">
      <c r="A10" s="218">
        <v>1999</v>
      </c>
      <c r="B10" s="28">
        <v>1</v>
      </c>
      <c r="C10" s="28">
        <v>0</v>
      </c>
      <c r="D10" s="28">
        <v>0</v>
      </c>
    </row>
    <row r="11" spans="1:4">
      <c r="A11" s="214">
        <v>2000</v>
      </c>
      <c r="B11" s="12">
        <v>1</v>
      </c>
      <c r="C11" s="12">
        <v>0</v>
      </c>
      <c r="D11" s="12">
        <v>0</v>
      </c>
    </row>
    <row r="12" spans="1:4">
      <c r="A12" s="214">
        <v>2000</v>
      </c>
      <c r="B12" s="28">
        <v>0</v>
      </c>
      <c r="C12" s="28">
        <v>0</v>
      </c>
      <c r="D12" s="28">
        <v>0</v>
      </c>
    </row>
    <row r="13" spans="1:4">
      <c r="A13" s="214">
        <v>2000</v>
      </c>
      <c r="B13" s="28">
        <v>0</v>
      </c>
      <c r="C13" s="28">
        <v>0</v>
      </c>
      <c r="D13" s="28">
        <v>0</v>
      </c>
    </row>
    <row r="14" spans="1:4">
      <c r="A14" s="214">
        <v>2000</v>
      </c>
      <c r="B14" s="28">
        <v>1</v>
      </c>
      <c r="C14" s="28">
        <v>0</v>
      </c>
      <c r="D14" s="28">
        <v>0</v>
      </c>
    </row>
    <row r="15" spans="1:4">
      <c r="A15" s="215">
        <v>2001</v>
      </c>
      <c r="B15" s="13">
        <v>1</v>
      </c>
      <c r="C15" s="13">
        <v>0</v>
      </c>
      <c r="D15" s="13">
        <v>0</v>
      </c>
    </row>
    <row r="16" spans="1:4">
      <c r="A16" s="214">
        <v>2001</v>
      </c>
      <c r="B16" s="28">
        <v>1</v>
      </c>
      <c r="C16" s="28">
        <v>0</v>
      </c>
      <c r="D16" s="28">
        <v>0</v>
      </c>
    </row>
    <row r="17" spans="1:4">
      <c r="A17" s="214">
        <v>2001</v>
      </c>
      <c r="B17" s="28">
        <v>0</v>
      </c>
      <c r="C17" s="28">
        <v>0</v>
      </c>
      <c r="D17" s="28">
        <v>0</v>
      </c>
    </row>
    <row r="18" spans="1:4">
      <c r="A18" s="214">
        <v>2001</v>
      </c>
      <c r="B18" s="28">
        <v>1</v>
      </c>
      <c r="C18" s="28">
        <v>1</v>
      </c>
      <c r="D18" s="28">
        <v>1</v>
      </c>
    </row>
    <row r="19" spans="1:4">
      <c r="A19" s="214">
        <v>2002</v>
      </c>
      <c r="B19" s="28">
        <v>1</v>
      </c>
      <c r="C19" s="28">
        <v>0</v>
      </c>
      <c r="D19" s="28">
        <v>0</v>
      </c>
    </row>
    <row r="20" spans="1:4">
      <c r="A20" s="214">
        <v>2004</v>
      </c>
      <c r="B20" s="28">
        <v>1</v>
      </c>
      <c r="C20" s="28">
        <v>0</v>
      </c>
      <c r="D20" s="28">
        <v>0</v>
      </c>
    </row>
    <row r="21" spans="1:4">
      <c r="A21" s="214">
        <v>2004</v>
      </c>
      <c r="B21" s="49">
        <v>1</v>
      </c>
      <c r="C21" s="49">
        <v>0</v>
      </c>
      <c r="D21" s="49">
        <v>0</v>
      </c>
    </row>
    <row r="22" spans="1:4">
      <c r="A22" s="214">
        <v>2006</v>
      </c>
      <c r="B22" s="28">
        <v>1</v>
      </c>
      <c r="C22" s="28">
        <v>0</v>
      </c>
      <c r="D22" s="28">
        <v>0</v>
      </c>
    </row>
    <row r="23" spans="1:4">
      <c r="A23" s="214">
        <v>2006</v>
      </c>
      <c r="B23" s="28">
        <v>0</v>
      </c>
      <c r="C23" s="28">
        <v>0</v>
      </c>
      <c r="D23" s="28">
        <v>1</v>
      </c>
    </row>
    <row r="24" spans="1:4">
      <c r="A24" s="214">
        <v>2007</v>
      </c>
      <c r="B24" s="28">
        <v>0</v>
      </c>
      <c r="C24" s="28">
        <v>0</v>
      </c>
      <c r="D24" s="28">
        <v>0</v>
      </c>
    </row>
    <row r="25" spans="1:4">
      <c r="A25" s="214">
        <v>2007</v>
      </c>
      <c r="B25" s="28">
        <v>1</v>
      </c>
      <c r="C25" s="28">
        <v>0</v>
      </c>
      <c r="D25" s="28">
        <v>0</v>
      </c>
    </row>
    <row r="26" spans="1:4">
      <c r="A26" s="214">
        <v>2007</v>
      </c>
      <c r="B26" s="13">
        <v>1</v>
      </c>
      <c r="C26" s="14">
        <v>0</v>
      </c>
      <c r="D26" s="14">
        <v>0</v>
      </c>
    </row>
    <row r="27" spans="1:4">
      <c r="A27" s="214">
        <v>2008</v>
      </c>
      <c r="B27" s="12">
        <v>0</v>
      </c>
      <c r="C27" s="12">
        <v>0</v>
      </c>
      <c r="D27" s="12">
        <v>1</v>
      </c>
    </row>
    <row r="28" spans="1:4">
      <c r="A28" s="214">
        <v>2008</v>
      </c>
      <c r="B28" s="28">
        <v>0</v>
      </c>
      <c r="C28" s="28">
        <v>0</v>
      </c>
      <c r="D28" s="28">
        <v>0</v>
      </c>
    </row>
    <row r="29" spans="1:4">
      <c r="A29" s="214">
        <v>2008</v>
      </c>
      <c r="B29" s="28">
        <v>1</v>
      </c>
      <c r="C29" s="28">
        <v>0</v>
      </c>
      <c r="D29" s="28">
        <v>0</v>
      </c>
    </row>
    <row r="30" spans="1:4">
      <c r="A30" s="214">
        <v>2008</v>
      </c>
      <c r="B30" s="28">
        <v>0</v>
      </c>
      <c r="C30" s="28">
        <v>0</v>
      </c>
      <c r="D30" s="28">
        <v>0</v>
      </c>
    </row>
    <row r="31" spans="1:4">
      <c r="A31" s="214">
        <v>2008</v>
      </c>
      <c r="B31" s="28">
        <v>0</v>
      </c>
      <c r="C31" s="28">
        <v>0</v>
      </c>
      <c r="D31" s="28">
        <v>1</v>
      </c>
    </row>
    <row r="32" spans="1:4">
      <c r="A32" s="214">
        <v>2008</v>
      </c>
      <c r="B32" s="28">
        <v>0</v>
      </c>
      <c r="C32" s="28">
        <v>0</v>
      </c>
      <c r="D32" s="28">
        <v>0</v>
      </c>
    </row>
    <row r="33" spans="1:4">
      <c r="A33" s="214">
        <v>2009</v>
      </c>
      <c r="B33" s="12">
        <v>1</v>
      </c>
      <c r="C33" s="12">
        <v>0</v>
      </c>
      <c r="D33" s="12">
        <v>0</v>
      </c>
    </row>
    <row r="34" spans="1:4">
      <c r="A34" s="216">
        <v>2009</v>
      </c>
      <c r="B34" s="47">
        <v>1</v>
      </c>
      <c r="C34" s="47">
        <v>0</v>
      </c>
      <c r="D34" s="47">
        <v>0</v>
      </c>
    </row>
    <row r="35" spans="1:4">
      <c r="A35" s="214">
        <v>2009</v>
      </c>
      <c r="B35" s="28">
        <v>0</v>
      </c>
      <c r="C35" s="28">
        <v>0</v>
      </c>
      <c r="D35" s="28">
        <v>0</v>
      </c>
    </row>
    <row r="36" spans="1:4">
      <c r="A36" s="214">
        <v>2009</v>
      </c>
      <c r="B36" s="28">
        <v>1</v>
      </c>
      <c r="C36" s="28">
        <v>0</v>
      </c>
      <c r="D36" s="105">
        <v>0</v>
      </c>
    </row>
    <row r="37" spans="1:4">
      <c r="A37" s="214">
        <v>2009</v>
      </c>
      <c r="B37" s="28">
        <v>1</v>
      </c>
      <c r="C37" s="28">
        <v>0</v>
      </c>
      <c r="D37" s="28">
        <v>0</v>
      </c>
    </row>
    <row r="38" spans="1:4">
      <c r="A38" s="214">
        <v>2009</v>
      </c>
      <c r="B38" s="28">
        <v>1</v>
      </c>
      <c r="C38" s="28">
        <v>0</v>
      </c>
      <c r="D38" s="28">
        <v>0</v>
      </c>
    </row>
    <row r="39" spans="1:4">
      <c r="A39" s="214">
        <v>2009</v>
      </c>
      <c r="B39" s="28">
        <v>0</v>
      </c>
      <c r="C39" s="28">
        <v>0</v>
      </c>
      <c r="D39" s="28">
        <v>0</v>
      </c>
    </row>
    <row r="40" spans="1:4">
      <c r="A40" s="214">
        <v>2010</v>
      </c>
      <c r="B40" s="10">
        <v>1</v>
      </c>
      <c r="C40" s="10">
        <v>1</v>
      </c>
      <c r="D40" s="12">
        <v>1</v>
      </c>
    </row>
    <row r="41" spans="1:4">
      <c r="A41" s="214">
        <v>2010</v>
      </c>
      <c r="B41" s="28">
        <v>1</v>
      </c>
      <c r="C41" s="28">
        <v>0</v>
      </c>
      <c r="D41" s="28">
        <v>0</v>
      </c>
    </row>
    <row r="42" spans="1:4">
      <c r="A42" s="214">
        <v>2010</v>
      </c>
      <c r="B42" s="28">
        <v>0</v>
      </c>
      <c r="C42" s="28">
        <v>0</v>
      </c>
      <c r="D42" s="28">
        <v>0</v>
      </c>
    </row>
    <row r="43" spans="1:4">
      <c r="A43" s="214">
        <v>2010</v>
      </c>
      <c r="B43" s="28">
        <v>0</v>
      </c>
      <c r="C43" s="28">
        <v>0</v>
      </c>
      <c r="D43" s="28">
        <v>0</v>
      </c>
    </row>
    <row r="44" spans="1:4">
      <c r="A44" s="214">
        <v>2010</v>
      </c>
      <c r="B44" s="28">
        <v>1</v>
      </c>
      <c r="C44" s="28">
        <v>0</v>
      </c>
      <c r="D44" s="28">
        <v>0</v>
      </c>
    </row>
    <row r="45" spans="1:4">
      <c r="A45" s="214">
        <v>2010</v>
      </c>
      <c r="B45" s="28">
        <v>0</v>
      </c>
      <c r="C45" s="28">
        <v>0</v>
      </c>
      <c r="D45" s="28">
        <v>0</v>
      </c>
    </row>
    <row r="46" spans="1:4">
      <c r="A46" s="214">
        <v>2010</v>
      </c>
      <c r="B46" s="28">
        <v>0</v>
      </c>
      <c r="C46" s="28">
        <v>0</v>
      </c>
      <c r="D46" s="28">
        <v>0</v>
      </c>
    </row>
    <row r="47" spans="1:4">
      <c r="A47" s="214">
        <v>2010</v>
      </c>
      <c r="B47" s="28">
        <v>1</v>
      </c>
      <c r="C47" s="28">
        <v>0</v>
      </c>
      <c r="D47" s="28">
        <v>0</v>
      </c>
    </row>
    <row r="48" spans="1:4">
      <c r="A48" s="214">
        <v>2010</v>
      </c>
      <c r="B48" s="28">
        <v>1</v>
      </c>
      <c r="C48" s="28">
        <v>1</v>
      </c>
      <c r="D48" s="28">
        <v>1</v>
      </c>
    </row>
    <row r="49" spans="1:4">
      <c r="A49" s="214">
        <v>2010</v>
      </c>
      <c r="B49" s="28">
        <v>1</v>
      </c>
      <c r="C49" s="28">
        <v>1</v>
      </c>
      <c r="D49" s="28">
        <v>1</v>
      </c>
    </row>
    <row r="50" spans="1:4">
      <c r="A50" s="215">
        <v>2011</v>
      </c>
      <c r="B50" s="13">
        <v>1</v>
      </c>
      <c r="C50" s="13">
        <v>0</v>
      </c>
      <c r="D50" s="13">
        <v>0</v>
      </c>
    </row>
    <row r="51" spans="1:4">
      <c r="A51" s="214">
        <v>2011</v>
      </c>
      <c r="B51" s="28">
        <v>1</v>
      </c>
      <c r="C51" s="28">
        <v>0</v>
      </c>
      <c r="D51" s="105">
        <v>0</v>
      </c>
    </row>
    <row r="52" spans="1:4">
      <c r="A52" s="214">
        <v>2011</v>
      </c>
      <c r="B52" s="28">
        <v>1</v>
      </c>
      <c r="C52" s="28">
        <v>0</v>
      </c>
      <c r="D52" s="28">
        <v>0</v>
      </c>
    </row>
    <row r="53" spans="1:4">
      <c r="A53" s="214">
        <v>2011</v>
      </c>
      <c r="B53" s="28">
        <v>1</v>
      </c>
      <c r="C53" s="105">
        <v>0</v>
      </c>
      <c r="D53" s="105">
        <v>0</v>
      </c>
    </row>
    <row r="54" spans="1:4">
      <c r="A54" s="214">
        <v>2011</v>
      </c>
      <c r="B54" s="28">
        <v>1</v>
      </c>
      <c r="C54" s="28">
        <v>0</v>
      </c>
      <c r="D54" s="28">
        <v>0</v>
      </c>
    </row>
    <row r="55" spans="1:4">
      <c r="A55" s="214">
        <v>2011</v>
      </c>
      <c r="B55" s="28">
        <v>1</v>
      </c>
      <c r="C55" s="28">
        <v>1</v>
      </c>
      <c r="D55" s="28">
        <v>1</v>
      </c>
    </row>
    <row r="56" spans="1:4">
      <c r="A56" s="214">
        <v>2011</v>
      </c>
      <c r="B56" s="28">
        <v>1</v>
      </c>
      <c r="C56" s="28">
        <v>1</v>
      </c>
      <c r="D56" s="28">
        <v>1</v>
      </c>
    </row>
    <row r="57" spans="1:4">
      <c r="A57" s="214">
        <v>2012</v>
      </c>
      <c r="B57" s="12">
        <v>1</v>
      </c>
      <c r="C57" s="12">
        <v>0</v>
      </c>
      <c r="D57" s="12">
        <v>0</v>
      </c>
    </row>
    <row r="58" spans="1:4">
      <c r="A58" s="214">
        <v>2012</v>
      </c>
      <c r="B58" s="12">
        <v>1</v>
      </c>
      <c r="C58" s="12">
        <v>0</v>
      </c>
      <c r="D58" s="12">
        <v>0</v>
      </c>
    </row>
    <row r="59" spans="1:4">
      <c r="A59" s="214">
        <v>2012</v>
      </c>
      <c r="B59" s="28">
        <v>0</v>
      </c>
      <c r="C59" s="28">
        <v>0</v>
      </c>
      <c r="D59" s="28">
        <v>0</v>
      </c>
    </row>
    <row r="60" spans="1:4">
      <c r="A60" s="214">
        <v>2012</v>
      </c>
      <c r="B60" s="28">
        <v>1</v>
      </c>
      <c r="C60" s="28">
        <v>0</v>
      </c>
      <c r="D60" s="28">
        <v>0</v>
      </c>
    </row>
    <row r="61" spans="1:4">
      <c r="A61" s="214">
        <v>2012</v>
      </c>
      <c r="B61" s="104">
        <v>1</v>
      </c>
      <c r="C61" s="28">
        <v>0</v>
      </c>
      <c r="D61" s="28">
        <v>0</v>
      </c>
    </row>
    <row r="62" spans="1:4">
      <c r="A62" s="214">
        <v>2012</v>
      </c>
      <c r="B62" s="28">
        <v>1</v>
      </c>
      <c r="C62" s="28">
        <v>0</v>
      </c>
      <c r="D62" s="28">
        <v>0</v>
      </c>
    </row>
    <row r="63" spans="1:4">
      <c r="A63" s="214">
        <v>2012</v>
      </c>
      <c r="B63" s="28">
        <v>0</v>
      </c>
      <c r="C63" s="28">
        <v>0</v>
      </c>
      <c r="D63" s="28">
        <v>1</v>
      </c>
    </row>
    <row r="64" spans="1:4">
      <c r="A64" s="214">
        <v>2012</v>
      </c>
      <c r="B64" s="28">
        <v>1</v>
      </c>
      <c r="C64" s="28">
        <v>0</v>
      </c>
      <c r="D64" s="28">
        <v>0</v>
      </c>
    </row>
    <row r="65" spans="1:4">
      <c r="A65" s="214">
        <v>2012</v>
      </c>
      <c r="B65" s="28">
        <v>1</v>
      </c>
      <c r="C65" s="28">
        <v>0</v>
      </c>
      <c r="D65" s="28">
        <v>0</v>
      </c>
    </row>
    <row r="66" spans="1:4">
      <c r="A66" s="214">
        <v>2013</v>
      </c>
      <c r="B66" s="12">
        <v>1</v>
      </c>
      <c r="C66" s="28">
        <v>0</v>
      </c>
      <c r="D66" s="28">
        <v>0</v>
      </c>
    </row>
    <row r="67" spans="1:4">
      <c r="A67" s="215">
        <v>2013</v>
      </c>
      <c r="B67" s="13">
        <v>1</v>
      </c>
      <c r="C67" s="28">
        <v>0</v>
      </c>
      <c r="D67" s="28">
        <v>0</v>
      </c>
    </row>
    <row r="68" spans="1:4">
      <c r="A68" s="214">
        <v>2013</v>
      </c>
      <c r="B68" s="28">
        <v>0</v>
      </c>
      <c r="C68" s="28">
        <v>0</v>
      </c>
      <c r="D68" s="28">
        <v>0</v>
      </c>
    </row>
    <row r="69" spans="1:4">
      <c r="A69" s="214">
        <v>2013</v>
      </c>
      <c r="B69" s="28">
        <v>0</v>
      </c>
      <c r="C69" s="28">
        <v>0</v>
      </c>
      <c r="D69" s="28">
        <v>0</v>
      </c>
    </row>
    <row r="70" spans="1:4">
      <c r="A70" s="214">
        <v>2013</v>
      </c>
      <c r="B70" s="28">
        <v>1</v>
      </c>
      <c r="C70" s="28">
        <v>0</v>
      </c>
      <c r="D70" s="28">
        <v>0</v>
      </c>
    </row>
    <row r="71" spans="1:4">
      <c r="A71" s="214">
        <v>2013</v>
      </c>
      <c r="B71" s="28">
        <v>1</v>
      </c>
      <c r="C71" s="28">
        <v>1</v>
      </c>
      <c r="D71" s="28">
        <v>1</v>
      </c>
    </row>
    <row r="72" spans="1:4">
      <c r="A72" s="214">
        <v>2013</v>
      </c>
      <c r="B72" s="28">
        <v>0</v>
      </c>
      <c r="C72" s="28">
        <v>0</v>
      </c>
      <c r="D72" s="28">
        <v>0</v>
      </c>
    </row>
    <row r="73" spans="1:4">
      <c r="A73" s="214">
        <v>2013</v>
      </c>
      <c r="B73" s="28">
        <v>0</v>
      </c>
      <c r="C73" s="28">
        <v>0</v>
      </c>
      <c r="D73" s="28">
        <v>1</v>
      </c>
    </row>
    <row r="74" spans="1:4">
      <c r="A74" s="214">
        <v>2013</v>
      </c>
      <c r="B74" s="28">
        <v>1</v>
      </c>
      <c r="C74" s="28">
        <v>1</v>
      </c>
      <c r="D74" s="28">
        <v>1</v>
      </c>
    </row>
    <row r="75" spans="1:4">
      <c r="A75" s="214">
        <v>2014</v>
      </c>
      <c r="B75" s="12">
        <v>1</v>
      </c>
      <c r="C75" s="12">
        <v>0</v>
      </c>
      <c r="D75" s="12">
        <v>0</v>
      </c>
    </row>
    <row r="76" spans="1:4">
      <c r="A76" s="214">
        <v>2014</v>
      </c>
      <c r="B76" s="12">
        <v>1</v>
      </c>
      <c r="C76" s="12">
        <v>0</v>
      </c>
      <c r="D76" s="10">
        <v>0</v>
      </c>
    </row>
    <row r="77" spans="1:4">
      <c r="A77" s="214">
        <v>2014</v>
      </c>
      <c r="B77" s="28">
        <v>1</v>
      </c>
      <c r="C77" s="28">
        <v>0</v>
      </c>
      <c r="D77" s="28">
        <v>0</v>
      </c>
    </row>
    <row r="78" spans="1:4">
      <c r="A78" s="215">
        <v>2014</v>
      </c>
      <c r="B78" s="13">
        <v>1</v>
      </c>
      <c r="C78" s="164">
        <v>1</v>
      </c>
      <c r="D78" s="13">
        <v>1</v>
      </c>
    </row>
    <row r="79" spans="1:4">
      <c r="A79" s="214">
        <v>2014</v>
      </c>
      <c r="B79" s="14">
        <v>1</v>
      </c>
      <c r="C79" s="14">
        <v>0</v>
      </c>
      <c r="D79" s="14">
        <v>0</v>
      </c>
    </row>
    <row r="80" spans="1:4">
      <c r="A80" s="214">
        <v>2014</v>
      </c>
      <c r="B80" s="28">
        <v>1</v>
      </c>
      <c r="C80" s="28">
        <v>0</v>
      </c>
      <c r="D80" s="28">
        <v>0</v>
      </c>
    </row>
    <row r="81" spans="1:4">
      <c r="A81" s="214">
        <v>2014</v>
      </c>
      <c r="B81" s="28">
        <v>1</v>
      </c>
      <c r="C81" s="28">
        <v>0</v>
      </c>
      <c r="D81" s="28">
        <v>0</v>
      </c>
    </row>
    <row r="82" spans="1:4">
      <c r="A82" s="214">
        <v>2015</v>
      </c>
      <c r="B82" s="12">
        <v>1</v>
      </c>
      <c r="C82" s="28">
        <v>0</v>
      </c>
      <c r="D82" s="28">
        <v>0</v>
      </c>
    </row>
    <row r="83" spans="1:4">
      <c r="A83" s="214">
        <v>2015</v>
      </c>
      <c r="B83" s="12">
        <v>1</v>
      </c>
      <c r="C83" s="28">
        <v>0</v>
      </c>
      <c r="D83" s="28">
        <v>0</v>
      </c>
    </row>
    <row r="84" spans="1:4">
      <c r="A84" s="214">
        <v>2015</v>
      </c>
      <c r="B84" s="53">
        <v>0</v>
      </c>
      <c r="C84" s="28">
        <v>0</v>
      </c>
      <c r="D84" s="28">
        <v>0</v>
      </c>
    </row>
    <row r="85" spans="1:4">
      <c r="A85" s="214">
        <v>2015</v>
      </c>
      <c r="B85" s="28">
        <v>0</v>
      </c>
      <c r="C85" s="28">
        <v>0</v>
      </c>
      <c r="D85" s="28">
        <v>0</v>
      </c>
    </row>
    <row r="86" spans="1:4">
      <c r="A86" s="214">
        <v>2015</v>
      </c>
      <c r="B86" s="28">
        <v>0</v>
      </c>
      <c r="C86" s="28">
        <v>0</v>
      </c>
      <c r="D86" s="28">
        <v>0</v>
      </c>
    </row>
    <row r="87" spans="1:4">
      <c r="A87" s="214">
        <v>2015</v>
      </c>
      <c r="B87" s="28">
        <v>1</v>
      </c>
      <c r="C87" s="28">
        <v>0</v>
      </c>
      <c r="D87" s="28">
        <v>0</v>
      </c>
    </row>
    <row r="88" spans="1:4">
      <c r="A88" s="214">
        <v>2015</v>
      </c>
      <c r="B88" s="28">
        <v>0</v>
      </c>
      <c r="C88" s="28">
        <v>0</v>
      </c>
      <c r="D88" s="28">
        <v>0</v>
      </c>
    </row>
    <row r="89" spans="1:4" ht="15">
      <c r="A89" s="214">
        <v>2015</v>
      </c>
      <c r="B89" s="60">
        <v>1</v>
      </c>
      <c r="C89" s="28">
        <v>0</v>
      </c>
      <c r="D89" s="28">
        <v>0</v>
      </c>
    </row>
    <row r="90" spans="1:4">
      <c r="A90" s="214">
        <v>2015</v>
      </c>
      <c r="B90" s="28">
        <v>0</v>
      </c>
      <c r="C90" s="28">
        <v>0</v>
      </c>
      <c r="D90" s="28">
        <v>0</v>
      </c>
    </row>
    <row r="91" spans="1:4">
      <c r="A91" s="214">
        <v>2015</v>
      </c>
      <c r="B91" s="28">
        <v>1</v>
      </c>
      <c r="C91" s="28">
        <v>0</v>
      </c>
      <c r="D91" s="28">
        <v>0</v>
      </c>
    </row>
    <row r="92" spans="1:4">
      <c r="A92" s="214">
        <v>2016</v>
      </c>
      <c r="B92" s="12">
        <v>0</v>
      </c>
      <c r="C92" s="12">
        <v>0</v>
      </c>
      <c r="D92" s="12">
        <v>1</v>
      </c>
    </row>
    <row r="93" spans="1:4">
      <c r="A93" s="214">
        <v>2016</v>
      </c>
      <c r="B93" s="12">
        <v>1</v>
      </c>
      <c r="C93" s="12">
        <v>0</v>
      </c>
      <c r="D93" s="12">
        <v>0</v>
      </c>
    </row>
    <row r="94" spans="1:4">
      <c r="A94" s="214">
        <v>2016</v>
      </c>
      <c r="B94" s="12">
        <v>1</v>
      </c>
      <c r="C94" s="12">
        <v>0</v>
      </c>
      <c r="D94" s="12">
        <v>0</v>
      </c>
    </row>
    <row r="95" spans="1:4">
      <c r="A95" s="214">
        <v>2016</v>
      </c>
      <c r="B95" s="10">
        <v>1</v>
      </c>
      <c r="C95" s="10">
        <v>1</v>
      </c>
      <c r="D95" s="10">
        <v>1</v>
      </c>
    </row>
    <row r="96" spans="1:4">
      <c r="A96" s="214">
        <v>2016</v>
      </c>
      <c r="B96" s="12">
        <v>1</v>
      </c>
      <c r="C96" s="12">
        <v>1</v>
      </c>
      <c r="D96" s="12">
        <v>1</v>
      </c>
    </row>
    <row r="97" spans="1:4">
      <c r="A97" s="214">
        <v>2016</v>
      </c>
      <c r="B97" s="28">
        <v>1</v>
      </c>
      <c r="C97" s="28">
        <v>0</v>
      </c>
      <c r="D97" s="28">
        <v>0</v>
      </c>
    </row>
    <row r="98" spans="1:4">
      <c r="A98" s="214">
        <v>2016</v>
      </c>
      <c r="B98" s="28">
        <v>1</v>
      </c>
      <c r="C98" s="28">
        <v>0</v>
      </c>
      <c r="D98" s="28">
        <v>0</v>
      </c>
    </row>
    <row r="99" spans="1:4">
      <c r="A99" s="214">
        <v>2016</v>
      </c>
      <c r="B99" s="28">
        <v>0</v>
      </c>
      <c r="C99" s="28">
        <v>0</v>
      </c>
      <c r="D99" s="28">
        <v>0</v>
      </c>
    </row>
    <row r="100" spans="1:4">
      <c r="A100" s="214">
        <v>2016</v>
      </c>
      <c r="B100" s="28">
        <v>1</v>
      </c>
      <c r="C100" s="28">
        <v>0</v>
      </c>
      <c r="D100" s="28">
        <v>0</v>
      </c>
    </row>
    <row r="101" spans="1:4">
      <c r="A101" s="214">
        <v>2016</v>
      </c>
      <c r="B101" s="28">
        <v>1</v>
      </c>
      <c r="C101" s="28">
        <v>0</v>
      </c>
      <c r="D101" s="28">
        <v>0</v>
      </c>
    </row>
    <row r="102" spans="1:4">
      <c r="A102" s="214">
        <v>2016</v>
      </c>
      <c r="B102" s="28">
        <v>1</v>
      </c>
      <c r="C102" s="28">
        <v>0</v>
      </c>
      <c r="D102" s="28">
        <v>0</v>
      </c>
    </row>
    <row r="103" spans="1:4">
      <c r="A103" s="214">
        <v>2016</v>
      </c>
      <c r="B103" s="28">
        <v>0</v>
      </c>
      <c r="C103" s="28">
        <v>0</v>
      </c>
      <c r="D103" s="28">
        <v>0</v>
      </c>
    </row>
    <row r="104" spans="1:4">
      <c r="A104" s="214">
        <v>2016</v>
      </c>
      <c r="B104" s="28">
        <v>0</v>
      </c>
      <c r="C104" s="28">
        <v>0</v>
      </c>
      <c r="D104" s="28">
        <v>0</v>
      </c>
    </row>
    <row r="105" spans="1:4">
      <c r="A105" s="214">
        <v>2017</v>
      </c>
      <c r="B105" s="12">
        <v>0</v>
      </c>
      <c r="C105" s="12">
        <v>0</v>
      </c>
      <c r="D105" s="12">
        <v>1</v>
      </c>
    </row>
    <row r="106" spans="1:4">
      <c r="A106" s="214">
        <v>2017</v>
      </c>
      <c r="B106" s="12">
        <v>0</v>
      </c>
      <c r="C106" s="12">
        <v>0</v>
      </c>
      <c r="D106" s="12">
        <v>1</v>
      </c>
    </row>
    <row r="107" spans="1:4">
      <c r="A107" s="215">
        <v>2017</v>
      </c>
      <c r="B107" s="28">
        <v>1</v>
      </c>
      <c r="C107" s="28">
        <v>1</v>
      </c>
      <c r="D107" s="28">
        <v>1</v>
      </c>
    </row>
    <row r="108" spans="1:4">
      <c r="A108" s="214">
        <v>2017</v>
      </c>
      <c r="B108" s="28">
        <v>1</v>
      </c>
      <c r="C108" s="28">
        <v>0</v>
      </c>
      <c r="D108" s="28">
        <v>0</v>
      </c>
    </row>
    <row r="109" spans="1:4">
      <c r="A109" s="214">
        <v>2017</v>
      </c>
      <c r="B109" s="28">
        <v>0</v>
      </c>
      <c r="C109" s="28">
        <v>0</v>
      </c>
      <c r="D109" s="28">
        <v>0</v>
      </c>
    </row>
    <row r="110" spans="1:4">
      <c r="A110" s="214">
        <v>2017</v>
      </c>
      <c r="B110" s="28">
        <v>0</v>
      </c>
      <c r="C110" s="28">
        <v>0</v>
      </c>
      <c r="D110" s="28">
        <v>0</v>
      </c>
    </row>
    <row r="111" spans="1:4">
      <c r="A111" s="215">
        <v>2017</v>
      </c>
      <c r="B111" s="13">
        <v>1</v>
      </c>
      <c r="C111" s="13">
        <v>1</v>
      </c>
      <c r="D111" s="13">
        <v>1</v>
      </c>
    </row>
    <row r="112" spans="1:4">
      <c r="A112" s="214">
        <v>2017</v>
      </c>
      <c r="B112" s="28">
        <v>1</v>
      </c>
      <c r="C112" s="28">
        <v>0</v>
      </c>
      <c r="D112" s="28">
        <v>0</v>
      </c>
    </row>
    <row r="113" spans="1:4">
      <c r="A113" s="214">
        <v>2017</v>
      </c>
      <c r="B113" s="28">
        <v>0</v>
      </c>
      <c r="C113" s="28">
        <v>0</v>
      </c>
      <c r="D113" s="28">
        <v>0</v>
      </c>
    </row>
    <row r="114" spans="1:4">
      <c r="A114" s="214">
        <v>2017</v>
      </c>
      <c r="B114" s="28">
        <v>0</v>
      </c>
      <c r="C114" s="28">
        <v>0</v>
      </c>
      <c r="D114" s="28">
        <v>0</v>
      </c>
    </row>
    <row r="115" spans="1:4">
      <c r="A115" s="214">
        <v>2017</v>
      </c>
      <c r="B115" s="28">
        <v>0</v>
      </c>
      <c r="C115" s="28">
        <v>0</v>
      </c>
      <c r="D115" s="28">
        <v>0</v>
      </c>
    </row>
    <row r="116" spans="1:4">
      <c r="A116" s="214">
        <v>2017</v>
      </c>
      <c r="B116" s="28">
        <v>0</v>
      </c>
      <c r="C116" s="28">
        <v>0</v>
      </c>
      <c r="D116" s="28">
        <v>1</v>
      </c>
    </row>
    <row r="117" spans="1:4">
      <c r="A117" s="214">
        <v>2017</v>
      </c>
      <c r="B117" s="105">
        <v>0</v>
      </c>
      <c r="C117" s="28">
        <v>0</v>
      </c>
      <c r="D117" s="28">
        <v>0</v>
      </c>
    </row>
    <row r="118" spans="1:4">
      <c r="A118" s="214">
        <v>2017</v>
      </c>
      <c r="B118" s="28">
        <v>1</v>
      </c>
      <c r="C118" s="105">
        <v>0</v>
      </c>
      <c r="D118" s="105">
        <v>0</v>
      </c>
    </row>
    <row r="119" spans="1:4">
      <c r="A119" s="214">
        <v>2017</v>
      </c>
      <c r="B119" s="28">
        <v>1</v>
      </c>
      <c r="C119" s="28">
        <v>1</v>
      </c>
      <c r="D119" s="28">
        <v>1</v>
      </c>
    </row>
    <row r="120" spans="1:4">
      <c r="A120" s="214">
        <v>2017</v>
      </c>
      <c r="B120" s="28">
        <v>1</v>
      </c>
      <c r="C120" s="28">
        <v>0</v>
      </c>
      <c r="D120" s="28">
        <v>0</v>
      </c>
    </row>
    <row r="121" spans="1:4">
      <c r="A121" s="214">
        <v>2017</v>
      </c>
      <c r="B121" s="28">
        <v>1</v>
      </c>
      <c r="C121" s="28">
        <v>1</v>
      </c>
      <c r="D121" s="28">
        <v>1</v>
      </c>
    </row>
    <row r="122" spans="1:4">
      <c r="A122" s="214">
        <v>2017</v>
      </c>
      <c r="B122" s="28">
        <v>0</v>
      </c>
      <c r="C122" s="28">
        <v>0</v>
      </c>
      <c r="D122" s="28">
        <v>0</v>
      </c>
    </row>
    <row r="123" spans="1:4">
      <c r="A123" s="214">
        <v>2018</v>
      </c>
      <c r="B123" s="28">
        <v>0</v>
      </c>
      <c r="C123" s="28">
        <v>0</v>
      </c>
      <c r="D123" s="12">
        <v>1</v>
      </c>
    </row>
    <row r="124" spans="1:4">
      <c r="A124" s="214">
        <v>2018</v>
      </c>
      <c r="B124" s="28">
        <v>0</v>
      </c>
      <c r="C124" s="28">
        <v>0</v>
      </c>
      <c r="D124" s="28">
        <v>0</v>
      </c>
    </row>
    <row r="125" spans="1:4">
      <c r="A125" s="214">
        <v>2018</v>
      </c>
      <c r="B125" s="28">
        <v>0</v>
      </c>
      <c r="C125" s="28">
        <v>0</v>
      </c>
      <c r="D125" s="28">
        <v>0</v>
      </c>
    </row>
    <row r="126" spans="1:4">
      <c r="A126" s="214">
        <v>2018</v>
      </c>
      <c r="B126" s="13">
        <v>1</v>
      </c>
      <c r="C126" s="28">
        <v>0</v>
      </c>
      <c r="D126" s="28">
        <v>0</v>
      </c>
    </row>
    <row r="127" spans="1:4">
      <c r="A127" s="214">
        <v>2018</v>
      </c>
      <c r="B127" s="28">
        <v>1</v>
      </c>
      <c r="C127" s="28">
        <v>0</v>
      </c>
      <c r="D127" s="28">
        <v>0</v>
      </c>
    </row>
    <row r="128" spans="1:4">
      <c r="A128" s="214">
        <v>2018</v>
      </c>
      <c r="B128" s="148">
        <v>0</v>
      </c>
      <c r="C128" s="28">
        <v>0</v>
      </c>
      <c r="D128" s="28">
        <v>0</v>
      </c>
    </row>
    <row r="129" spans="1:4">
      <c r="A129" s="214">
        <v>2018</v>
      </c>
      <c r="B129" s="28">
        <v>1</v>
      </c>
      <c r="C129" s="28">
        <v>1</v>
      </c>
      <c r="D129" s="185">
        <v>1</v>
      </c>
    </row>
    <row r="130" spans="1:4">
      <c r="A130" s="214">
        <v>2018</v>
      </c>
      <c r="B130" s="28">
        <v>0</v>
      </c>
      <c r="C130" s="28">
        <v>0</v>
      </c>
      <c r="D130" s="28">
        <v>0</v>
      </c>
    </row>
    <row r="131" spans="1:4">
      <c r="A131" s="214">
        <v>2018</v>
      </c>
      <c r="B131" s="28">
        <v>1</v>
      </c>
      <c r="C131" s="28">
        <v>0</v>
      </c>
      <c r="D131" s="28">
        <v>0</v>
      </c>
    </row>
    <row r="132" spans="1:4">
      <c r="A132" s="214">
        <v>2018</v>
      </c>
      <c r="B132" s="28">
        <v>1</v>
      </c>
      <c r="C132" s="28">
        <v>0</v>
      </c>
      <c r="D132" s="28">
        <v>0</v>
      </c>
    </row>
    <row r="133" spans="1:4">
      <c r="A133" s="214">
        <v>2018</v>
      </c>
      <c r="B133" s="28">
        <v>0</v>
      </c>
      <c r="C133" s="28">
        <v>0</v>
      </c>
      <c r="D133" s="28">
        <v>0</v>
      </c>
    </row>
    <row r="134" spans="1:4">
      <c r="A134" s="214">
        <v>2019</v>
      </c>
      <c r="B134" s="12">
        <v>1</v>
      </c>
      <c r="C134" s="28">
        <v>0</v>
      </c>
      <c r="D134" s="28">
        <v>0</v>
      </c>
    </row>
    <row r="135" spans="1:4">
      <c r="A135" s="214">
        <v>2019</v>
      </c>
      <c r="B135" s="28">
        <v>0</v>
      </c>
      <c r="C135" s="28">
        <v>0</v>
      </c>
      <c r="D135" s="12">
        <v>1</v>
      </c>
    </row>
    <row r="136" spans="1:4">
      <c r="A136" s="214">
        <v>2019</v>
      </c>
      <c r="B136" s="12">
        <v>1</v>
      </c>
      <c r="C136" s="28">
        <v>0</v>
      </c>
      <c r="D136" s="28">
        <v>0</v>
      </c>
    </row>
    <row r="137" spans="1:4">
      <c r="A137" s="214">
        <v>2019</v>
      </c>
      <c r="B137" s="28">
        <v>1</v>
      </c>
      <c r="C137" s="28">
        <v>0</v>
      </c>
      <c r="D137" s="28">
        <v>0</v>
      </c>
    </row>
    <row r="138" spans="1:4">
      <c r="A138" s="214">
        <v>2019</v>
      </c>
      <c r="B138" s="28">
        <v>1</v>
      </c>
      <c r="C138" s="28">
        <v>0</v>
      </c>
      <c r="D138" s="28">
        <v>0</v>
      </c>
    </row>
    <row r="139" spans="1:4">
      <c r="A139" s="214">
        <v>2019</v>
      </c>
      <c r="B139" s="28">
        <v>0</v>
      </c>
      <c r="C139" s="28">
        <v>0</v>
      </c>
      <c r="D139" s="28">
        <v>0</v>
      </c>
    </row>
    <row r="140" spans="1:4">
      <c r="A140" s="214">
        <v>2019</v>
      </c>
      <c r="B140" s="28">
        <v>1</v>
      </c>
      <c r="C140" s="28">
        <v>0</v>
      </c>
      <c r="D140" s="28">
        <v>0</v>
      </c>
    </row>
    <row r="141" spans="1:4">
      <c r="A141" s="214">
        <v>2019</v>
      </c>
      <c r="B141" s="105">
        <v>1</v>
      </c>
      <c r="C141" s="28">
        <v>0</v>
      </c>
      <c r="D141" s="28">
        <v>0</v>
      </c>
    </row>
    <row r="142" spans="1:4">
      <c r="A142" s="214">
        <v>2020</v>
      </c>
      <c r="B142" s="12">
        <v>1</v>
      </c>
      <c r="C142" s="28">
        <v>0</v>
      </c>
      <c r="D142" s="28">
        <v>0</v>
      </c>
    </row>
    <row r="143" spans="1:4">
      <c r="A143" s="404">
        <v>2020</v>
      </c>
      <c r="B143" s="12">
        <v>1</v>
      </c>
      <c r="C143" s="12">
        <v>0</v>
      </c>
      <c r="D143" s="10">
        <v>0</v>
      </c>
    </row>
    <row r="144" spans="1:4">
      <c r="A144" s="214">
        <v>2020</v>
      </c>
      <c r="B144" s="28">
        <v>0</v>
      </c>
      <c r="C144" s="28">
        <v>0</v>
      </c>
      <c r="D144" s="12">
        <v>1</v>
      </c>
    </row>
    <row r="145" spans="1:4">
      <c r="A145" s="214">
        <v>2020</v>
      </c>
      <c r="B145" s="28">
        <v>0</v>
      </c>
      <c r="C145" s="28">
        <v>0</v>
      </c>
      <c r="D145" s="12">
        <v>1</v>
      </c>
    </row>
    <row r="146" spans="1:4">
      <c r="A146" s="214">
        <v>2020</v>
      </c>
      <c r="B146" s="28">
        <v>0</v>
      </c>
      <c r="C146" s="28">
        <v>0</v>
      </c>
      <c r="D146" s="28">
        <v>0</v>
      </c>
    </row>
    <row r="147" spans="1:4">
      <c r="A147" s="214">
        <v>2020</v>
      </c>
      <c r="B147" s="28">
        <v>0</v>
      </c>
      <c r="C147" s="28">
        <v>0</v>
      </c>
      <c r="D147" s="28">
        <v>1</v>
      </c>
    </row>
    <row r="148" spans="1:4">
      <c r="A148" s="214">
        <v>2020</v>
      </c>
      <c r="B148" s="28">
        <v>1</v>
      </c>
      <c r="C148" s="28">
        <v>0</v>
      </c>
      <c r="D148" s="28">
        <v>0</v>
      </c>
    </row>
    <row r="149" spans="1:4">
      <c r="A149" s="214">
        <v>2020</v>
      </c>
      <c r="B149" s="28">
        <v>1</v>
      </c>
      <c r="C149" s="28">
        <v>1</v>
      </c>
      <c r="D149" s="105">
        <v>1</v>
      </c>
    </row>
    <row r="150" spans="1:4">
      <c r="A150" s="214">
        <v>2020</v>
      </c>
      <c r="B150" s="28">
        <v>1</v>
      </c>
      <c r="C150" s="28">
        <v>0</v>
      </c>
      <c r="D150" s="28">
        <v>0</v>
      </c>
    </row>
    <row r="151" spans="1:4">
      <c r="A151" s="214">
        <v>2020</v>
      </c>
      <c r="B151" s="28">
        <v>1</v>
      </c>
      <c r="C151" s="28">
        <v>0</v>
      </c>
      <c r="D151" s="28">
        <v>0</v>
      </c>
    </row>
    <row r="152" spans="1:4">
      <c r="A152" s="214">
        <v>2020</v>
      </c>
      <c r="B152" s="28">
        <v>1</v>
      </c>
      <c r="C152" s="28">
        <v>1</v>
      </c>
      <c r="D152" s="28">
        <v>1</v>
      </c>
    </row>
    <row r="153" spans="1:4">
      <c r="A153" s="214">
        <v>2020</v>
      </c>
      <c r="B153" s="28">
        <v>1</v>
      </c>
      <c r="C153" s="28">
        <v>0</v>
      </c>
      <c r="D153" s="28">
        <v>0</v>
      </c>
    </row>
    <row r="154" spans="1:4">
      <c r="A154" s="217">
        <v>2020</v>
      </c>
      <c r="B154" s="105">
        <v>0</v>
      </c>
      <c r="C154" s="20">
        <v>0</v>
      </c>
      <c r="D154" s="105">
        <v>1</v>
      </c>
    </row>
    <row r="155" spans="1:4">
      <c r="A155" s="214">
        <v>2020</v>
      </c>
      <c r="B155" s="28">
        <v>1</v>
      </c>
      <c r="C155" s="28">
        <v>1</v>
      </c>
      <c r="D155" s="105">
        <v>1</v>
      </c>
    </row>
    <row r="156" spans="1:4">
      <c r="A156" s="214">
        <v>2021</v>
      </c>
      <c r="B156" s="28">
        <v>0</v>
      </c>
      <c r="C156" s="28">
        <v>0</v>
      </c>
      <c r="D156" s="12">
        <v>1</v>
      </c>
    </row>
    <row r="157" spans="1:4">
      <c r="A157" s="214">
        <v>2021</v>
      </c>
      <c r="B157" s="28">
        <v>0</v>
      </c>
      <c r="C157" s="28">
        <v>0</v>
      </c>
      <c r="D157" s="28">
        <v>0</v>
      </c>
    </row>
    <row r="158" spans="1:4">
      <c r="A158" s="214">
        <v>2021</v>
      </c>
      <c r="B158" s="28">
        <v>1</v>
      </c>
      <c r="C158" s="28">
        <v>0</v>
      </c>
      <c r="D158" s="28">
        <v>0</v>
      </c>
    </row>
    <row r="159" spans="1:4">
      <c r="A159" s="214">
        <v>2021</v>
      </c>
      <c r="B159" s="28">
        <v>0</v>
      </c>
      <c r="C159" s="28">
        <v>0</v>
      </c>
      <c r="D159" s="28">
        <v>0</v>
      </c>
    </row>
    <row r="160" spans="1:4">
      <c r="A160" s="214">
        <v>2021</v>
      </c>
      <c r="B160" s="105">
        <v>1</v>
      </c>
      <c r="C160" s="105">
        <v>1</v>
      </c>
      <c r="D160" s="28">
        <v>1</v>
      </c>
    </row>
    <row r="161" spans="1:4">
      <c r="A161" s="214">
        <v>2021</v>
      </c>
      <c r="B161" s="28">
        <v>1</v>
      </c>
      <c r="C161" s="28">
        <v>0</v>
      </c>
      <c r="D161" s="28">
        <v>0</v>
      </c>
    </row>
    <row r="162" spans="1:4">
      <c r="A162" s="214">
        <v>2021</v>
      </c>
      <c r="B162" s="28">
        <v>1</v>
      </c>
      <c r="C162" s="105">
        <v>0</v>
      </c>
      <c r="D162" s="105">
        <v>0</v>
      </c>
    </row>
    <row r="163" spans="1:4">
      <c r="A163" s="214">
        <v>2021</v>
      </c>
      <c r="B163" s="28">
        <v>1</v>
      </c>
      <c r="C163" s="28">
        <v>0</v>
      </c>
      <c r="D163" s="28">
        <v>0</v>
      </c>
    </row>
    <row r="164" spans="1:4">
      <c r="A164" s="214">
        <v>2021</v>
      </c>
      <c r="B164" s="28">
        <v>1</v>
      </c>
      <c r="C164" s="28">
        <v>0</v>
      </c>
      <c r="D164" s="28">
        <v>0</v>
      </c>
    </row>
    <row r="165" spans="1:4">
      <c r="A165" s="214">
        <v>2021</v>
      </c>
      <c r="B165" s="28">
        <v>0</v>
      </c>
      <c r="C165" s="28">
        <v>0</v>
      </c>
      <c r="D165" s="28">
        <v>0</v>
      </c>
    </row>
    <row r="166" spans="1:4">
      <c r="A166" s="214">
        <v>2021</v>
      </c>
      <c r="B166" s="28">
        <v>1</v>
      </c>
      <c r="C166" s="28">
        <v>0</v>
      </c>
      <c r="D166" s="28">
        <v>0</v>
      </c>
    </row>
    <row r="167" spans="1:4">
      <c r="A167" s="214">
        <v>2021</v>
      </c>
      <c r="B167" s="28">
        <v>1</v>
      </c>
      <c r="C167" s="28">
        <v>0</v>
      </c>
      <c r="D167" s="28">
        <v>0</v>
      </c>
    </row>
    <row r="168" spans="1:4">
      <c r="A168" s="214">
        <v>2021</v>
      </c>
      <c r="B168" s="28">
        <v>1</v>
      </c>
      <c r="C168" s="28">
        <v>0</v>
      </c>
      <c r="D168" s="28">
        <v>0</v>
      </c>
    </row>
    <row r="169" spans="1:4">
      <c r="A169" s="214">
        <v>2021</v>
      </c>
      <c r="B169" s="28">
        <v>0</v>
      </c>
      <c r="C169" s="28">
        <v>0</v>
      </c>
      <c r="D169" s="105">
        <v>0</v>
      </c>
    </row>
    <row r="170" spans="1:4">
      <c r="A170" s="219"/>
    </row>
    <row r="171" spans="1:4">
      <c r="A171" s="220"/>
    </row>
  </sheetData>
  <autoFilter ref="A1:D169" xr:uid="{318F55CB-3B7D-43CF-9A60-10FD164983CB}"/>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74"/>
  <sheetViews>
    <sheetView topLeftCell="A151" workbookViewId="0">
      <selection activeCell="C154" sqref="C1:C1048576"/>
    </sheetView>
  </sheetViews>
  <sheetFormatPr baseColWidth="10" defaultRowHeight="12.75"/>
  <cols>
    <col min="1" max="1" width="5.140625" customWidth="1"/>
    <col min="2" max="2" width="8.140625" customWidth="1"/>
    <col min="3" max="3" width="10.140625" bestFit="1" customWidth="1"/>
    <col min="4" max="4" width="12.140625" customWidth="1"/>
  </cols>
  <sheetData>
    <row r="2" spans="1:4">
      <c r="A2" s="109" t="s">
        <v>61</v>
      </c>
      <c r="B2" s="140" t="s">
        <v>118</v>
      </c>
      <c r="C2" s="109" t="s">
        <v>54</v>
      </c>
      <c r="D2" s="139" t="s">
        <v>105</v>
      </c>
    </row>
    <row r="3" spans="1:4">
      <c r="A3" s="12"/>
      <c r="B3" s="12"/>
      <c r="C3" s="12"/>
      <c r="D3" s="12">
        <v>1</v>
      </c>
    </row>
    <row r="4" spans="1:4">
      <c r="A4" s="12">
        <v>1</v>
      </c>
      <c r="B4" s="12"/>
      <c r="C4" s="12"/>
      <c r="D4" s="12"/>
    </row>
    <row r="5" spans="1:4">
      <c r="A5" s="12"/>
      <c r="B5" s="12"/>
      <c r="C5" s="12"/>
      <c r="D5" s="12"/>
    </row>
    <row r="6" spans="1:4">
      <c r="A6" s="12"/>
      <c r="B6" s="12"/>
      <c r="C6" s="12"/>
      <c r="D6" s="12"/>
    </row>
    <row r="7" spans="1:4">
      <c r="A7" s="12"/>
      <c r="B7" s="12"/>
      <c r="C7" s="12"/>
      <c r="D7" s="12"/>
    </row>
    <row r="8" spans="1:4">
      <c r="A8" s="12"/>
      <c r="B8" s="12"/>
      <c r="C8" s="12"/>
      <c r="D8" s="12"/>
    </row>
    <row r="9" spans="1:4">
      <c r="A9" s="12"/>
      <c r="B9" s="12"/>
      <c r="C9" s="12"/>
      <c r="D9" s="12"/>
    </row>
    <row r="10" spans="1:4">
      <c r="A10" s="12">
        <v>1</v>
      </c>
      <c r="B10" s="12"/>
      <c r="C10" s="12"/>
      <c r="D10" s="12"/>
    </row>
    <row r="11" spans="1:4">
      <c r="A11" s="12"/>
      <c r="B11" s="12"/>
      <c r="C11" s="12"/>
      <c r="D11" s="12"/>
    </row>
    <row r="12" spans="1:4">
      <c r="A12" s="12"/>
      <c r="B12" s="12"/>
      <c r="C12" s="12"/>
      <c r="D12" s="12"/>
    </row>
    <row r="13" spans="1:4">
      <c r="A13" s="12">
        <v>1</v>
      </c>
      <c r="B13" s="12"/>
      <c r="C13" s="12"/>
      <c r="D13" s="12"/>
    </row>
    <row r="14" spans="1:4">
      <c r="A14" s="12">
        <v>1</v>
      </c>
      <c r="B14" s="12"/>
      <c r="C14" s="12"/>
      <c r="D14" s="12"/>
    </row>
    <row r="15" spans="1:4">
      <c r="A15" s="12">
        <v>1</v>
      </c>
      <c r="B15" s="12"/>
      <c r="C15" s="12"/>
      <c r="D15" s="12"/>
    </row>
    <row r="16" spans="1:4">
      <c r="A16" s="12">
        <v>1</v>
      </c>
      <c r="B16" s="12"/>
      <c r="C16" s="12"/>
      <c r="D16" s="12"/>
    </row>
    <row r="17" spans="1:4">
      <c r="A17" s="12">
        <v>1</v>
      </c>
      <c r="B17" s="12"/>
      <c r="C17" s="12"/>
      <c r="D17" s="12"/>
    </row>
    <row r="18" spans="1:4">
      <c r="A18" s="12"/>
      <c r="B18" s="12"/>
      <c r="C18" s="12"/>
      <c r="D18" s="12">
        <v>1</v>
      </c>
    </row>
    <row r="19" spans="1:4">
      <c r="A19" s="12"/>
      <c r="B19" s="12"/>
      <c r="C19" s="12"/>
      <c r="D19" s="12">
        <v>1</v>
      </c>
    </row>
    <row r="20" spans="1:4">
      <c r="A20" s="12"/>
      <c r="B20" s="12"/>
      <c r="C20" s="12"/>
      <c r="D20" s="12">
        <v>1</v>
      </c>
    </row>
    <row r="21" spans="1:4">
      <c r="A21" s="12"/>
      <c r="B21" s="12"/>
      <c r="C21" s="12"/>
      <c r="D21" s="12"/>
    </row>
    <row r="22" spans="1:4">
      <c r="A22" s="12"/>
      <c r="B22" s="12"/>
      <c r="C22" s="12"/>
      <c r="D22" s="12"/>
    </row>
    <row r="23" spans="1:4">
      <c r="A23" s="12"/>
      <c r="B23" s="12"/>
      <c r="C23" s="12"/>
      <c r="D23" s="12">
        <v>1</v>
      </c>
    </row>
    <row r="24" spans="1:4">
      <c r="A24" s="12"/>
      <c r="B24" s="12"/>
      <c r="C24" s="12"/>
      <c r="D24" s="258"/>
    </row>
    <row r="25" spans="1:4">
      <c r="A25" s="12"/>
      <c r="B25" s="12"/>
      <c r="C25" s="12"/>
      <c r="D25" s="12"/>
    </row>
    <row r="26" spans="1:4">
      <c r="A26" s="12"/>
      <c r="B26" s="12"/>
      <c r="C26" s="12"/>
      <c r="D26" s="12"/>
    </row>
    <row r="27" spans="1:4">
      <c r="A27" s="12"/>
      <c r="B27" s="12"/>
      <c r="C27" s="12"/>
      <c r="D27" s="12">
        <v>1</v>
      </c>
    </row>
    <row r="28" spans="1:4">
      <c r="A28" s="12"/>
      <c r="B28" s="12"/>
      <c r="C28" s="12"/>
      <c r="D28" s="12"/>
    </row>
    <row r="29" spans="1:4">
      <c r="A29" s="12"/>
      <c r="B29" s="12"/>
      <c r="C29" s="12"/>
      <c r="D29" s="12"/>
    </row>
    <row r="30" spans="1:4">
      <c r="A30" s="28"/>
      <c r="B30" s="28"/>
      <c r="C30" s="28"/>
      <c r="D30" s="28">
        <v>1</v>
      </c>
    </row>
    <row r="31" spans="1:4">
      <c r="A31" s="28"/>
      <c r="B31" s="28"/>
      <c r="C31" s="28"/>
      <c r="D31" s="28"/>
    </row>
    <row r="32" spans="1:4">
      <c r="A32" s="28"/>
      <c r="B32" s="28"/>
      <c r="C32" s="28"/>
      <c r="D32" s="28"/>
    </row>
    <row r="33" spans="1:4">
      <c r="A33" s="13">
        <v>1</v>
      </c>
      <c r="B33" s="13"/>
      <c r="C33" s="13"/>
      <c r="D33" s="13"/>
    </row>
    <row r="34" spans="1:4">
      <c r="A34" s="28"/>
      <c r="B34" s="28"/>
      <c r="C34" s="28"/>
      <c r="D34" s="28"/>
    </row>
    <row r="35" spans="1:4">
      <c r="A35" s="28">
        <v>1</v>
      </c>
      <c r="B35" s="28"/>
      <c r="C35" s="28"/>
      <c r="D35" s="28"/>
    </row>
    <row r="36" spans="1:4">
      <c r="A36" s="28"/>
      <c r="B36" s="28"/>
      <c r="C36" s="28"/>
      <c r="D36" s="28"/>
    </row>
    <row r="37" spans="1:4">
      <c r="A37" s="47"/>
      <c r="B37" s="47"/>
      <c r="C37" s="47"/>
      <c r="D37" s="47"/>
    </row>
    <row r="38" spans="1:4">
      <c r="A38" s="28"/>
      <c r="B38" s="28">
        <v>1</v>
      </c>
      <c r="C38" s="28"/>
      <c r="D38" s="28"/>
    </row>
    <row r="39" spans="1:4">
      <c r="A39" s="28">
        <v>1</v>
      </c>
      <c r="B39" s="28"/>
      <c r="C39" s="28"/>
      <c r="D39" s="28">
        <v>1</v>
      </c>
    </row>
    <row r="40" spans="1:4">
      <c r="A40" s="13"/>
      <c r="B40" s="13">
        <v>1</v>
      </c>
      <c r="C40" s="13"/>
      <c r="D40" s="13"/>
    </row>
    <row r="41" spans="1:4">
      <c r="A41" s="28">
        <v>1</v>
      </c>
      <c r="B41" s="28"/>
      <c r="C41" s="28"/>
      <c r="D41" s="28"/>
    </row>
    <row r="42" spans="1:4">
      <c r="A42" s="28">
        <v>1</v>
      </c>
      <c r="B42" s="28"/>
      <c r="C42" s="28"/>
      <c r="D42" s="28"/>
    </row>
    <row r="43" spans="1:4">
      <c r="A43" s="28"/>
      <c r="B43" s="28"/>
      <c r="C43" s="28"/>
      <c r="D43" s="28"/>
    </row>
    <row r="44" spans="1:4">
      <c r="A44" s="28"/>
      <c r="B44" s="28"/>
      <c r="C44" s="28"/>
      <c r="D44" s="28">
        <v>1</v>
      </c>
    </row>
    <row r="45" spans="1:4">
      <c r="A45" s="28"/>
      <c r="B45" s="28">
        <v>1</v>
      </c>
      <c r="C45" s="28">
        <v>1</v>
      </c>
      <c r="D45" s="28"/>
    </row>
    <row r="46" spans="1:4">
      <c r="A46" s="28"/>
      <c r="B46" s="28"/>
      <c r="C46" s="28"/>
      <c r="D46" s="28"/>
    </row>
    <row r="47" spans="1:4">
      <c r="A47" s="28"/>
      <c r="B47" s="28"/>
      <c r="C47" s="28"/>
      <c r="D47" s="28"/>
    </row>
    <row r="48" spans="1:4">
      <c r="A48" s="28"/>
      <c r="B48" s="28">
        <v>1</v>
      </c>
      <c r="C48" s="28"/>
      <c r="D48" s="28"/>
    </row>
    <row r="49" spans="1:4">
      <c r="A49" s="28">
        <v>1</v>
      </c>
      <c r="B49" s="28"/>
      <c r="C49" s="28"/>
      <c r="D49" s="28"/>
    </row>
    <row r="50" spans="1:4">
      <c r="A50" s="28"/>
      <c r="B50" s="28"/>
      <c r="C50" s="28"/>
      <c r="D50" s="28"/>
    </row>
    <row r="51" spans="1:4">
      <c r="A51" s="28"/>
      <c r="B51" s="28"/>
      <c r="C51" s="28"/>
      <c r="D51" s="28"/>
    </row>
    <row r="52" spans="1:4">
      <c r="A52" s="28"/>
      <c r="B52" s="28"/>
      <c r="C52" s="28"/>
      <c r="D52" s="28"/>
    </row>
    <row r="53" spans="1:4">
      <c r="A53" s="28"/>
      <c r="B53" s="28">
        <v>1</v>
      </c>
      <c r="C53" s="28"/>
      <c r="D53" s="28"/>
    </row>
    <row r="54" spans="1:4">
      <c r="A54" s="28"/>
      <c r="B54" s="28"/>
      <c r="C54" s="28"/>
      <c r="D54" s="28"/>
    </row>
    <row r="55" spans="1:4">
      <c r="A55" s="28"/>
      <c r="B55" s="28">
        <v>1</v>
      </c>
      <c r="C55" s="28"/>
      <c r="D55" s="28"/>
    </row>
    <row r="56" spans="1:4">
      <c r="A56" s="28"/>
      <c r="B56" s="28"/>
      <c r="C56" s="28"/>
      <c r="D56" s="28"/>
    </row>
    <row r="57" spans="1:4">
      <c r="A57" s="28"/>
      <c r="B57" s="28"/>
      <c r="C57" s="28"/>
      <c r="D57" s="28"/>
    </row>
    <row r="58" spans="1:4">
      <c r="A58" s="28"/>
      <c r="B58" s="28"/>
      <c r="C58" s="28"/>
      <c r="D58" s="28"/>
    </row>
    <row r="59" spans="1:4">
      <c r="A59" s="28"/>
      <c r="B59" s="28"/>
      <c r="C59" s="28"/>
      <c r="D59" s="28"/>
    </row>
    <row r="60" spans="1:4">
      <c r="A60" s="28"/>
      <c r="B60" s="28"/>
      <c r="C60" s="28"/>
      <c r="D60" s="28"/>
    </row>
    <row r="61" spans="1:4">
      <c r="A61" s="28"/>
      <c r="B61" s="28"/>
      <c r="C61" s="28"/>
      <c r="D61" s="28"/>
    </row>
    <row r="62" spans="1:4">
      <c r="A62" s="28"/>
      <c r="B62" s="28"/>
      <c r="C62" s="28"/>
      <c r="D62" s="28"/>
    </row>
    <row r="63" spans="1:4">
      <c r="A63" s="28"/>
      <c r="B63" s="28"/>
      <c r="C63" s="28"/>
      <c r="D63" s="28">
        <v>1</v>
      </c>
    </row>
    <row r="64" spans="1:4">
      <c r="A64" s="28"/>
      <c r="B64" s="28"/>
      <c r="C64" s="28"/>
      <c r="D64" s="28"/>
    </row>
    <row r="65" spans="1:4">
      <c r="A65" s="28"/>
      <c r="B65" s="28"/>
      <c r="C65" s="28"/>
      <c r="D65" s="28"/>
    </row>
    <row r="66" spans="1:4">
      <c r="A66" s="28"/>
      <c r="B66" s="28"/>
      <c r="C66" s="28"/>
      <c r="D66" s="28"/>
    </row>
    <row r="67" spans="1:4">
      <c r="A67" s="28"/>
      <c r="B67" s="28"/>
      <c r="C67" s="28"/>
      <c r="D67" s="28">
        <v>1</v>
      </c>
    </row>
    <row r="68" spans="1:4">
      <c r="A68" s="13"/>
      <c r="B68" s="13"/>
      <c r="C68" s="164">
        <v>1</v>
      </c>
      <c r="D68" s="13"/>
    </row>
    <row r="69" spans="1:4">
      <c r="A69" s="164">
        <v>1</v>
      </c>
      <c r="B69" s="13"/>
      <c r="C69" s="13"/>
      <c r="D69" s="13"/>
    </row>
    <row r="70" spans="1:4">
      <c r="A70" s="13"/>
      <c r="B70" s="13"/>
      <c r="C70" s="13"/>
      <c r="D70" s="13">
        <v>1</v>
      </c>
    </row>
    <row r="71" spans="1:4">
      <c r="A71" s="13"/>
      <c r="B71" s="13">
        <v>1</v>
      </c>
      <c r="C71" s="13"/>
      <c r="D71" s="13">
        <v>1</v>
      </c>
    </row>
    <row r="72" spans="1:4">
      <c r="A72" s="28"/>
      <c r="B72" s="28"/>
      <c r="C72" s="28"/>
      <c r="D72" s="28"/>
    </row>
    <row r="73" spans="1:4">
      <c r="A73" s="28"/>
      <c r="B73" s="28"/>
      <c r="C73" s="28"/>
      <c r="D73" s="28"/>
    </row>
    <row r="74" spans="1:4">
      <c r="A74" s="49"/>
      <c r="B74" s="49"/>
      <c r="C74" s="49"/>
      <c r="D74" s="49"/>
    </row>
    <row r="75" spans="1:4">
      <c r="A75" s="28">
        <v>1</v>
      </c>
      <c r="B75" s="28"/>
      <c r="C75" s="28"/>
      <c r="D75" s="28"/>
    </row>
    <row r="76" spans="1:4">
      <c r="A76" s="28"/>
      <c r="B76" s="28"/>
      <c r="C76" s="28"/>
      <c r="D76" s="28"/>
    </row>
    <row r="77" spans="1:4">
      <c r="A77" s="28"/>
      <c r="B77" s="28">
        <v>1</v>
      </c>
      <c r="C77" s="105">
        <v>1</v>
      </c>
      <c r="D77" s="28"/>
    </row>
    <row r="78" spans="1:4">
      <c r="A78" s="28"/>
      <c r="B78" s="28"/>
      <c r="C78" s="28"/>
      <c r="D78" s="28">
        <v>1</v>
      </c>
    </row>
    <row r="79" spans="1:4">
      <c r="A79" s="28"/>
      <c r="B79" s="28">
        <v>1</v>
      </c>
      <c r="C79" s="28">
        <v>1</v>
      </c>
      <c r="D79" s="28"/>
    </row>
    <row r="80" spans="1:4">
      <c r="A80" s="14"/>
      <c r="B80" s="14"/>
      <c r="C80" s="14"/>
      <c r="D80" s="14"/>
    </row>
    <row r="81" spans="1:4">
      <c r="A81" s="28"/>
      <c r="B81" s="28">
        <v>1</v>
      </c>
      <c r="C81" s="28">
        <v>1</v>
      </c>
      <c r="D81" s="28"/>
    </row>
    <row r="82" spans="1:4">
      <c r="A82" s="28"/>
      <c r="B82" s="28"/>
      <c r="C82" s="28"/>
      <c r="D82" s="28"/>
    </row>
    <row r="83" spans="1:4">
      <c r="A83" s="28"/>
      <c r="B83" s="28"/>
      <c r="C83" s="28"/>
      <c r="D83" s="28"/>
    </row>
    <row r="84" spans="1:4">
      <c r="A84" s="28"/>
      <c r="B84" s="28"/>
      <c r="C84" s="28"/>
      <c r="D84" s="28"/>
    </row>
    <row r="85" spans="1:4">
      <c r="A85" s="28"/>
      <c r="B85" s="28"/>
      <c r="C85" s="28">
        <v>1</v>
      </c>
      <c r="D85" s="28"/>
    </row>
    <row r="86" spans="1:4">
      <c r="A86" s="28"/>
      <c r="B86" s="28">
        <v>1</v>
      </c>
      <c r="C86" s="28"/>
      <c r="D86" s="28">
        <v>1</v>
      </c>
    </row>
    <row r="87" spans="1:4">
      <c r="A87" s="28"/>
      <c r="B87" s="28"/>
      <c r="C87" s="28"/>
      <c r="D87" s="28"/>
    </row>
    <row r="88" spans="1:4">
      <c r="A88" s="28"/>
      <c r="B88" s="28"/>
      <c r="C88" s="28"/>
      <c r="D88" s="28"/>
    </row>
    <row r="89" spans="1:4">
      <c r="A89" s="28"/>
      <c r="B89" s="28"/>
      <c r="C89" s="28"/>
      <c r="D89" s="28"/>
    </row>
    <row r="90" spans="1:4">
      <c r="A90" s="28"/>
      <c r="B90" s="28"/>
      <c r="C90" s="28"/>
      <c r="D90" s="28">
        <v>1</v>
      </c>
    </row>
    <row r="91" spans="1:4">
      <c r="A91" s="28">
        <v>1</v>
      </c>
      <c r="B91" s="28"/>
      <c r="C91" s="28"/>
      <c r="D91" s="28"/>
    </row>
    <row r="92" spans="1:4">
      <c r="A92" s="28"/>
      <c r="B92" s="28">
        <v>1</v>
      </c>
      <c r="C92" s="28"/>
      <c r="D92" s="28"/>
    </row>
    <row r="93" spans="1:4">
      <c r="A93" s="28"/>
      <c r="B93" s="28"/>
      <c r="C93" s="28"/>
      <c r="D93" s="28">
        <v>1</v>
      </c>
    </row>
    <row r="94" spans="1:4">
      <c r="A94" s="28"/>
      <c r="B94" s="28">
        <v>1</v>
      </c>
      <c r="C94" s="28"/>
      <c r="D94" s="28"/>
    </row>
    <row r="95" spans="1:4">
      <c r="A95" s="28"/>
      <c r="B95" s="28"/>
      <c r="C95" s="28">
        <v>1</v>
      </c>
      <c r="D95" s="28"/>
    </row>
    <row r="96" spans="1:4">
      <c r="A96" s="28"/>
      <c r="B96" s="28"/>
      <c r="C96" s="28"/>
      <c r="D96" s="28">
        <v>1</v>
      </c>
    </row>
    <row r="97" spans="1:4">
      <c r="A97" s="28"/>
      <c r="B97" s="28"/>
      <c r="C97" s="28"/>
      <c r="D97" s="28"/>
    </row>
    <row r="98" spans="1:4">
      <c r="A98" s="28">
        <v>1</v>
      </c>
      <c r="B98" s="28"/>
      <c r="C98" s="28"/>
      <c r="D98" s="28"/>
    </row>
    <row r="99" spans="1:4">
      <c r="A99" s="28"/>
      <c r="B99" s="28"/>
      <c r="C99" s="28"/>
      <c r="D99" s="28"/>
    </row>
    <row r="100" spans="1:4">
      <c r="A100" s="28"/>
      <c r="B100" s="28">
        <v>1</v>
      </c>
      <c r="C100" s="28"/>
      <c r="D100" s="28"/>
    </row>
    <row r="101" spans="1:4">
      <c r="A101" s="28"/>
      <c r="B101" s="28"/>
      <c r="C101" s="28"/>
      <c r="D101" s="28"/>
    </row>
    <row r="102" spans="1:4">
      <c r="A102" s="28"/>
      <c r="B102" s="28"/>
      <c r="C102" s="28"/>
      <c r="D102" s="28"/>
    </row>
    <row r="103" spans="1:4">
      <c r="A103" s="28"/>
      <c r="B103" s="28"/>
      <c r="C103" s="28"/>
      <c r="D103" s="28"/>
    </row>
    <row r="104" spans="1:4">
      <c r="A104" s="28"/>
      <c r="B104" s="28"/>
      <c r="C104" s="28"/>
      <c r="D104" s="28"/>
    </row>
    <row r="105" spans="1:4">
      <c r="A105" s="28">
        <v>1</v>
      </c>
      <c r="B105" s="28"/>
      <c r="C105" s="28"/>
      <c r="D105" s="28"/>
    </row>
    <row r="106" spans="1:4">
      <c r="A106" s="28"/>
      <c r="B106" s="28"/>
      <c r="C106" s="28"/>
      <c r="D106" s="28"/>
    </row>
    <row r="107" spans="1:4">
      <c r="A107" s="28"/>
      <c r="B107" s="28"/>
      <c r="C107" s="28"/>
      <c r="D107" s="28"/>
    </row>
    <row r="108" spans="1:4">
      <c r="A108" s="28">
        <v>1</v>
      </c>
      <c r="B108" s="28"/>
      <c r="C108" s="28"/>
      <c r="D108" s="28"/>
    </row>
    <row r="109" spans="1:4">
      <c r="A109" s="28"/>
      <c r="B109" s="28"/>
      <c r="C109" s="28"/>
      <c r="D109" s="28"/>
    </row>
    <row r="110" spans="1:4">
      <c r="A110" s="28"/>
      <c r="B110" s="28"/>
      <c r="C110" s="28">
        <v>1</v>
      </c>
      <c r="D110" s="28"/>
    </row>
    <row r="111" spans="1:4">
      <c r="A111" s="28"/>
      <c r="B111" s="28"/>
      <c r="C111" s="28"/>
      <c r="D111" s="28"/>
    </row>
    <row r="112" spans="1:4">
      <c r="A112" s="28"/>
      <c r="B112" s="28"/>
      <c r="C112" s="28">
        <v>1</v>
      </c>
      <c r="D112" s="28"/>
    </row>
    <row r="113" spans="1:4">
      <c r="A113" s="28"/>
      <c r="B113" s="28"/>
      <c r="C113" s="28">
        <v>1</v>
      </c>
      <c r="D113" s="28"/>
    </row>
    <row r="114" spans="1:4">
      <c r="A114" s="28"/>
      <c r="B114" s="28"/>
      <c r="C114" s="28"/>
      <c r="D114" s="28"/>
    </row>
    <row r="115" spans="1:4">
      <c r="A115" s="28"/>
      <c r="B115" s="28"/>
      <c r="C115" s="28"/>
      <c r="D115" s="28"/>
    </row>
    <row r="116" spans="1:4">
      <c r="A116" s="28"/>
      <c r="B116" s="28"/>
      <c r="C116" s="28"/>
      <c r="D116" s="28"/>
    </row>
    <row r="117" spans="1:4">
      <c r="A117" s="28"/>
      <c r="B117" s="28">
        <v>1</v>
      </c>
      <c r="C117" s="28">
        <v>1</v>
      </c>
      <c r="D117" s="28"/>
    </row>
    <row r="118" spans="1:4">
      <c r="A118" s="28"/>
      <c r="B118" s="28"/>
      <c r="C118" s="28"/>
      <c r="D118" s="28">
        <v>1</v>
      </c>
    </row>
    <row r="119" spans="1:4">
      <c r="A119" s="28">
        <v>0</v>
      </c>
      <c r="B119" s="28">
        <v>1</v>
      </c>
      <c r="C119" s="28">
        <v>1</v>
      </c>
      <c r="D119" s="28"/>
    </row>
    <row r="120" spans="1:4">
      <c r="A120" s="28">
        <v>1</v>
      </c>
      <c r="B120" s="28">
        <v>1</v>
      </c>
      <c r="C120" s="28">
        <v>1</v>
      </c>
      <c r="D120" s="28"/>
    </row>
    <row r="121" spans="1:4">
      <c r="A121" s="28">
        <v>1</v>
      </c>
      <c r="B121" s="28"/>
      <c r="C121" s="28">
        <v>1</v>
      </c>
      <c r="D121" s="28"/>
    </row>
    <row r="122" spans="1:4">
      <c r="A122" s="28"/>
      <c r="B122" s="28"/>
      <c r="C122" s="28">
        <v>1</v>
      </c>
      <c r="D122" s="28"/>
    </row>
    <row r="123" spans="1:4">
      <c r="A123" s="28"/>
      <c r="B123" s="28"/>
      <c r="C123" s="28"/>
      <c r="D123" s="28"/>
    </row>
    <row r="124" spans="1:4">
      <c r="A124" s="28">
        <v>1</v>
      </c>
      <c r="B124" s="28"/>
      <c r="C124" s="28"/>
      <c r="D124" s="28"/>
    </row>
    <row r="125" spans="1:4">
      <c r="A125" s="28"/>
      <c r="B125" s="28"/>
      <c r="C125" s="28"/>
      <c r="D125" s="28"/>
    </row>
    <row r="126" spans="1:4">
      <c r="A126" s="28">
        <v>1</v>
      </c>
      <c r="B126" s="28"/>
      <c r="C126" s="28"/>
      <c r="D126" s="28"/>
    </row>
    <row r="127" spans="1:4">
      <c r="A127" s="28"/>
      <c r="B127" s="28"/>
      <c r="C127" s="28"/>
      <c r="D127" s="28"/>
    </row>
    <row r="128" spans="1:4">
      <c r="A128" s="28"/>
      <c r="B128" s="28"/>
      <c r="C128" s="28"/>
      <c r="D128" s="28"/>
    </row>
    <row r="129" spans="1:4">
      <c r="A129" s="28"/>
      <c r="B129" s="28"/>
      <c r="C129" s="28"/>
      <c r="D129" s="28"/>
    </row>
    <row r="130" spans="1:4">
      <c r="A130" s="28"/>
      <c r="B130" s="28"/>
      <c r="C130" s="28"/>
      <c r="D130" s="184"/>
    </row>
    <row r="131" spans="1:4">
      <c r="A131" s="28"/>
      <c r="B131" s="28"/>
      <c r="C131" s="28"/>
      <c r="D131" s="186"/>
    </row>
    <row r="132" spans="1:4">
      <c r="A132" s="28"/>
      <c r="B132" s="28"/>
      <c r="C132" s="28"/>
      <c r="D132" s="185"/>
    </row>
    <row r="133" spans="1:4">
      <c r="A133" s="28"/>
      <c r="B133" s="28"/>
      <c r="C133" s="28"/>
      <c r="D133" s="28"/>
    </row>
    <row r="134" spans="1:4">
      <c r="A134" s="28"/>
      <c r="B134" s="28"/>
      <c r="C134" s="28"/>
      <c r="D134" s="28"/>
    </row>
    <row r="135" spans="1:4">
      <c r="A135" s="28"/>
      <c r="B135" s="28"/>
      <c r="C135" s="28"/>
      <c r="D135" s="28"/>
    </row>
    <row r="136" spans="1:4">
      <c r="A136" s="28"/>
      <c r="B136" s="28"/>
      <c r="C136" s="28"/>
      <c r="D136" s="28"/>
    </row>
    <row r="137" spans="1:4">
      <c r="A137" s="20"/>
      <c r="B137" s="20"/>
      <c r="C137" s="20"/>
      <c r="D137" s="20"/>
    </row>
    <row r="138" spans="1:4">
      <c r="A138" s="28"/>
      <c r="B138" s="28"/>
      <c r="C138" s="28">
        <v>1</v>
      </c>
      <c r="D138" s="28"/>
    </row>
    <row r="139" spans="1:4">
      <c r="A139" s="28"/>
      <c r="B139" s="28">
        <v>1</v>
      </c>
      <c r="C139" s="28"/>
      <c r="D139" s="28"/>
    </row>
    <row r="140" spans="1:4">
      <c r="A140" s="28"/>
      <c r="B140" s="28"/>
      <c r="C140" s="28"/>
      <c r="D140" s="28"/>
    </row>
    <row r="141" spans="1:4">
      <c r="A141" s="28"/>
      <c r="B141" s="28"/>
      <c r="C141" s="28"/>
      <c r="D141" s="28"/>
    </row>
    <row r="142" spans="1:4">
      <c r="A142" s="14"/>
      <c r="B142" s="14"/>
      <c r="C142" s="14"/>
      <c r="D142" s="14"/>
    </row>
    <row r="143" spans="1:4">
      <c r="A143" s="28"/>
      <c r="B143" s="28"/>
      <c r="C143" s="28"/>
      <c r="D143" s="28"/>
    </row>
    <row r="144" spans="1:4">
      <c r="A144" s="28"/>
      <c r="B144" s="28"/>
      <c r="C144" s="28"/>
      <c r="D144" s="28"/>
    </row>
    <row r="145" spans="1:4">
      <c r="A145" s="28"/>
      <c r="B145" s="28"/>
      <c r="C145" s="28"/>
      <c r="D145" s="28"/>
    </row>
    <row r="146" spans="1:4">
      <c r="A146" s="28"/>
      <c r="B146" s="28"/>
      <c r="C146" s="28"/>
      <c r="D146" s="28"/>
    </row>
    <row r="147" spans="1:4">
      <c r="A147" s="28"/>
      <c r="B147" s="28"/>
      <c r="C147" s="28"/>
      <c r="D147" s="28"/>
    </row>
    <row r="148" spans="1:4">
      <c r="A148" s="28"/>
      <c r="B148" s="28"/>
      <c r="C148" s="28"/>
      <c r="D148" s="28">
        <v>1</v>
      </c>
    </row>
    <row r="149" spans="1:4">
      <c r="A149" s="28"/>
      <c r="B149" s="28"/>
      <c r="C149" s="28"/>
      <c r="D149" s="28"/>
    </row>
    <row r="150" spans="1:4">
      <c r="A150" s="28"/>
      <c r="B150" s="28"/>
      <c r="C150" s="28"/>
      <c r="D150" s="28">
        <v>1</v>
      </c>
    </row>
    <row r="151" spans="1:4">
      <c r="A151" s="28"/>
      <c r="B151" s="28"/>
      <c r="C151" s="28"/>
      <c r="D151" s="28">
        <v>1</v>
      </c>
    </row>
    <row r="152" spans="1:4">
      <c r="A152" s="28"/>
      <c r="B152" s="28">
        <v>1</v>
      </c>
      <c r="C152" s="28"/>
      <c r="D152" s="28"/>
    </row>
    <row r="153" spans="1:4">
      <c r="A153" s="28"/>
      <c r="B153" s="28"/>
      <c r="C153" s="28"/>
      <c r="D153" s="28"/>
    </row>
    <row r="154" spans="1:4">
      <c r="A154" s="28"/>
      <c r="B154" s="28"/>
      <c r="C154" s="28"/>
      <c r="D154" s="28">
        <v>1</v>
      </c>
    </row>
    <row r="155" spans="1:4" ht="15">
      <c r="A155" s="60"/>
      <c r="B155" s="60"/>
      <c r="C155" s="60"/>
      <c r="D155" s="60"/>
    </row>
    <row r="156" spans="1:4">
      <c r="A156" s="28"/>
      <c r="B156" s="28">
        <v>1</v>
      </c>
      <c r="C156" s="28"/>
      <c r="D156" s="28"/>
    </row>
    <row r="157" spans="1:4">
      <c r="A157" s="28"/>
      <c r="B157" s="28"/>
      <c r="C157" s="28"/>
      <c r="D157" s="28"/>
    </row>
    <row r="158" spans="1:4">
      <c r="A158" s="28"/>
      <c r="B158" s="28"/>
      <c r="C158" s="28"/>
      <c r="D158" s="28">
        <v>1</v>
      </c>
    </row>
    <row r="159" spans="1:4">
      <c r="A159" s="28">
        <v>1</v>
      </c>
      <c r="B159" s="28"/>
      <c r="C159" s="28"/>
      <c r="D159" s="28"/>
    </row>
    <row r="160" spans="1:4">
      <c r="A160" s="28"/>
      <c r="B160" s="28"/>
      <c r="C160" s="28"/>
      <c r="D160" s="28"/>
    </row>
    <row r="161" spans="1:4">
      <c r="A161" s="28"/>
      <c r="B161" s="28"/>
      <c r="C161" s="28"/>
      <c r="D161" s="28"/>
    </row>
    <row r="162" spans="1:4">
      <c r="A162" s="28"/>
      <c r="B162" s="28"/>
      <c r="C162" s="28"/>
      <c r="D162" s="28"/>
    </row>
    <row r="163" spans="1:4">
      <c r="A163" s="28"/>
      <c r="B163" s="28"/>
      <c r="C163" s="28"/>
      <c r="D163" s="28">
        <v>1</v>
      </c>
    </row>
    <row r="164" spans="1:4">
      <c r="A164" s="28"/>
      <c r="B164" s="28"/>
      <c r="C164" s="28"/>
      <c r="D164" s="28"/>
    </row>
    <row r="165" spans="1:4">
      <c r="A165" s="28"/>
      <c r="B165" s="28"/>
      <c r="C165" s="28"/>
      <c r="D165" s="28"/>
    </row>
    <row r="166" spans="1:4">
      <c r="A166" s="28"/>
      <c r="B166" s="28"/>
      <c r="C166" s="28"/>
      <c r="D166" s="28"/>
    </row>
    <row r="167" spans="1:4">
      <c r="A167" s="28"/>
      <c r="B167" s="28"/>
      <c r="C167" s="28"/>
      <c r="D167" s="28"/>
    </row>
    <row r="168" spans="1:4">
      <c r="A168" s="28"/>
      <c r="B168" s="28"/>
      <c r="C168" s="28"/>
      <c r="D168" s="28"/>
    </row>
    <row r="169" spans="1:4">
      <c r="A169" s="28"/>
      <c r="B169" s="28"/>
      <c r="C169" s="28"/>
      <c r="D169" s="28"/>
    </row>
    <row r="170" spans="1:4">
      <c r="A170" s="28"/>
      <c r="B170" s="28"/>
      <c r="C170" s="28"/>
      <c r="D170" s="28"/>
    </row>
    <row r="171" spans="1:4">
      <c r="A171" s="62"/>
      <c r="B171" s="62"/>
      <c r="C171" s="62"/>
      <c r="D171" s="62"/>
    </row>
    <row r="172" spans="1:4">
      <c r="A172" s="14"/>
      <c r="B172" s="14"/>
      <c r="C172" s="14"/>
      <c r="D172" s="14"/>
    </row>
    <row r="174" spans="1:4">
      <c r="A174" s="247">
        <f t="shared" ref="A174:C174" si="0">SUM(A3:A170)</f>
        <v>24</v>
      </c>
      <c r="B174" s="255">
        <f t="shared" si="0"/>
        <v>20</v>
      </c>
      <c r="C174" s="247">
        <f t="shared" si="0"/>
        <v>16</v>
      </c>
      <c r="D174" s="255">
        <f t="shared" ref="D174" si="1">SUM(D3:D170)</f>
        <v>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topLeftCell="J145" workbookViewId="0">
      <selection activeCell="Y214" sqref="Y214"/>
    </sheetView>
  </sheetViews>
  <sheetFormatPr baseColWidth="10" defaultColWidth="12.5703125" defaultRowHeight="15" customHeight="1"/>
  <cols>
    <col min="1" max="1" width="20.7109375" customWidth="1"/>
    <col min="2" max="2" width="5.28515625" customWidth="1"/>
    <col min="3" max="3" width="10.28515625" customWidth="1"/>
    <col min="4" max="4" width="4.85546875" customWidth="1"/>
    <col min="5" max="5" width="7.85546875" customWidth="1"/>
    <col min="6" max="6" width="4.7109375" customWidth="1"/>
    <col min="7" max="7" width="15.42578125" customWidth="1"/>
    <col min="8" max="8" width="5.85546875" customWidth="1"/>
    <col min="9" max="9" width="8.5703125" customWidth="1"/>
    <col min="10" max="11" width="7.5703125" customWidth="1"/>
    <col min="12" max="12" width="10.85546875" customWidth="1"/>
    <col min="13" max="13" width="5.42578125" customWidth="1"/>
    <col min="14" max="14" width="7.42578125" customWidth="1"/>
    <col min="15" max="15" width="8.85546875" customWidth="1"/>
    <col min="16" max="16" width="7.7109375" customWidth="1"/>
    <col min="17" max="17" width="7.140625" customWidth="1"/>
    <col min="18" max="18" width="7.85546875" customWidth="1"/>
    <col min="19" max="19" width="8" customWidth="1"/>
    <col min="20" max="20" width="7.42578125" customWidth="1"/>
    <col min="21" max="21" width="6.42578125" customWidth="1"/>
    <col min="22" max="22" width="8.5703125" customWidth="1"/>
    <col min="23" max="23" width="7.7109375" customWidth="1"/>
    <col min="24" max="24" width="8.5703125" customWidth="1"/>
    <col min="25" max="25" width="9.42578125" customWidth="1"/>
    <col min="26" max="26" width="14.28515625" bestFit="1" customWidth="1"/>
    <col min="27" max="27" width="16" customWidth="1"/>
  </cols>
  <sheetData>
    <row r="1" spans="1:27" ht="15.75" customHeight="1">
      <c r="A1" s="94"/>
    </row>
    <row r="2" spans="1:27" ht="15.75" customHeight="1">
      <c r="A2" s="94" t="s">
        <v>43</v>
      </c>
      <c r="B2" s="18" t="s">
        <v>20</v>
      </c>
      <c r="C2" s="269" t="s">
        <v>107</v>
      </c>
      <c r="D2" s="269" t="s">
        <v>114</v>
      </c>
      <c r="E2" s="269" t="s">
        <v>128</v>
      </c>
      <c r="F2" s="269" t="s">
        <v>121</v>
      </c>
      <c r="G2" s="269" t="s">
        <v>126</v>
      </c>
      <c r="H2" s="270" t="s">
        <v>108</v>
      </c>
      <c r="I2" s="270" t="s">
        <v>111</v>
      </c>
      <c r="J2" s="270" t="s">
        <v>113</v>
      </c>
      <c r="K2" s="270" t="s">
        <v>118</v>
      </c>
      <c r="L2" s="272" t="s">
        <v>105</v>
      </c>
      <c r="M2" s="272" t="s">
        <v>106</v>
      </c>
      <c r="N2" s="272" t="s">
        <v>110</v>
      </c>
      <c r="O2" s="272" t="s">
        <v>112</v>
      </c>
      <c r="P2" s="272" t="s">
        <v>125</v>
      </c>
      <c r="Q2" s="273" t="s">
        <v>116</v>
      </c>
      <c r="R2" s="273" t="s">
        <v>117</v>
      </c>
      <c r="S2" s="273" t="s">
        <v>122</v>
      </c>
      <c r="T2" s="273" t="s">
        <v>123</v>
      </c>
      <c r="U2" s="271" t="s">
        <v>109</v>
      </c>
      <c r="V2" s="271" t="s">
        <v>115</v>
      </c>
      <c r="W2" s="271" t="s">
        <v>119</v>
      </c>
      <c r="X2" s="271" t="s">
        <v>120</v>
      </c>
      <c r="Y2" s="271" t="s">
        <v>124</v>
      </c>
      <c r="Z2" s="271" t="s">
        <v>127</v>
      </c>
      <c r="AA2" s="18" t="s">
        <v>129</v>
      </c>
    </row>
    <row r="3" spans="1:27" ht="15.75" customHeight="1">
      <c r="A3" s="12">
        <v>1</v>
      </c>
      <c r="B3" s="12"/>
      <c r="C3" s="12"/>
      <c r="D3" s="12"/>
      <c r="E3" s="12"/>
      <c r="F3" s="12"/>
      <c r="G3" s="12"/>
      <c r="H3" s="12"/>
      <c r="I3" s="12"/>
      <c r="J3" s="12"/>
      <c r="K3" s="12"/>
      <c r="L3" s="12">
        <v>1</v>
      </c>
      <c r="M3" s="12"/>
      <c r="N3" s="12">
        <v>1</v>
      </c>
      <c r="O3" s="12"/>
      <c r="P3" s="12"/>
      <c r="Q3" s="12"/>
      <c r="R3" s="12"/>
      <c r="S3" s="12"/>
      <c r="T3" s="12"/>
      <c r="U3" s="12"/>
      <c r="V3" s="12"/>
      <c r="W3" s="12"/>
      <c r="X3" s="12"/>
      <c r="Y3" s="12"/>
      <c r="Z3" s="12"/>
      <c r="AA3" s="12"/>
    </row>
    <row r="4" spans="1:27" ht="15.75" customHeight="1">
      <c r="A4" s="12">
        <v>1</v>
      </c>
      <c r="B4" s="12"/>
      <c r="C4" s="12"/>
      <c r="D4" s="12"/>
      <c r="E4" s="12"/>
      <c r="F4" s="12"/>
      <c r="G4" s="12"/>
      <c r="H4" s="12"/>
      <c r="I4" s="12"/>
      <c r="J4" s="12"/>
      <c r="K4" s="12"/>
      <c r="L4" s="12"/>
      <c r="M4" s="12"/>
      <c r="N4" s="12"/>
      <c r="O4" s="12"/>
      <c r="P4" s="12"/>
      <c r="Q4" s="12"/>
      <c r="R4" s="12"/>
      <c r="S4" s="12"/>
      <c r="T4" s="12"/>
      <c r="U4" s="12"/>
      <c r="V4" s="12"/>
      <c r="W4" s="12"/>
      <c r="X4" s="12"/>
      <c r="Y4" s="12">
        <v>1</v>
      </c>
      <c r="Z4" s="12"/>
      <c r="AA4" s="12"/>
    </row>
    <row r="5" spans="1:27" ht="15.75" customHeight="1">
      <c r="A5" s="12">
        <v>1</v>
      </c>
      <c r="B5" s="12"/>
      <c r="C5" s="12"/>
      <c r="D5" s="12"/>
      <c r="E5" s="12"/>
      <c r="F5" s="12"/>
      <c r="G5" s="12"/>
      <c r="H5" s="12"/>
      <c r="I5" s="12"/>
      <c r="J5" s="12"/>
      <c r="K5" s="12"/>
      <c r="L5" s="12"/>
      <c r="M5" s="12"/>
      <c r="N5" s="12"/>
      <c r="O5" s="12"/>
      <c r="P5" s="12"/>
      <c r="Q5" s="12"/>
      <c r="R5" s="12">
        <v>1</v>
      </c>
      <c r="S5" s="12"/>
      <c r="T5" s="12"/>
      <c r="U5" s="12"/>
      <c r="V5" s="12"/>
      <c r="W5" s="12"/>
      <c r="X5" s="12"/>
      <c r="Y5" s="12"/>
      <c r="Z5" s="12"/>
      <c r="AA5" s="12"/>
    </row>
    <row r="6" spans="1:27" ht="15.75" customHeight="1">
      <c r="A6" s="12"/>
      <c r="B6" s="12"/>
      <c r="C6" s="12"/>
      <c r="D6" s="12"/>
      <c r="E6" s="12"/>
      <c r="F6" s="12"/>
      <c r="G6" s="12"/>
      <c r="H6" s="12"/>
      <c r="I6" s="12"/>
      <c r="J6" s="12"/>
      <c r="K6" s="12"/>
      <c r="L6" s="12"/>
      <c r="M6" s="12"/>
      <c r="N6" s="12"/>
      <c r="O6" s="12"/>
      <c r="P6" s="12"/>
      <c r="Q6" s="12"/>
      <c r="R6" s="12"/>
      <c r="S6" s="12"/>
      <c r="T6" s="12"/>
      <c r="U6" s="12"/>
      <c r="V6" s="12"/>
      <c r="W6" s="12"/>
      <c r="X6" s="12">
        <v>1</v>
      </c>
      <c r="Y6" s="12"/>
      <c r="Z6" s="12"/>
      <c r="AA6" s="12"/>
    </row>
    <row r="7" spans="1:27" ht="15.75" customHeight="1">
      <c r="A7" s="12"/>
      <c r="B7" s="12"/>
      <c r="C7" s="12"/>
      <c r="D7" s="12"/>
      <c r="E7" s="12"/>
      <c r="F7" s="12"/>
      <c r="G7" s="12"/>
      <c r="H7" s="12"/>
      <c r="I7" s="12"/>
      <c r="J7" s="12"/>
      <c r="K7" s="12"/>
      <c r="L7" s="12"/>
      <c r="M7" s="12"/>
      <c r="N7" s="12"/>
      <c r="O7" s="12"/>
      <c r="P7" s="12"/>
      <c r="Q7" s="12"/>
      <c r="R7" s="12"/>
      <c r="S7" s="12"/>
      <c r="T7" s="12"/>
      <c r="U7" s="12">
        <v>1</v>
      </c>
      <c r="V7" s="12"/>
      <c r="W7" s="12"/>
      <c r="X7" s="12"/>
      <c r="Y7" s="12"/>
      <c r="Z7" s="12"/>
      <c r="AA7" s="12"/>
    </row>
    <row r="8" spans="1:27" ht="15.75" customHeight="1">
      <c r="A8" s="12"/>
      <c r="B8" s="12">
        <v>1</v>
      </c>
      <c r="C8" s="12"/>
      <c r="D8" s="12"/>
      <c r="E8" s="12"/>
      <c r="F8" s="12"/>
      <c r="G8" s="12"/>
      <c r="H8" s="12"/>
      <c r="I8" s="12"/>
      <c r="J8" s="12"/>
      <c r="K8" s="12"/>
      <c r="L8" s="12"/>
      <c r="M8" s="12"/>
      <c r="N8" s="12"/>
      <c r="O8" s="12"/>
      <c r="P8" s="12"/>
      <c r="Q8" s="12"/>
      <c r="R8" s="12"/>
      <c r="S8" s="12"/>
      <c r="T8" s="12"/>
      <c r="U8" s="12"/>
      <c r="V8" s="12"/>
      <c r="W8" s="12"/>
      <c r="X8" s="12"/>
      <c r="Y8" s="12"/>
      <c r="Z8" s="12"/>
      <c r="AA8" s="12"/>
    </row>
    <row r="9" spans="1:27" ht="15.75" customHeight="1">
      <c r="A9" s="12"/>
      <c r="B9" s="12"/>
      <c r="C9" s="12"/>
      <c r="D9" s="12"/>
      <c r="E9" s="12"/>
      <c r="F9" s="12"/>
      <c r="G9" s="12"/>
      <c r="H9" s="12"/>
      <c r="I9" s="12"/>
      <c r="J9" s="12"/>
      <c r="K9" s="12"/>
      <c r="L9" s="12"/>
      <c r="M9" s="12"/>
      <c r="N9" s="12"/>
      <c r="O9" s="12"/>
      <c r="P9" s="12"/>
      <c r="Q9" s="12"/>
      <c r="R9" s="12">
        <v>1</v>
      </c>
      <c r="S9" s="12"/>
      <c r="T9" s="12"/>
      <c r="U9" s="12"/>
      <c r="V9" s="12"/>
      <c r="W9" s="12">
        <v>1</v>
      </c>
      <c r="X9" s="12"/>
      <c r="Y9" s="12"/>
      <c r="Z9" s="12"/>
      <c r="AA9" s="12"/>
    </row>
    <row r="10" spans="1:27" ht="15.75" customHeight="1">
      <c r="A10" s="12">
        <v>1</v>
      </c>
      <c r="B10" s="12"/>
      <c r="C10" s="12"/>
      <c r="D10" s="12"/>
      <c r="E10" s="12"/>
      <c r="F10" s="12"/>
      <c r="G10" s="12"/>
      <c r="H10" s="12"/>
      <c r="I10" s="12"/>
      <c r="J10" s="12"/>
      <c r="K10" s="12"/>
      <c r="L10" s="12"/>
      <c r="M10" s="12"/>
      <c r="N10" s="12"/>
      <c r="O10" s="12"/>
      <c r="P10" s="12"/>
      <c r="Q10" s="12"/>
      <c r="R10" s="12"/>
      <c r="S10" s="12"/>
      <c r="T10" s="12"/>
      <c r="U10" s="12"/>
      <c r="V10" s="12"/>
      <c r="W10" s="12"/>
      <c r="X10" s="12"/>
      <c r="Y10" s="12">
        <v>1</v>
      </c>
      <c r="Z10" s="12"/>
      <c r="AA10" s="12"/>
    </row>
    <row r="11" spans="1:27" ht="15.75" customHeight="1">
      <c r="A11" s="12">
        <v>1</v>
      </c>
      <c r="B11" s="12"/>
      <c r="C11" s="12"/>
      <c r="D11" s="12"/>
      <c r="E11" s="12"/>
      <c r="F11" s="12"/>
      <c r="G11" s="12"/>
      <c r="H11" s="12"/>
      <c r="I11" s="12"/>
      <c r="J11" s="12"/>
      <c r="K11" s="12"/>
      <c r="L11" s="12"/>
      <c r="M11" s="12"/>
      <c r="N11" s="12"/>
      <c r="O11" s="12"/>
      <c r="P11" s="12"/>
      <c r="Q11" s="12"/>
      <c r="R11" s="12"/>
      <c r="S11" s="12"/>
      <c r="T11" s="12"/>
      <c r="U11" s="12">
        <v>1</v>
      </c>
      <c r="V11" s="12"/>
      <c r="W11" s="12"/>
      <c r="X11" s="12"/>
      <c r="Y11" s="12">
        <v>1</v>
      </c>
      <c r="Z11" s="12"/>
      <c r="AA11" s="12"/>
    </row>
    <row r="12" spans="1:27" ht="15.75" customHeight="1">
      <c r="A12" s="12"/>
      <c r="B12" s="12"/>
      <c r="C12" s="12"/>
      <c r="D12" s="12"/>
      <c r="E12" s="12"/>
      <c r="F12" s="12"/>
      <c r="G12" s="12"/>
      <c r="H12" s="12"/>
      <c r="I12" s="12"/>
      <c r="J12" s="12"/>
      <c r="K12" s="12"/>
      <c r="L12" s="12"/>
      <c r="M12" s="12"/>
      <c r="N12" s="12"/>
      <c r="O12" s="12"/>
      <c r="P12" s="12"/>
      <c r="Q12" s="12"/>
      <c r="R12" s="12"/>
      <c r="S12" s="12"/>
      <c r="T12" s="12"/>
      <c r="U12" s="12">
        <v>1</v>
      </c>
      <c r="V12" s="12">
        <v>1</v>
      </c>
      <c r="W12" s="12">
        <v>1</v>
      </c>
      <c r="X12" s="12">
        <v>1</v>
      </c>
      <c r="Y12" s="12">
        <v>1</v>
      </c>
      <c r="Z12" s="12"/>
      <c r="AA12" s="12"/>
    </row>
    <row r="13" spans="1:27" ht="15.75" customHeight="1">
      <c r="A13" s="12">
        <v>1</v>
      </c>
      <c r="B13" s="19"/>
      <c r="C13" s="12"/>
      <c r="D13" s="12"/>
      <c r="E13" s="12"/>
      <c r="F13" s="12"/>
      <c r="G13" s="12"/>
      <c r="H13" s="12"/>
      <c r="I13" s="12"/>
      <c r="J13" s="12"/>
      <c r="K13" s="12"/>
      <c r="L13" s="12"/>
      <c r="M13" s="12"/>
      <c r="N13" s="12"/>
      <c r="O13" s="12"/>
      <c r="P13" s="12"/>
      <c r="Q13" s="12"/>
      <c r="R13" s="12"/>
      <c r="S13" s="12"/>
      <c r="T13" s="12"/>
      <c r="U13" s="12"/>
      <c r="V13" s="12"/>
      <c r="W13" s="12"/>
      <c r="X13" s="12"/>
      <c r="Y13" s="12">
        <v>1</v>
      </c>
      <c r="Z13" s="12"/>
      <c r="AA13" s="12"/>
    </row>
    <row r="14" spans="1:27" ht="15.75" customHeight="1">
      <c r="A14" s="12">
        <v>1</v>
      </c>
      <c r="B14" s="12"/>
      <c r="C14" s="12"/>
      <c r="D14" s="12"/>
      <c r="E14" s="12"/>
      <c r="F14" s="12"/>
      <c r="G14" s="12"/>
      <c r="H14" s="12"/>
      <c r="I14" s="12"/>
      <c r="J14" s="12"/>
      <c r="K14" s="12"/>
      <c r="L14" s="12"/>
      <c r="M14" s="12"/>
      <c r="N14" s="12"/>
      <c r="O14" s="12"/>
      <c r="P14" s="12"/>
      <c r="Q14" s="12"/>
      <c r="R14" s="12"/>
      <c r="S14" s="12"/>
      <c r="T14" s="12"/>
      <c r="U14" s="12"/>
      <c r="V14" s="12"/>
      <c r="W14" s="12">
        <v>1</v>
      </c>
      <c r="X14" s="12"/>
      <c r="Y14" s="12"/>
      <c r="Z14" s="12"/>
      <c r="AA14" s="12"/>
    </row>
    <row r="15" spans="1:27" ht="15.75" customHeight="1">
      <c r="A15" s="12">
        <v>1</v>
      </c>
      <c r="B15" s="12"/>
      <c r="C15" s="12"/>
      <c r="D15" s="12"/>
      <c r="E15" s="12"/>
      <c r="F15" s="12"/>
      <c r="G15" s="12"/>
      <c r="H15" s="12"/>
      <c r="I15" s="12"/>
      <c r="J15" s="12"/>
      <c r="K15" s="12"/>
      <c r="L15" s="12"/>
      <c r="M15" s="12"/>
      <c r="N15" s="12"/>
      <c r="O15" s="12"/>
      <c r="P15" s="12"/>
      <c r="Q15" s="12"/>
      <c r="R15" s="12"/>
      <c r="S15" s="12"/>
      <c r="T15" s="12"/>
      <c r="U15" s="12">
        <v>1</v>
      </c>
      <c r="V15" s="12"/>
      <c r="W15" s="12"/>
      <c r="X15" s="12"/>
      <c r="Y15" s="12"/>
      <c r="Z15" s="12"/>
      <c r="AA15" s="12"/>
    </row>
    <row r="16" spans="1:27" ht="15.75" customHeight="1">
      <c r="A16" s="12">
        <v>1</v>
      </c>
      <c r="B16" s="12"/>
      <c r="C16" s="12"/>
      <c r="D16" s="12"/>
      <c r="E16" s="12"/>
      <c r="F16" s="12"/>
      <c r="G16" s="12"/>
      <c r="H16" s="12"/>
      <c r="I16" s="12"/>
      <c r="J16" s="12"/>
      <c r="K16" s="12"/>
      <c r="L16" s="12"/>
      <c r="M16" s="12"/>
      <c r="N16" s="12"/>
      <c r="O16" s="12"/>
      <c r="P16" s="12"/>
      <c r="Q16" s="12"/>
      <c r="R16" s="12"/>
      <c r="S16" s="12"/>
      <c r="T16" s="12"/>
      <c r="U16" s="12">
        <v>1</v>
      </c>
      <c r="V16" s="12"/>
      <c r="W16" s="12"/>
      <c r="X16" s="12"/>
      <c r="Y16" s="12"/>
      <c r="Z16" s="12"/>
      <c r="AA16" s="12"/>
    </row>
    <row r="17" spans="1:27" ht="15.75" customHeight="1">
      <c r="A17" s="12">
        <v>1</v>
      </c>
      <c r="B17" s="12"/>
      <c r="C17" s="12"/>
      <c r="D17" s="12"/>
      <c r="E17" s="12"/>
      <c r="F17" s="12"/>
      <c r="G17" s="12"/>
      <c r="H17" s="12"/>
      <c r="I17" s="12"/>
      <c r="J17" s="12"/>
      <c r="K17" s="12"/>
      <c r="L17" s="12"/>
      <c r="M17" s="12"/>
      <c r="N17" s="12"/>
      <c r="O17" s="12"/>
      <c r="P17" s="12"/>
      <c r="Q17" s="12"/>
      <c r="R17" s="12"/>
      <c r="S17" s="12"/>
      <c r="T17" s="12"/>
      <c r="U17" s="12"/>
      <c r="V17" s="12">
        <v>1</v>
      </c>
      <c r="W17" s="12"/>
      <c r="X17" s="12"/>
      <c r="Y17" s="12"/>
      <c r="Z17" s="12"/>
      <c r="AA17" s="12"/>
    </row>
    <row r="18" spans="1:27" ht="15.75" customHeight="1">
      <c r="A18" s="12">
        <v>1</v>
      </c>
      <c r="B18" s="12"/>
      <c r="C18" s="12"/>
      <c r="D18" s="12"/>
      <c r="E18" s="12"/>
      <c r="F18" s="12"/>
      <c r="G18" s="12"/>
      <c r="H18" s="12"/>
      <c r="I18" s="12"/>
      <c r="J18" s="12"/>
      <c r="K18" s="12"/>
      <c r="L18" s="12">
        <v>1</v>
      </c>
      <c r="M18" s="12"/>
      <c r="N18" s="12"/>
      <c r="O18" s="12"/>
      <c r="P18" s="12"/>
      <c r="Q18" s="12"/>
      <c r="R18" s="12"/>
      <c r="S18" s="12"/>
      <c r="T18" s="12"/>
      <c r="U18" s="12"/>
      <c r="V18" s="12"/>
      <c r="W18" s="12"/>
      <c r="X18" s="12"/>
      <c r="Y18" s="12"/>
      <c r="Z18" s="12"/>
      <c r="AA18" s="12"/>
    </row>
    <row r="19" spans="1:27" ht="15.75" customHeight="1">
      <c r="A19" s="12">
        <v>1</v>
      </c>
      <c r="B19" s="12"/>
      <c r="C19" s="12"/>
      <c r="D19" s="12"/>
      <c r="E19" s="12"/>
      <c r="F19" s="12"/>
      <c r="G19" s="12"/>
      <c r="H19" s="12"/>
      <c r="I19" s="12"/>
      <c r="J19" s="12"/>
      <c r="K19" s="12"/>
      <c r="L19" s="12">
        <v>1</v>
      </c>
      <c r="M19" s="12"/>
      <c r="N19" s="12"/>
      <c r="O19" s="12"/>
      <c r="P19" s="12"/>
      <c r="Q19" s="12"/>
      <c r="R19" s="12"/>
      <c r="S19" s="12"/>
      <c r="T19" s="12"/>
      <c r="U19" s="12"/>
      <c r="V19" s="12"/>
      <c r="W19" s="12"/>
      <c r="X19" s="12"/>
      <c r="Y19" s="12"/>
      <c r="Z19" s="12"/>
      <c r="AA19" s="12"/>
    </row>
    <row r="20" spans="1:27" ht="15.75" customHeight="1">
      <c r="A20" s="12">
        <v>1</v>
      </c>
      <c r="B20" s="12"/>
      <c r="C20" s="12"/>
      <c r="D20" s="12"/>
      <c r="E20" s="12"/>
      <c r="F20" s="12"/>
      <c r="G20" s="12"/>
      <c r="H20" s="12"/>
      <c r="I20" s="12"/>
      <c r="J20" s="12"/>
      <c r="K20" s="12"/>
      <c r="L20" s="12">
        <v>1</v>
      </c>
      <c r="M20" s="12"/>
      <c r="N20" s="12"/>
      <c r="O20" s="12"/>
      <c r="P20" s="12"/>
      <c r="Q20" s="12"/>
      <c r="R20" s="12"/>
      <c r="S20" s="12"/>
      <c r="T20" s="12"/>
      <c r="U20" s="12"/>
      <c r="V20" s="12"/>
      <c r="W20" s="12"/>
      <c r="X20" s="12"/>
      <c r="Y20" s="12"/>
      <c r="Z20" s="12"/>
      <c r="AA20" s="12"/>
    </row>
    <row r="21" spans="1:27" ht="15.75" customHeight="1">
      <c r="A21" s="12">
        <v>1</v>
      </c>
      <c r="B21" s="12"/>
      <c r="C21" s="12"/>
      <c r="D21" s="12"/>
      <c r="E21" s="12"/>
      <c r="F21" s="12"/>
      <c r="G21" s="12"/>
      <c r="H21" s="12"/>
      <c r="I21" s="12"/>
      <c r="J21" s="12"/>
      <c r="K21" s="12"/>
      <c r="L21" s="12"/>
      <c r="M21" s="12"/>
      <c r="N21" s="12"/>
      <c r="O21" s="12"/>
      <c r="P21" s="12"/>
      <c r="Q21" s="12"/>
      <c r="R21" s="12"/>
      <c r="S21" s="12"/>
      <c r="T21" s="12"/>
      <c r="U21" s="12"/>
      <c r="V21" s="12"/>
      <c r="W21" s="12">
        <v>1</v>
      </c>
      <c r="X21" s="12"/>
      <c r="Y21" s="12"/>
      <c r="Z21" s="12"/>
      <c r="AA21" s="12"/>
    </row>
    <row r="22" spans="1:27" ht="15.75" customHeight="1">
      <c r="A22" s="12">
        <v>1</v>
      </c>
      <c r="B22" s="19"/>
      <c r="C22" s="12"/>
      <c r="D22" s="12"/>
      <c r="E22" s="12"/>
      <c r="F22" s="12"/>
      <c r="G22" s="12"/>
      <c r="H22" s="12"/>
      <c r="I22" s="12"/>
      <c r="J22" s="12"/>
      <c r="K22" s="12"/>
      <c r="L22" s="12"/>
      <c r="M22" s="12"/>
      <c r="N22" s="12"/>
      <c r="O22" s="12"/>
      <c r="P22" s="12"/>
      <c r="Q22" s="12"/>
      <c r="R22" s="12"/>
      <c r="S22" s="12">
        <v>1</v>
      </c>
      <c r="T22" s="12"/>
      <c r="U22" s="12"/>
      <c r="V22" s="12"/>
      <c r="W22" s="12"/>
      <c r="X22" s="12"/>
      <c r="Y22" s="12"/>
      <c r="Z22" s="12"/>
      <c r="AA22" s="12"/>
    </row>
    <row r="23" spans="1:27" ht="15.75" customHeight="1">
      <c r="A23" s="12"/>
      <c r="B23" s="238"/>
      <c r="C23" s="12">
        <v>1</v>
      </c>
      <c r="D23" s="12">
        <v>1</v>
      </c>
      <c r="E23" s="12">
        <v>1</v>
      </c>
      <c r="F23" s="12">
        <v>1</v>
      </c>
      <c r="G23" s="12"/>
      <c r="H23" s="12"/>
      <c r="I23" s="12"/>
      <c r="J23" s="12"/>
      <c r="K23" s="12"/>
      <c r="L23" s="12">
        <v>1</v>
      </c>
      <c r="M23" s="12"/>
      <c r="N23" s="12"/>
      <c r="O23" s="12"/>
      <c r="P23" s="12"/>
      <c r="Q23" s="12"/>
      <c r="R23" s="12"/>
      <c r="S23" s="12"/>
      <c r="T23" s="12"/>
      <c r="U23" s="12"/>
      <c r="V23" s="12"/>
      <c r="W23" s="12"/>
      <c r="X23" s="12"/>
      <c r="Y23" s="12"/>
      <c r="Z23" s="12"/>
      <c r="AA23" s="12"/>
    </row>
    <row r="24" spans="1:27" ht="15.75" customHeight="1">
      <c r="A24" s="12">
        <v>1</v>
      </c>
      <c r="B24" s="240"/>
      <c r="C24" s="12"/>
      <c r="D24" s="12"/>
      <c r="E24" s="12"/>
      <c r="F24" s="12"/>
      <c r="G24" s="12"/>
      <c r="H24" s="12"/>
      <c r="I24" s="12"/>
      <c r="J24" s="12"/>
      <c r="K24" s="12"/>
      <c r="L24" s="258"/>
      <c r="M24" s="12"/>
      <c r="N24" s="12">
        <v>1</v>
      </c>
      <c r="O24" s="12"/>
      <c r="P24" s="12"/>
      <c r="Q24" s="12"/>
      <c r="R24" s="12"/>
      <c r="S24" s="12"/>
      <c r="T24" s="12"/>
      <c r="U24" s="12"/>
      <c r="V24" s="12"/>
      <c r="W24" s="12"/>
      <c r="X24" s="12"/>
      <c r="Y24" s="12"/>
      <c r="Z24" s="12"/>
      <c r="AA24" s="12"/>
    </row>
    <row r="25" spans="1:27" ht="15.75" customHeight="1">
      <c r="A25" s="12">
        <v>1</v>
      </c>
      <c r="B25" s="239"/>
      <c r="C25" s="12"/>
      <c r="D25" s="12"/>
      <c r="E25" s="12"/>
      <c r="F25" s="12"/>
      <c r="G25" s="12">
        <v>1</v>
      </c>
      <c r="H25" s="12"/>
      <c r="I25" s="12"/>
      <c r="J25" s="12"/>
      <c r="K25" s="12"/>
      <c r="L25" s="12"/>
      <c r="M25" s="12"/>
      <c r="N25" s="12"/>
      <c r="O25" s="12"/>
      <c r="P25" s="12"/>
      <c r="Q25" s="12"/>
      <c r="R25" s="12"/>
      <c r="S25" s="12"/>
      <c r="T25" s="12"/>
      <c r="U25" s="12"/>
      <c r="V25" s="12"/>
      <c r="W25" s="12"/>
      <c r="X25" s="12"/>
      <c r="Y25" s="12"/>
      <c r="Z25" s="12"/>
      <c r="AA25" s="12"/>
    </row>
    <row r="26" spans="1:27" ht="15.75" customHeight="1">
      <c r="A26" s="12"/>
      <c r="B26" s="12">
        <v>1</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v>1</v>
      </c>
    </row>
    <row r="27" spans="1:27" ht="15.75" customHeight="1">
      <c r="A27" s="12">
        <v>1</v>
      </c>
      <c r="B27" s="12"/>
      <c r="C27" s="12"/>
      <c r="D27" s="12"/>
      <c r="E27" s="12"/>
      <c r="F27" s="12"/>
      <c r="G27" s="12"/>
      <c r="H27" s="12"/>
      <c r="I27" s="12"/>
      <c r="J27" s="12"/>
      <c r="K27" s="12"/>
      <c r="L27" s="12">
        <v>1</v>
      </c>
      <c r="M27" s="12"/>
      <c r="N27" s="12"/>
      <c r="O27" s="12"/>
      <c r="P27" s="12"/>
      <c r="Q27" s="12"/>
      <c r="R27" s="12"/>
      <c r="S27" s="12"/>
      <c r="T27" s="12"/>
      <c r="U27" s="12"/>
      <c r="V27" s="12"/>
      <c r="W27" s="12"/>
      <c r="X27" s="12"/>
      <c r="Y27" s="12"/>
      <c r="Z27" s="12"/>
      <c r="AA27" s="12"/>
    </row>
    <row r="28" spans="1:27" ht="15.75" customHeight="1">
      <c r="A28" s="12"/>
      <c r="B28" s="12"/>
      <c r="C28" s="12">
        <v>1</v>
      </c>
      <c r="D28" s="12"/>
      <c r="E28" s="12"/>
      <c r="F28" s="12">
        <v>1</v>
      </c>
      <c r="G28" s="12">
        <v>1</v>
      </c>
      <c r="H28" s="12"/>
      <c r="I28" s="12"/>
      <c r="J28" s="12"/>
      <c r="K28" s="12"/>
      <c r="L28" s="12"/>
      <c r="M28" s="12"/>
      <c r="N28" s="12"/>
      <c r="O28" s="12"/>
      <c r="P28" s="12"/>
      <c r="Q28" s="12"/>
      <c r="R28" s="12"/>
      <c r="S28" s="12"/>
      <c r="T28" s="12"/>
      <c r="U28" s="12"/>
      <c r="V28" s="12"/>
      <c r="W28" s="12"/>
      <c r="X28" s="12"/>
      <c r="Y28" s="12"/>
      <c r="Z28" s="12"/>
      <c r="AA28" s="12"/>
    </row>
    <row r="29" spans="1:27"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v>1</v>
      </c>
    </row>
    <row r="30" spans="1:27" ht="15.75" customHeight="1">
      <c r="A30" s="28">
        <v>1</v>
      </c>
      <c r="B30" s="28"/>
      <c r="C30" s="28"/>
      <c r="D30" s="28"/>
      <c r="E30" s="28"/>
      <c r="F30" s="28"/>
      <c r="G30" s="28"/>
      <c r="H30" s="28"/>
      <c r="I30" s="28"/>
      <c r="J30" s="28"/>
      <c r="K30" s="28"/>
      <c r="L30" s="28">
        <v>1</v>
      </c>
      <c r="M30" s="28"/>
      <c r="N30" s="28"/>
      <c r="O30" s="28"/>
      <c r="P30" s="28"/>
      <c r="Q30" s="28"/>
      <c r="R30" s="28"/>
      <c r="S30" s="28"/>
      <c r="T30" s="28"/>
      <c r="U30" s="28"/>
      <c r="V30" s="28"/>
      <c r="W30" s="28"/>
      <c r="X30" s="28"/>
      <c r="Y30" s="28"/>
      <c r="Z30" s="28"/>
      <c r="AA30" s="13"/>
    </row>
    <row r="31" spans="1:27" ht="15.75" customHeight="1">
      <c r="A31" s="28"/>
      <c r="B31" s="28"/>
      <c r="C31" s="28"/>
      <c r="D31" s="28"/>
      <c r="E31" s="28"/>
      <c r="F31" s="28"/>
      <c r="G31" s="28"/>
      <c r="H31" s="28"/>
      <c r="I31" s="28"/>
      <c r="J31" s="28"/>
      <c r="K31" s="28"/>
      <c r="L31" s="28"/>
      <c r="M31" s="28"/>
      <c r="N31" s="28"/>
      <c r="O31" s="28"/>
      <c r="P31" s="28"/>
      <c r="Q31" s="28"/>
      <c r="R31" s="28"/>
      <c r="S31" s="28"/>
      <c r="T31" s="28"/>
      <c r="U31" s="28"/>
      <c r="V31" s="28">
        <v>1</v>
      </c>
      <c r="W31" s="28"/>
      <c r="X31" s="28"/>
      <c r="Y31" s="28"/>
      <c r="Z31" s="28"/>
      <c r="AA31" s="28"/>
    </row>
    <row r="32" spans="1:27" ht="15.75" customHeight="1">
      <c r="A32" s="28"/>
      <c r="B32" s="28"/>
      <c r="C32" s="28"/>
      <c r="D32" s="28"/>
      <c r="E32" s="28"/>
      <c r="F32" s="28"/>
      <c r="G32" s="28"/>
      <c r="H32" s="28"/>
      <c r="I32" s="28"/>
      <c r="J32" s="28"/>
      <c r="K32" s="28"/>
      <c r="L32" s="28"/>
      <c r="M32" s="28"/>
      <c r="N32" s="28"/>
      <c r="O32" s="28"/>
      <c r="P32" s="28"/>
      <c r="Q32" s="28"/>
      <c r="R32" s="28"/>
      <c r="S32" s="28"/>
      <c r="T32" s="28"/>
      <c r="U32" s="28"/>
      <c r="V32" s="28"/>
      <c r="W32" s="28">
        <v>1</v>
      </c>
      <c r="X32" s="28">
        <v>1</v>
      </c>
      <c r="Y32" s="28"/>
      <c r="Z32" s="28"/>
      <c r="AA32" s="28"/>
    </row>
    <row r="33" spans="1:27" ht="15.75" customHeight="1">
      <c r="A33" s="13">
        <v>1</v>
      </c>
      <c r="B33" s="13"/>
      <c r="C33" s="13"/>
      <c r="D33" s="13"/>
      <c r="E33" s="13"/>
      <c r="F33" s="13"/>
      <c r="G33" s="13"/>
      <c r="H33" s="13"/>
      <c r="I33" s="13"/>
      <c r="J33" s="13"/>
      <c r="K33" s="13"/>
      <c r="L33" s="13"/>
      <c r="M33" s="13"/>
      <c r="N33" s="13"/>
      <c r="O33" s="13"/>
      <c r="P33" s="13"/>
      <c r="Q33" s="13"/>
      <c r="R33" s="13"/>
      <c r="S33" s="13"/>
      <c r="T33" s="13"/>
      <c r="U33" s="13"/>
      <c r="V33" s="13">
        <v>1</v>
      </c>
      <c r="W33" s="13"/>
      <c r="X33" s="13"/>
      <c r="Y33" s="13"/>
      <c r="Z33" s="13"/>
      <c r="AA33" s="13"/>
    </row>
    <row r="34" spans="1:27" ht="15.75" customHeight="1">
      <c r="A34" s="28"/>
      <c r="B34" s="28"/>
      <c r="C34" s="28"/>
      <c r="D34" s="28"/>
      <c r="E34" s="28"/>
      <c r="F34" s="28"/>
      <c r="G34" s="28"/>
      <c r="H34" s="28"/>
      <c r="I34" s="28"/>
      <c r="J34" s="28"/>
      <c r="K34" s="28"/>
      <c r="L34" s="28"/>
      <c r="M34" s="28"/>
      <c r="N34" s="28"/>
      <c r="O34" s="28"/>
      <c r="P34" s="28"/>
      <c r="Q34" s="28"/>
      <c r="R34" s="28">
        <v>1</v>
      </c>
      <c r="S34" s="28"/>
      <c r="T34" s="28"/>
      <c r="U34" s="28"/>
      <c r="V34" s="28"/>
      <c r="W34" s="28"/>
      <c r="X34" s="28"/>
      <c r="Y34" s="28"/>
      <c r="Z34" s="28"/>
      <c r="AA34" s="28"/>
    </row>
    <row r="35" spans="1:27" ht="15.75" customHeight="1">
      <c r="A35" s="28">
        <v>1</v>
      </c>
      <c r="B35" s="28"/>
      <c r="C35" s="28"/>
      <c r="D35" s="28"/>
      <c r="E35" s="28"/>
      <c r="F35" s="28"/>
      <c r="G35" s="28"/>
      <c r="H35" s="28"/>
      <c r="I35" s="28"/>
      <c r="J35" s="28"/>
      <c r="K35" s="28"/>
      <c r="L35" s="28"/>
      <c r="M35" s="28"/>
      <c r="N35" s="28"/>
      <c r="O35" s="28"/>
      <c r="P35" s="28"/>
      <c r="Q35" s="28"/>
      <c r="R35" s="28">
        <v>1</v>
      </c>
      <c r="S35" s="28"/>
      <c r="T35" s="28"/>
      <c r="U35" s="28"/>
      <c r="V35" s="28"/>
      <c r="W35" s="28"/>
      <c r="X35" s="28"/>
      <c r="Y35" s="28"/>
      <c r="Z35" s="28"/>
      <c r="AA35" s="28"/>
    </row>
    <row r="36" spans="1:27"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v>1</v>
      </c>
    </row>
    <row r="37" spans="1:27" ht="15.75" customHeight="1">
      <c r="A37" s="47">
        <v>1</v>
      </c>
      <c r="B37" s="47"/>
      <c r="C37" s="47"/>
      <c r="D37" s="47"/>
      <c r="E37" s="47"/>
      <c r="F37" s="47"/>
      <c r="G37" s="47"/>
      <c r="H37" s="47"/>
      <c r="I37" s="47"/>
      <c r="J37" s="47"/>
      <c r="K37" s="47"/>
      <c r="L37" s="47"/>
      <c r="M37" s="47"/>
      <c r="N37" s="47"/>
      <c r="O37" s="47"/>
      <c r="P37" s="47"/>
      <c r="Q37" s="47"/>
      <c r="R37" s="47"/>
      <c r="S37" s="47"/>
      <c r="T37" s="47"/>
      <c r="U37" s="47"/>
      <c r="V37" s="47"/>
      <c r="W37" s="47"/>
      <c r="X37" s="47"/>
      <c r="Y37" s="47">
        <v>1</v>
      </c>
      <c r="Z37" s="47"/>
      <c r="AA37" s="47"/>
    </row>
    <row r="38" spans="1:27" ht="15.75" customHeight="1">
      <c r="A38" s="28"/>
      <c r="B38" s="28"/>
      <c r="C38" s="28"/>
      <c r="D38" s="28"/>
      <c r="E38" s="28"/>
      <c r="F38" s="28"/>
      <c r="G38" s="28"/>
      <c r="H38" s="28"/>
      <c r="I38" s="28"/>
      <c r="J38" s="28"/>
      <c r="K38" s="28">
        <v>1</v>
      </c>
      <c r="L38" s="28"/>
      <c r="M38" s="28"/>
      <c r="N38" s="28"/>
      <c r="O38" s="28"/>
      <c r="P38" s="28"/>
      <c r="Q38" s="28"/>
      <c r="R38" s="28"/>
      <c r="S38" s="28"/>
      <c r="T38" s="28"/>
      <c r="U38" s="28"/>
      <c r="V38" s="28"/>
      <c r="W38" s="28"/>
      <c r="X38" s="28"/>
      <c r="Y38" s="28"/>
      <c r="Z38" s="28"/>
      <c r="AA38" s="28"/>
    </row>
    <row r="39" spans="1:27" ht="15.75" customHeight="1">
      <c r="A39" s="28">
        <v>1</v>
      </c>
      <c r="B39" s="28"/>
      <c r="C39" s="28"/>
      <c r="D39" s="28"/>
      <c r="E39" s="28"/>
      <c r="F39" s="28"/>
      <c r="G39" s="28"/>
      <c r="H39" s="28"/>
      <c r="I39" s="28"/>
      <c r="J39" s="28"/>
      <c r="K39" s="28"/>
      <c r="L39" s="28">
        <v>1</v>
      </c>
      <c r="M39" s="28"/>
      <c r="N39" s="28"/>
      <c r="O39" s="28"/>
      <c r="P39" s="28"/>
      <c r="Q39" s="28"/>
      <c r="R39" s="28"/>
      <c r="S39" s="28"/>
      <c r="T39" s="28"/>
      <c r="U39" s="28"/>
      <c r="V39" s="28"/>
      <c r="W39" s="28"/>
      <c r="X39" s="28"/>
      <c r="Y39" s="28"/>
      <c r="Z39" s="28"/>
      <c r="AA39" s="28"/>
    </row>
    <row r="40" spans="1:27" ht="15.75" customHeight="1">
      <c r="A40" s="13">
        <v>1</v>
      </c>
      <c r="B40" s="13"/>
      <c r="C40" s="13"/>
      <c r="D40" s="13"/>
      <c r="E40" s="13"/>
      <c r="F40" s="13"/>
      <c r="G40" s="13"/>
      <c r="H40" s="13"/>
      <c r="I40" s="13"/>
      <c r="J40" s="13"/>
      <c r="K40" s="13">
        <v>1</v>
      </c>
      <c r="L40" s="13"/>
      <c r="M40" s="13"/>
      <c r="N40" s="13"/>
      <c r="O40" s="13"/>
      <c r="P40" s="13"/>
      <c r="Q40" s="13"/>
      <c r="R40" s="13"/>
      <c r="S40" s="13"/>
      <c r="T40" s="13"/>
      <c r="U40" s="13"/>
      <c r="V40" s="13"/>
      <c r="W40" s="13"/>
      <c r="X40" s="13"/>
      <c r="Y40" s="13"/>
      <c r="Z40" s="13"/>
      <c r="AA40" s="13"/>
    </row>
    <row r="41" spans="1:27" ht="15.75" customHeight="1">
      <c r="A41" s="28">
        <v>1</v>
      </c>
      <c r="B41" s="28"/>
      <c r="C41" s="28"/>
      <c r="D41" s="28"/>
      <c r="E41" s="28"/>
      <c r="F41" s="28"/>
      <c r="G41" s="28"/>
      <c r="H41" s="28"/>
      <c r="I41" s="28"/>
      <c r="J41" s="28"/>
      <c r="K41" s="28"/>
      <c r="L41" s="28"/>
      <c r="M41" s="28"/>
      <c r="N41" s="28"/>
      <c r="O41" s="28"/>
      <c r="P41" s="28"/>
      <c r="Q41" s="28"/>
      <c r="R41" s="28"/>
      <c r="S41" s="28"/>
      <c r="T41" s="28"/>
      <c r="U41" s="28"/>
      <c r="V41" s="28">
        <v>1</v>
      </c>
      <c r="W41" s="28"/>
      <c r="X41" s="28"/>
      <c r="Y41" s="28"/>
      <c r="Z41" s="28"/>
      <c r="AA41" s="28"/>
    </row>
    <row r="42" spans="1:27" ht="15.75" customHeight="1">
      <c r="A42" s="28">
        <v>1</v>
      </c>
      <c r="B42" s="28"/>
      <c r="C42" s="28"/>
      <c r="D42" s="28"/>
      <c r="E42" s="28"/>
      <c r="F42" s="28"/>
      <c r="G42" s="28"/>
      <c r="H42" s="28"/>
      <c r="I42" s="28"/>
      <c r="J42" s="28"/>
      <c r="K42" s="28"/>
      <c r="L42" s="28"/>
      <c r="M42" s="28"/>
      <c r="N42" s="28"/>
      <c r="O42" s="28"/>
      <c r="P42" s="28"/>
      <c r="Q42" s="28"/>
      <c r="R42" s="28"/>
      <c r="S42" s="28"/>
      <c r="T42" s="28"/>
      <c r="U42" s="28"/>
      <c r="V42" s="28">
        <v>1</v>
      </c>
      <c r="W42" s="28"/>
      <c r="X42" s="28"/>
      <c r="Y42" s="28"/>
      <c r="Z42" s="28"/>
      <c r="AA42" s="28"/>
    </row>
    <row r="43" spans="1:27" ht="15.75" customHeight="1">
      <c r="A43" s="28">
        <v>1</v>
      </c>
      <c r="B43" s="28"/>
      <c r="C43" s="28"/>
      <c r="D43" s="28"/>
      <c r="E43" s="28"/>
      <c r="F43" s="28"/>
      <c r="G43" s="28"/>
      <c r="H43" s="28"/>
      <c r="I43" s="28"/>
      <c r="J43" s="28"/>
      <c r="K43" s="28"/>
      <c r="L43" s="28"/>
      <c r="M43" s="28"/>
      <c r="N43" s="28"/>
      <c r="O43" s="28"/>
      <c r="P43" s="28"/>
      <c r="Q43" s="28"/>
      <c r="R43" s="28"/>
      <c r="S43" s="28"/>
      <c r="T43" s="28"/>
      <c r="U43" s="28"/>
      <c r="V43" s="28">
        <v>1</v>
      </c>
      <c r="W43" s="28"/>
      <c r="X43" s="28"/>
      <c r="Y43" s="28"/>
      <c r="Z43" s="28"/>
      <c r="AA43" s="28"/>
    </row>
    <row r="44" spans="1:27" ht="15.75" customHeight="1">
      <c r="A44" s="28"/>
      <c r="B44" s="28"/>
      <c r="C44" s="28"/>
      <c r="D44" s="28"/>
      <c r="E44" s="28"/>
      <c r="F44" s="28"/>
      <c r="G44" s="28"/>
      <c r="H44" s="28"/>
      <c r="I44" s="28"/>
      <c r="J44" s="28"/>
      <c r="K44" s="28"/>
      <c r="L44" s="28">
        <v>1</v>
      </c>
      <c r="M44" s="28"/>
      <c r="N44" s="28"/>
      <c r="O44" s="28"/>
      <c r="P44" s="28"/>
      <c r="Q44" s="28"/>
      <c r="R44" s="28"/>
      <c r="S44" s="28"/>
      <c r="T44" s="28"/>
      <c r="U44" s="28">
        <v>1</v>
      </c>
      <c r="V44" s="28"/>
      <c r="W44" s="28"/>
      <c r="X44" s="28">
        <v>1</v>
      </c>
      <c r="Y44" s="28"/>
      <c r="Z44" s="28"/>
      <c r="AA44" s="28"/>
    </row>
    <row r="45" spans="1:27" ht="15.75" customHeight="1">
      <c r="A45" s="28">
        <v>1</v>
      </c>
      <c r="B45" s="28"/>
      <c r="C45" s="28"/>
      <c r="D45" s="28"/>
      <c r="E45" s="28"/>
      <c r="F45" s="28"/>
      <c r="G45" s="28"/>
      <c r="H45" s="28"/>
      <c r="I45" s="28"/>
      <c r="J45" s="28"/>
      <c r="K45" s="28">
        <v>1</v>
      </c>
      <c r="L45" s="28"/>
      <c r="M45" s="28"/>
      <c r="N45" s="28"/>
      <c r="O45" s="28"/>
      <c r="P45" s="28"/>
      <c r="Q45" s="28"/>
      <c r="R45" s="28"/>
      <c r="S45" s="28"/>
      <c r="T45" s="28"/>
      <c r="U45" s="28"/>
      <c r="V45" s="28"/>
      <c r="W45" s="28"/>
      <c r="X45" s="28"/>
      <c r="Y45" s="28"/>
      <c r="Z45" s="28"/>
      <c r="AA45" s="28"/>
    </row>
    <row r="46" spans="1:27"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v>1</v>
      </c>
      <c r="Y46" s="28"/>
      <c r="Z46" s="28"/>
      <c r="AA46" s="28"/>
    </row>
    <row r="47" spans="1:27"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v>1</v>
      </c>
      <c r="Y47" s="28"/>
      <c r="Z47" s="28"/>
      <c r="AA47" s="28"/>
    </row>
    <row r="48" spans="1:27" ht="15.75" customHeight="1">
      <c r="A48" s="28"/>
      <c r="B48" s="28"/>
      <c r="C48" s="28"/>
      <c r="D48" s="28"/>
      <c r="E48" s="28"/>
      <c r="F48" s="28"/>
      <c r="G48" s="28"/>
      <c r="H48" s="28"/>
      <c r="I48" s="28"/>
      <c r="J48" s="28"/>
      <c r="K48" s="28">
        <v>1</v>
      </c>
      <c r="L48" s="28"/>
      <c r="M48" s="28"/>
      <c r="N48" s="28"/>
      <c r="O48" s="28"/>
      <c r="P48" s="28"/>
      <c r="Q48" s="28"/>
      <c r="R48" s="28"/>
      <c r="S48" s="28"/>
      <c r="T48" s="28"/>
      <c r="U48" s="28"/>
      <c r="V48" s="28"/>
      <c r="W48" s="28"/>
      <c r="X48" s="28"/>
      <c r="Y48" s="28"/>
      <c r="Z48" s="28"/>
      <c r="AA48" s="28"/>
    </row>
    <row r="49" spans="1:27" ht="15.75" customHeight="1">
      <c r="A49" s="28">
        <v>1</v>
      </c>
      <c r="B49" s="28"/>
      <c r="C49" s="28"/>
      <c r="D49" s="28"/>
      <c r="E49" s="28"/>
      <c r="F49" s="28">
        <v>1</v>
      </c>
      <c r="G49" s="28"/>
      <c r="H49" s="28"/>
      <c r="I49" s="28"/>
      <c r="J49" s="28"/>
      <c r="K49" s="28"/>
      <c r="L49" s="28"/>
      <c r="M49" s="28"/>
      <c r="N49" s="28"/>
      <c r="O49" s="28"/>
      <c r="P49" s="28"/>
      <c r="Q49" s="28">
        <v>1</v>
      </c>
      <c r="R49" s="28"/>
      <c r="S49" s="28">
        <v>1</v>
      </c>
      <c r="T49" s="28">
        <v>1</v>
      </c>
      <c r="U49" s="28"/>
      <c r="V49" s="28"/>
      <c r="W49" s="28"/>
      <c r="X49" s="28"/>
      <c r="Y49" s="28"/>
      <c r="Z49" s="28"/>
      <c r="AA49" s="28"/>
    </row>
    <row r="50" spans="1:27" ht="15.75" customHeight="1">
      <c r="A50" s="28"/>
      <c r="B50" s="28"/>
      <c r="C50" s="28"/>
      <c r="D50" s="28"/>
      <c r="E50" s="28"/>
      <c r="F50" s="28"/>
      <c r="G50" s="28"/>
      <c r="H50" s="28"/>
      <c r="I50" s="28"/>
      <c r="J50" s="28"/>
      <c r="K50" s="28"/>
      <c r="L50" s="28"/>
      <c r="M50" s="28"/>
      <c r="N50" s="28"/>
      <c r="O50" s="28"/>
      <c r="P50" s="28"/>
      <c r="Q50" s="28"/>
      <c r="R50" s="28"/>
      <c r="S50" s="28">
        <v>1</v>
      </c>
      <c r="T50" s="28"/>
      <c r="U50" s="28"/>
      <c r="V50" s="28"/>
      <c r="W50" s="28"/>
      <c r="X50" s="28"/>
      <c r="Y50" s="28"/>
      <c r="Z50" s="28"/>
      <c r="AA50" s="28"/>
    </row>
    <row r="51" spans="1:27" ht="15.75" customHeight="1">
      <c r="A51" s="28">
        <v>1</v>
      </c>
      <c r="B51" s="28"/>
      <c r="C51" s="28"/>
      <c r="D51" s="28"/>
      <c r="E51" s="28"/>
      <c r="F51" s="28"/>
      <c r="G51" s="28"/>
      <c r="H51" s="28"/>
      <c r="I51" s="28"/>
      <c r="J51" s="28"/>
      <c r="K51" s="28"/>
      <c r="L51" s="28"/>
      <c r="M51" s="28"/>
      <c r="N51" s="28"/>
      <c r="O51" s="28">
        <v>1</v>
      </c>
      <c r="P51" s="28"/>
      <c r="Q51" s="28"/>
      <c r="R51" s="28"/>
      <c r="S51" s="28"/>
      <c r="T51" s="28"/>
      <c r="U51" s="28"/>
      <c r="V51" s="28"/>
      <c r="W51" s="28"/>
      <c r="X51" s="28"/>
      <c r="Y51" s="28"/>
      <c r="Z51" s="28"/>
      <c r="AA51" s="28"/>
    </row>
    <row r="52" spans="1:27" ht="15.75" customHeight="1">
      <c r="A52" s="28"/>
      <c r="B52" s="28"/>
      <c r="C52" s="28">
        <v>1</v>
      </c>
      <c r="D52" s="28">
        <v>1</v>
      </c>
      <c r="E52" s="28">
        <v>1</v>
      </c>
      <c r="F52" s="28">
        <v>1</v>
      </c>
      <c r="G52" s="28"/>
      <c r="H52" s="28"/>
      <c r="I52" s="28"/>
      <c r="J52" s="28"/>
      <c r="K52" s="28"/>
      <c r="L52" s="28"/>
      <c r="M52" s="28"/>
      <c r="N52" s="28"/>
      <c r="O52" s="28"/>
      <c r="P52" s="28"/>
      <c r="Q52" s="28"/>
      <c r="R52" s="28"/>
      <c r="S52" s="28"/>
      <c r="T52" s="28"/>
      <c r="U52" s="28"/>
      <c r="V52" s="28"/>
      <c r="W52" s="28"/>
      <c r="X52" s="28"/>
      <c r="Y52" s="28"/>
      <c r="Z52" s="28"/>
      <c r="AA52" s="28"/>
    </row>
    <row r="53" spans="1:27" ht="15.75" customHeight="1">
      <c r="A53" s="28"/>
      <c r="B53" s="28"/>
      <c r="C53" s="28"/>
      <c r="D53" s="28"/>
      <c r="E53" s="28"/>
      <c r="F53" s="28"/>
      <c r="G53" s="28"/>
      <c r="H53" s="28"/>
      <c r="I53" s="28"/>
      <c r="J53" s="28"/>
      <c r="K53" s="28">
        <v>1</v>
      </c>
      <c r="L53" s="28"/>
      <c r="M53" s="28"/>
      <c r="N53" s="28"/>
      <c r="O53" s="28"/>
      <c r="P53" s="28"/>
      <c r="Q53" s="28"/>
      <c r="R53" s="28"/>
      <c r="S53" s="28"/>
      <c r="T53" s="28"/>
      <c r="U53" s="28"/>
      <c r="V53" s="28"/>
      <c r="W53" s="28"/>
      <c r="X53" s="28"/>
      <c r="Y53" s="28"/>
      <c r="Z53" s="28"/>
      <c r="AA53" s="28"/>
    </row>
    <row r="54" spans="1:27"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v>1</v>
      </c>
      <c r="Z54" s="28"/>
      <c r="AA54" s="28"/>
    </row>
    <row r="55" spans="1:27" ht="15.75" customHeight="1">
      <c r="A55" s="28">
        <v>1</v>
      </c>
      <c r="B55" s="28"/>
      <c r="C55" s="28"/>
      <c r="D55" s="28"/>
      <c r="E55" s="28"/>
      <c r="F55" s="28"/>
      <c r="G55" s="28"/>
      <c r="H55" s="28"/>
      <c r="I55" s="28"/>
      <c r="J55" s="28"/>
      <c r="K55" s="28">
        <v>1</v>
      </c>
      <c r="L55" s="28"/>
      <c r="M55" s="28"/>
      <c r="N55" s="28"/>
      <c r="O55" s="28"/>
      <c r="P55" s="28"/>
      <c r="Q55" s="28"/>
      <c r="R55" s="28"/>
      <c r="S55" s="28"/>
      <c r="T55" s="28"/>
      <c r="U55" s="28"/>
      <c r="V55" s="28"/>
      <c r="W55" s="28"/>
      <c r="X55" s="28"/>
      <c r="Y55" s="28"/>
      <c r="Z55" s="28"/>
      <c r="AA55" s="28"/>
    </row>
    <row r="56" spans="1:27" ht="15.75" customHeight="1">
      <c r="A56" s="53"/>
      <c r="B56" s="28"/>
      <c r="C56" s="28"/>
      <c r="D56" s="28"/>
      <c r="E56" s="28"/>
      <c r="F56" s="28"/>
      <c r="G56" s="28"/>
      <c r="H56" s="28"/>
      <c r="I56" s="28"/>
      <c r="J56" s="28"/>
      <c r="K56" s="28"/>
      <c r="L56" s="28"/>
      <c r="M56" s="28"/>
      <c r="N56" s="28"/>
      <c r="O56" s="28"/>
      <c r="P56" s="28"/>
      <c r="Q56" s="28"/>
      <c r="R56" s="28"/>
      <c r="S56" s="28">
        <v>1</v>
      </c>
      <c r="T56" s="28"/>
      <c r="U56" s="28"/>
      <c r="V56" s="28"/>
      <c r="W56" s="28"/>
      <c r="X56" s="28"/>
      <c r="Y56" s="28"/>
      <c r="Z56" s="28"/>
      <c r="AA56" s="28"/>
    </row>
    <row r="57" spans="1:27" ht="15.75" customHeight="1">
      <c r="A57" s="28">
        <v>1</v>
      </c>
      <c r="B57" s="28"/>
      <c r="C57" s="28"/>
      <c r="D57" s="28"/>
      <c r="E57" s="28"/>
      <c r="F57" s="28"/>
      <c r="G57" s="28"/>
      <c r="H57" s="28">
        <v>1</v>
      </c>
      <c r="I57" s="28"/>
      <c r="J57" s="28"/>
      <c r="K57" s="28"/>
      <c r="L57" s="28"/>
      <c r="M57" s="28"/>
      <c r="N57" s="28"/>
      <c r="O57" s="28"/>
      <c r="P57" s="28"/>
      <c r="Q57" s="28"/>
      <c r="R57" s="28"/>
      <c r="S57" s="28"/>
      <c r="T57" s="28"/>
      <c r="U57" s="28"/>
      <c r="V57" s="28"/>
      <c r="W57" s="28"/>
      <c r="X57" s="28"/>
      <c r="Y57" s="28"/>
      <c r="Z57" s="28"/>
      <c r="AA57" s="28"/>
    </row>
    <row r="58" spans="1:27" ht="15.75" customHeight="1">
      <c r="A58" s="28">
        <v>1</v>
      </c>
      <c r="B58" s="28"/>
      <c r="C58" s="28"/>
      <c r="D58" s="28"/>
      <c r="E58" s="28"/>
      <c r="F58" s="28"/>
      <c r="G58" s="28"/>
      <c r="H58" s="28"/>
      <c r="I58" s="28"/>
      <c r="J58" s="28"/>
      <c r="K58" s="28"/>
      <c r="L58" s="28"/>
      <c r="M58" s="28"/>
      <c r="N58" s="28"/>
      <c r="O58" s="28"/>
      <c r="P58" s="28"/>
      <c r="Q58" s="28"/>
      <c r="R58" s="28"/>
      <c r="S58" s="28"/>
      <c r="T58" s="28"/>
      <c r="U58" s="28">
        <v>1</v>
      </c>
      <c r="V58" s="28"/>
      <c r="W58" s="28">
        <v>1</v>
      </c>
      <c r="X58" s="28">
        <v>1</v>
      </c>
      <c r="Y58" s="28"/>
      <c r="Z58" s="28"/>
      <c r="AA58" s="28"/>
    </row>
    <row r="59" spans="1:27" ht="15.75" customHeight="1">
      <c r="A59" s="28"/>
      <c r="B59" s="28"/>
      <c r="C59" s="28">
        <v>1</v>
      </c>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v>1</v>
      </c>
    </row>
    <row r="61" spans="1:27" ht="15.75" customHeight="1">
      <c r="A61" s="28">
        <v>1</v>
      </c>
      <c r="B61" s="28"/>
      <c r="C61" s="28"/>
      <c r="D61" s="28"/>
      <c r="E61" s="28"/>
      <c r="F61" s="28"/>
      <c r="G61" s="28"/>
      <c r="H61" s="28"/>
      <c r="I61" s="28"/>
      <c r="J61" s="28"/>
      <c r="K61" s="28"/>
      <c r="L61" s="28"/>
      <c r="M61" s="28"/>
      <c r="N61" s="28"/>
      <c r="O61" s="28"/>
      <c r="P61" s="28"/>
      <c r="Q61" s="28"/>
      <c r="R61" s="28"/>
      <c r="S61" s="28">
        <v>1</v>
      </c>
      <c r="T61" s="28"/>
      <c r="U61" s="28"/>
      <c r="V61" s="28"/>
      <c r="W61" s="28"/>
      <c r="X61" s="28"/>
      <c r="Y61" s="28"/>
      <c r="Z61" s="28"/>
      <c r="AA61" s="28"/>
    </row>
    <row r="62" spans="1:27" ht="15.75" customHeight="1">
      <c r="A62" s="28">
        <v>1</v>
      </c>
      <c r="B62" s="28"/>
      <c r="C62" s="28"/>
      <c r="D62" s="28"/>
      <c r="E62" s="28"/>
      <c r="F62" s="28"/>
      <c r="G62" s="28"/>
      <c r="H62" s="28"/>
      <c r="I62" s="28"/>
      <c r="J62" s="28"/>
      <c r="K62" s="28"/>
      <c r="L62" s="28"/>
      <c r="M62" s="28"/>
      <c r="N62" s="28"/>
      <c r="O62" s="28"/>
      <c r="P62" s="28"/>
      <c r="Q62" s="28"/>
      <c r="R62" s="28"/>
      <c r="S62" s="28"/>
      <c r="T62" s="28"/>
      <c r="U62" s="28"/>
      <c r="V62" s="28">
        <v>1</v>
      </c>
      <c r="W62" s="28"/>
      <c r="X62" s="28"/>
      <c r="Y62" s="28"/>
      <c r="Z62" s="28"/>
      <c r="AA62" s="28"/>
    </row>
    <row r="63" spans="1:27" ht="15.75" customHeight="1">
      <c r="A63" s="28"/>
      <c r="B63" s="28"/>
      <c r="C63" s="28"/>
      <c r="D63" s="28"/>
      <c r="E63" s="28"/>
      <c r="F63" s="28"/>
      <c r="G63" s="28"/>
      <c r="H63" s="28"/>
      <c r="I63" s="28"/>
      <c r="J63" s="28"/>
      <c r="K63" s="28"/>
      <c r="L63" s="28">
        <v>1</v>
      </c>
      <c r="M63" s="28"/>
      <c r="N63" s="28"/>
      <c r="O63" s="28"/>
      <c r="P63" s="28"/>
      <c r="Q63" s="28"/>
      <c r="R63" s="28"/>
      <c r="S63" s="28"/>
      <c r="T63" s="28"/>
      <c r="U63" s="28"/>
      <c r="V63" s="28"/>
      <c r="W63" s="28"/>
      <c r="X63" s="28"/>
      <c r="Y63" s="28"/>
      <c r="Z63" s="28"/>
      <c r="AA63" s="28"/>
    </row>
    <row r="64" spans="1:27" ht="15.75" customHeight="1">
      <c r="A64" s="28">
        <v>1</v>
      </c>
      <c r="B64" s="28">
        <v>1</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t="s">
        <v>864</v>
      </c>
    </row>
    <row r="65" spans="1:27"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v>1</v>
      </c>
    </row>
    <row r="66" spans="1:27" ht="15.75" customHeight="1">
      <c r="A66" s="28">
        <v>1</v>
      </c>
      <c r="B66" s="28"/>
      <c r="C66" s="28"/>
      <c r="D66" s="28"/>
      <c r="E66" s="28"/>
      <c r="F66" s="28"/>
      <c r="G66" s="28"/>
      <c r="H66" s="28"/>
      <c r="I66" s="28"/>
      <c r="J66" s="28"/>
      <c r="K66" s="28"/>
      <c r="L66" s="28"/>
      <c r="M66" s="28"/>
      <c r="N66" s="28"/>
      <c r="O66" s="28"/>
      <c r="P66" s="28"/>
      <c r="Q66" s="28"/>
      <c r="R66" s="28"/>
      <c r="S66" s="28"/>
      <c r="T66" s="28"/>
      <c r="U66" s="28"/>
      <c r="V66" s="28"/>
      <c r="W66" s="28"/>
      <c r="X66" s="28"/>
      <c r="Y66" s="28">
        <v>1</v>
      </c>
      <c r="Z66" s="28"/>
      <c r="AA66" s="28"/>
    </row>
    <row r="67" spans="1:27" ht="15.75" customHeight="1">
      <c r="A67" s="28">
        <v>1</v>
      </c>
      <c r="B67" s="28"/>
      <c r="C67" s="28"/>
      <c r="D67" s="28"/>
      <c r="E67" s="28"/>
      <c r="F67" s="28"/>
      <c r="G67" s="28"/>
      <c r="H67" s="28"/>
      <c r="I67" s="28"/>
      <c r="J67" s="28"/>
      <c r="K67" s="28"/>
      <c r="L67" s="28">
        <v>1</v>
      </c>
      <c r="M67" s="28"/>
      <c r="N67" s="28"/>
      <c r="O67" s="28"/>
      <c r="P67" s="28"/>
      <c r="Q67" s="28"/>
      <c r="R67" s="28"/>
      <c r="S67" s="28"/>
      <c r="T67" s="28"/>
      <c r="U67" s="28"/>
      <c r="V67" s="28"/>
      <c r="W67" s="28"/>
      <c r="X67" s="28"/>
      <c r="Y67" s="28"/>
      <c r="Z67" s="28"/>
      <c r="AA67" s="28"/>
    </row>
    <row r="68" spans="1:27" ht="15.75" customHeight="1">
      <c r="A68" s="13">
        <v>1</v>
      </c>
      <c r="B68" s="13"/>
      <c r="C68" s="13"/>
      <c r="D68" s="13"/>
      <c r="E68" s="13"/>
      <c r="F68" s="13"/>
      <c r="G68" s="13"/>
      <c r="H68" s="13"/>
      <c r="I68" s="13"/>
      <c r="J68" s="13"/>
      <c r="K68" s="13"/>
      <c r="L68" s="13"/>
      <c r="M68" s="13"/>
      <c r="N68" s="13"/>
      <c r="O68" s="13"/>
      <c r="P68" s="13">
        <v>1</v>
      </c>
      <c r="Q68" s="13"/>
      <c r="R68" s="13"/>
      <c r="S68" s="13"/>
      <c r="T68" s="13"/>
      <c r="U68" s="13"/>
      <c r="V68" s="13"/>
      <c r="W68" s="13"/>
      <c r="X68" s="13"/>
      <c r="Y68" s="13"/>
      <c r="Z68" s="13"/>
      <c r="AA68" s="13"/>
    </row>
    <row r="69" spans="1:27" ht="15.75" customHeight="1">
      <c r="A69" s="13">
        <v>1</v>
      </c>
      <c r="B69" s="13"/>
      <c r="C69" s="13"/>
      <c r="D69" s="13"/>
      <c r="E69" s="13"/>
      <c r="F69" s="13"/>
      <c r="G69" s="13"/>
      <c r="H69" s="13"/>
      <c r="I69" s="13"/>
      <c r="J69" s="13"/>
      <c r="K69" s="13"/>
      <c r="L69" s="13"/>
      <c r="M69" s="13"/>
      <c r="N69" s="13">
        <v>1</v>
      </c>
      <c r="O69" s="13"/>
      <c r="P69" s="13"/>
      <c r="Q69" s="13"/>
      <c r="R69" s="13"/>
      <c r="S69" s="13"/>
      <c r="T69" s="13"/>
      <c r="U69" s="13"/>
      <c r="V69" s="13"/>
      <c r="W69" s="13"/>
      <c r="X69" s="13"/>
      <c r="Y69" s="13"/>
      <c r="Z69" s="13"/>
      <c r="AA69" s="13"/>
    </row>
    <row r="70" spans="1:27" ht="15.75" customHeight="1">
      <c r="A70" s="13">
        <v>1</v>
      </c>
      <c r="B70" s="13"/>
      <c r="C70" s="13"/>
      <c r="D70" s="13"/>
      <c r="E70" s="13"/>
      <c r="F70" s="13"/>
      <c r="G70" s="13"/>
      <c r="H70" s="13"/>
      <c r="I70" s="13"/>
      <c r="J70" s="13"/>
      <c r="K70" s="13"/>
      <c r="L70" s="13">
        <v>1</v>
      </c>
      <c r="M70" s="13"/>
      <c r="N70" s="13"/>
      <c r="O70" s="13"/>
      <c r="P70" s="13"/>
      <c r="Q70" s="13"/>
      <c r="R70" s="13"/>
      <c r="S70" s="13"/>
      <c r="T70" s="13"/>
      <c r="U70" s="13"/>
      <c r="V70" s="13"/>
      <c r="W70" s="13"/>
      <c r="X70" s="13"/>
      <c r="Y70" s="13"/>
      <c r="Z70" s="13"/>
      <c r="AA70" s="13"/>
    </row>
    <row r="71" spans="1:27" ht="15.75" customHeight="1">
      <c r="A71" s="13">
        <v>1</v>
      </c>
      <c r="B71" s="13"/>
      <c r="C71" s="13"/>
      <c r="D71" s="13">
        <v>1</v>
      </c>
      <c r="E71" s="13">
        <v>1</v>
      </c>
      <c r="F71" s="13">
        <v>1</v>
      </c>
      <c r="G71" s="13">
        <v>1</v>
      </c>
      <c r="H71" s="13">
        <v>1</v>
      </c>
      <c r="I71" s="13">
        <v>1</v>
      </c>
      <c r="J71" s="13">
        <v>1</v>
      </c>
      <c r="K71" s="13">
        <v>1</v>
      </c>
      <c r="L71" s="13">
        <v>1</v>
      </c>
      <c r="M71" s="13"/>
      <c r="N71" s="13"/>
      <c r="O71" s="13"/>
      <c r="P71" s="13"/>
      <c r="Q71" s="13"/>
      <c r="R71" s="13">
        <v>1</v>
      </c>
      <c r="S71" s="13">
        <v>1</v>
      </c>
      <c r="T71" s="13"/>
      <c r="U71" s="13">
        <v>1</v>
      </c>
      <c r="V71" s="13"/>
      <c r="W71" s="13">
        <v>1</v>
      </c>
      <c r="X71" s="13">
        <v>1</v>
      </c>
      <c r="Y71" s="13">
        <v>1</v>
      </c>
      <c r="Z71" s="13"/>
      <c r="AA71" s="13"/>
    </row>
    <row r="72" spans="1:27" ht="15.75" customHeight="1">
      <c r="A72" s="28">
        <v>1</v>
      </c>
      <c r="B72" s="28"/>
      <c r="C72" s="28"/>
      <c r="D72" s="28">
        <v>1</v>
      </c>
      <c r="E72" s="28">
        <v>1</v>
      </c>
      <c r="F72" s="28">
        <v>1</v>
      </c>
      <c r="G72" s="28"/>
      <c r="H72" s="28"/>
      <c r="I72" s="28"/>
      <c r="J72" s="28"/>
      <c r="K72" s="28"/>
      <c r="L72" s="28"/>
      <c r="M72" s="28"/>
      <c r="N72" s="28"/>
      <c r="O72" s="28"/>
      <c r="P72" s="28"/>
      <c r="Q72" s="28"/>
      <c r="R72" s="28"/>
      <c r="S72" s="28"/>
      <c r="T72" s="28"/>
      <c r="U72" s="28"/>
      <c r="V72" s="28"/>
      <c r="W72" s="28"/>
      <c r="X72" s="28"/>
      <c r="Y72" s="28"/>
      <c r="Z72" s="28"/>
      <c r="AA72" s="28"/>
    </row>
    <row r="73" spans="1:27" ht="15.75" customHeight="1">
      <c r="A73" s="28"/>
      <c r="B73" s="28"/>
      <c r="C73" s="28">
        <v>1</v>
      </c>
      <c r="D73" s="28"/>
      <c r="E73" s="28"/>
      <c r="F73" s="28"/>
      <c r="G73" s="28"/>
      <c r="H73" s="28"/>
      <c r="I73" s="28"/>
      <c r="J73" s="28"/>
      <c r="K73" s="28"/>
      <c r="L73" s="28"/>
      <c r="M73" s="28"/>
      <c r="N73" s="28"/>
      <c r="O73" s="28"/>
      <c r="P73" s="28"/>
      <c r="Q73" s="28"/>
      <c r="R73" s="28"/>
      <c r="S73" s="28"/>
      <c r="T73" s="28"/>
      <c r="U73" s="28"/>
      <c r="V73" s="28"/>
      <c r="W73" s="28"/>
      <c r="X73" s="28"/>
      <c r="Y73" s="28"/>
      <c r="Z73" s="28"/>
      <c r="AA73" s="28"/>
    </row>
    <row r="74" spans="1:27" ht="15.75" customHeight="1">
      <c r="A74" s="49">
        <v>1</v>
      </c>
      <c r="B74" s="49"/>
      <c r="C74" s="49"/>
      <c r="D74" s="49"/>
      <c r="E74" s="49"/>
      <c r="F74" s="49"/>
      <c r="G74" s="49"/>
      <c r="H74" s="49"/>
      <c r="I74" s="49"/>
      <c r="J74" s="49"/>
      <c r="K74" s="49"/>
      <c r="L74" s="49"/>
      <c r="M74" s="49"/>
      <c r="N74" s="49"/>
      <c r="O74" s="49"/>
      <c r="P74" s="49"/>
      <c r="Q74" s="49"/>
      <c r="R74" s="49"/>
      <c r="S74" s="49"/>
      <c r="T74" s="49"/>
      <c r="U74" s="49"/>
      <c r="V74" s="49"/>
      <c r="W74" s="49">
        <v>1</v>
      </c>
      <c r="X74" s="49"/>
      <c r="Y74" s="49"/>
      <c r="Z74" s="49"/>
      <c r="AA74" s="49"/>
    </row>
    <row r="75" spans="1:27" ht="15.75" customHeight="1">
      <c r="A75" s="28">
        <v>1</v>
      </c>
      <c r="B75" s="28"/>
      <c r="C75" s="28"/>
      <c r="D75" s="28"/>
      <c r="E75" s="28"/>
      <c r="F75" s="28"/>
      <c r="G75" s="28"/>
      <c r="H75" s="28"/>
      <c r="I75" s="28"/>
      <c r="J75" s="28"/>
      <c r="K75" s="28"/>
      <c r="L75" s="28"/>
      <c r="M75" s="28"/>
      <c r="N75" s="28"/>
      <c r="O75" s="28"/>
      <c r="P75" s="28"/>
      <c r="Q75" s="28"/>
      <c r="R75" s="28"/>
      <c r="S75" s="28"/>
      <c r="T75" s="28"/>
      <c r="U75" s="28"/>
      <c r="V75" s="28"/>
      <c r="W75" s="28"/>
      <c r="X75" s="28"/>
      <c r="Y75" s="28">
        <v>1</v>
      </c>
      <c r="Z75" s="28"/>
      <c r="AA75" s="28"/>
    </row>
    <row r="76" spans="1:27" ht="15.75" customHeight="1">
      <c r="A76" s="28"/>
      <c r="B76" s="28">
        <v>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5.75" customHeight="1">
      <c r="A77" s="28">
        <v>1</v>
      </c>
      <c r="B77" s="28"/>
      <c r="C77" s="28"/>
      <c r="D77" s="28"/>
      <c r="E77" s="28"/>
      <c r="F77" s="28"/>
      <c r="G77" s="28"/>
      <c r="H77" s="28"/>
      <c r="I77" s="28"/>
      <c r="J77" s="28"/>
      <c r="K77" s="28">
        <v>1</v>
      </c>
      <c r="L77" s="28"/>
      <c r="M77" s="28"/>
      <c r="N77" s="28"/>
      <c r="O77" s="28"/>
      <c r="P77" s="28"/>
      <c r="Q77" s="28"/>
      <c r="R77" s="28"/>
      <c r="S77" s="28"/>
      <c r="T77" s="28"/>
      <c r="U77" s="28"/>
      <c r="V77" s="28"/>
      <c r="W77" s="28"/>
      <c r="X77" s="28"/>
      <c r="Y77" s="28"/>
      <c r="Z77" s="28"/>
      <c r="AA77" s="28"/>
    </row>
    <row r="78" spans="1:27" ht="15.75" customHeight="1">
      <c r="A78" s="28"/>
      <c r="B78" s="28"/>
      <c r="C78" s="28"/>
      <c r="D78" s="28"/>
      <c r="E78" s="28"/>
      <c r="F78" s="28"/>
      <c r="G78" s="28"/>
      <c r="H78" s="28"/>
      <c r="I78" s="28"/>
      <c r="J78" s="28"/>
      <c r="K78" s="28"/>
      <c r="L78" s="28">
        <v>1</v>
      </c>
      <c r="M78" s="28"/>
      <c r="N78" s="28"/>
      <c r="O78" s="28"/>
      <c r="P78" s="28"/>
      <c r="Q78" s="28"/>
      <c r="R78" s="28"/>
      <c r="S78" s="28"/>
      <c r="T78" s="28"/>
      <c r="U78" s="28"/>
      <c r="V78" s="28"/>
      <c r="W78" s="28"/>
      <c r="X78" s="28"/>
      <c r="Y78" s="28"/>
      <c r="Z78" s="28"/>
      <c r="AA78" s="28"/>
    </row>
    <row r="79" spans="1:27" ht="15.75" customHeight="1">
      <c r="A79" s="28">
        <v>1</v>
      </c>
      <c r="B79" s="28"/>
      <c r="C79" s="28"/>
      <c r="D79" s="28"/>
      <c r="E79" s="28"/>
      <c r="F79" s="28"/>
      <c r="G79" s="28"/>
      <c r="H79" s="28"/>
      <c r="I79" s="28"/>
      <c r="J79" s="28"/>
      <c r="K79" s="28">
        <v>1</v>
      </c>
      <c r="L79" s="28"/>
      <c r="M79" s="28"/>
      <c r="N79" s="28"/>
      <c r="O79" s="28"/>
      <c r="P79" s="28"/>
      <c r="Q79" s="28"/>
      <c r="R79" s="28"/>
      <c r="S79" s="28"/>
      <c r="T79" s="28"/>
      <c r="U79" s="28"/>
      <c r="V79" s="28"/>
      <c r="W79" s="28"/>
      <c r="X79" s="28"/>
      <c r="Y79" s="28"/>
      <c r="Z79" s="28"/>
      <c r="AA79" s="28"/>
    </row>
    <row r="80" spans="1:27" ht="15.75" customHeight="1">
      <c r="A80" s="14">
        <v>1</v>
      </c>
      <c r="B80" s="14">
        <v>1</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5.75" customHeight="1">
      <c r="A81" s="28">
        <v>1</v>
      </c>
      <c r="B81" s="28"/>
      <c r="C81" s="28"/>
      <c r="D81" s="28"/>
      <c r="E81" s="28"/>
      <c r="F81" s="28"/>
      <c r="G81" s="28"/>
      <c r="H81" s="28"/>
      <c r="I81" s="28"/>
      <c r="J81" s="28"/>
      <c r="K81" s="28">
        <v>1</v>
      </c>
      <c r="L81" s="28"/>
      <c r="M81" s="28"/>
      <c r="N81" s="28"/>
      <c r="O81" s="28"/>
      <c r="P81" s="28"/>
      <c r="Q81" s="28"/>
      <c r="R81" s="28"/>
      <c r="S81" s="28"/>
      <c r="T81" s="28"/>
      <c r="U81" s="28"/>
      <c r="V81" s="28"/>
      <c r="W81" s="28"/>
      <c r="X81" s="28"/>
      <c r="Y81" s="28"/>
      <c r="Z81" s="28"/>
      <c r="AA81" s="28"/>
    </row>
    <row r="82" spans="1:27" ht="15.75" customHeight="1">
      <c r="A82" s="28"/>
      <c r="B82" s="28"/>
      <c r="C82" s="28">
        <v>1</v>
      </c>
      <c r="D82" s="28"/>
      <c r="E82" s="28"/>
      <c r="F82" s="28"/>
      <c r="G82" s="28"/>
      <c r="H82" s="28"/>
      <c r="I82" s="28"/>
      <c r="J82" s="28"/>
      <c r="K82" s="28"/>
      <c r="L82" s="28"/>
      <c r="M82" s="28"/>
      <c r="N82" s="28"/>
      <c r="O82" s="28"/>
      <c r="P82" s="28"/>
      <c r="Q82" s="28"/>
      <c r="R82" s="28"/>
      <c r="S82" s="28"/>
      <c r="T82" s="28"/>
      <c r="U82" s="28"/>
      <c r="V82" s="28"/>
      <c r="W82" s="28"/>
      <c r="X82" s="28">
        <v>1</v>
      </c>
      <c r="Y82" s="28">
        <v>1</v>
      </c>
      <c r="Z82" s="28"/>
      <c r="AA82" s="28"/>
    </row>
    <row r="83" spans="1:27" ht="15.75" customHeight="1">
      <c r="A83" s="28">
        <v>1</v>
      </c>
      <c r="B83" s="28"/>
      <c r="C83" s="28"/>
      <c r="D83" s="28"/>
      <c r="E83" s="28"/>
      <c r="F83" s="28"/>
      <c r="G83" s="28"/>
      <c r="H83" s="28"/>
      <c r="I83" s="28"/>
      <c r="J83" s="28"/>
      <c r="K83" s="28"/>
      <c r="L83" s="28"/>
      <c r="M83" s="28"/>
      <c r="N83" s="28"/>
      <c r="O83" s="28"/>
      <c r="P83" s="28"/>
      <c r="Q83" s="28"/>
      <c r="R83" s="28"/>
      <c r="S83" s="28">
        <v>1</v>
      </c>
      <c r="T83" s="28"/>
      <c r="U83" s="28"/>
      <c r="V83" s="28"/>
      <c r="W83" s="28"/>
      <c r="X83" s="28"/>
      <c r="Y83" s="28"/>
      <c r="Z83" s="28"/>
      <c r="AA83" s="28"/>
    </row>
    <row r="84" spans="1:27" ht="15.75" customHeight="1">
      <c r="A84" s="42">
        <v>0</v>
      </c>
      <c r="B84" s="28"/>
      <c r="C84" s="28"/>
      <c r="D84" s="28"/>
      <c r="E84" s="28"/>
      <c r="F84" s="28"/>
      <c r="G84" s="28"/>
      <c r="H84" s="28"/>
      <c r="I84" s="28"/>
      <c r="J84" s="28"/>
      <c r="K84" s="28"/>
      <c r="L84" s="28"/>
      <c r="M84" s="28"/>
      <c r="N84" s="28"/>
      <c r="O84" s="28"/>
      <c r="P84" s="28"/>
      <c r="Q84" s="28"/>
      <c r="R84" s="28"/>
      <c r="S84" s="28"/>
      <c r="T84" s="28"/>
      <c r="U84" s="28"/>
      <c r="V84" s="28"/>
      <c r="W84" s="28"/>
      <c r="X84" s="28"/>
      <c r="Y84" s="28">
        <v>1</v>
      </c>
      <c r="Z84" s="28"/>
      <c r="AA84" s="28"/>
    </row>
    <row r="85" spans="1:27" ht="15.75" customHeight="1">
      <c r="A85" s="28">
        <v>1</v>
      </c>
      <c r="B85" s="28"/>
      <c r="C85" s="28"/>
      <c r="D85" s="28"/>
      <c r="E85" s="28"/>
      <c r="F85" s="28"/>
      <c r="G85" s="28"/>
      <c r="H85" s="28"/>
      <c r="I85" s="28"/>
      <c r="J85" s="28"/>
      <c r="K85" s="28"/>
      <c r="L85" s="28"/>
      <c r="M85" s="28"/>
      <c r="N85" s="28"/>
      <c r="O85" s="28"/>
      <c r="P85" s="28"/>
      <c r="Q85" s="28"/>
      <c r="R85" s="28"/>
      <c r="S85" s="28">
        <v>1</v>
      </c>
      <c r="T85" s="28"/>
      <c r="U85" s="28"/>
      <c r="V85" s="28"/>
      <c r="W85" s="28"/>
      <c r="X85" s="28"/>
      <c r="Y85" s="28"/>
      <c r="Z85" s="28"/>
      <c r="AA85" s="28"/>
    </row>
    <row r="86" spans="1:27" ht="15.75" customHeight="1">
      <c r="A86" s="28"/>
      <c r="B86" s="28"/>
      <c r="C86" s="28">
        <v>1</v>
      </c>
      <c r="D86" s="28">
        <v>1</v>
      </c>
      <c r="E86" s="28"/>
      <c r="F86" s="28">
        <v>1</v>
      </c>
      <c r="G86" s="28"/>
      <c r="H86" s="28">
        <v>1</v>
      </c>
      <c r="I86" s="28"/>
      <c r="J86" s="28">
        <v>1</v>
      </c>
      <c r="K86" s="28">
        <v>1</v>
      </c>
      <c r="L86" s="28">
        <v>1</v>
      </c>
      <c r="M86" s="28"/>
      <c r="N86" s="28">
        <v>1</v>
      </c>
      <c r="O86" s="28"/>
      <c r="P86" s="28"/>
      <c r="Q86" s="28"/>
      <c r="R86" s="28"/>
      <c r="S86" s="28"/>
      <c r="T86" s="28">
        <v>1</v>
      </c>
      <c r="U86" s="28">
        <v>1</v>
      </c>
      <c r="V86" s="28">
        <v>1</v>
      </c>
      <c r="W86" s="28">
        <v>1</v>
      </c>
      <c r="X86" s="28"/>
      <c r="Y86" s="28">
        <v>1</v>
      </c>
      <c r="Z86" s="28"/>
      <c r="AA86" s="28"/>
    </row>
    <row r="87" spans="1:27" ht="15.75" customHeight="1">
      <c r="A87" s="28">
        <v>1</v>
      </c>
      <c r="B87" s="28"/>
      <c r="C87" s="28"/>
      <c r="D87" s="28"/>
      <c r="E87" s="28"/>
      <c r="F87" s="28"/>
      <c r="G87" s="28"/>
      <c r="H87" s="28"/>
      <c r="I87" s="28"/>
      <c r="J87" s="28"/>
      <c r="K87" s="28"/>
      <c r="L87" s="28"/>
      <c r="M87" s="28"/>
      <c r="N87" s="28"/>
      <c r="O87" s="28"/>
      <c r="P87" s="28"/>
      <c r="Q87" s="28"/>
      <c r="R87" s="28"/>
      <c r="S87" s="28">
        <v>1</v>
      </c>
      <c r="T87" s="28"/>
      <c r="U87" s="28"/>
      <c r="V87" s="28"/>
      <c r="W87" s="28"/>
      <c r="X87" s="28"/>
      <c r="Y87" s="28"/>
      <c r="Z87" s="28"/>
      <c r="AA87" s="28"/>
    </row>
    <row r="88" spans="1:27" ht="15.75" customHeight="1">
      <c r="A88" s="28"/>
      <c r="B88" s="28"/>
      <c r="C88" s="28">
        <v>1</v>
      </c>
      <c r="D88" s="28"/>
      <c r="E88" s="28"/>
      <c r="F88" s="28"/>
      <c r="G88" s="28"/>
      <c r="H88" s="28"/>
      <c r="I88" s="28"/>
      <c r="J88" s="28"/>
      <c r="K88" s="28"/>
      <c r="L88" s="28"/>
      <c r="M88" s="28"/>
      <c r="N88" s="28"/>
      <c r="O88" s="28"/>
      <c r="P88" s="28"/>
      <c r="Q88" s="28"/>
      <c r="R88" s="28">
        <v>1</v>
      </c>
      <c r="S88" s="28"/>
      <c r="T88" s="28"/>
      <c r="U88" s="28"/>
      <c r="V88" s="28">
        <v>1</v>
      </c>
      <c r="W88" s="28"/>
      <c r="X88" s="28"/>
      <c r="Y88" s="28">
        <v>1</v>
      </c>
      <c r="Z88" s="28"/>
      <c r="AA88" s="28"/>
    </row>
    <row r="89" spans="1:27"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v>1</v>
      </c>
    </row>
    <row r="90" spans="1:27" ht="15.75" customHeight="1">
      <c r="A90" s="28">
        <v>1</v>
      </c>
      <c r="B90" s="28"/>
      <c r="C90" s="28"/>
      <c r="D90" s="28"/>
      <c r="E90" s="28"/>
      <c r="F90" s="28"/>
      <c r="G90" s="28"/>
      <c r="H90" s="28"/>
      <c r="I90" s="28"/>
      <c r="J90" s="28"/>
      <c r="K90" s="28"/>
      <c r="L90" s="28">
        <v>1</v>
      </c>
      <c r="M90" s="28"/>
      <c r="N90" s="28"/>
      <c r="O90" s="28"/>
      <c r="P90" s="28"/>
      <c r="Q90" s="28"/>
      <c r="R90" s="28"/>
      <c r="S90" s="28"/>
      <c r="T90" s="28"/>
      <c r="U90" s="28"/>
      <c r="V90" s="28"/>
      <c r="W90" s="28"/>
      <c r="X90" s="28"/>
      <c r="Y90" s="28"/>
      <c r="Z90" s="28"/>
      <c r="AA90" s="28"/>
    </row>
    <row r="91" spans="1:27" ht="15.75" customHeight="1">
      <c r="A91" s="28">
        <v>1</v>
      </c>
      <c r="B91" s="28"/>
      <c r="C91" s="28"/>
      <c r="D91" s="28"/>
      <c r="E91" s="28"/>
      <c r="F91" s="28"/>
      <c r="G91" s="28"/>
      <c r="H91" s="28"/>
      <c r="I91" s="28"/>
      <c r="J91" s="28"/>
      <c r="K91" s="28"/>
      <c r="L91" s="28"/>
      <c r="M91" s="28"/>
      <c r="N91" s="28"/>
      <c r="O91" s="28"/>
      <c r="P91" s="28"/>
      <c r="Q91" s="28"/>
      <c r="R91" s="28"/>
      <c r="S91" s="28"/>
      <c r="T91" s="28"/>
      <c r="U91" s="28"/>
      <c r="V91" s="28"/>
      <c r="W91" s="28">
        <v>1</v>
      </c>
      <c r="X91" s="28"/>
      <c r="Y91" s="28"/>
      <c r="Z91" s="28"/>
      <c r="AA91" s="28"/>
    </row>
    <row r="92" spans="1:27" ht="15.75" customHeight="1">
      <c r="A92" s="28">
        <v>1</v>
      </c>
      <c r="B92" s="28"/>
      <c r="C92" s="28"/>
      <c r="D92" s="28"/>
      <c r="E92" s="28"/>
      <c r="F92" s="28"/>
      <c r="G92" s="28"/>
      <c r="H92" s="28"/>
      <c r="I92" s="28"/>
      <c r="J92" s="28"/>
      <c r="K92" s="28">
        <v>1</v>
      </c>
      <c r="L92" s="28"/>
      <c r="M92" s="28"/>
      <c r="N92" s="28"/>
      <c r="O92" s="28"/>
      <c r="P92" s="28"/>
      <c r="Q92" s="28"/>
      <c r="R92" s="28"/>
      <c r="S92" s="28"/>
      <c r="T92" s="28"/>
      <c r="U92" s="28"/>
      <c r="V92" s="28"/>
      <c r="W92" s="28"/>
      <c r="X92" s="28"/>
      <c r="Y92" s="28"/>
      <c r="Z92" s="28"/>
      <c r="AA92" s="28"/>
    </row>
    <row r="93" spans="1:27" ht="15.75" customHeight="1">
      <c r="A93" s="28"/>
      <c r="B93" s="28"/>
      <c r="C93" s="28"/>
      <c r="D93" s="28"/>
      <c r="E93" s="28"/>
      <c r="F93" s="28"/>
      <c r="G93" s="28"/>
      <c r="H93" s="28"/>
      <c r="I93" s="28"/>
      <c r="J93" s="28"/>
      <c r="K93" s="28"/>
      <c r="L93" s="28">
        <v>1</v>
      </c>
      <c r="M93" s="28"/>
      <c r="N93" s="28"/>
      <c r="O93" s="28"/>
      <c r="P93" s="28"/>
      <c r="Q93" s="28"/>
      <c r="R93" s="28"/>
      <c r="S93" s="28"/>
      <c r="T93" s="28"/>
      <c r="U93" s="28"/>
      <c r="V93" s="28"/>
      <c r="W93" s="28"/>
      <c r="X93" s="28"/>
      <c r="Y93" s="28"/>
      <c r="Z93" s="28"/>
      <c r="AA93" s="28"/>
    </row>
    <row r="94" spans="1:27" ht="15.75" customHeight="1">
      <c r="A94" s="28">
        <v>1</v>
      </c>
      <c r="B94" s="28"/>
      <c r="C94" s="28"/>
      <c r="D94" s="28"/>
      <c r="E94" s="28"/>
      <c r="F94" s="28"/>
      <c r="G94" s="28"/>
      <c r="H94" s="28"/>
      <c r="I94" s="28"/>
      <c r="J94" s="28"/>
      <c r="K94" s="28">
        <v>1</v>
      </c>
      <c r="L94" s="28"/>
      <c r="M94" s="28"/>
      <c r="N94" s="28"/>
      <c r="O94" s="28"/>
      <c r="P94" s="28"/>
      <c r="Q94" s="28"/>
      <c r="R94" s="28"/>
      <c r="S94" s="28"/>
      <c r="T94" s="28"/>
      <c r="U94" s="28"/>
      <c r="V94" s="28"/>
      <c r="W94" s="28"/>
      <c r="X94" s="28"/>
      <c r="Y94" s="28"/>
      <c r="Z94" s="28"/>
      <c r="AA94" s="28"/>
    </row>
    <row r="95" spans="1:27" ht="15.75" customHeight="1">
      <c r="A95" s="28">
        <v>1</v>
      </c>
      <c r="B95" s="28"/>
      <c r="C95" s="28"/>
      <c r="D95" s="28"/>
      <c r="E95" s="28"/>
      <c r="F95" s="28"/>
      <c r="G95" s="28"/>
      <c r="H95" s="28"/>
      <c r="I95" s="28"/>
      <c r="J95" s="28"/>
      <c r="K95" s="28"/>
      <c r="L95" s="28"/>
      <c r="M95" s="28"/>
      <c r="N95" s="28">
        <v>1</v>
      </c>
      <c r="O95" s="28"/>
      <c r="P95" s="28"/>
      <c r="Q95" s="28"/>
      <c r="R95" s="28"/>
      <c r="S95" s="28"/>
      <c r="T95" s="28"/>
      <c r="U95" s="28"/>
      <c r="V95" s="28"/>
      <c r="W95" s="28"/>
      <c r="X95" s="28"/>
      <c r="Y95" s="28"/>
      <c r="Z95" s="28"/>
      <c r="AA95" s="28"/>
    </row>
    <row r="96" spans="1:27" ht="15.75" customHeight="1">
      <c r="A96" s="28"/>
      <c r="B96" s="28"/>
      <c r="C96" s="28"/>
      <c r="D96" s="28"/>
      <c r="E96" s="28"/>
      <c r="F96" s="28"/>
      <c r="G96" s="28"/>
      <c r="H96" s="28">
        <v>1</v>
      </c>
      <c r="I96" s="28"/>
      <c r="J96" s="28"/>
      <c r="K96" s="28"/>
      <c r="L96" s="28">
        <v>1</v>
      </c>
      <c r="M96" s="28"/>
      <c r="N96" s="28">
        <v>1</v>
      </c>
      <c r="O96" s="28"/>
      <c r="P96" s="28">
        <v>1</v>
      </c>
      <c r="Q96" s="28"/>
      <c r="R96" s="28"/>
      <c r="S96" s="28"/>
      <c r="T96" s="28"/>
      <c r="U96" s="28"/>
      <c r="V96" s="28"/>
      <c r="W96" s="28"/>
      <c r="X96" s="28"/>
      <c r="Y96" s="28"/>
      <c r="Z96" s="28"/>
      <c r="AA96" s="28"/>
    </row>
    <row r="97" spans="1:27" ht="15.75" customHeight="1">
      <c r="A97" s="28">
        <v>1</v>
      </c>
      <c r="B97" s="28"/>
      <c r="C97" s="28"/>
      <c r="D97" s="28"/>
      <c r="E97" s="28"/>
      <c r="F97" s="28"/>
      <c r="G97" s="28"/>
      <c r="H97" s="28"/>
      <c r="I97" s="28"/>
      <c r="J97" s="28"/>
      <c r="K97" s="28"/>
      <c r="L97" s="28"/>
      <c r="M97" s="28"/>
      <c r="N97" s="28"/>
      <c r="O97" s="28"/>
      <c r="P97" s="28"/>
      <c r="Q97" s="28"/>
      <c r="R97" s="28"/>
      <c r="S97" s="28">
        <v>1</v>
      </c>
      <c r="T97" s="28"/>
      <c r="U97" s="28"/>
      <c r="V97" s="28"/>
      <c r="W97" s="28"/>
      <c r="X97" s="28"/>
      <c r="Y97" s="28"/>
      <c r="Z97" s="28"/>
      <c r="AA97" s="28"/>
    </row>
    <row r="98" spans="1:27" ht="15.75" customHeight="1">
      <c r="A98" s="28">
        <v>1</v>
      </c>
      <c r="B98" s="28">
        <v>1</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v>1</v>
      </c>
      <c r="Z99" s="28"/>
      <c r="AA99" s="28"/>
    </row>
    <row r="100" spans="1:27" ht="15.75" customHeight="1">
      <c r="A100" s="28"/>
      <c r="B100" s="28"/>
      <c r="C100" s="28"/>
      <c r="D100" s="28"/>
      <c r="E100" s="28"/>
      <c r="F100" s="28"/>
      <c r="G100" s="28"/>
      <c r="H100" s="28"/>
      <c r="I100" s="28"/>
      <c r="J100" s="28"/>
      <c r="K100" s="28">
        <v>1</v>
      </c>
      <c r="L100" s="28"/>
      <c r="M100" s="28"/>
      <c r="N100" s="28"/>
      <c r="O100" s="28"/>
      <c r="P100" s="28"/>
      <c r="Q100" s="28"/>
      <c r="R100" s="28"/>
      <c r="S100" s="28"/>
      <c r="T100" s="28"/>
      <c r="U100" s="28"/>
      <c r="V100" s="28"/>
      <c r="W100" s="28"/>
      <c r="X100" s="28"/>
      <c r="Y100" s="28"/>
      <c r="Z100" s="28"/>
      <c r="AA100" s="28"/>
    </row>
    <row r="101" spans="1:27"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v>1</v>
      </c>
      <c r="Z101" s="28"/>
      <c r="AA101" s="28"/>
    </row>
    <row r="102" spans="1:27" ht="15.75" customHeight="1">
      <c r="A102" s="28"/>
      <c r="B102" s="28"/>
      <c r="C102" s="28"/>
      <c r="D102" s="28"/>
      <c r="E102" s="28"/>
      <c r="F102" s="28"/>
      <c r="G102" s="28"/>
      <c r="H102" s="28"/>
      <c r="I102" s="28"/>
      <c r="J102" s="28"/>
      <c r="K102" s="28"/>
      <c r="L102" s="28"/>
      <c r="M102" s="28"/>
      <c r="N102" s="28">
        <v>1</v>
      </c>
      <c r="O102" s="28"/>
      <c r="P102" s="28"/>
      <c r="Q102" s="28"/>
      <c r="R102" s="28"/>
      <c r="S102" s="28"/>
      <c r="T102" s="28"/>
      <c r="U102" s="28"/>
      <c r="V102" s="28"/>
      <c r="W102" s="28"/>
      <c r="X102" s="28"/>
      <c r="Y102" s="28"/>
      <c r="Z102" s="28"/>
      <c r="AA102" s="28"/>
    </row>
    <row r="103" spans="1:27" ht="15.75" customHeight="1">
      <c r="A103" s="28">
        <v>1</v>
      </c>
      <c r="B103" s="28"/>
      <c r="C103" s="28"/>
      <c r="D103" s="28">
        <v>1</v>
      </c>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5.75" customHeight="1">
      <c r="A104" s="28">
        <v>1</v>
      </c>
      <c r="B104" s="28"/>
      <c r="C104" s="28"/>
      <c r="D104" s="28"/>
      <c r="E104" s="28"/>
      <c r="F104" s="28"/>
      <c r="G104" s="28"/>
      <c r="H104" s="28"/>
      <c r="I104" s="28"/>
      <c r="J104" s="28"/>
      <c r="K104" s="28"/>
      <c r="L104" s="28"/>
      <c r="M104" s="28"/>
      <c r="N104" s="28"/>
      <c r="O104" s="28"/>
      <c r="P104" s="28"/>
      <c r="Q104" s="28"/>
      <c r="R104" s="28"/>
      <c r="S104" s="28"/>
      <c r="T104" s="28"/>
      <c r="U104" s="28">
        <v>1</v>
      </c>
      <c r="V104" s="28"/>
      <c r="W104" s="28"/>
      <c r="X104" s="28"/>
      <c r="Y104" s="28"/>
      <c r="Z104" s="28"/>
      <c r="AA104" s="28"/>
    </row>
    <row r="105" spans="1:27" ht="15.75" customHeight="1">
      <c r="A105" s="28">
        <v>1</v>
      </c>
      <c r="B105" s="28"/>
      <c r="C105" s="28"/>
      <c r="D105" s="28"/>
      <c r="E105" s="28"/>
      <c r="F105" s="28"/>
      <c r="G105" s="28"/>
      <c r="H105" s="28"/>
      <c r="I105" s="28"/>
      <c r="J105" s="28"/>
      <c r="K105" s="28"/>
      <c r="L105" s="28"/>
      <c r="M105" s="28"/>
      <c r="N105" s="28"/>
      <c r="O105" s="28"/>
      <c r="P105" s="28"/>
      <c r="Q105" s="28"/>
      <c r="R105" s="28"/>
      <c r="S105" s="28"/>
      <c r="T105" s="28"/>
      <c r="U105" s="28"/>
      <c r="V105" s="28"/>
      <c r="W105" s="28"/>
      <c r="X105" s="28">
        <v>1</v>
      </c>
      <c r="Y105" s="28"/>
      <c r="Z105" s="28"/>
      <c r="AA105" s="28"/>
    </row>
    <row r="106" spans="1:27" ht="15.75" customHeight="1">
      <c r="A106" s="28">
        <v>0</v>
      </c>
      <c r="B106" s="28">
        <v>1</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5.75" customHeight="1">
      <c r="A107" s="28"/>
      <c r="B107" s="28"/>
      <c r="C107" s="28">
        <v>1</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5.75" customHeight="1">
      <c r="A108" s="28">
        <v>1</v>
      </c>
      <c r="B108" s="28"/>
      <c r="C108" s="28"/>
      <c r="D108" s="28"/>
      <c r="E108" s="28"/>
      <c r="F108" s="28"/>
      <c r="G108" s="28"/>
      <c r="H108" s="28"/>
      <c r="I108" s="28"/>
      <c r="J108" s="28"/>
      <c r="K108" s="28"/>
      <c r="L108" s="28"/>
      <c r="M108" s="28"/>
      <c r="N108" s="28"/>
      <c r="O108" s="28"/>
      <c r="P108" s="28"/>
      <c r="Q108" s="28"/>
      <c r="R108" s="28"/>
      <c r="S108" s="28">
        <v>1</v>
      </c>
      <c r="T108" s="28"/>
      <c r="U108" s="28"/>
      <c r="V108" s="28"/>
      <c r="W108" s="28"/>
      <c r="X108" s="28"/>
      <c r="Y108" s="28"/>
      <c r="Z108" s="28"/>
      <c r="AA108" s="28"/>
    </row>
    <row r="109" spans="1:27" ht="15.75" customHeight="1">
      <c r="A109" s="28">
        <v>0</v>
      </c>
      <c r="B109" s="28"/>
      <c r="C109" s="28"/>
      <c r="D109" s="28"/>
      <c r="E109" s="28"/>
      <c r="F109" s="28"/>
      <c r="G109" s="28"/>
      <c r="H109" s="28"/>
      <c r="I109" s="28"/>
      <c r="J109" s="28"/>
      <c r="K109" s="28"/>
      <c r="L109" s="28"/>
      <c r="M109" s="28"/>
      <c r="N109" s="28"/>
      <c r="O109" s="28"/>
      <c r="P109" s="177">
        <v>1</v>
      </c>
      <c r="Q109" s="28"/>
      <c r="R109" s="28"/>
      <c r="S109" s="28"/>
      <c r="T109" s="28"/>
      <c r="U109" s="28"/>
      <c r="V109" s="28"/>
      <c r="W109" s="28"/>
      <c r="X109" s="28"/>
      <c r="Y109" s="28"/>
      <c r="Z109" s="28"/>
      <c r="AA109" s="28"/>
    </row>
    <row r="110" spans="1:27" ht="15.75" customHeight="1">
      <c r="A110" s="28">
        <v>1</v>
      </c>
      <c r="B110" s="28"/>
      <c r="C110" s="28"/>
      <c r="D110" s="28"/>
      <c r="E110" s="28"/>
      <c r="F110" s="28"/>
      <c r="G110" s="28"/>
      <c r="H110" s="28"/>
      <c r="I110" s="28"/>
      <c r="J110" s="28"/>
      <c r="K110" s="28"/>
      <c r="L110" s="28"/>
      <c r="M110" s="28"/>
      <c r="N110" s="28"/>
      <c r="O110" s="28"/>
      <c r="P110" s="28"/>
      <c r="Q110" s="28"/>
      <c r="R110" s="28"/>
      <c r="S110" s="28"/>
      <c r="T110" s="28"/>
      <c r="U110" s="28"/>
      <c r="V110" s="28">
        <v>1</v>
      </c>
      <c r="W110" s="28"/>
      <c r="X110" s="28"/>
      <c r="Y110" s="28"/>
      <c r="Z110" s="28"/>
      <c r="AA110" s="28"/>
    </row>
    <row r="111" spans="1:27" ht="15.75" customHeight="1">
      <c r="A111" s="28">
        <v>1</v>
      </c>
      <c r="B111" s="28">
        <v>1</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5.75" customHeight="1">
      <c r="A112" s="28">
        <v>1</v>
      </c>
      <c r="B112" s="28"/>
      <c r="C112" s="28"/>
      <c r="D112" s="28"/>
      <c r="E112" s="28"/>
      <c r="F112" s="28"/>
      <c r="G112" s="28"/>
      <c r="H112" s="28"/>
      <c r="I112" s="28"/>
      <c r="J112" s="28"/>
      <c r="K112" s="28"/>
      <c r="L112" s="28"/>
      <c r="M112" s="28"/>
      <c r="N112" s="28"/>
      <c r="O112" s="28"/>
      <c r="P112" s="28"/>
      <c r="Q112" s="28"/>
      <c r="R112" s="28"/>
      <c r="S112" s="28"/>
      <c r="T112" s="28"/>
      <c r="U112" s="28">
        <v>1</v>
      </c>
      <c r="V112" s="28"/>
      <c r="W112" s="28"/>
      <c r="X112" s="28"/>
      <c r="Y112" s="28"/>
      <c r="Z112" s="28"/>
      <c r="AA112" s="28"/>
    </row>
    <row r="113" spans="1:27" ht="15.75" customHeight="1">
      <c r="A113" s="28">
        <v>1</v>
      </c>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v>1</v>
      </c>
      <c r="Z113" s="28"/>
      <c r="AA113" s="28"/>
    </row>
    <row r="114" spans="1:27" ht="15.75" customHeight="1">
      <c r="A114" s="28"/>
      <c r="B114" s="28"/>
      <c r="C114" s="28"/>
      <c r="D114" s="28"/>
      <c r="E114" s="28"/>
      <c r="F114" s="28"/>
      <c r="G114" s="28"/>
      <c r="H114" s="28"/>
      <c r="I114" s="28"/>
      <c r="J114" s="28"/>
      <c r="K114" s="28"/>
      <c r="L114" s="28"/>
      <c r="M114" s="28"/>
      <c r="N114" s="28"/>
      <c r="O114" s="28"/>
      <c r="P114" s="28"/>
      <c r="Q114" s="28"/>
      <c r="R114" s="28"/>
      <c r="S114" s="28"/>
      <c r="T114" s="28"/>
      <c r="U114" s="28">
        <v>1</v>
      </c>
      <c r="V114" s="28"/>
      <c r="W114" s="28"/>
      <c r="X114" s="28"/>
      <c r="Y114" s="28"/>
      <c r="Z114" s="28"/>
      <c r="AA114" s="28"/>
    </row>
    <row r="115" spans="1:27"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v>1</v>
      </c>
    </row>
    <row r="116" spans="1:27" ht="15.75" customHeight="1">
      <c r="A116" s="28">
        <v>1</v>
      </c>
      <c r="B116" s="28">
        <v>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5.75" customHeight="1">
      <c r="A117" s="28">
        <v>1</v>
      </c>
      <c r="B117" s="28"/>
      <c r="C117" s="28"/>
      <c r="D117" s="28"/>
      <c r="E117" s="28"/>
      <c r="F117" s="28"/>
      <c r="G117" s="28"/>
      <c r="H117" s="28"/>
      <c r="I117" s="28"/>
      <c r="J117" s="28"/>
      <c r="K117" s="28">
        <v>1</v>
      </c>
      <c r="L117" s="28"/>
      <c r="M117" s="28"/>
      <c r="N117" s="28"/>
      <c r="O117" s="28"/>
      <c r="P117" s="28"/>
      <c r="Q117" s="28"/>
      <c r="R117" s="28"/>
      <c r="S117" s="28"/>
      <c r="T117" s="28"/>
      <c r="U117" s="28"/>
      <c r="V117" s="28"/>
      <c r="W117" s="28"/>
      <c r="X117" s="28"/>
      <c r="Y117" s="28"/>
      <c r="Z117" s="28"/>
      <c r="AA117" s="28"/>
    </row>
    <row r="118" spans="1:27" ht="15.75" customHeight="1">
      <c r="A118" s="28">
        <v>1</v>
      </c>
      <c r="B118" s="28"/>
      <c r="C118" s="28"/>
      <c r="D118" s="28"/>
      <c r="E118" s="28"/>
      <c r="F118" s="28"/>
      <c r="G118" s="28"/>
      <c r="H118" s="28"/>
      <c r="I118" s="28"/>
      <c r="J118" s="28"/>
      <c r="K118" s="28"/>
      <c r="L118" s="28">
        <v>1</v>
      </c>
      <c r="M118" s="28"/>
      <c r="N118" s="28"/>
      <c r="O118" s="28"/>
      <c r="P118" s="28"/>
      <c r="Q118" s="28"/>
      <c r="R118" s="28"/>
      <c r="S118" s="28"/>
      <c r="T118" s="28"/>
      <c r="U118" s="28"/>
      <c r="V118" s="28"/>
      <c r="W118" s="28"/>
      <c r="X118" s="28"/>
      <c r="Y118" s="28"/>
      <c r="Z118" s="28"/>
      <c r="AA118" s="28"/>
    </row>
    <row r="119" spans="1:27" ht="15.75" customHeight="1">
      <c r="A119" s="28">
        <v>1</v>
      </c>
      <c r="B119" s="28"/>
      <c r="C119" s="28"/>
      <c r="D119" s="28"/>
      <c r="E119" s="28"/>
      <c r="F119" s="28"/>
      <c r="G119" s="28"/>
      <c r="H119" s="28"/>
      <c r="I119" s="28"/>
      <c r="J119" s="28"/>
      <c r="K119" s="28">
        <v>1</v>
      </c>
      <c r="L119" s="28"/>
      <c r="M119" s="28"/>
      <c r="N119" s="28"/>
      <c r="O119" s="28"/>
      <c r="P119" s="28"/>
      <c r="Q119" s="28"/>
      <c r="R119" s="28"/>
      <c r="S119" s="28"/>
      <c r="T119" s="28"/>
      <c r="U119" s="28"/>
      <c r="V119" s="28"/>
      <c r="W119" s="28"/>
      <c r="X119" s="28"/>
      <c r="Y119" s="28"/>
      <c r="Z119" s="28"/>
      <c r="AA119" s="28"/>
    </row>
    <row r="120" spans="1:27" ht="15.75" customHeight="1">
      <c r="A120" s="28">
        <v>1</v>
      </c>
      <c r="B120" s="28"/>
      <c r="C120" s="28"/>
      <c r="D120" s="28"/>
      <c r="E120" s="28"/>
      <c r="F120" s="28"/>
      <c r="G120" s="28"/>
      <c r="H120" s="28"/>
      <c r="I120" s="28"/>
      <c r="J120" s="28"/>
      <c r="K120" s="28">
        <v>1</v>
      </c>
      <c r="L120" s="28"/>
      <c r="M120" s="28"/>
      <c r="N120" s="28"/>
      <c r="O120" s="28"/>
      <c r="P120" s="28"/>
      <c r="Q120" s="28"/>
      <c r="R120" s="28"/>
      <c r="S120" s="28"/>
      <c r="T120" s="28"/>
      <c r="U120" s="28"/>
      <c r="V120" s="28"/>
      <c r="W120" s="28"/>
      <c r="X120" s="28"/>
      <c r="Y120" s="28"/>
      <c r="Z120" s="28"/>
      <c r="AA120" s="28"/>
    </row>
    <row r="121" spans="1:27" ht="15.75" customHeight="1">
      <c r="A121" s="28">
        <v>1</v>
      </c>
      <c r="B121" s="28"/>
      <c r="C121" s="28"/>
      <c r="D121" s="28"/>
      <c r="E121" s="28"/>
      <c r="F121" s="28"/>
      <c r="G121" s="28"/>
      <c r="H121" s="28"/>
      <c r="I121" s="28"/>
      <c r="J121" s="28"/>
      <c r="K121" s="28"/>
      <c r="L121" s="28"/>
      <c r="M121" s="28"/>
      <c r="N121" s="28">
        <v>1</v>
      </c>
      <c r="O121" s="28"/>
      <c r="P121" s="28"/>
      <c r="Q121" s="28"/>
      <c r="R121" s="28"/>
      <c r="S121" s="28"/>
      <c r="T121" s="28"/>
      <c r="U121" s="28"/>
      <c r="V121" s="28"/>
      <c r="W121" s="28"/>
      <c r="X121" s="28"/>
      <c r="Y121" s="28"/>
      <c r="Z121" s="28"/>
      <c r="AA121" s="28"/>
    </row>
    <row r="122" spans="1:27" ht="15.75" customHeight="1">
      <c r="A122" s="28">
        <v>1</v>
      </c>
      <c r="B122" s="28"/>
      <c r="C122" s="28"/>
      <c r="D122" s="28"/>
      <c r="E122" s="28"/>
      <c r="F122" s="28"/>
      <c r="G122" s="28">
        <v>1</v>
      </c>
      <c r="H122" s="28">
        <v>1</v>
      </c>
      <c r="I122" s="28"/>
      <c r="J122" s="28">
        <v>1</v>
      </c>
      <c r="K122" s="28"/>
      <c r="L122" s="28"/>
      <c r="M122" s="28"/>
      <c r="N122" s="28"/>
      <c r="O122" s="28"/>
      <c r="P122" s="28"/>
      <c r="Q122" s="28"/>
      <c r="R122" s="28"/>
      <c r="S122" s="28"/>
      <c r="T122" s="28"/>
      <c r="U122" s="28"/>
      <c r="V122" s="28"/>
      <c r="W122" s="28"/>
      <c r="X122" s="28"/>
      <c r="Y122" s="28"/>
      <c r="Z122" s="28"/>
      <c r="AA122" s="28"/>
    </row>
    <row r="123" spans="1:27" ht="15.75" customHeight="1">
      <c r="A123" s="28"/>
      <c r="B123" s="28">
        <v>1</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5.75" customHeight="1">
      <c r="A124" s="28">
        <v>1</v>
      </c>
      <c r="B124" s="28"/>
      <c r="C124" s="28"/>
      <c r="D124" s="28"/>
      <c r="E124" s="28"/>
      <c r="F124" s="28"/>
      <c r="G124" s="28"/>
      <c r="H124" s="28"/>
      <c r="I124" s="28"/>
      <c r="J124" s="28"/>
      <c r="K124" s="28"/>
      <c r="L124" s="28"/>
      <c r="M124" s="28"/>
      <c r="N124" s="28"/>
      <c r="O124" s="28"/>
      <c r="P124" s="28"/>
      <c r="Q124" s="28"/>
      <c r="R124" s="28"/>
      <c r="S124" s="28"/>
      <c r="T124" s="28">
        <v>1</v>
      </c>
      <c r="U124" s="28"/>
      <c r="V124" s="28"/>
      <c r="W124" s="28"/>
      <c r="X124" s="28"/>
      <c r="Y124" s="28"/>
      <c r="Z124" s="28"/>
      <c r="AA124" s="28"/>
    </row>
    <row r="125" spans="1:27" ht="15.75" customHeight="1">
      <c r="A125" s="28"/>
      <c r="B125" s="28"/>
      <c r="C125" s="28"/>
      <c r="D125" s="28"/>
      <c r="E125" s="28"/>
      <c r="F125" s="28"/>
      <c r="G125" s="28"/>
      <c r="H125" s="28"/>
      <c r="I125" s="28"/>
      <c r="J125" s="28"/>
      <c r="K125" s="28"/>
      <c r="L125" s="28"/>
      <c r="M125" s="28"/>
      <c r="N125" s="28"/>
      <c r="O125" s="28"/>
      <c r="P125" s="28"/>
      <c r="Q125" s="28"/>
      <c r="R125" s="28"/>
      <c r="S125" s="28"/>
      <c r="T125" s="28">
        <v>1</v>
      </c>
      <c r="U125" s="28"/>
      <c r="V125" s="28"/>
      <c r="W125" s="28"/>
      <c r="X125" s="28"/>
      <c r="Y125" s="28"/>
      <c r="Z125" s="28"/>
      <c r="AA125" s="28"/>
    </row>
    <row r="126" spans="1:27" ht="15" customHeight="1">
      <c r="A126" s="28">
        <v>1</v>
      </c>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v>1</v>
      </c>
      <c r="Z126" s="28"/>
      <c r="AA126" s="28"/>
    </row>
    <row r="127" spans="1:27" ht="15.75" customHeight="1">
      <c r="A127" s="28">
        <v>1</v>
      </c>
      <c r="B127" s="28">
        <v>1</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5.75" customHeight="1">
      <c r="A128" s="28">
        <v>1</v>
      </c>
      <c r="B128" s="28"/>
      <c r="C128" s="28"/>
      <c r="D128" s="28"/>
      <c r="E128" s="28"/>
      <c r="F128" s="28">
        <v>1</v>
      </c>
      <c r="G128" s="28"/>
      <c r="H128" s="28"/>
      <c r="I128" s="28"/>
      <c r="J128" s="28"/>
      <c r="K128" s="28"/>
      <c r="L128" s="28"/>
      <c r="M128" s="28"/>
      <c r="N128" s="28"/>
      <c r="O128" s="28"/>
      <c r="P128" s="28"/>
      <c r="Q128" s="28"/>
      <c r="R128" s="28"/>
      <c r="S128" s="28"/>
      <c r="T128" s="28"/>
      <c r="U128" s="28"/>
      <c r="V128" s="28"/>
      <c r="W128" s="28"/>
      <c r="X128" s="28"/>
      <c r="Y128" s="28"/>
      <c r="Z128" s="28"/>
      <c r="AA128" s="28"/>
    </row>
    <row r="129" spans="1:27" ht="15.75" customHeight="1">
      <c r="A129" s="28">
        <v>1</v>
      </c>
      <c r="B129" s="28"/>
      <c r="C129" s="28"/>
      <c r="D129" s="28">
        <v>1</v>
      </c>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5.75" customHeight="1">
      <c r="A130" s="28"/>
      <c r="B130" s="184">
        <v>1</v>
      </c>
      <c r="C130" s="184"/>
      <c r="D130" s="28"/>
      <c r="E130" s="28"/>
      <c r="F130" s="28"/>
      <c r="G130" s="28"/>
      <c r="H130" s="184"/>
      <c r="I130" s="28"/>
      <c r="J130" s="28"/>
      <c r="K130" s="28"/>
      <c r="L130" s="184"/>
      <c r="M130" s="184"/>
      <c r="N130" s="28"/>
      <c r="O130" s="28"/>
      <c r="P130" s="28"/>
      <c r="Q130" s="28"/>
      <c r="R130" s="28"/>
      <c r="S130" s="28"/>
      <c r="T130" s="28"/>
      <c r="U130" s="28"/>
      <c r="V130" s="28"/>
      <c r="W130" s="28"/>
      <c r="X130" s="28"/>
      <c r="Y130" s="28"/>
      <c r="Z130" s="28"/>
      <c r="AA130" s="28"/>
    </row>
    <row r="131" spans="1:27" ht="15.75" customHeight="1">
      <c r="A131" s="28">
        <v>1</v>
      </c>
      <c r="B131" s="186"/>
      <c r="C131" s="186"/>
      <c r="D131" s="28"/>
      <c r="E131" s="28"/>
      <c r="F131" s="28"/>
      <c r="G131" s="28"/>
      <c r="H131" s="186"/>
      <c r="I131" s="28"/>
      <c r="J131" s="28"/>
      <c r="K131" s="28"/>
      <c r="L131" s="186"/>
      <c r="M131" s="186"/>
      <c r="N131" s="28"/>
      <c r="O131" s="28"/>
      <c r="P131" s="28"/>
      <c r="Q131" s="28"/>
      <c r="R131" s="28"/>
      <c r="S131" s="28"/>
      <c r="T131" s="28"/>
      <c r="U131" s="183"/>
      <c r="V131" s="28"/>
      <c r="W131" s="28"/>
      <c r="X131" s="28"/>
      <c r="Y131" s="28"/>
      <c r="Z131" s="28"/>
      <c r="AA131" s="28">
        <v>1</v>
      </c>
    </row>
    <row r="132" spans="1:27" ht="15.75" customHeight="1">
      <c r="A132" s="28">
        <v>1</v>
      </c>
      <c r="B132" s="185"/>
      <c r="C132" s="185"/>
      <c r="D132" s="28"/>
      <c r="E132" s="28"/>
      <c r="F132" s="28"/>
      <c r="G132" s="28"/>
      <c r="H132" s="185"/>
      <c r="I132" s="28"/>
      <c r="J132" s="28"/>
      <c r="K132" s="28"/>
      <c r="L132" s="185"/>
      <c r="M132" s="185"/>
      <c r="N132" s="28"/>
      <c r="O132" s="28"/>
      <c r="P132" s="28"/>
      <c r="Q132" s="28"/>
      <c r="R132" s="28"/>
      <c r="S132" s="28">
        <v>1</v>
      </c>
      <c r="T132" s="28"/>
      <c r="U132" s="28"/>
      <c r="V132" s="28"/>
      <c r="W132" s="28"/>
      <c r="X132" s="28"/>
      <c r="Y132" s="28"/>
      <c r="Z132" s="28"/>
      <c r="AA132" s="28"/>
    </row>
    <row r="133" spans="1:27" ht="15.75" customHeight="1">
      <c r="A133" s="28">
        <v>1</v>
      </c>
      <c r="B133" s="28"/>
      <c r="C133" s="28"/>
      <c r="D133" s="28"/>
      <c r="E133" s="28"/>
      <c r="F133" s="28"/>
      <c r="G133" s="28"/>
      <c r="H133" s="28"/>
      <c r="I133" s="28"/>
      <c r="J133" s="28"/>
      <c r="K133" s="28"/>
      <c r="L133" s="28"/>
      <c r="M133" s="28"/>
      <c r="N133" s="28"/>
      <c r="O133" s="28"/>
      <c r="P133" s="28"/>
      <c r="Q133" s="28"/>
      <c r="R133" s="28"/>
      <c r="S133" s="28"/>
      <c r="T133" s="28"/>
      <c r="U133" s="28"/>
      <c r="V133" s="28">
        <v>1</v>
      </c>
      <c r="W133" s="28"/>
      <c r="X133" s="28"/>
      <c r="Y133" s="28"/>
      <c r="Z133" s="28"/>
      <c r="AA133" s="28"/>
    </row>
    <row r="134" spans="1:27"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v>1</v>
      </c>
      <c r="X134" s="28"/>
      <c r="Y134" s="28"/>
      <c r="Z134" s="28"/>
      <c r="AA134" s="28"/>
    </row>
    <row r="135" spans="1:27" ht="15.75" customHeight="1">
      <c r="A135" s="28">
        <v>1</v>
      </c>
      <c r="B135" s="28"/>
      <c r="C135" s="28"/>
      <c r="D135" s="28"/>
      <c r="E135" s="28"/>
      <c r="F135" s="28"/>
      <c r="G135" s="28"/>
      <c r="H135" s="28"/>
      <c r="I135" s="28"/>
      <c r="J135" s="28"/>
      <c r="K135" s="28"/>
      <c r="L135" s="28"/>
      <c r="M135" s="28"/>
      <c r="N135" s="28"/>
      <c r="O135" s="28"/>
      <c r="P135" s="28"/>
      <c r="Q135" s="28"/>
      <c r="R135" s="28">
        <v>1</v>
      </c>
      <c r="S135" s="28"/>
      <c r="T135" s="28"/>
      <c r="U135" s="28"/>
      <c r="V135" s="28"/>
      <c r="W135" s="28"/>
      <c r="X135" s="28"/>
      <c r="Y135" s="28"/>
      <c r="Z135" s="28"/>
      <c r="AA135" s="28"/>
    </row>
    <row r="136" spans="1:27" ht="15.75" customHeight="1">
      <c r="A136" s="28"/>
      <c r="B136" s="28"/>
      <c r="C136" s="28"/>
      <c r="D136" s="28"/>
      <c r="E136" s="28"/>
      <c r="F136" s="28"/>
      <c r="G136" s="28"/>
      <c r="H136" s="28"/>
      <c r="I136" s="28"/>
      <c r="J136" s="28"/>
      <c r="K136" s="28"/>
      <c r="L136" s="28"/>
      <c r="M136" s="28"/>
      <c r="N136" s="28">
        <v>1</v>
      </c>
      <c r="O136" s="28"/>
      <c r="P136" s="28"/>
      <c r="Q136" s="28"/>
      <c r="R136" s="28"/>
      <c r="S136" s="28"/>
      <c r="T136" s="28"/>
      <c r="U136" s="28"/>
      <c r="V136" s="28"/>
      <c r="W136" s="28"/>
      <c r="X136" s="28"/>
      <c r="Y136" s="28">
        <v>1</v>
      </c>
      <c r="Z136" s="28"/>
      <c r="AA136" s="28"/>
    </row>
    <row r="137" spans="1:27" ht="15.75" customHeight="1">
      <c r="A137" s="20">
        <v>0</v>
      </c>
      <c r="B137" s="20"/>
      <c r="C137" s="20"/>
      <c r="D137" s="20"/>
      <c r="E137" s="20"/>
      <c r="F137" s="20"/>
      <c r="G137" s="20"/>
      <c r="H137" s="20"/>
      <c r="I137" s="20"/>
      <c r="J137" s="20"/>
      <c r="K137" s="20"/>
      <c r="L137" s="20"/>
      <c r="M137" s="20"/>
      <c r="N137" s="20"/>
      <c r="O137" s="20"/>
      <c r="P137" s="20"/>
      <c r="Q137" s="20"/>
      <c r="R137" s="20">
        <v>1</v>
      </c>
      <c r="S137" s="20"/>
      <c r="T137" s="20"/>
      <c r="U137" s="20"/>
      <c r="V137" s="20"/>
      <c r="W137" s="20"/>
      <c r="X137" s="20"/>
      <c r="Y137" s="20"/>
      <c r="Z137" s="20"/>
      <c r="AA137" s="20"/>
    </row>
    <row r="138" spans="1:27" ht="15.75" customHeight="1">
      <c r="A138" s="28">
        <v>1</v>
      </c>
      <c r="B138" s="28"/>
      <c r="C138" s="28"/>
      <c r="D138" s="28"/>
      <c r="E138" s="28"/>
      <c r="F138" s="28"/>
      <c r="G138" s="28"/>
      <c r="H138" s="28"/>
      <c r="I138" s="28"/>
      <c r="J138" s="28"/>
      <c r="K138" s="28"/>
      <c r="L138" s="28"/>
      <c r="M138" s="28"/>
      <c r="N138" s="28"/>
      <c r="O138" s="28"/>
      <c r="P138" s="28"/>
      <c r="Q138" s="28"/>
      <c r="R138" s="28"/>
      <c r="S138" s="28"/>
      <c r="T138" s="28">
        <v>1</v>
      </c>
      <c r="U138" s="28"/>
      <c r="V138" s="28"/>
      <c r="W138" s="28"/>
      <c r="X138" s="28"/>
      <c r="Y138" s="28"/>
      <c r="Z138" s="28"/>
      <c r="AA138" s="28"/>
    </row>
    <row r="139" spans="1:27" ht="15.75" customHeight="1">
      <c r="A139" s="28">
        <v>1</v>
      </c>
      <c r="B139" s="28"/>
      <c r="C139" s="28"/>
      <c r="D139" s="28"/>
      <c r="E139" s="28"/>
      <c r="F139" s="28"/>
      <c r="G139" s="28"/>
      <c r="H139" s="28"/>
      <c r="I139" s="28"/>
      <c r="J139" s="28"/>
      <c r="K139" s="28">
        <v>1</v>
      </c>
      <c r="L139" s="28"/>
      <c r="M139" s="28"/>
      <c r="N139" s="28"/>
      <c r="O139" s="28"/>
      <c r="P139" s="28"/>
      <c r="Q139" s="28"/>
      <c r="R139" s="28"/>
      <c r="S139" s="28"/>
      <c r="T139" s="28"/>
      <c r="U139" s="28"/>
      <c r="V139" s="28"/>
      <c r="W139" s="28"/>
      <c r="X139" s="28"/>
      <c r="Y139" s="28"/>
      <c r="Z139" s="28"/>
      <c r="AA139" s="28"/>
    </row>
    <row r="140" spans="1:27" ht="15.75" customHeight="1">
      <c r="A140" s="28"/>
      <c r="B140" s="28"/>
      <c r="C140" s="28"/>
      <c r="D140" s="28"/>
      <c r="E140" s="28"/>
      <c r="F140" s="28"/>
      <c r="G140" s="28"/>
      <c r="H140" s="28"/>
      <c r="I140" s="28"/>
      <c r="J140" s="28"/>
      <c r="K140" s="28"/>
      <c r="L140" s="28"/>
      <c r="M140" s="28"/>
      <c r="N140" s="28"/>
      <c r="O140" s="28"/>
      <c r="P140" s="28"/>
      <c r="Q140" s="28"/>
      <c r="R140" s="28">
        <v>1</v>
      </c>
      <c r="S140" s="28"/>
      <c r="T140" s="28"/>
      <c r="U140" s="28"/>
      <c r="V140" s="28"/>
      <c r="W140" s="28">
        <v>1</v>
      </c>
      <c r="X140" s="28"/>
      <c r="Y140" s="28"/>
      <c r="Z140" s="28"/>
      <c r="AA140" s="28"/>
    </row>
    <row r="141" spans="1:27" ht="15.75" customHeight="1">
      <c r="A141" s="28">
        <v>1</v>
      </c>
      <c r="B141" s="28"/>
      <c r="C141" s="28"/>
      <c r="D141" s="28"/>
      <c r="E141" s="28"/>
      <c r="F141" s="28"/>
      <c r="G141" s="28"/>
      <c r="H141" s="28"/>
      <c r="I141" s="28"/>
      <c r="J141" s="28"/>
      <c r="K141" s="28"/>
      <c r="L141" s="28"/>
      <c r="M141" s="28"/>
      <c r="N141" s="28"/>
      <c r="O141" s="28">
        <v>1</v>
      </c>
      <c r="P141" s="28"/>
      <c r="Q141" s="28"/>
      <c r="R141" s="28"/>
      <c r="S141" s="28"/>
      <c r="T141" s="28"/>
      <c r="U141" s="28"/>
      <c r="V141" s="28"/>
      <c r="W141" s="28"/>
      <c r="X141" s="28"/>
      <c r="Y141" s="28"/>
      <c r="Z141" s="28"/>
      <c r="AA141" s="28"/>
    </row>
    <row r="142" spans="1:27" ht="15.75" customHeight="1">
      <c r="A142" s="14">
        <v>1</v>
      </c>
      <c r="B142" s="14"/>
      <c r="C142" s="14"/>
      <c r="D142" s="14"/>
      <c r="E142" s="14"/>
      <c r="F142" s="14"/>
      <c r="G142" s="14"/>
      <c r="H142" s="14"/>
      <c r="I142" s="14"/>
      <c r="J142" s="14"/>
      <c r="K142" s="14"/>
      <c r="L142" s="14"/>
      <c r="M142" s="14"/>
      <c r="N142" s="14"/>
      <c r="O142" s="13">
        <v>1</v>
      </c>
      <c r="P142" s="14"/>
      <c r="Q142" s="14"/>
      <c r="R142" s="14"/>
      <c r="S142" s="14"/>
      <c r="T142" s="14"/>
      <c r="U142" s="14"/>
      <c r="V142" s="14"/>
      <c r="W142" s="14"/>
      <c r="X142" s="14"/>
      <c r="Y142" s="14"/>
      <c r="Z142" s="14"/>
      <c r="AA142" s="14"/>
    </row>
    <row r="143" spans="1:27" ht="15.75" customHeight="1">
      <c r="A143" s="28">
        <v>1</v>
      </c>
      <c r="B143" s="28"/>
      <c r="C143" s="28"/>
      <c r="D143" s="28"/>
      <c r="E143" s="28"/>
      <c r="F143" s="28"/>
      <c r="G143" s="28"/>
      <c r="H143" s="28"/>
      <c r="I143" s="28"/>
      <c r="J143" s="28"/>
      <c r="K143" s="28"/>
      <c r="L143" s="28"/>
      <c r="M143" s="28"/>
      <c r="N143" s="28"/>
      <c r="O143" s="28"/>
      <c r="P143" s="28"/>
      <c r="Q143" s="28"/>
      <c r="R143" s="28"/>
      <c r="S143" s="28">
        <v>1</v>
      </c>
      <c r="T143" s="28"/>
      <c r="U143" s="28"/>
      <c r="V143" s="28"/>
      <c r="W143" s="28"/>
      <c r="X143" s="28"/>
      <c r="Y143" s="28"/>
      <c r="Z143" s="28"/>
      <c r="AA143" s="28"/>
    </row>
    <row r="144" spans="1:27" ht="15" customHeight="1">
      <c r="A144" s="28">
        <v>1</v>
      </c>
      <c r="B144" s="28">
        <v>1</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5.75" customHeight="1">
      <c r="A145" s="28">
        <v>1</v>
      </c>
      <c r="B145" s="28">
        <v>1</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5.75" customHeight="1">
      <c r="A146" s="28">
        <v>1</v>
      </c>
      <c r="B146" s="28">
        <v>1</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5.75" customHeight="1">
      <c r="A147" s="28"/>
      <c r="B147" s="28"/>
      <c r="C147" s="28"/>
      <c r="D147" s="28"/>
      <c r="E147" s="28"/>
      <c r="F147" s="28"/>
      <c r="G147" s="28"/>
      <c r="H147" s="28"/>
      <c r="I147" s="28"/>
      <c r="J147" s="28"/>
      <c r="K147" s="28"/>
      <c r="L147" s="28"/>
      <c r="M147" s="28"/>
      <c r="N147" s="28"/>
      <c r="O147" s="28"/>
      <c r="P147" s="28"/>
      <c r="Q147" s="28"/>
      <c r="R147" s="28">
        <v>1</v>
      </c>
      <c r="S147" s="28"/>
      <c r="T147" s="28"/>
      <c r="U147" s="28">
        <v>1</v>
      </c>
      <c r="V147" s="28"/>
      <c r="W147" s="28"/>
      <c r="X147" s="28"/>
      <c r="Y147" s="28">
        <v>1</v>
      </c>
      <c r="Z147" s="28"/>
      <c r="AA147" s="28"/>
    </row>
    <row r="148" spans="1:27" ht="15.75" customHeight="1">
      <c r="A148" s="28">
        <v>1</v>
      </c>
      <c r="B148" s="28"/>
      <c r="C148" s="28"/>
      <c r="D148" s="28"/>
      <c r="E148" s="28"/>
      <c r="F148" s="28"/>
      <c r="G148" s="28"/>
      <c r="H148" s="28"/>
      <c r="I148" s="28"/>
      <c r="J148" s="28"/>
      <c r="K148" s="28"/>
      <c r="L148" s="28">
        <v>1</v>
      </c>
      <c r="M148" s="28"/>
      <c r="N148" s="28"/>
      <c r="O148" s="28"/>
      <c r="P148" s="28"/>
      <c r="Q148" s="28"/>
      <c r="R148" s="28"/>
      <c r="S148" s="28"/>
      <c r="T148" s="28"/>
      <c r="U148" s="28"/>
      <c r="V148" s="28"/>
      <c r="W148" s="28"/>
      <c r="X148" s="28"/>
      <c r="Y148" s="28"/>
      <c r="Z148" s="28"/>
      <c r="AA148" s="28"/>
    </row>
    <row r="149" spans="1:27" ht="15.75" customHeight="1">
      <c r="A149" s="28">
        <v>1</v>
      </c>
      <c r="B149" s="28">
        <v>1</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5.75" customHeight="1">
      <c r="A150" s="28">
        <v>1</v>
      </c>
      <c r="B150" s="28"/>
      <c r="C150" s="28"/>
      <c r="D150" s="28"/>
      <c r="E150" s="28"/>
      <c r="F150" s="28"/>
      <c r="G150" s="28"/>
      <c r="H150" s="28"/>
      <c r="I150" s="28"/>
      <c r="J150" s="28"/>
      <c r="K150" s="28"/>
      <c r="L150" s="28">
        <v>1</v>
      </c>
      <c r="M150" s="28"/>
      <c r="N150" s="28"/>
      <c r="O150" s="28"/>
      <c r="P150" s="28"/>
      <c r="Q150" s="28"/>
      <c r="R150" s="28"/>
      <c r="S150" s="28"/>
      <c r="T150" s="28"/>
      <c r="U150" s="28"/>
      <c r="V150" s="28"/>
      <c r="W150" s="28"/>
      <c r="X150" s="28"/>
      <c r="Y150" s="28"/>
      <c r="Z150" s="28"/>
      <c r="AA150" s="28"/>
    </row>
    <row r="151" spans="1:27" ht="15.75" customHeight="1">
      <c r="A151" s="28">
        <v>1</v>
      </c>
      <c r="B151" s="28"/>
      <c r="C151" s="28"/>
      <c r="D151" s="28"/>
      <c r="E151" s="28"/>
      <c r="F151" s="28"/>
      <c r="G151" s="28"/>
      <c r="H151" s="28"/>
      <c r="I151" s="28"/>
      <c r="J151" s="28"/>
      <c r="K151" s="28"/>
      <c r="L151" s="28">
        <v>1</v>
      </c>
      <c r="M151" s="28"/>
      <c r="N151" s="28"/>
      <c r="O151" s="28"/>
      <c r="P151" s="28"/>
      <c r="Q151" s="28"/>
      <c r="R151" s="28"/>
      <c r="S151" s="28"/>
      <c r="T151" s="28"/>
      <c r="U151" s="28"/>
      <c r="V151" s="28"/>
      <c r="W151" s="28"/>
      <c r="X151" s="28"/>
      <c r="Y151" s="28"/>
      <c r="Z151" s="28"/>
      <c r="AA151" s="28"/>
    </row>
    <row r="152" spans="1:27" ht="15.75" customHeight="1">
      <c r="A152" s="28">
        <v>1</v>
      </c>
      <c r="B152" s="28"/>
      <c r="C152" s="28"/>
      <c r="D152" s="28"/>
      <c r="E152" s="28"/>
      <c r="F152" s="28"/>
      <c r="G152" s="28"/>
      <c r="H152" s="28"/>
      <c r="I152" s="28"/>
      <c r="J152" s="28"/>
      <c r="K152" s="28">
        <v>1</v>
      </c>
      <c r="L152" s="28"/>
      <c r="M152" s="28"/>
      <c r="N152" s="28"/>
      <c r="O152" s="28"/>
      <c r="P152" s="28"/>
      <c r="Q152" s="28"/>
      <c r="R152" s="28"/>
      <c r="S152" s="28"/>
      <c r="T152" s="28"/>
      <c r="U152" s="28"/>
      <c r="V152" s="28"/>
      <c r="W152" s="28"/>
      <c r="X152" s="28"/>
      <c r="Y152" s="28"/>
      <c r="Z152" s="28"/>
      <c r="AA152" s="28"/>
    </row>
    <row r="153" spans="1:27" ht="15.75" customHeight="1">
      <c r="A153" s="28">
        <v>1</v>
      </c>
      <c r="B153" s="28"/>
      <c r="C153" s="28"/>
      <c r="D153" s="28"/>
      <c r="E153" s="28"/>
      <c r="F153" s="28"/>
      <c r="G153" s="28"/>
      <c r="H153" s="28"/>
      <c r="I153" s="28"/>
      <c r="J153" s="28"/>
      <c r="K153" s="28"/>
      <c r="L153" s="28"/>
      <c r="M153" s="28"/>
      <c r="N153" s="28"/>
      <c r="O153" s="28">
        <v>1</v>
      </c>
      <c r="P153" s="28"/>
      <c r="Q153" s="28"/>
      <c r="R153" s="28"/>
      <c r="S153" s="28"/>
      <c r="T153" s="28"/>
      <c r="U153" s="28"/>
      <c r="V153" s="28"/>
      <c r="W153" s="28"/>
      <c r="X153" s="28"/>
      <c r="Y153" s="28"/>
      <c r="Z153" s="28"/>
      <c r="AA153" s="28"/>
    </row>
    <row r="154" spans="1:27" ht="15.75" customHeight="1">
      <c r="A154" s="28">
        <v>1</v>
      </c>
      <c r="B154" s="28"/>
      <c r="C154" s="28"/>
      <c r="D154" s="28"/>
      <c r="E154" s="28"/>
      <c r="F154" s="28"/>
      <c r="G154" s="28"/>
      <c r="H154" s="28"/>
      <c r="I154" s="28"/>
      <c r="J154" s="28"/>
      <c r="K154" s="28"/>
      <c r="L154" s="28">
        <v>1</v>
      </c>
      <c r="M154" s="28"/>
      <c r="N154" s="28">
        <v>1</v>
      </c>
      <c r="O154" s="28"/>
      <c r="P154" s="28">
        <v>1</v>
      </c>
      <c r="Q154" s="28"/>
      <c r="R154" s="28"/>
      <c r="S154" s="28"/>
      <c r="T154" s="28"/>
      <c r="U154" s="28"/>
      <c r="V154" s="28"/>
      <c r="W154" s="28"/>
      <c r="X154" s="28"/>
      <c r="Y154" s="28"/>
      <c r="Z154" s="28"/>
      <c r="AA154" s="28"/>
    </row>
    <row r="155" spans="1:27" ht="15.75" customHeight="1">
      <c r="A155" s="60">
        <v>1</v>
      </c>
      <c r="B155" s="60">
        <v>1</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1:27" ht="15.75" customHeight="1">
      <c r="A156" s="28">
        <v>1</v>
      </c>
      <c r="B156" s="28"/>
      <c r="C156" s="28"/>
      <c r="D156" s="28"/>
      <c r="E156" s="28"/>
      <c r="F156" s="28"/>
      <c r="G156" s="28"/>
      <c r="H156" s="28"/>
      <c r="I156" s="28"/>
      <c r="J156" s="28"/>
      <c r="K156" s="28">
        <v>1</v>
      </c>
      <c r="L156" s="28"/>
      <c r="M156" s="28"/>
      <c r="N156" s="28"/>
      <c r="O156" s="28"/>
      <c r="P156" s="28"/>
      <c r="Q156" s="28"/>
      <c r="R156" s="28"/>
      <c r="S156" s="28"/>
      <c r="T156" s="28"/>
      <c r="U156" s="28"/>
      <c r="V156" s="28"/>
      <c r="W156" s="28"/>
      <c r="X156" s="28"/>
      <c r="Y156" s="28"/>
      <c r="Z156" s="28"/>
      <c r="AA156" s="28"/>
    </row>
    <row r="157" spans="1:27" ht="15.75" customHeight="1">
      <c r="A157" s="28"/>
      <c r="B157" s="28"/>
      <c r="C157" s="28"/>
      <c r="D157" s="28"/>
      <c r="E157" s="28"/>
      <c r="F157" s="28"/>
      <c r="G157" s="28"/>
      <c r="H157" s="28"/>
      <c r="I157" s="28"/>
      <c r="J157" s="28"/>
      <c r="K157" s="28"/>
      <c r="L157" s="28"/>
      <c r="M157" s="28"/>
      <c r="N157" s="28">
        <v>1</v>
      </c>
      <c r="O157" s="28"/>
      <c r="P157" s="28"/>
      <c r="Q157" s="28"/>
      <c r="R157" s="28"/>
      <c r="S157" s="28"/>
      <c r="T157" s="28"/>
      <c r="U157" s="28"/>
      <c r="V157" s="28"/>
      <c r="W157" s="28"/>
      <c r="X157" s="28"/>
      <c r="Y157" s="28"/>
      <c r="Z157" s="28"/>
      <c r="AA157" s="28"/>
    </row>
    <row r="158" spans="1:27" ht="15.75" customHeight="1">
      <c r="A158" s="28">
        <v>1</v>
      </c>
      <c r="B158" s="28"/>
      <c r="C158" s="28"/>
      <c r="D158" s="28"/>
      <c r="E158" s="28"/>
      <c r="F158" s="28"/>
      <c r="G158" s="28"/>
      <c r="H158" s="28"/>
      <c r="I158" s="28"/>
      <c r="J158" s="28"/>
      <c r="K158" s="28"/>
      <c r="L158" s="28">
        <v>1</v>
      </c>
      <c r="M158" s="28"/>
      <c r="N158" s="28"/>
      <c r="O158" s="28"/>
      <c r="P158" s="28"/>
      <c r="Q158" s="28"/>
      <c r="R158" s="28"/>
      <c r="S158" s="28"/>
      <c r="T158" s="28"/>
      <c r="U158" s="28"/>
      <c r="V158" s="28">
        <v>1</v>
      </c>
      <c r="W158" s="28"/>
      <c r="X158" s="28"/>
      <c r="Y158" s="28"/>
      <c r="Z158" s="28"/>
      <c r="AA158" s="28"/>
    </row>
    <row r="159" spans="1:27" ht="15.75" customHeight="1">
      <c r="A159" s="28">
        <v>1</v>
      </c>
      <c r="B159" s="28"/>
      <c r="C159" s="28"/>
      <c r="D159" s="28"/>
      <c r="E159" s="28"/>
      <c r="F159" s="28"/>
      <c r="G159" s="28"/>
      <c r="H159" s="28"/>
      <c r="I159" s="28"/>
      <c r="J159" s="28"/>
      <c r="K159" s="28"/>
      <c r="L159" s="28"/>
      <c r="M159" s="28"/>
      <c r="N159" s="28">
        <v>1</v>
      </c>
      <c r="O159" s="28"/>
      <c r="P159" s="28"/>
      <c r="Q159" s="28"/>
      <c r="R159" s="28"/>
      <c r="S159" s="28"/>
      <c r="T159" s="28"/>
      <c r="U159" s="28"/>
      <c r="V159" s="28"/>
      <c r="W159" s="28"/>
      <c r="X159" s="28"/>
      <c r="Y159" s="28"/>
      <c r="Z159" s="28"/>
      <c r="AA159" s="28"/>
    </row>
    <row r="160" spans="1:27" ht="15.75" customHeight="1">
      <c r="A160" s="28">
        <v>1</v>
      </c>
      <c r="B160" s="28">
        <v>1</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5.75" customHeight="1">
      <c r="A161" s="28"/>
      <c r="B161" s="28"/>
      <c r="C161" s="28"/>
      <c r="D161" s="28"/>
      <c r="E161" s="28"/>
      <c r="F161" s="28"/>
      <c r="G161" s="28"/>
      <c r="H161" s="28"/>
      <c r="I161" s="28"/>
      <c r="J161" s="28"/>
      <c r="K161" s="28"/>
      <c r="L161" s="28"/>
      <c r="M161" s="28"/>
      <c r="N161" s="28">
        <v>1</v>
      </c>
      <c r="O161" s="28"/>
      <c r="P161" s="28"/>
      <c r="Q161" s="28"/>
      <c r="R161" s="28"/>
      <c r="S161" s="28"/>
      <c r="T161" s="28"/>
      <c r="U161" s="28"/>
      <c r="V161" s="28"/>
      <c r="W161" s="28"/>
      <c r="X161" s="28"/>
      <c r="Y161" s="28"/>
      <c r="Z161" s="28"/>
      <c r="AA161" s="28"/>
    </row>
    <row r="162" spans="1:27" ht="15.75" customHeight="1">
      <c r="A162" s="28"/>
      <c r="B162" s="28"/>
      <c r="C162" s="28"/>
      <c r="D162" s="28"/>
      <c r="E162" s="28"/>
      <c r="F162" s="28">
        <v>1</v>
      </c>
      <c r="G162" s="28">
        <v>1</v>
      </c>
      <c r="H162" s="28">
        <v>1</v>
      </c>
      <c r="I162" s="28"/>
      <c r="J162" s="28">
        <v>1</v>
      </c>
      <c r="K162" s="28"/>
      <c r="L162" s="28"/>
      <c r="M162" s="28"/>
      <c r="N162" s="28"/>
      <c r="O162" s="28"/>
      <c r="P162" s="28"/>
      <c r="Q162" s="28"/>
      <c r="R162" s="28"/>
      <c r="S162" s="28"/>
      <c r="T162" s="28"/>
      <c r="U162" s="28"/>
      <c r="V162" s="28"/>
      <c r="W162" s="28"/>
      <c r="X162" s="28"/>
      <c r="Y162" s="28"/>
      <c r="Z162" s="28"/>
      <c r="AA162" s="28"/>
    </row>
    <row r="163" spans="1:27" ht="15.75" customHeight="1">
      <c r="A163" s="28"/>
      <c r="B163" s="28"/>
      <c r="C163" s="28"/>
      <c r="D163" s="28"/>
      <c r="E163" s="28"/>
      <c r="F163" s="28"/>
      <c r="G163" s="28"/>
      <c r="H163" s="28"/>
      <c r="I163" s="28"/>
      <c r="J163" s="28"/>
      <c r="K163" s="28"/>
      <c r="L163" s="28">
        <v>1</v>
      </c>
      <c r="M163" s="28"/>
      <c r="N163" s="28"/>
      <c r="O163" s="28"/>
      <c r="P163" s="28"/>
      <c r="Q163" s="28"/>
      <c r="R163" s="28"/>
      <c r="S163" s="28"/>
      <c r="T163" s="28"/>
      <c r="U163" s="28"/>
      <c r="V163" s="28"/>
      <c r="W163" s="28"/>
      <c r="X163" s="28"/>
      <c r="Y163" s="28"/>
      <c r="Z163" s="28"/>
      <c r="AA163" s="28"/>
    </row>
    <row r="164" spans="1:27" ht="15.75" customHeight="1">
      <c r="A164" s="28"/>
      <c r="B164" s="28">
        <v>1</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5.75" customHeight="1">
      <c r="A165" s="28">
        <v>1</v>
      </c>
      <c r="B165" s="28"/>
      <c r="C165" s="28">
        <v>1</v>
      </c>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5.75" customHeight="1">
      <c r="A166" s="28"/>
      <c r="B166" s="28">
        <v>1</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5.75" customHeight="1">
      <c r="A167" s="28"/>
      <c r="B167" s="28">
        <v>1</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5.75" customHeight="1">
      <c r="A168" s="28">
        <v>1</v>
      </c>
      <c r="B168" s="28"/>
      <c r="C168" s="28"/>
      <c r="D168" s="28"/>
      <c r="E168" s="28"/>
      <c r="F168" s="28"/>
      <c r="G168" s="28"/>
      <c r="H168" s="28"/>
      <c r="I168" s="28"/>
      <c r="J168" s="28"/>
      <c r="K168" s="28"/>
      <c r="L168" s="28"/>
      <c r="M168" s="28"/>
      <c r="N168" s="28">
        <v>1</v>
      </c>
      <c r="O168" s="28"/>
      <c r="P168" s="28"/>
      <c r="Q168" s="28"/>
      <c r="R168" s="28"/>
      <c r="S168" s="28"/>
      <c r="T168" s="28"/>
      <c r="U168" s="28"/>
      <c r="V168" s="28"/>
      <c r="W168" s="28"/>
      <c r="X168" s="28"/>
      <c r="Y168" s="28"/>
      <c r="Z168" s="28"/>
      <c r="AA168" s="28"/>
    </row>
    <row r="169" spans="1:27" ht="15.75" customHeight="1">
      <c r="A169" s="28">
        <v>1</v>
      </c>
      <c r="B169" s="28"/>
      <c r="C169" s="28"/>
      <c r="D169" s="28"/>
      <c r="E169" s="28"/>
      <c r="F169" s="28"/>
      <c r="G169" s="28"/>
      <c r="H169" s="28"/>
      <c r="I169" s="28"/>
      <c r="J169" s="28"/>
      <c r="K169" s="28"/>
      <c r="L169" s="28"/>
      <c r="M169" s="28"/>
      <c r="N169" s="28"/>
      <c r="O169" s="28"/>
      <c r="P169" s="28"/>
      <c r="Q169" s="28"/>
      <c r="R169" s="28"/>
      <c r="S169" s="28"/>
      <c r="T169" s="28"/>
      <c r="U169" s="28"/>
      <c r="V169" s="28">
        <v>1</v>
      </c>
      <c r="W169" s="28"/>
      <c r="X169" s="28"/>
      <c r="Y169" s="28"/>
      <c r="Z169" s="28"/>
      <c r="AA169" s="28"/>
    </row>
    <row r="170" spans="1:27" ht="15.75" customHeight="1">
      <c r="A170" s="28">
        <v>1</v>
      </c>
      <c r="B170" s="28">
        <v>1</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5.75" customHeight="1">
      <c r="A171" s="94"/>
      <c r="B171" s="18" t="s">
        <v>20</v>
      </c>
      <c r="C171" s="18" t="s">
        <v>107</v>
      </c>
      <c r="D171" s="18" t="s">
        <v>114</v>
      </c>
      <c r="E171" s="171" t="s">
        <v>1534</v>
      </c>
      <c r="F171" s="18" t="s">
        <v>121</v>
      </c>
      <c r="G171" s="18" t="s">
        <v>126</v>
      </c>
      <c r="H171" s="18" t="s">
        <v>108</v>
      </c>
      <c r="I171" s="18" t="s">
        <v>111</v>
      </c>
      <c r="J171" s="18" t="s">
        <v>113</v>
      </c>
      <c r="K171" s="18" t="s">
        <v>118</v>
      </c>
      <c r="L171" s="18" t="s">
        <v>105</v>
      </c>
      <c r="M171" s="18" t="s">
        <v>106</v>
      </c>
      <c r="N171" s="18" t="s">
        <v>110</v>
      </c>
      <c r="O171" s="18" t="s">
        <v>112</v>
      </c>
      <c r="P171" s="171" t="s">
        <v>1679</v>
      </c>
      <c r="Q171" s="18" t="s">
        <v>116</v>
      </c>
      <c r="R171" s="18" t="s">
        <v>117</v>
      </c>
      <c r="S171" s="18" t="s">
        <v>122</v>
      </c>
      <c r="T171" s="18" t="s">
        <v>123</v>
      </c>
      <c r="U171" s="18" t="s">
        <v>109</v>
      </c>
      <c r="V171" s="18" t="s">
        <v>115</v>
      </c>
      <c r="W171" s="171" t="s">
        <v>1496</v>
      </c>
      <c r="X171" s="18" t="s">
        <v>120</v>
      </c>
      <c r="Y171" s="18" t="s">
        <v>124</v>
      </c>
      <c r="Z171" s="18" t="s">
        <v>127</v>
      </c>
      <c r="AA171" s="18" t="s">
        <v>129</v>
      </c>
    </row>
    <row r="172" spans="1:27" ht="15.75" customHeight="1">
      <c r="A172" s="94"/>
      <c r="B172" s="18">
        <v>13</v>
      </c>
      <c r="C172" s="18">
        <v>1</v>
      </c>
      <c r="D172" s="18">
        <v>4</v>
      </c>
      <c r="E172" s="18">
        <v>2</v>
      </c>
      <c r="F172" s="18">
        <v>4</v>
      </c>
      <c r="G172" s="18">
        <v>3</v>
      </c>
      <c r="H172" s="18">
        <v>3</v>
      </c>
      <c r="I172" s="18">
        <v>1</v>
      </c>
      <c r="J172" s="18">
        <v>2</v>
      </c>
      <c r="K172" s="18">
        <v>15</v>
      </c>
      <c r="L172" s="18">
        <v>17</v>
      </c>
      <c r="M172" s="68">
        <v>0</v>
      </c>
      <c r="N172" s="18">
        <v>8</v>
      </c>
      <c r="O172" s="18">
        <v>4</v>
      </c>
      <c r="P172" s="18">
        <v>2</v>
      </c>
      <c r="Q172" s="18">
        <v>1</v>
      </c>
      <c r="R172" s="18">
        <v>4</v>
      </c>
      <c r="S172" s="18">
        <v>11</v>
      </c>
      <c r="T172" s="18">
        <v>3</v>
      </c>
      <c r="U172" s="18">
        <v>7</v>
      </c>
      <c r="V172" s="18">
        <v>10</v>
      </c>
      <c r="W172" s="18">
        <v>6</v>
      </c>
      <c r="X172" s="18">
        <v>3</v>
      </c>
      <c r="Y172" s="18">
        <v>10</v>
      </c>
      <c r="Z172" s="68">
        <v>0</v>
      </c>
      <c r="AA172" s="18">
        <v>1</v>
      </c>
    </row>
    <row r="173" spans="1:27" ht="15.75" customHeight="1">
      <c r="A173" s="94"/>
    </row>
    <row r="174" spans="1:27" ht="15.75" customHeight="1">
      <c r="A174" s="94"/>
    </row>
    <row r="175" spans="1:27" ht="15.75" customHeight="1">
      <c r="A175" s="94"/>
    </row>
    <row r="176" spans="1:27" ht="15.75" customHeight="1">
      <c r="A176" s="94"/>
    </row>
    <row r="177" spans="1:13" ht="15.75" customHeight="1">
      <c r="A177" s="94"/>
    </row>
    <row r="178" spans="1:13" ht="15.75" customHeight="1">
      <c r="A178" s="94"/>
    </row>
    <row r="179" spans="1:13" ht="15.75" customHeight="1">
      <c r="A179" s="94"/>
    </row>
    <row r="180" spans="1:13" ht="15.75" customHeight="1">
      <c r="A180" s="94"/>
      <c r="B180" s="18">
        <f>SUM(C172,D172,E172,F172,G172)</f>
        <v>14</v>
      </c>
      <c r="L180" s="1" t="s">
        <v>1328</v>
      </c>
      <c r="M180" s="95" t="s">
        <v>1329</v>
      </c>
    </row>
    <row r="181" spans="1:13" ht="15.75" customHeight="1">
      <c r="A181" s="94"/>
      <c r="B181" s="18">
        <f>SUM(H172,I172,J172,K172)</f>
        <v>21</v>
      </c>
      <c r="L181" s="1" t="s">
        <v>1330</v>
      </c>
      <c r="M181" s="95" t="s">
        <v>1331</v>
      </c>
    </row>
    <row r="182" spans="1:13" ht="15.75" customHeight="1">
      <c r="A182" s="94"/>
      <c r="B182" s="18">
        <f>SUM(L172,N172,O172,P172)</f>
        <v>31</v>
      </c>
      <c r="L182" s="1" t="s">
        <v>1332</v>
      </c>
      <c r="M182" s="95" t="s">
        <v>1333</v>
      </c>
    </row>
    <row r="183" spans="1:13" ht="15.75" customHeight="1">
      <c r="A183" s="94"/>
      <c r="B183" s="18">
        <f>SUM(Q172,R172,S172,T172)</f>
        <v>19</v>
      </c>
      <c r="L183" s="1" t="s">
        <v>1334</v>
      </c>
      <c r="M183" s="95" t="s">
        <v>1335</v>
      </c>
    </row>
    <row r="184" spans="1:13" ht="15.75" customHeight="1">
      <c r="A184" s="94"/>
      <c r="B184" s="18">
        <f>SUM(U172,V172,W172,X172,Y172,Z172)</f>
        <v>36</v>
      </c>
      <c r="L184" s="1" t="s">
        <v>1336</v>
      </c>
      <c r="M184" s="95" t="s">
        <v>1337</v>
      </c>
    </row>
    <row r="185" spans="1:13" ht="15.75" customHeight="1">
      <c r="A185" s="94"/>
      <c r="B185" s="267">
        <f>SUM(B180:B184)</f>
        <v>121</v>
      </c>
    </row>
    <row r="186" spans="1:13" ht="15.75" customHeight="1">
      <c r="A186" s="94"/>
    </row>
    <row r="187" spans="1:13" ht="15.75" customHeight="1">
      <c r="A187" s="94"/>
    </row>
    <row r="188" spans="1:13" ht="15.75" customHeight="1">
      <c r="A188" s="94"/>
    </row>
    <row r="189" spans="1:13" ht="15.75" customHeight="1">
      <c r="A189" s="94"/>
    </row>
    <row r="190" spans="1:13" ht="15.75" customHeight="1">
      <c r="A190" s="94"/>
    </row>
    <row r="191" spans="1:13" ht="15.75" customHeight="1">
      <c r="A191" s="94"/>
    </row>
    <row r="192" spans="1:13" ht="15.75" customHeight="1">
      <c r="A192" s="94"/>
    </row>
    <row r="193" spans="1:1" ht="15.75" customHeight="1">
      <c r="A193" s="94"/>
    </row>
    <row r="194" spans="1:1" ht="15.75" customHeight="1">
      <c r="A194" s="94"/>
    </row>
    <row r="195" spans="1:1" ht="15.75" customHeight="1">
      <c r="A195" s="94"/>
    </row>
    <row r="196" spans="1:1" ht="15.75" customHeight="1">
      <c r="A196" s="94"/>
    </row>
    <row r="197" spans="1:1" ht="15.75" customHeight="1">
      <c r="A197" s="94"/>
    </row>
    <row r="198" spans="1:1" ht="15.75" customHeight="1">
      <c r="A198" s="94"/>
    </row>
    <row r="199" spans="1:1" ht="15.75" customHeight="1">
      <c r="A199" s="94"/>
    </row>
    <row r="200" spans="1:1" ht="15.75" customHeight="1">
      <c r="A200" s="94"/>
    </row>
    <row r="201" spans="1:1" ht="15.75" customHeight="1">
      <c r="A201" s="94"/>
    </row>
    <row r="202" spans="1:1" ht="15.75" customHeight="1">
      <c r="A202" s="94"/>
    </row>
    <row r="203" spans="1:1" ht="15.75" customHeight="1">
      <c r="A203" s="94"/>
    </row>
    <row r="204" spans="1:1" ht="15.75" customHeight="1">
      <c r="A204" s="94"/>
    </row>
    <row r="205" spans="1:1" ht="15.75" customHeight="1">
      <c r="A205" s="94"/>
    </row>
    <row r="206" spans="1:1" ht="15.75" customHeight="1">
      <c r="A206" s="94"/>
    </row>
    <row r="207" spans="1:1" ht="15.75" customHeight="1">
      <c r="A207" s="94"/>
    </row>
    <row r="208" spans="1:1" ht="15.75" customHeight="1">
      <c r="A208" s="94"/>
    </row>
    <row r="209" spans="1:1" ht="15.75" customHeight="1">
      <c r="A209" s="94"/>
    </row>
    <row r="210" spans="1:1" ht="15.75" customHeight="1">
      <c r="A210" s="94"/>
    </row>
    <row r="211" spans="1:1" ht="15.75" customHeight="1">
      <c r="A211" s="94"/>
    </row>
    <row r="212" spans="1:1" ht="15.75" customHeight="1">
      <c r="A212" s="94"/>
    </row>
    <row r="213" spans="1:1" ht="15.75" customHeight="1">
      <c r="A213" s="94"/>
    </row>
    <row r="214" spans="1:1" ht="15.75" customHeight="1">
      <c r="A214" s="94"/>
    </row>
    <row r="215" spans="1:1" ht="15.75" customHeight="1">
      <c r="A215" s="94"/>
    </row>
    <row r="216" spans="1:1" ht="15.75" customHeight="1">
      <c r="A216" s="94"/>
    </row>
    <row r="217" spans="1:1" ht="15.75" customHeight="1">
      <c r="A217" s="94"/>
    </row>
    <row r="218" spans="1:1" ht="15.75" customHeight="1">
      <c r="A218" s="94"/>
    </row>
    <row r="219" spans="1:1" ht="15.75" customHeight="1">
      <c r="A219" s="94"/>
    </row>
    <row r="220" spans="1:1" ht="15.75" customHeight="1">
      <c r="A220" s="94"/>
    </row>
    <row r="221" spans="1:1" ht="15.75" customHeight="1">
      <c r="A221" s="94"/>
    </row>
    <row r="222" spans="1:1" ht="15.75" customHeight="1">
      <c r="A222" s="94"/>
    </row>
    <row r="223" spans="1:1" ht="15.75" customHeight="1">
      <c r="A223" s="94"/>
    </row>
    <row r="224" spans="1:1" ht="15.75" customHeight="1">
      <c r="A224" s="94"/>
    </row>
    <row r="225" spans="1:1" ht="15.75" customHeight="1">
      <c r="A225" s="94"/>
    </row>
    <row r="226" spans="1:1" ht="15.75" customHeight="1">
      <c r="A226" s="94"/>
    </row>
    <row r="227" spans="1:1" ht="15.75" customHeight="1">
      <c r="A227" s="94"/>
    </row>
    <row r="228" spans="1:1" ht="15.75" customHeight="1">
      <c r="A228" s="94"/>
    </row>
    <row r="229" spans="1:1" ht="15.75" customHeight="1">
      <c r="A229" s="94"/>
    </row>
    <row r="230" spans="1:1" ht="15.75" customHeight="1">
      <c r="A230" s="94"/>
    </row>
    <row r="231" spans="1:1" ht="15.75" customHeight="1">
      <c r="A231" s="94"/>
    </row>
    <row r="232" spans="1:1" ht="15.75" customHeight="1">
      <c r="A232" s="94"/>
    </row>
    <row r="233" spans="1:1" ht="15.75" customHeight="1">
      <c r="A233" s="94"/>
    </row>
    <row r="234" spans="1:1" ht="15.75" customHeight="1">
      <c r="A234" s="94"/>
    </row>
    <row r="235" spans="1:1" ht="15.75" customHeight="1">
      <c r="A235" s="94"/>
    </row>
    <row r="236" spans="1:1" ht="15.75" customHeight="1">
      <c r="A236" s="94"/>
    </row>
    <row r="237" spans="1:1" ht="15.75" customHeight="1">
      <c r="A237" s="94"/>
    </row>
    <row r="238" spans="1:1" ht="15.75" customHeight="1">
      <c r="A238" s="94"/>
    </row>
    <row r="239" spans="1:1" ht="15.75" customHeight="1">
      <c r="A239" s="94"/>
    </row>
    <row r="240" spans="1:1" ht="15.75" customHeight="1">
      <c r="A240" s="94"/>
    </row>
    <row r="241" spans="1:1" ht="15.75" customHeight="1">
      <c r="A241" s="94"/>
    </row>
    <row r="242" spans="1:1" ht="15.75" customHeight="1">
      <c r="A242" s="94"/>
    </row>
    <row r="243" spans="1:1" ht="15.75" customHeight="1">
      <c r="A243" s="94"/>
    </row>
    <row r="244" spans="1:1" ht="15.75" customHeight="1">
      <c r="A244" s="94"/>
    </row>
    <row r="245" spans="1:1" ht="15.75" customHeight="1">
      <c r="A245" s="94"/>
    </row>
    <row r="246" spans="1:1" ht="15.75" customHeight="1">
      <c r="A246" s="94"/>
    </row>
    <row r="247" spans="1:1" ht="15.75" customHeight="1">
      <c r="A247" s="94"/>
    </row>
    <row r="248" spans="1:1" ht="15.75" customHeight="1">
      <c r="A248" s="94"/>
    </row>
    <row r="249" spans="1:1" ht="15.75" customHeight="1">
      <c r="A249" s="94"/>
    </row>
    <row r="250" spans="1:1" ht="15.75" customHeight="1">
      <c r="A250" s="94"/>
    </row>
    <row r="251" spans="1:1" ht="15.75" customHeight="1">
      <c r="A251" s="94"/>
    </row>
    <row r="252" spans="1:1" ht="15.75" customHeight="1">
      <c r="A252" s="94"/>
    </row>
    <row r="253" spans="1:1" ht="15.75" customHeight="1">
      <c r="A253" s="94"/>
    </row>
    <row r="254" spans="1:1" ht="15.75" customHeight="1">
      <c r="A254" s="94"/>
    </row>
    <row r="255" spans="1:1" ht="15.75" customHeight="1">
      <c r="A255" s="94"/>
    </row>
    <row r="256" spans="1:1" ht="15.75" customHeight="1">
      <c r="A256" s="94"/>
    </row>
    <row r="257" spans="1:1" ht="15.75" customHeight="1">
      <c r="A257" s="94"/>
    </row>
    <row r="258" spans="1:1" ht="15.75" customHeight="1">
      <c r="A258" s="94"/>
    </row>
    <row r="259" spans="1:1" ht="15.75" customHeight="1">
      <c r="A259" s="94"/>
    </row>
    <row r="260" spans="1:1" ht="15.75" customHeight="1">
      <c r="A260" s="94"/>
    </row>
    <row r="261" spans="1:1" ht="15.75" customHeight="1">
      <c r="A261" s="94"/>
    </row>
    <row r="262" spans="1:1" ht="15.75" customHeight="1">
      <c r="A262" s="94"/>
    </row>
    <row r="263" spans="1:1" ht="15.75" customHeight="1">
      <c r="A263" s="94"/>
    </row>
    <row r="264" spans="1:1" ht="15.75" customHeight="1">
      <c r="A264" s="94"/>
    </row>
    <row r="265" spans="1:1" ht="15.75" customHeight="1">
      <c r="A265" s="94"/>
    </row>
    <row r="266" spans="1:1" ht="15.75" customHeight="1">
      <c r="A266" s="94"/>
    </row>
    <row r="267" spans="1:1" ht="15.75" customHeight="1">
      <c r="A267" s="94"/>
    </row>
    <row r="268" spans="1:1" ht="15.75" customHeight="1">
      <c r="A268" s="94"/>
    </row>
    <row r="269" spans="1:1" ht="15.75" customHeight="1">
      <c r="A269" s="94"/>
    </row>
    <row r="270" spans="1:1" ht="15.75" customHeight="1">
      <c r="A270" s="94"/>
    </row>
    <row r="271" spans="1:1" ht="15.75" customHeight="1">
      <c r="A271" s="94"/>
    </row>
    <row r="272" spans="1:1" ht="15.75" customHeight="1">
      <c r="A272" s="94"/>
    </row>
    <row r="273" spans="1:1" ht="15.75" customHeight="1">
      <c r="A273" s="94"/>
    </row>
    <row r="274" spans="1:1" ht="15.75" customHeight="1">
      <c r="A274" s="94"/>
    </row>
    <row r="275" spans="1:1" ht="15.75" customHeight="1">
      <c r="A275" s="94"/>
    </row>
    <row r="276" spans="1:1" ht="15.75" customHeight="1">
      <c r="A276" s="94"/>
    </row>
    <row r="277" spans="1:1" ht="15.75" customHeight="1">
      <c r="A277" s="94"/>
    </row>
    <row r="278" spans="1:1" ht="15.75" customHeight="1">
      <c r="A278" s="94"/>
    </row>
    <row r="279" spans="1:1" ht="15.75" customHeight="1">
      <c r="A279" s="94"/>
    </row>
    <row r="280" spans="1:1" ht="15.75" customHeight="1">
      <c r="A280" s="94"/>
    </row>
    <row r="281" spans="1:1" ht="15.75" customHeight="1">
      <c r="A281" s="94"/>
    </row>
    <row r="282" spans="1:1" ht="15.75" customHeight="1">
      <c r="A282" s="94"/>
    </row>
    <row r="283" spans="1:1" ht="15.75" customHeight="1">
      <c r="A283" s="94"/>
    </row>
    <row r="284" spans="1:1" ht="15.75" customHeight="1">
      <c r="A284" s="94"/>
    </row>
    <row r="285" spans="1:1" ht="15.75" customHeight="1">
      <c r="A285" s="94"/>
    </row>
    <row r="286" spans="1:1" ht="15.75" customHeight="1">
      <c r="A286" s="94"/>
    </row>
    <row r="287" spans="1:1" ht="15.75" customHeight="1">
      <c r="A287" s="94"/>
    </row>
    <row r="288" spans="1:1" ht="15.75" customHeight="1">
      <c r="A288" s="94"/>
    </row>
    <row r="289" spans="1:1" ht="15.75" customHeight="1">
      <c r="A289" s="94"/>
    </row>
    <row r="290" spans="1:1" ht="15.75" customHeight="1">
      <c r="A290" s="94"/>
    </row>
    <row r="291" spans="1:1" ht="15.75" customHeight="1">
      <c r="A291" s="94"/>
    </row>
    <row r="292" spans="1:1" ht="15.75" customHeight="1">
      <c r="A292" s="94"/>
    </row>
    <row r="293" spans="1:1" ht="15.75" customHeight="1">
      <c r="A293" s="94"/>
    </row>
    <row r="294" spans="1:1" ht="15.75" customHeight="1">
      <c r="A294" s="94"/>
    </row>
    <row r="295" spans="1:1" ht="15.75" customHeight="1">
      <c r="A295" s="94"/>
    </row>
    <row r="296" spans="1:1" ht="15.75" customHeight="1">
      <c r="A296" s="94"/>
    </row>
    <row r="297" spans="1:1" ht="15.75" customHeight="1">
      <c r="A297" s="94"/>
    </row>
    <row r="298" spans="1:1" ht="15.75" customHeight="1">
      <c r="A298" s="94"/>
    </row>
    <row r="299" spans="1:1" ht="15.75" customHeight="1">
      <c r="A299" s="94"/>
    </row>
    <row r="300" spans="1:1" ht="15.75" customHeight="1">
      <c r="A300" s="94"/>
    </row>
    <row r="301" spans="1:1" ht="15.75" customHeight="1">
      <c r="A301" s="94"/>
    </row>
    <row r="302" spans="1:1" ht="15.75" customHeight="1">
      <c r="A302" s="94"/>
    </row>
    <row r="303" spans="1:1" ht="15.75" customHeight="1">
      <c r="A303" s="94"/>
    </row>
    <row r="304" spans="1:1" ht="15.75" customHeight="1">
      <c r="A304" s="94"/>
    </row>
    <row r="305" spans="1:1" ht="15.75" customHeight="1">
      <c r="A305" s="94"/>
    </row>
    <row r="306" spans="1:1" ht="15.75" customHeight="1">
      <c r="A306" s="94"/>
    </row>
    <row r="307" spans="1:1" ht="15.75" customHeight="1">
      <c r="A307" s="94"/>
    </row>
    <row r="308" spans="1:1" ht="15.75" customHeight="1">
      <c r="A308" s="94"/>
    </row>
    <row r="309" spans="1:1" ht="15.75" customHeight="1">
      <c r="A309" s="94"/>
    </row>
    <row r="310" spans="1:1" ht="15.75" customHeight="1">
      <c r="A310" s="94"/>
    </row>
    <row r="311" spans="1:1" ht="15.75" customHeight="1">
      <c r="A311" s="94"/>
    </row>
    <row r="312" spans="1:1" ht="15.75" customHeight="1">
      <c r="A312" s="94"/>
    </row>
    <row r="313" spans="1:1" ht="15.75" customHeight="1">
      <c r="A313" s="94"/>
    </row>
    <row r="314" spans="1:1" ht="15.75" customHeight="1">
      <c r="A314" s="94"/>
    </row>
    <row r="315" spans="1:1" ht="15.75" customHeight="1">
      <c r="A315" s="94"/>
    </row>
    <row r="316" spans="1:1" ht="15.75" customHeight="1">
      <c r="A316" s="94"/>
    </row>
    <row r="317" spans="1:1" ht="15.75" customHeight="1">
      <c r="A317" s="94"/>
    </row>
    <row r="318" spans="1:1" ht="15.75" customHeight="1">
      <c r="A318" s="94"/>
    </row>
    <row r="319" spans="1:1" ht="15.75" customHeight="1">
      <c r="A319" s="94"/>
    </row>
    <row r="320" spans="1:1" ht="15.75" customHeight="1">
      <c r="A320" s="94"/>
    </row>
    <row r="321" spans="1:1" ht="15.75" customHeight="1">
      <c r="A321" s="94"/>
    </row>
    <row r="322" spans="1:1" ht="15.75" customHeight="1">
      <c r="A322" s="94"/>
    </row>
    <row r="323" spans="1:1" ht="15.75" customHeight="1">
      <c r="A323" s="94"/>
    </row>
    <row r="324" spans="1:1" ht="15.75" customHeight="1">
      <c r="A324" s="94"/>
    </row>
    <row r="325" spans="1:1" ht="15.75" customHeight="1">
      <c r="A325" s="94"/>
    </row>
    <row r="326" spans="1:1" ht="15.75" customHeight="1">
      <c r="A326" s="94"/>
    </row>
    <row r="327" spans="1:1" ht="15.75" customHeight="1">
      <c r="A327" s="94"/>
    </row>
    <row r="328" spans="1:1" ht="15.75" customHeight="1">
      <c r="A328" s="94"/>
    </row>
    <row r="329" spans="1:1" ht="15.75" customHeight="1">
      <c r="A329" s="94"/>
    </row>
    <row r="330" spans="1:1" ht="15.75" customHeight="1">
      <c r="A330" s="94"/>
    </row>
    <row r="331" spans="1:1" ht="15.75" customHeight="1">
      <c r="A331" s="94"/>
    </row>
    <row r="332" spans="1:1" ht="15.75" customHeight="1">
      <c r="A332" s="94"/>
    </row>
    <row r="333" spans="1:1" ht="15.75" customHeight="1">
      <c r="A333" s="94"/>
    </row>
    <row r="334" spans="1:1" ht="15.75" customHeight="1">
      <c r="A334" s="94"/>
    </row>
    <row r="335" spans="1:1" ht="15.75" customHeight="1">
      <c r="A335" s="94"/>
    </row>
    <row r="336" spans="1:1" ht="15.75" customHeight="1">
      <c r="A336" s="94"/>
    </row>
    <row r="337" spans="1:1" ht="15.75" customHeight="1">
      <c r="A337" s="94"/>
    </row>
    <row r="338" spans="1:1" ht="15.75" customHeight="1">
      <c r="A338" s="94"/>
    </row>
    <row r="339" spans="1:1" ht="15.75" customHeight="1">
      <c r="A339" s="94"/>
    </row>
    <row r="340" spans="1:1" ht="15.75" customHeight="1">
      <c r="A340" s="94"/>
    </row>
    <row r="341" spans="1:1" ht="15.75" customHeight="1">
      <c r="A341" s="94"/>
    </row>
    <row r="342" spans="1:1" ht="15.75" customHeight="1">
      <c r="A342" s="94"/>
    </row>
    <row r="343" spans="1:1" ht="15.75" customHeight="1">
      <c r="A343" s="94"/>
    </row>
    <row r="344" spans="1:1" ht="15.75" customHeight="1">
      <c r="A344" s="94"/>
    </row>
    <row r="345" spans="1:1" ht="15.75" customHeight="1">
      <c r="A345" s="94"/>
    </row>
    <row r="346" spans="1:1" ht="15.75" customHeight="1">
      <c r="A346" s="94"/>
    </row>
    <row r="347" spans="1:1" ht="15.75" customHeight="1">
      <c r="A347" s="94"/>
    </row>
    <row r="348" spans="1:1" ht="15.75" customHeight="1">
      <c r="A348" s="94"/>
    </row>
    <row r="349" spans="1:1" ht="15.75" customHeight="1">
      <c r="A349" s="94"/>
    </row>
    <row r="350" spans="1:1" ht="15.75" customHeight="1">
      <c r="A350" s="94"/>
    </row>
    <row r="351" spans="1:1" ht="15.75" customHeight="1">
      <c r="A351" s="94"/>
    </row>
    <row r="352" spans="1:1" ht="15.75" customHeight="1">
      <c r="A352" s="94"/>
    </row>
    <row r="353" spans="1:1" ht="15.75" customHeight="1">
      <c r="A353" s="94"/>
    </row>
    <row r="354" spans="1:1" ht="15.75" customHeight="1">
      <c r="A354" s="94"/>
    </row>
    <row r="355" spans="1:1" ht="15.75" customHeight="1">
      <c r="A355" s="94"/>
    </row>
    <row r="356" spans="1:1" ht="15.75" customHeight="1">
      <c r="A356" s="94"/>
    </row>
    <row r="357" spans="1:1" ht="15.75" customHeight="1">
      <c r="A357" s="94"/>
    </row>
    <row r="358" spans="1:1" ht="15.75" customHeight="1">
      <c r="A358" s="94"/>
    </row>
    <row r="359" spans="1:1" ht="15.75" customHeight="1">
      <c r="A359" s="94"/>
    </row>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3:A170">
    <cfRule type="cellIs" dxfId="50" priority="2" operator="equal">
      <formula>1</formula>
    </cfRule>
  </conditionalFormatting>
  <conditionalFormatting sqref="A4:AA5 A13:AA19 A39:AA43 A103:AA106 A108:AA113 A116:AA122">
    <cfRule type="notContainsBlanks" dxfId="49" priority="6">
      <formula>LEN(TRIM(A4))&gt;0</formula>
    </cfRule>
  </conditionalFormatting>
  <conditionalFormatting sqref="A10:AA11 A21:AA22">
    <cfRule type="notContainsBlanks" dxfId="48" priority="16">
      <formula>LEN(TRIM(A11))&gt;0</formula>
    </cfRule>
  </conditionalFormatting>
  <conditionalFormatting sqref="A24:AA25 A27:AA27 A30:AA30 A33:AA33 A35:AA35 A37:AA37 A45:AA45 A49:AA49 A51:AA51 A55:AA55 A58:AA58">
    <cfRule type="notContainsBlanks" dxfId="47" priority="13">
      <formula>LEN(TRIM(A37))&gt;0</formula>
    </cfRule>
  </conditionalFormatting>
  <conditionalFormatting sqref="A61:AA62 A64:AA64 A66:AA72">
    <cfRule type="notContainsBlanks" dxfId="46" priority="12">
      <formula>LEN(TRIM(A66))&gt;0</formula>
    </cfRule>
  </conditionalFormatting>
  <conditionalFormatting sqref="A74:AA75 A77:AA77">
    <cfRule type="notContainsBlanks" dxfId="45" priority="11">
      <formula>LEN(TRIM(A77))&gt;0</formula>
    </cfRule>
  </conditionalFormatting>
  <conditionalFormatting sqref="A79:AA81 A83:AA85 A87:AA87 A90:AA92 A94:AA95 A97:AA98">
    <cfRule type="notContainsBlanks" dxfId="44" priority="9">
      <formula>LEN(TRIM(A87))&gt;0</formula>
    </cfRule>
  </conditionalFormatting>
  <conditionalFormatting sqref="A124:AA124 A126:AA127 A129:AA129 A131:AA133 A135:AA135 A158:AA160 A165:AA165 A168:AA169">
    <cfRule type="notContainsBlanks" dxfId="43" priority="3">
      <formula>LEN(TRIM(A135))&gt;0</formula>
    </cfRule>
  </conditionalFormatting>
  <conditionalFormatting sqref="A138:AA139 A141:AA146 A148:AA156">
    <cfRule type="notContainsBlanks" dxfId="42" priority="4">
      <formula>LEN(TRIM(A148))&gt;0</formula>
    </cfRule>
  </conditionalFormatting>
  <conditionalFormatting sqref="A3:XFD5 A10:XFD11 A13:XFD22 A24:XFD25 A27:XFD27 A30:XFD30 A33:XFD33 A35:XFD35 A37:XFD37 A39:XFD43 A45:XFD45 A49:XFD49 A51:XFD51 A55:XFD55 A57:XFD58 A61:XFD62 A64:XFD64 A66:XFD72 A74:XFD75 A77:XFD77 A79:XFD81 A83:XFD83 A85:XFD85 A87:XFD87 A90:XFD92 A94:XFD95 A97:XFD98 A103:XFD105 A108:XFD108 A110:XFD113 A116:XFD122 A124:XFD124 A126:XFD129 A131:XFD133 A135:XFD135 A138:XFD139 A141:XFD146 A148:XFD156 A158:XFD160 A165:XFD165 A168:XFD170">
    <cfRule type="cellIs" dxfId="41" priority="1" operator="equal">
      <formula>1</formula>
    </cfRule>
  </conditionalFormatting>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R1000"/>
  <sheetViews>
    <sheetView topLeftCell="A124" zoomScaleNormal="100" workbookViewId="0">
      <selection activeCell="O197" sqref="O197"/>
    </sheetView>
  </sheetViews>
  <sheetFormatPr baseColWidth="10" defaultColWidth="12.5703125" defaultRowHeight="15" customHeight="1"/>
  <cols>
    <col min="1" max="1" width="15.42578125" bestFit="1" customWidth="1"/>
    <col min="2" max="2" width="10.140625" bestFit="1" customWidth="1"/>
    <col min="3" max="3" width="10" bestFit="1" customWidth="1"/>
    <col min="4" max="4" width="10.85546875" customWidth="1"/>
    <col min="5" max="5" width="15.42578125" customWidth="1"/>
    <col min="6" max="6" width="22.140625" bestFit="1" customWidth="1"/>
    <col min="7" max="7" width="10" bestFit="1" customWidth="1"/>
    <col min="8" max="8" width="9.42578125" bestFit="1" customWidth="1"/>
    <col min="9" max="9" width="16.140625" bestFit="1" customWidth="1"/>
    <col min="10" max="10" width="24.85546875" customWidth="1"/>
    <col min="11" max="11" width="10.42578125" bestFit="1" customWidth="1"/>
    <col min="12" max="12" width="10.140625" bestFit="1" customWidth="1"/>
    <col min="13" max="13" width="7.5703125" customWidth="1"/>
    <col min="14" max="14" width="7.140625" customWidth="1"/>
    <col min="15" max="15" width="8.85546875" customWidth="1"/>
    <col min="16" max="16" width="13" customWidth="1"/>
    <col min="17" max="17" width="25.28515625" customWidth="1"/>
    <col min="18" max="18" width="9.28515625" bestFit="1" customWidth="1"/>
    <col min="19" max="19" width="5.140625" bestFit="1" customWidth="1"/>
    <col min="20" max="20" width="8.28515625" bestFit="1" customWidth="1"/>
    <col min="21" max="21" width="5.7109375" customWidth="1"/>
    <col min="22" max="22" width="10.140625" customWidth="1"/>
    <col min="23" max="23" width="6.42578125" customWidth="1"/>
    <col min="24" max="24" width="9.5703125" bestFit="1" customWidth="1"/>
    <col min="25" max="25" width="8" bestFit="1" customWidth="1"/>
    <col min="26" max="26" width="8.28515625" bestFit="1" customWidth="1"/>
    <col min="27" max="27" width="11.7109375" bestFit="1" customWidth="1"/>
    <col min="28" max="28" width="9.140625" customWidth="1"/>
    <col min="29" max="29" width="9" bestFit="1" customWidth="1"/>
    <col min="30" max="30" width="7.5703125" bestFit="1" customWidth="1"/>
    <col min="31" max="31" width="7" bestFit="1" customWidth="1"/>
    <col min="32" max="32" width="8.140625" bestFit="1" customWidth="1"/>
    <col min="33" max="33" width="8" bestFit="1" customWidth="1"/>
    <col min="34" max="34" width="7.7109375" bestFit="1" customWidth="1"/>
    <col min="35" max="35" width="7.28515625" customWidth="1"/>
    <col min="36" max="36" width="8.5703125" bestFit="1" customWidth="1"/>
    <col min="37" max="37" width="8" bestFit="1" customWidth="1"/>
    <col min="38" max="38" width="8.5703125" bestFit="1" customWidth="1"/>
    <col min="39" max="39" width="9.42578125" bestFit="1" customWidth="1"/>
    <col min="40" max="40" width="13.85546875" bestFit="1" customWidth="1"/>
    <col min="41" max="41" width="17.42578125" customWidth="1"/>
    <col min="42" max="42" width="7.85546875" bestFit="1" customWidth="1"/>
  </cols>
  <sheetData>
    <row r="1" spans="1:42" ht="15.75" customHeight="1">
      <c r="A1" s="94"/>
    </row>
    <row r="2" spans="1:42" ht="15.75" customHeight="1">
      <c r="A2" s="168" t="s">
        <v>53</v>
      </c>
      <c r="B2" s="168" t="s">
        <v>54</v>
      </c>
      <c r="C2" s="168" t="s">
        <v>55</v>
      </c>
      <c r="D2" s="274" t="s">
        <v>56</v>
      </c>
      <c r="E2" s="168" t="s">
        <v>57</v>
      </c>
      <c r="F2" s="168" t="s">
        <v>1665</v>
      </c>
      <c r="G2" s="168" t="s">
        <v>1671</v>
      </c>
      <c r="H2" s="168" t="s">
        <v>1670</v>
      </c>
      <c r="I2" s="168" t="s">
        <v>1655</v>
      </c>
      <c r="J2" s="168" t="s">
        <v>1672</v>
      </c>
      <c r="K2" s="168" t="s">
        <v>58</v>
      </c>
      <c r="L2" s="168" t="s">
        <v>1659</v>
      </c>
      <c r="M2" s="168" t="s">
        <v>60</v>
      </c>
      <c r="N2" s="168" t="s">
        <v>1647</v>
      </c>
      <c r="O2" s="168" t="s">
        <v>61</v>
      </c>
      <c r="P2" s="168" t="s">
        <v>1539</v>
      </c>
      <c r="Q2" s="282"/>
      <c r="R2" s="227" t="s">
        <v>107</v>
      </c>
      <c r="S2" s="227" t="s">
        <v>114</v>
      </c>
      <c r="T2" s="227" t="s">
        <v>128</v>
      </c>
      <c r="U2" s="227" t="s">
        <v>121</v>
      </c>
      <c r="V2" s="227" t="s">
        <v>126</v>
      </c>
      <c r="W2" s="275" t="s">
        <v>108</v>
      </c>
      <c r="X2" s="275" t="s">
        <v>111</v>
      </c>
      <c r="Y2" s="275" t="s">
        <v>113</v>
      </c>
      <c r="Z2" s="275" t="s">
        <v>118</v>
      </c>
      <c r="AA2" s="276" t="s">
        <v>105</v>
      </c>
      <c r="AB2" s="277" t="s">
        <v>110</v>
      </c>
      <c r="AC2" s="277" t="s">
        <v>112</v>
      </c>
      <c r="AD2" s="277" t="s">
        <v>125</v>
      </c>
      <c r="AE2" s="279" t="s">
        <v>116</v>
      </c>
      <c r="AF2" s="279" t="s">
        <v>117</v>
      </c>
      <c r="AG2" s="279" t="s">
        <v>122</v>
      </c>
      <c r="AH2" s="279" t="s">
        <v>123</v>
      </c>
      <c r="AI2" s="278" t="s">
        <v>109</v>
      </c>
      <c r="AJ2" s="278" t="s">
        <v>115</v>
      </c>
      <c r="AK2" s="278" t="s">
        <v>119</v>
      </c>
      <c r="AL2" s="278" t="s">
        <v>120</v>
      </c>
      <c r="AM2" s="278" t="s">
        <v>124</v>
      </c>
      <c r="AN2" s="278" t="s">
        <v>127</v>
      </c>
      <c r="AO2" s="141" t="s">
        <v>129</v>
      </c>
      <c r="AP2" s="139" t="s">
        <v>20</v>
      </c>
    </row>
    <row r="3" spans="1:42" ht="15.75" customHeight="1">
      <c r="A3" s="12"/>
      <c r="B3" s="12"/>
      <c r="C3" s="12"/>
      <c r="D3" s="12"/>
      <c r="E3" s="12">
        <v>1</v>
      </c>
      <c r="F3" s="12"/>
      <c r="G3" s="12"/>
      <c r="H3" s="12"/>
      <c r="I3" s="12"/>
      <c r="J3" s="12"/>
      <c r="K3" s="12"/>
      <c r="L3" s="12"/>
      <c r="M3" s="12"/>
      <c r="N3" s="12"/>
      <c r="O3" s="12"/>
      <c r="P3" s="12"/>
      <c r="Q3" s="283"/>
      <c r="R3" s="12"/>
      <c r="S3" s="12"/>
      <c r="T3" s="12"/>
      <c r="U3" s="12"/>
      <c r="V3" s="12"/>
      <c r="W3" s="12"/>
      <c r="X3" s="12"/>
      <c r="Y3" s="12"/>
      <c r="Z3" s="12"/>
      <c r="AA3" s="12">
        <v>1</v>
      </c>
      <c r="AB3" s="12">
        <v>1</v>
      </c>
      <c r="AC3" s="12"/>
      <c r="AD3" s="12"/>
      <c r="AE3" s="12"/>
      <c r="AF3" s="12"/>
      <c r="AG3" s="12"/>
      <c r="AH3" s="12"/>
      <c r="AI3" s="12"/>
      <c r="AJ3" s="12"/>
      <c r="AK3" s="12"/>
      <c r="AL3" s="12"/>
      <c r="AM3" s="12"/>
      <c r="AN3" s="12"/>
      <c r="AO3" s="12"/>
      <c r="AP3" s="12"/>
    </row>
    <row r="4" spans="1:42" ht="15.75" customHeight="1">
      <c r="A4" s="12"/>
      <c r="B4" s="12"/>
      <c r="C4" s="12"/>
      <c r="D4" s="12"/>
      <c r="E4" s="12"/>
      <c r="F4" s="12"/>
      <c r="G4" s="12"/>
      <c r="H4" s="12"/>
      <c r="I4" s="12"/>
      <c r="J4" s="12"/>
      <c r="K4" s="12"/>
      <c r="L4" s="12"/>
      <c r="M4" s="12"/>
      <c r="N4" s="12"/>
      <c r="O4" s="12">
        <v>1</v>
      </c>
      <c r="P4" s="12"/>
      <c r="Q4" s="283"/>
      <c r="R4" s="12"/>
      <c r="S4" s="12"/>
      <c r="T4" s="12"/>
      <c r="U4" s="12"/>
      <c r="V4" s="12"/>
      <c r="W4" s="12"/>
      <c r="X4" s="12"/>
      <c r="Y4" s="12"/>
      <c r="Z4" s="12"/>
      <c r="AA4" s="12"/>
      <c r="AB4" s="12"/>
      <c r="AC4" s="12"/>
      <c r="AD4" s="12"/>
      <c r="AE4" s="12"/>
      <c r="AF4" s="12"/>
      <c r="AG4" s="12"/>
      <c r="AH4" s="12"/>
      <c r="AI4" s="12"/>
      <c r="AJ4" s="12"/>
      <c r="AK4" s="12"/>
      <c r="AL4" s="12"/>
      <c r="AM4" s="12">
        <v>1</v>
      </c>
      <c r="AN4" s="12"/>
      <c r="AO4" s="12"/>
      <c r="AP4" s="12"/>
    </row>
    <row r="5" spans="1:42" ht="15.75" customHeight="1">
      <c r="A5" s="12"/>
      <c r="B5" s="12"/>
      <c r="C5" s="12"/>
      <c r="D5" s="12"/>
      <c r="E5" s="12"/>
      <c r="F5" s="12"/>
      <c r="G5" s="12"/>
      <c r="H5" s="12"/>
      <c r="I5" s="12"/>
      <c r="J5" s="12"/>
      <c r="K5" s="12"/>
      <c r="L5" s="12"/>
      <c r="M5" s="12"/>
      <c r="N5" s="12">
        <v>1</v>
      </c>
      <c r="O5" s="12"/>
      <c r="P5" s="12"/>
      <c r="Q5" s="283"/>
      <c r="R5" s="12"/>
      <c r="S5" s="12"/>
      <c r="T5" s="12"/>
      <c r="U5" s="12"/>
      <c r="V5" s="12"/>
      <c r="W5" s="12"/>
      <c r="X5" s="12"/>
      <c r="Y5" s="12"/>
      <c r="Z5" s="12"/>
      <c r="AA5" s="12"/>
      <c r="AB5" s="12"/>
      <c r="AC5" s="12"/>
      <c r="AD5" s="12"/>
      <c r="AE5" s="12"/>
      <c r="AF5" s="12">
        <v>1</v>
      </c>
      <c r="AG5" s="12"/>
      <c r="AH5" s="12"/>
      <c r="AI5" s="12"/>
      <c r="AJ5" s="12"/>
      <c r="AK5" s="12"/>
      <c r="AL5" s="12"/>
      <c r="AM5" s="12"/>
      <c r="AN5" s="12"/>
      <c r="AO5" s="12"/>
      <c r="AP5" s="12"/>
    </row>
    <row r="6" spans="1:42" ht="15.75" customHeight="1">
      <c r="A6" s="12"/>
      <c r="B6" s="12"/>
      <c r="C6" s="12"/>
      <c r="D6" s="12"/>
      <c r="E6" s="12"/>
      <c r="F6" s="12"/>
      <c r="G6" s="12"/>
      <c r="H6" s="12"/>
      <c r="I6" s="12"/>
      <c r="J6" s="12"/>
      <c r="K6" s="12"/>
      <c r="L6" s="12"/>
      <c r="M6" s="12"/>
      <c r="N6" s="12"/>
      <c r="O6" s="12"/>
      <c r="P6" s="12"/>
      <c r="Q6" s="283"/>
      <c r="R6" s="12"/>
      <c r="S6" s="12"/>
      <c r="T6" s="12"/>
      <c r="U6" s="12"/>
      <c r="V6" s="12"/>
      <c r="W6" s="12"/>
      <c r="X6" s="12"/>
      <c r="Y6" s="12"/>
      <c r="Z6" s="12"/>
      <c r="AA6" s="12"/>
      <c r="AB6" s="12"/>
      <c r="AC6" s="12"/>
      <c r="AD6" s="12"/>
      <c r="AE6" s="12"/>
      <c r="AF6" s="12"/>
      <c r="AG6" s="12"/>
      <c r="AH6" s="12"/>
      <c r="AI6" s="12"/>
      <c r="AJ6" s="12"/>
      <c r="AK6" s="12"/>
      <c r="AL6" s="12">
        <v>1</v>
      </c>
      <c r="AM6" s="12"/>
      <c r="AN6" s="12"/>
      <c r="AO6" s="12"/>
      <c r="AP6" s="12"/>
    </row>
    <row r="7" spans="1:42" ht="15.75" customHeight="1">
      <c r="A7" s="12"/>
      <c r="B7" s="12"/>
      <c r="C7" s="12"/>
      <c r="D7" s="12"/>
      <c r="E7" s="12"/>
      <c r="F7" s="12"/>
      <c r="G7" s="12"/>
      <c r="H7" s="12"/>
      <c r="I7" s="12"/>
      <c r="J7" s="12"/>
      <c r="K7" s="12"/>
      <c r="L7" s="12"/>
      <c r="M7" s="12"/>
      <c r="N7" s="12"/>
      <c r="O7" s="12"/>
      <c r="P7" s="12"/>
      <c r="Q7" s="283"/>
      <c r="R7" s="12"/>
      <c r="S7" s="12"/>
      <c r="T7" s="12"/>
      <c r="U7" s="12"/>
      <c r="V7" s="12"/>
      <c r="W7" s="12"/>
      <c r="X7" s="12"/>
      <c r="Y7" s="12"/>
      <c r="Z7" s="12"/>
      <c r="AA7" s="12"/>
      <c r="AB7" s="12"/>
      <c r="AC7" s="12"/>
      <c r="AD7" s="12"/>
      <c r="AE7" s="12"/>
      <c r="AF7" s="12"/>
      <c r="AG7" s="12"/>
      <c r="AH7" s="12"/>
      <c r="AI7" s="12">
        <v>1</v>
      </c>
      <c r="AJ7" s="12"/>
      <c r="AK7" s="12"/>
      <c r="AL7" s="12"/>
      <c r="AM7" s="12"/>
      <c r="AN7" s="12"/>
      <c r="AO7" s="12"/>
      <c r="AP7" s="12"/>
    </row>
    <row r="8" spans="1:42" ht="15.75" customHeight="1">
      <c r="A8" s="12"/>
      <c r="B8" s="12"/>
      <c r="C8" s="12"/>
      <c r="D8" s="12"/>
      <c r="E8" s="12"/>
      <c r="F8" s="12"/>
      <c r="G8" s="12"/>
      <c r="H8" s="12"/>
      <c r="I8" s="12"/>
      <c r="J8" s="12"/>
      <c r="K8" s="12"/>
      <c r="L8" s="12"/>
      <c r="M8" s="12"/>
      <c r="N8" s="12"/>
      <c r="O8" s="12"/>
      <c r="P8" s="12"/>
      <c r="Q8" s="283"/>
      <c r="R8" s="12"/>
      <c r="S8" s="12"/>
      <c r="T8" s="12"/>
      <c r="U8" s="12"/>
      <c r="V8" s="12"/>
      <c r="W8" s="12"/>
      <c r="X8" s="12"/>
      <c r="Y8" s="12"/>
      <c r="Z8" s="12"/>
      <c r="AA8" s="12"/>
      <c r="AB8" s="12"/>
      <c r="AC8" s="12"/>
      <c r="AD8" s="12"/>
      <c r="AE8" s="12"/>
      <c r="AF8" s="12"/>
      <c r="AG8" s="12"/>
      <c r="AH8" s="12"/>
      <c r="AI8" s="12"/>
      <c r="AJ8" s="12"/>
      <c r="AK8" s="12"/>
      <c r="AL8" s="12"/>
      <c r="AM8" s="12"/>
      <c r="AN8" s="12"/>
      <c r="AO8" s="12"/>
      <c r="AP8" s="12">
        <v>1</v>
      </c>
    </row>
    <row r="9" spans="1:42" ht="15.75" customHeight="1">
      <c r="A9" s="12"/>
      <c r="B9" s="12"/>
      <c r="C9" s="12"/>
      <c r="D9" s="12"/>
      <c r="E9" s="12"/>
      <c r="F9" s="12"/>
      <c r="G9" s="12"/>
      <c r="H9" s="12"/>
      <c r="I9" s="12"/>
      <c r="J9" s="12"/>
      <c r="K9" s="12"/>
      <c r="L9" s="12"/>
      <c r="M9" s="12"/>
      <c r="N9" s="12"/>
      <c r="O9" s="12"/>
      <c r="P9" s="12"/>
      <c r="Q9" s="283"/>
      <c r="R9" s="12"/>
      <c r="S9" s="12"/>
      <c r="T9" s="12"/>
      <c r="U9" s="12"/>
      <c r="V9" s="12"/>
      <c r="W9" s="12"/>
      <c r="X9" s="12"/>
      <c r="Y9" s="12"/>
      <c r="Z9" s="12"/>
      <c r="AA9" s="12"/>
      <c r="AB9" s="12"/>
      <c r="AC9" s="12"/>
      <c r="AD9" s="12"/>
      <c r="AE9" s="12"/>
      <c r="AF9" s="12">
        <v>1</v>
      </c>
      <c r="AG9" s="12"/>
      <c r="AH9" s="12"/>
      <c r="AI9" s="12"/>
      <c r="AJ9" s="12"/>
      <c r="AK9" s="12">
        <v>1</v>
      </c>
      <c r="AL9" s="12"/>
      <c r="AM9" s="12"/>
      <c r="AN9" s="12"/>
      <c r="AO9" s="12"/>
      <c r="AP9" s="12"/>
    </row>
    <row r="10" spans="1:42" ht="15.75" customHeight="1">
      <c r="A10" s="12"/>
      <c r="B10" s="12"/>
      <c r="C10" s="12"/>
      <c r="D10" s="12"/>
      <c r="E10" s="12"/>
      <c r="F10" s="12"/>
      <c r="G10" s="12"/>
      <c r="H10" s="12"/>
      <c r="I10" s="12"/>
      <c r="J10" s="12"/>
      <c r="K10" s="12"/>
      <c r="L10" s="12"/>
      <c r="M10" s="12"/>
      <c r="N10" s="12"/>
      <c r="O10" s="12">
        <v>1</v>
      </c>
      <c r="P10" s="12"/>
      <c r="Q10" s="283"/>
      <c r="R10" s="12"/>
      <c r="S10" s="12"/>
      <c r="T10" s="12"/>
      <c r="U10" s="12"/>
      <c r="V10" s="12"/>
      <c r="W10" s="12"/>
      <c r="X10" s="12"/>
      <c r="Y10" s="12"/>
      <c r="Z10" s="12"/>
      <c r="AA10" s="12"/>
      <c r="AB10" s="12"/>
      <c r="AC10" s="12"/>
      <c r="AD10" s="12"/>
      <c r="AE10" s="12"/>
      <c r="AF10" s="12"/>
      <c r="AG10" s="12"/>
      <c r="AH10" s="12"/>
      <c r="AI10" s="12"/>
      <c r="AJ10" s="12"/>
      <c r="AK10" s="12"/>
      <c r="AL10" s="12"/>
      <c r="AM10" s="12">
        <v>1</v>
      </c>
      <c r="AN10" s="12"/>
      <c r="AO10" s="12"/>
      <c r="AP10" s="12"/>
    </row>
    <row r="11" spans="1:42" ht="15.75" customHeight="1">
      <c r="A11" s="12"/>
      <c r="B11" s="12"/>
      <c r="C11" s="12"/>
      <c r="D11" s="12"/>
      <c r="E11" s="12"/>
      <c r="F11" s="12"/>
      <c r="G11" s="12">
        <v>1</v>
      </c>
      <c r="H11" s="12"/>
      <c r="I11" s="12"/>
      <c r="J11" s="12"/>
      <c r="K11" s="12"/>
      <c r="L11" s="12"/>
      <c r="M11" s="12"/>
      <c r="N11" s="12"/>
      <c r="O11" s="12"/>
      <c r="P11" s="12"/>
      <c r="Q11" s="283"/>
      <c r="R11" s="12"/>
      <c r="S11" s="12"/>
      <c r="T11" s="12"/>
      <c r="U11" s="12"/>
      <c r="V11" s="12"/>
      <c r="W11" s="12"/>
      <c r="X11" s="12"/>
      <c r="Y11" s="12"/>
      <c r="Z11" s="12"/>
      <c r="AA11" s="12"/>
      <c r="AB11" s="12"/>
      <c r="AC11" s="12"/>
      <c r="AD11" s="12"/>
      <c r="AE11" s="12"/>
      <c r="AF11" s="12"/>
      <c r="AG11" s="12"/>
      <c r="AH11" s="12"/>
      <c r="AI11" s="12">
        <v>1</v>
      </c>
      <c r="AJ11" s="12"/>
      <c r="AK11" s="12"/>
      <c r="AL11" s="12"/>
      <c r="AM11" s="12">
        <v>1</v>
      </c>
      <c r="AN11" s="12"/>
      <c r="AO11" s="12"/>
      <c r="AP11" s="12"/>
    </row>
    <row r="12" spans="1:42" ht="15.75" customHeight="1">
      <c r="A12" s="12"/>
      <c r="B12" s="12"/>
      <c r="C12" s="12"/>
      <c r="D12" s="12"/>
      <c r="E12" s="12"/>
      <c r="F12" s="12"/>
      <c r="G12" s="12"/>
      <c r="H12" s="12"/>
      <c r="I12" s="12"/>
      <c r="J12" s="12"/>
      <c r="K12" s="12"/>
      <c r="L12" s="12"/>
      <c r="M12" s="12"/>
      <c r="N12" s="12"/>
      <c r="O12" s="12"/>
      <c r="P12" s="12"/>
      <c r="Q12" s="283"/>
      <c r="R12" s="12"/>
      <c r="S12" s="12"/>
      <c r="T12" s="12"/>
      <c r="U12" s="12"/>
      <c r="V12" s="12"/>
      <c r="W12" s="12"/>
      <c r="X12" s="12"/>
      <c r="Y12" s="12"/>
      <c r="Z12" s="12"/>
      <c r="AA12" s="12"/>
      <c r="AB12" s="12"/>
      <c r="AC12" s="12"/>
      <c r="AD12" s="12"/>
      <c r="AE12" s="12"/>
      <c r="AF12" s="12"/>
      <c r="AG12" s="12"/>
      <c r="AH12" s="12"/>
      <c r="AI12" s="12">
        <v>1</v>
      </c>
      <c r="AJ12" s="12">
        <v>1</v>
      </c>
      <c r="AK12" s="12">
        <v>1</v>
      </c>
      <c r="AL12" s="12">
        <v>1</v>
      </c>
      <c r="AM12" s="12">
        <v>1</v>
      </c>
      <c r="AN12" s="12"/>
      <c r="AO12" s="12"/>
      <c r="AP12" s="12"/>
    </row>
    <row r="13" spans="1:42" ht="15.75" customHeight="1">
      <c r="A13" s="12"/>
      <c r="B13" s="12"/>
      <c r="C13" s="12"/>
      <c r="D13" s="12"/>
      <c r="E13" s="12"/>
      <c r="F13" s="12"/>
      <c r="G13" s="12"/>
      <c r="H13" s="12"/>
      <c r="I13" s="12"/>
      <c r="J13" s="12"/>
      <c r="K13" s="12"/>
      <c r="L13" s="12"/>
      <c r="M13" s="12"/>
      <c r="N13" s="12"/>
      <c r="O13" s="12">
        <v>1</v>
      </c>
      <c r="P13" s="172"/>
      <c r="Q13" s="284"/>
      <c r="R13" s="12"/>
      <c r="S13" s="12"/>
      <c r="T13" s="12"/>
      <c r="U13" s="12"/>
      <c r="V13" s="12"/>
      <c r="W13" s="12"/>
      <c r="X13" s="12"/>
      <c r="Y13" s="12"/>
      <c r="Z13" s="12"/>
      <c r="AA13" s="12"/>
      <c r="AB13" s="12"/>
      <c r="AC13" s="12"/>
      <c r="AD13" s="12"/>
      <c r="AE13" s="12"/>
      <c r="AF13" s="12"/>
      <c r="AG13" s="12"/>
      <c r="AH13" s="12"/>
      <c r="AI13" s="12"/>
      <c r="AJ13" s="12"/>
      <c r="AK13" s="12"/>
      <c r="AL13" s="12"/>
      <c r="AM13" s="12">
        <v>1</v>
      </c>
      <c r="AN13" s="12"/>
      <c r="AO13" s="12"/>
      <c r="AP13" s="19"/>
    </row>
    <row r="14" spans="1:42" ht="15.75" customHeight="1">
      <c r="A14" s="12"/>
      <c r="B14" s="12"/>
      <c r="C14" s="12"/>
      <c r="D14" s="12"/>
      <c r="E14" s="12"/>
      <c r="F14" s="12"/>
      <c r="G14" s="12"/>
      <c r="H14" s="12"/>
      <c r="I14" s="12"/>
      <c r="J14" s="12"/>
      <c r="K14" s="12"/>
      <c r="L14" s="12"/>
      <c r="M14" s="12"/>
      <c r="N14" s="12"/>
      <c r="O14" s="12">
        <v>1</v>
      </c>
      <c r="P14" s="12"/>
      <c r="Q14" s="283"/>
      <c r="R14" s="12"/>
      <c r="S14" s="12"/>
      <c r="T14" s="12"/>
      <c r="U14" s="12"/>
      <c r="V14" s="12"/>
      <c r="W14" s="12"/>
      <c r="X14" s="12"/>
      <c r="Y14" s="12"/>
      <c r="Z14" s="12"/>
      <c r="AA14" s="12"/>
      <c r="AB14" s="12"/>
      <c r="AC14" s="12"/>
      <c r="AD14" s="12"/>
      <c r="AE14" s="12"/>
      <c r="AF14" s="12"/>
      <c r="AG14" s="12"/>
      <c r="AH14" s="12"/>
      <c r="AI14" s="12"/>
      <c r="AJ14" s="12"/>
      <c r="AK14" s="12">
        <v>1</v>
      </c>
      <c r="AL14" s="12"/>
      <c r="AM14" s="12"/>
      <c r="AN14" s="12"/>
      <c r="AO14" s="12"/>
      <c r="AP14" s="12"/>
    </row>
    <row r="15" spans="1:42" ht="15.75" customHeight="1">
      <c r="A15" s="12"/>
      <c r="B15" s="12"/>
      <c r="C15" s="12"/>
      <c r="D15" s="12"/>
      <c r="E15" s="12"/>
      <c r="F15" s="12"/>
      <c r="G15" s="12"/>
      <c r="H15" s="12"/>
      <c r="I15" s="12"/>
      <c r="J15" s="12"/>
      <c r="K15" s="12"/>
      <c r="L15" s="12"/>
      <c r="M15" s="12"/>
      <c r="N15" s="12"/>
      <c r="O15" s="12">
        <v>1</v>
      </c>
      <c r="P15" s="172"/>
      <c r="Q15" s="284"/>
      <c r="R15" s="12"/>
      <c r="S15" s="12"/>
      <c r="T15" s="12"/>
      <c r="U15" s="12"/>
      <c r="V15" s="12"/>
      <c r="W15" s="12"/>
      <c r="X15" s="12"/>
      <c r="Y15" s="12"/>
      <c r="Z15" s="12"/>
      <c r="AA15" s="12"/>
      <c r="AB15" s="12"/>
      <c r="AC15" s="12"/>
      <c r="AD15" s="12"/>
      <c r="AE15" s="12"/>
      <c r="AF15" s="12"/>
      <c r="AG15" s="12"/>
      <c r="AH15" s="12"/>
      <c r="AI15" s="12">
        <v>1</v>
      </c>
      <c r="AJ15" s="12"/>
      <c r="AK15" s="12"/>
      <c r="AL15" s="12"/>
      <c r="AM15" s="12"/>
      <c r="AN15" s="12"/>
      <c r="AO15" s="12"/>
      <c r="AP15" s="12"/>
    </row>
    <row r="16" spans="1:42" ht="15.75" customHeight="1">
      <c r="A16" s="12"/>
      <c r="B16" s="12"/>
      <c r="C16" s="12"/>
      <c r="D16" s="12"/>
      <c r="E16" s="12"/>
      <c r="F16" s="12">
        <v>1</v>
      </c>
      <c r="G16" s="12"/>
      <c r="H16" s="12"/>
      <c r="I16" s="12">
        <v>0</v>
      </c>
      <c r="J16" s="12"/>
      <c r="K16" s="12"/>
      <c r="L16" s="12"/>
      <c r="M16" s="12"/>
      <c r="N16" s="12">
        <v>1</v>
      </c>
      <c r="O16" s="12">
        <v>1</v>
      </c>
      <c r="P16" s="12"/>
      <c r="Q16" s="283"/>
      <c r="R16" s="12"/>
      <c r="S16" s="12"/>
      <c r="T16" s="12"/>
      <c r="U16" s="12"/>
      <c r="V16" s="12"/>
      <c r="W16" s="12"/>
      <c r="X16" s="12"/>
      <c r="Y16" s="12"/>
      <c r="Z16" s="12"/>
      <c r="AA16" s="12"/>
      <c r="AB16" s="12"/>
      <c r="AC16" s="12"/>
      <c r="AD16" s="12"/>
      <c r="AE16" s="12"/>
      <c r="AF16" s="12"/>
      <c r="AG16" s="12"/>
      <c r="AH16" s="12"/>
      <c r="AI16" s="12">
        <v>1</v>
      </c>
      <c r="AJ16" s="12"/>
      <c r="AK16" s="12"/>
      <c r="AL16" s="12"/>
      <c r="AM16" s="12"/>
      <c r="AN16" s="12"/>
      <c r="AO16" s="12"/>
      <c r="AP16" s="12"/>
    </row>
    <row r="17" spans="1:42" ht="15.75" customHeight="1">
      <c r="A17" s="12"/>
      <c r="B17" s="12"/>
      <c r="C17" s="12"/>
      <c r="D17" s="12"/>
      <c r="E17" s="12"/>
      <c r="F17" s="12"/>
      <c r="G17" s="12"/>
      <c r="H17" s="12"/>
      <c r="I17" s="12"/>
      <c r="J17" s="12"/>
      <c r="K17" s="12"/>
      <c r="L17" s="12"/>
      <c r="M17" s="12"/>
      <c r="N17" s="12"/>
      <c r="O17" s="12">
        <v>1</v>
      </c>
      <c r="P17" s="12"/>
      <c r="Q17" s="283"/>
      <c r="R17" s="12"/>
      <c r="S17" s="12"/>
      <c r="T17" s="12"/>
      <c r="U17" s="12"/>
      <c r="V17" s="12"/>
      <c r="W17" s="12"/>
      <c r="X17" s="12"/>
      <c r="Y17" s="12"/>
      <c r="Z17" s="12"/>
      <c r="AA17" s="12"/>
      <c r="AB17" s="12"/>
      <c r="AC17" s="12"/>
      <c r="AD17" s="12"/>
      <c r="AE17" s="12"/>
      <c r="AF17" s="12"/>
      <c r="AG17" s="12"/>
      <c r="AH17" s="12"/>
      <c r="AI17" s="12"/>
      <c r="AJ17" s="12">
        <v>1</v>
      </c>
      <c r="AK17" s="12"/>
      <c r="AL17" s="12"/>
      <c r="AM17" s="12"/>
      <c r="AN17" s="12"/>
      <c r="AO17" s="12"/>
      <c r="AP17" s="12"/>
    </row>
    <row r="18" spans="1:42" ht="15.75" customHeight="1">
      <c r="A18" s="12"/>
      <c r="B18" s="12"/>
      <c r="C18" s="12"/>
      <c r="D18" s="12">
        <v>1</v>
      </c>
      <c r="E18" s="12"/>
      <c r="F18" s="12"/>
      <c r="G18" s="12"/>
      <c r="H18" s="12"/>
      <c r="I18" s="12"/>
      <c r="J18" s="12"/>
      <c r="K18" s="12"/>
      <c r="L18" s="12"/>
      <c r="M18" s="12"/>
      <c r="N18" s="12"/>
      <c r="O18" s="12"/>
      <c r="P18" s="12"/>
      <c r="Q18" s="283"/>
      <c r="R18" s="12"/>
      <c r="S18" s="12"/>
      <c r="T18" s="12"/>
      <c r="U18" s="12"/>
      <c r="V18" s="12"/>
      <c r="W18" s="12"/>
      <c r="X18" s="12"/>
      <c r="Y18" s="12"/>
      <c r="Z18" s="12"/>
      <c r="AA18" s="12">
        <v>1</v>
      </c>
      <c r="AB18" s="12"/>
      <c r="AC18" s="12"/>
      <c r="AD18" s="12"/>
      <c r="AE18" s="12"/>
      <c r="AF18" s="12"/>
      <c r="AG18" s="12"/>
      <c r="AH18" s="12"/>
      <c r="AI18" s="12"/>
      <c r="AJ18" s="12"/>
      <c r="AK18" s="12"/>
      <c r="AL18" s="12"/>
      <c r="AM18" s="12"/>
      <c r="AN18" s="12"/>
      <c r="AO18" s="12"/>
      <c r="AP18" s="12"/>
    </row>
    <row r="19" spans="1:42" ht="15.75" customHeight="1">
      <c r="A19" s="12"/>
      <c r="B19" s="12"/>
      <c r="C19" s="12"/>
      <c r="D19" s="12">
        <v>1</v>
      </c>
      <c r="E19" s="12"/>
      <c r="F19" s="12"/>
      <c r="G19" s="12"/>
      <c r="H19" s="12"/>
      <c r="I19" s="12"/>
      <c r="J19" s="12"/>
      <c r="K19" s="12"/>
      <c r="L19" s="12"/>
      <c r="M19" s="12"/>
      <c r="N19" s="12"/>
      <c r="O19" s="12"/>
      <c r="P19" s="12"/>
      <c r="Q19" s="283"/>
      <c r="R19" s="12"/>
      <c r="S19" s="12"/>
      <c r="T19" s="12"/>
      <c r="U19" s="12"/>
      <c r="V19" s="12"/>
      <c r="W19" s="12"/>
      <c r="X19" s="12"/>
      <c r="Y19" s="12"/>
      <c r="Z19" s="12"/>
      <c r="AA19" s="12">
        <v>1</v>
      </c>
      <c r="AB19" s="12"/>
      <c r="AC19" s="12"/>
      <c r="AD19" s="12"/>
      <c r="AE19" s="12"/>
      <c r="AF19" s="12"/>
      <c r="AG19" s="12"/>
      <c r="AH19" s="12"/>
      <c r="AI19" s="12"/>
      <c r="AJ19" s="12"/>
      <c r="AK19" s="12"/>
      <c r="AL19" s="12"/>
      <c r="AM19" s="12"/>
      <c r="AN19" s="12"/>
      <c r="AO19" s="12"/>
      <c r="AP19" s="12"/>
    </row>
    <row r="20" spans="1:42" ht="15.75" customHeight="1">
      <c r="A20" s="12"/>
      <c r="B20" s="12"/>
      <c r="C20" s="12"/>
      <c r="D20" s="12"/>
      <c r="E20" s="12">
        <v>1</v>
      </c>
      <c r="F20" s="12"/>
      <c r="G20" s="12"/>
      <c r="H20" s="12"/>
      <c r="I20" s="12"/>
      <c r="J20" s="12"/>
      <c r="K20" s="12"/>
      <c r="L20" s="12"/>
      <c r="M20" s="12"/>
      <c r="N20" s="12"/>
      <c r="O20" s="12"/>
      <c r="P20" s="12"/>
      <c r="Q20" s="283"/>
      <c r="R20" s="12"/>
      <c r="S20" s="12"/>
      <c r="T20" s="12"/>
      <c r="U20" s="12"/>
      <c r="V20" s="12"/>
      <c r="W20" s="12"/>
      <c r="X20" s="12"/>
      <c r="Y20" s="12"/>
      <c r="Z20" s="12"/>
      <c r="AA20" s="12">
        <v>1</v>
      </c>
      <c r="AB20" s="12"/>
      <c r="AC20" s="12"/>
      <c r="AD20" s="12"/>
      <c r="AE20" s="12"/>
      <c r="AF20" s="12"/>
      <c r="AG20" s="12"/>
      <c r="AH20" s="12"/>
      <c r="AI20" s="12"/>
      <c r="AJ20" s="12"/>
      <c r="AK20" s="12"/>
      <c r="AL20" s="12"/>
      <c r="AM20" s="12"/>
      <c r="AN20" s="12"/>
      <c r="AO20" s="12"/>
      <c r="AP20" s="12"/>
    </row>
    <row r="21" spans="1:42" ht="15.75" customHeight="1">
      <c r="A21" s="12"/>
      <c r="B21" s="12"/>
      <c r="C21" s="12"/>
      <c r="D21" s="12">
        <v>1</v>
      </c>
      <c r="E21" s="12"/>
      <c r="F21" s="12"/>
      <c r="G21" s="12"/>
      <c r="H21" s="12"/>
      <c r="I21" s="12"/>
      <c r="J21" s="12"/>
      <c r="K21" s="12"/>
      <c r="L21" s="12"/>
      <c r="M21" s="12"/>
      <c r="N21" s="12"/>
      <c r="O21" s="12"/>
      <c r="P21" s="12"/>
      <c r="Q21" s="283"/>
      <c r="R21" s="12"/>
      <c r="S21" s="12"/>
      <c r="T21" s="12"/>
      <c r="U21" s="12"/>
      <c r="V21" s="12"/>
      <c r="W21" s="12"/>
      <c r="X21" s="12"/>
      <c r="Y21" s="12"/>
      <c r="Z21" s="12"/>
      <c r="AA21" s="12"/>
      <c r="AB21" s="12"/>
      <c r="AC21" s="12"/>
      <c r="AD21" s="12"/>
      <c r="AE21" s="12"/>
      <c r="AF21" s="12"/>
      <c r="AG21" s="12"/>
      <c r="AH21" s="12"/>
      <c r="AI21" s="12"/>
      <c r="AJ21" s="12"/>
      <c r="AK21" s="12">
        <v>1</v>
      </c>
      <c r="AL21" s="12"/>
      <c r="AM21" s="12"/>
      <c r="AN21" s="12"/>
      <c r="AO21" s="12"/>
      <c r="AP21" s="12"/>
    </row>
    <row r="22" spans="1:42" ht="15.75" customHeight="1">
      <c r="A22" s="12">
        <v>1</v>
      </c>
      <c r="B22" s="12"/>
      <c r="C22" s="12"/>
      <c r="D22" s="12"/>
      <c r="E22" s="12"/>
      <c r="F22" s="12"/>
      <c r="G22" s="12"/>
      <c r="H22" s="12"/>
      <c r="I22" s="12"/>
      <c r="J22" s="12"/>
      <c r="K22" s="12"/>
      <c r="L22" s="12"/>
      <c r="M22" s="12"/>
      <c r="N22" s="12"/>
      <c r="O22" s="12"/>
      <c r="P22" s="12"/>
      <c r="Q22" s="283"/>
      <c r="R22" s="12"/>
      <c r="S22" s="12"/>
      <c r="T22" s="12"/>
      <c r="U22" s="12"/>
      <c r="V22" s="12"/>
      <c r="W22" s="12"/>
      <c r="X22" s="12"/>
      <c r="Y22" s="12"/>
      <c r="Z22" s="12"/>
      <c r="AA22" s="12"/>
      <c r="AB22" s="12"/>
      <c r="AC22" s="12"/>
      <c r="AD22" s="12"/>
      <c r="AE22" s="12"/>
      <c r="AF22" s="12"/>
      <c r="AG22" s="12">
        <v>1</v>
      </c>
      <c r="AH22" s="12"/>
      <c r="AI22" s="12"/>
      <c r="AJ22" s="12"/>
      <c r="AK22" s="12"/>
      <c r="AL22" s="12"/>
      <c r="AM22" s="12"/>
      <c r="AN22" s="12"/>
      <c r="AO22" s="12"/>
      <c r="AP22" s="19"/>
    </row>
    <row r="23" spans="1:42" ht="15.75" customHeight="1">
      <c r="A23" s="12"/>
      <c r="B23" s="12"/>
      <c r="C23" s="12"/>
      <c r="D23" s="12"/>
      <c r="E23" s="12"/>
      <c r="F23" s="12"/>
      <c r="G23" s="12"/>
      <c r="H23" s="12"/>
      <c r="I23" s="12"/>
      <c r="J23" s="12"/>
      <c r="K23" s="12"/>
      <c r="L23" s="12"/>
      <c r="M23" s="12"/>
      <c r="N23" s="12"/>
      <c r="O23" s="12"/>
      <c r="P23" s="12"/>
      <c r="Q23" s="283"/>
      <c r="R23" s="12">
        <v>1</v>
      </c>
      <c r="S23" s="12">
        <v>1</v>
      </c>
      <c r="T23" s="12">
        <v>1</v>
      </c>
      <c r="U23" s="12">
        <v>1</v>
      </c>
      <c r="V23" s="12"/>
      <c r="W23" s="12"/>
      <c r="X23" s="12"/>
      <c r="Y23" s="12"/>
      <c r="Z23" s="12"/>
      <c r="AA23" s="12">
        <v>1</v>
      </c>
      <c r="AB23" s="12"/>
      <c r="AC23" s="12"/>
      <c r="AD23" s="12"/>
      <c r="AE23" s="12"/>
      <c r="AF23" s="12"/>
      <c r="AG23" s="12"/>
      <c r="AH23" s="12"/>
      <c r="AI23" s="12"/>
      <c r="AJ23" s="12"/>
      <c r="AK23" s="12"/>
      <c r="AL23" s="12"/>
      <c r="AM23" s="12"/>
      <c r="AN23" s="12"/>
      <c r="AO23" s="12"/>
      <c r="AP23" s="238"/>
    </row>
    <row r="24" spans="1:42" ht="15.75" customHeight="1">
      <c r="A24" s="12"/>
      <c r="B24" s="12"/>
      <c r="C24" s="12"/>
      <c r="D24" s="12">
        <v>1</v>
      </c>
      <c r="E24" s="12"/>
      <c r="F24" s="12"/>
      <c r="G24" s="12"/>
      <c r="H24" s="12"/>
      <c r="I24" s="12"/>
      <c r="J24" s="12"/>
      <c r="K24" s="12"/>
      <c r="L24" s="12"/>
      <c r="M24" s="12"/>
      <c r="N24" s="12"/>
      <c r="O24" s="12"/>
      <c r="P24" s="12"/>
      <c r="Q24" s="283"/>
      <c r="R24" s="12"/>
      <c r="S24" s="12"/>
      <c r="T24" s="12"/>
      <c r="U24" s="12"/>
      <c r="V24" s="12"/>
      <c r="W24" s="12"/>
      <c r="X24" s="12"/>
      <c r="Y24" s="12"/>
      <c r="Z24" s="12"/>
      <c r="AA24" s="258"/>
      <c r="AB24" s="12">
        <v>1</v>
      </c>
      <c r="AC24" s="12"/>
      <c r="AD24" s="12"/>
      <c r="AE24" s="12"/>
      <c r="AF24" s="12"/>
      <c r="AG24" s="12"/>
      <c r="AH24" s="12"/>
      <c r="AI24" s="12"/>
      <c r="AJ24" s="12"/>
      <c r="AK24" s="12"/>
      <c r="AL24" s="12"/>
      <c r="AM24" s="12"/>
      <c r="AN24" s="12"/>
      <c r="AO24" s="12"/>
      <c r="AP24" s="240"/>
    </row>
    <row r="25" spans="1:42" ht="15.75" customHeight="1">
      <c r="A25" s="12"/>
      <c r="B25" s="12"/>
      <c r="C25" s="12">
        <v>1</v>
      </c>
      <c r="D25" s="12">
        <v>1</v>
      </c>
      <c r="E25" s="12"/>
      <c r="F25" s="12"/>
      <c r="G25" s="12"/>
      <c r="H25" s="12"/>
      <c r="I25" s="12"/>
      <c r="J25" s="12"/>
      <c r="K25" s="12"/>
      <c r="L25" s="12"/>
      <c r="M25" s="12"/>
      <c r="N25" s="12"/>
      <c r="O25" s="12"/>
      <c r="P25" s="12"/>
      <c r="Q25" s="283"/>
      <c r="R25" s="12"/>
      <c r="S25" s="12"/>
      <c r="T25" s="12"/>
      <c r="U25" s="12"/>
      <c r="V25" s="12">
        <v>1</v>
      </c>
      <c r="W25" s="12"/>
      <c r="X25" s="12"/>
      <c r="Y25" s="12"/>
      <c r="Z25" s="12"/>
      <c r="AA25" s="12"/>
      <c r="AB25" s="12"/>
      <c r="AC25" s="12"/>
      <c r="AD25" s="12"/>
      <c r="AE25" s="12"/>
      <c r="AF25" s="12"/>
      <c r="AG25" s="12"/>
      <c r="AH25" s="12"/>
      <c r="AI25" s="12"/>
      <c r="AJ25" s="12"/>
      <c r="AK25" s="12"/>
      <c r="AL25" s="12"/>
      <c r="AM25" s="12"/>
      <c r="AN25" s="12"/>
      <c r="AO25" s="12"/>
      <c r="AP25" s="239"/>
    </row>
    <row r="26" spans="1:42" ht="15" customHeight="1">
      <c r="A26" s="12"/>
      <c r="B26" s="12"/>
      <c r="C26" s="12"/>
      <c r="D26" s="12"/>
      <c r="E26" s="12"/>
      <c r="F26" s="12"/>
      <c r="G26" s="12"/>
      <c r="H26" s="12"/>
      <c r="I26" s="12"/>
      <c r="J26" s="12"/>
      <c r="K26" s="12"/>
      <c r="L26" s="12"/>
      <c r="M26" s="12"/>
      <c r="N26" s="12"/>
      <c r="O26" s="12"/>
      <c r="P26" s="12"/>
      <c r="Q26" s="28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v>1</v>
      </c>
      <c r="AP26" s="12">
        <v>1</v>
      </c>
    </row>
    <row r="27" spans="1:42" ht="15.75" customHeight="1">
      <c r="A27" s="12">
        <v>1</v>
      </c>
      <c r="B27" s="12"/>
      <c r="C27" s="12"/>
      <c r="D27" s="12">
        <v>1</v>
      </c>
      <c r="E27" s="12"/>
      <c r="F27" s="12"/>
      <c r="G27" s="12"/>
      <c r="H27" s="12"/>
      <c r="I27" s="12"/>
      <c r="J27" s="12"/>
      <c r="K27" s="12"/>
      <c r="L27" s="12"/>
      <c r="M27" s="12"/>
      <c r="N27" s="12"/>
      <c r="O27" s="12"/>
      <c r="P27" s="12"/>
      <c r="Q27" s="283"/>
      <c r="R27" s="12"/>
      <c r="S27" s="12"/>
      <c r="T27" s="12"/>
      <c r="U27" s="12"/>
      <c r="V27" s="12"/>
      <c r="W27" s="12"/>
      <c r="X27" s="12"/>
      <c r="Y27" s="12"/>
      <c r="Z27" s="12"/>
      <c r="AA27" s="12">
        <v>1</v>
      </c>
      <c r="AB27" s="12"/>
      <c r="AC27" s="12"/>
      <c r="AD27" s="12"/>
      <c r="AE27" s="12"/>
      <c r="AF27" s="12"/>
      <c r="AG27" s="12"/>
      <c r="AH27" s="12"/>
      <c r="AI27" s="12"/>
      <c r="AJ27" s="12"/>
      <c r="AK27" s="12"/>
      <c r="AL27" s="12"/>
      <c r="AM27" s="12"/>
      <c r="AN27" s="12"/>
      <c r="AO27" s="12"/>
      <c r="AP27" s="12"/>
    </row>
    <row r="28" spans="1:42" ht="15.75" customHeight="1">
      <c r="A28" s="12"/>
      <c r="B28" s="12"/>
      <c r="C28" s="12"/>
      <c r="D28" s="12"/>
      <c r="E28" s="12"/>
      <c r="F28" s="12"/>
      <c r="G28" s="12"/>
      <c r="H28" s="12"/>
      <c r="I28" s="12"/>
      <c r="J28" s="12"/>
      <c r="K28" s="12"/>
      <c r="L28" s="12"/>
      <c r="M28" s="12"/>
      <c r="N28" s="12"/>
      <c r="O28" s="12"/>
      <c r="P28" s="12"/>
      <c r="Q28" s="283"/>
      <c r="R28" s="12">
        <v>1</v>
      </c>
      <c r="S28" s="12"/>
      <c r="T28" s="12"/>
      <c r="U28" s="12">
        <v>1</v>
      </c>
      <c r="V28" s="12">
        <v>1</v>
      </c>
      <c r="W28" s="12"/>
      <c r="X28" s="12"/>
      <c r="Y28" s="12"/>
      <c r="Z28" s="12"/>
      <c r="AA28" s="12"/>
      <c r="AB28" s="12"/>
      <c r="AC28" s="12"/>
      <c r="AD28" s="12"/>
      <c r="AE28" s="12"/>
      <c r="AF28" s="12"/>
      <c r="AG28" s="12"/>
      <c r="AH28" s="12"/>
      <c r="AI28" s="12"/>
      <c r="AJ28" s="12"/>
      <c r="AK28" s="12"/>
      <c r="AL28" s="12"/>
      <c r="AM28" s="12"/>
      <c r="AN28" s="12"/>
      <c r="AO28" s="12"/>
      <c r="AP28" s="12"/>
    </row>
    <row r="29" spans="1:42" ht="15.75" customHeight="1">
      <c r="A29" s="12"/>
      <c r="B29" s="12"/>
      <c r="C29" s="12"/>
      <c r="D29" s="12"/>
      <c r="E29" s="12"/>
      <c r="F29" s="12"/>
      <c r="G29" s="12"/>
      <c r="H29" s="12"/>
      <c r="I29" s="12"/>
      <c r="J29" s="12"/>
      <c r="K29" s="12"/>
      <c r="L29" s="12"/>
      <c r="M29" s="12"/>
      <c r="N29" s="12">
        <v>1</v>
      </c>
      <c r="O29" s="12"/>
      <c r="P29" s="12"/>
      <c r="Q29" s="283"/>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v>1</v>
      </c>
      <c r="AP29" s="12"/>
    </row>
    <row r="30" spans="1:42" ht="15.75" customHeight="1">
      <c r="A30" s="28"/>
      <c r="B30" s="28"/>
      <c r="C30" s="28"/>
      <c r="D30" s="28"/>
      <c r="E30" s="28"/>
      <c r="F30" s="28"/>
      <c r="G30" s="28"/>
      <c r="H30" s="28"/>
      <c r="I30" s="28"/>
      <c r="J30" s="28"/>
      <c r="K30" s="28"/>
      <c r="L30" s="28"/>
      <c r="M30" s="28"/>
      <c r="N30" s="28">
        <v>1</v>
      </c>
      <c r="O30" s="28"/>
      <c r="P30" s="28"/>
      <c r="Q30" s="285"/>
      <c r="R30" s="28"/>
      <c r="S30" s="28"/>
      <c r="T30" s="28"/>
      <c r="U30" s="28"/>
      <c r="V30" s="28"/>
      <c r="W30" s="28"/>
      <c r="X30" s="28"/>
      <c r="Y30" s="28"/>
      <c r="Z30" s="28"/>
      <c r="AA30" s="28">
        <v>1</v>
      </c>
      <c r="AB30" s="28"/>
      <c r="AC30" s="28"/>
      <c r="AD30" s="28"/>
      <c r="AE30" s="28"/>
      <c r="AF30" s="28"/>
      <c r="AG30" s="28"/>
      <c r="AH30" s="28"/>
      <c r="AI30" s="28"/>
      <c r="AJ30" s="28"/>
      <c r="AK30" s="28"/>
      <c r="AL30" s="28"/>
      <c r="AM30" s="28"/>
      <c r="AN30" s="28"/>
      <c r="AO30" s="13"/>
      <c r="AP30" s="28"/>
    </row>
    <row r="31" spans="1:42" ht="15.75" customHeight="1">
      <c r="A31" s="28"/>
      <c r="B31" s="28"/>
      <c r="C31" s="28"/>
      <c r="D31" s="28"/>
      <c r="E31" s="28"/>
      <c r="F31" s="28"/>
      <c r="G31" s="28"/>
      <c r="H31" s="28"/>
      <c r="I31" s="28"/>
      <c r="J31" s="28"/>
      <c r="K31" s="28"/>
      <c r="L31" s="28"/>
      <c r="M31" s="28"/>
      <c r="N31" s="28"/>
      <c r="O31" s="28"/>
      <c r="P31" s="28"/>
      <c r="Q31" s="285"/>
      <c r="R31" s="28"/>
      <c r="S31" s="28"/>
      <c r="T31" s="28"/>
      <c r="U31" s="28"/>
      <c r="V31" s="28"/>
      <c r="W31" s="28"/>
      <c r="X31" s="28"/>
      <c r="Y31" s="28"/>
      <c r="Z31" s="28"/>
      <c r="AA31" s="28"/>
      <c r="AB31" s="28"/>
      <c r="AC31" s="28"/>
      <c r="AD31" s="28"/>
      <c r="AE31" s="28"/>
      <c r="AF31" s="28"/>
      <c r="AG31" s="28"/>
      <c r="AH31" s="28"/>
      <c r="AI31" s="28"/>
      <c r="AJ31" s="28">
        <v>1</v>
      </c>
      <c r="AK31" s="28"/>
      <c r="AL31" s="28"/>
      <c r="AM31" s="28"/>
      <c r="AN31" s="28"/>
      <c r="AO31" s="28"/>
      <c r="AP31" s="28"/>
    </row>
    <row r="32" spans="1:42" ht="15.75" customHeight="1">
      <c r="A32" s="28"/>
      <c r="B32" s="28"/>
      <c r="C32" s="28"/>
      <c r="D32" s="28"/>
      <c r="E32" s="28"/>
      <c r="F32" s="28"/>
      <c r="G32" s="28"/>
      <c r="H32" s="28"/>
      <c r="I32" s="28"/>
      <c r="J32" s="28"/>
      <c r="K32" s="28"/>
      <c r="L32" s="28"/>
      <c r="M32" s="28"/>
      <c r="N32" s="28"/>
      <c r="O32" s="28"/>
      <c r="P32" s="28"/>
      <c r="Q32" s="285"/>
      <c r="R32" s="28"/>
      <c r="S32" s="28"/>
      <c r="T32" s="28"/>
      <c r="U32" s="28"/>
      <c r="V32" s="28"/>
      <c r="W32" s="28"/>
      <c r="X32" s="28"/>
      <c r="Y32" s="28"/>
      <c r="Z32" s="28"/>
      <c r="AA32" s="28"/>
      <c r="AB32" s="28"/>
      <c r="AC32" s="28"/>
      <c r="AD32" s="28"/>
      <c r="AE32" s="28"/>
      <c r="AF32" s="28"/>
      <c r="AG32" s="28"/>
      <c r="AH32" s="28"/>
      <c r="AI32" s="28"/>
      <c r="AJ32" s="28"/>
      <c r="AK32" s="28">
        <v>1</v>
      </c>
      <c r="AL32" s="28">
        <v>1</v>
      </c>
      <c r="AM32" s="28"/>
      <c r="AN32" s="28"/>
      <c r="AO32" s="28"/>
      <c r="AP32" s="28"/>
    </row>
    <row r="33" spans="1:42" ht="15.75" customHeight="1">
      <c r="A33" s="13"/>
      <c r="B33" s="13"/>
      <c r="C33" s="13"/>
      <c r="D33" s="13"/>
      <c r="E33" s="13"/>
      <c r="F33" s="13"/>
      <c r="G33" s="13"/>
      <c r="H33" s="13"/>
      <c r="I33" s="13"/>
      <c r="J33" s="13"/>
      <c r="K33" s="13"/>
      <c r="L33" s="13"/>
      <c r="M33" s="13"/>
      <c r="N33" s="13"/>
      <c r="O33" s="13">
        <v>1</v>
      </c>
      <c r="P33" s="13"/>
      <c r="Q33" s="286"/>
      <c r="R33" s="13"/>
      <c r="S33" s="13"/>
      <c r="T33" s="13"/>
      <c r="U33" s="13"/>
      <c r="V33" s="13"/>
      <c r="W33" s="13"/>
      <c r="X33" s="13"/>
      <c r="Y33" s="13"/>
      <c r="Z33" s="13"/>
      <c r="AA33" s="13"/>
      <c r="AB33" s="13"/>
      <c r="AC33" s="13"/>
      <c r="AD33" s="13"/>
      <c r="AE33" s="13"/>
      <c r="AF33" s="13"/>
      <c r="AG33" s="13"/>
      <c r="AH33" s="13"/>
      <c r="AI33" s="13"/>
      <c r="AJ33" s="13">
        <v>1</v>
      </c>
      <c r="AK33" s="13"/>
      <c r="AL33" s="13"/>
      <c r="AM33" s="13"/>
      <c r="AN33" s="13"/>
      <c r="AO33" s="13"/>
      <c r="AP33" s="13"/>
    </row>
    <row r="34" spans="1:42" ht="15.75" customHeight="1">
      <c r="A34" s="28"/>
      <c r="B34" s="28"/>
      <c r="C34" s="28"/>
      <c r="D34" s="28"/>
      <c r="E34" s="28"/>
      <c r="F34" s="28"/>
      <c r="G34" s="28"/>
      <c r="H34" s="28"/>
      <c r="I34" s="28"/>
      <c r="J34" s="28"/>
      <c r="K34" s="28"/>
      <c r="L34" s="28"/>
      <c r="M34" s="28"/>
      <c r="N34" s="28"/>
      <c r="O34" s="28"/>
      <c r="P34" s="28"/>
      <c r="Q34" s="285"/>
      <c r="R34" s="28"/>
      <c r="S34" s="28"/>
      <c r="T34" s="28"/>
      <c r="U34" s="28"/>
      <c r="V34" s="28"/>
      <c r="W34" s="28"/>
      <c r="X34" s="28"/>
      <c r="Y34" s="28"/>
      <c r="Z34" s="28"/>
      <c r="AA34" s="28"/>
      <c r="AB34" s="28"/>
      <c r="AC34" s="28"/>
      <c r="AD34" s="28"/>
      <c r="AE34" s="28"/>
      <c r="AF34" s="28">
        <v>1</v>
      </c>
      <c r="AG34" s="28"/>
      <c r="AH34" s="28"/>
      <c r="AI34" s="28"/>
      <c r="AJ34" s="28"/>
      <c r="AK34" s="28"/>
      <c r="AL34" s="28"/>
      <c r="AM34" s="28"/>
      <c r="AN34" s="28"/>
      <c r="AO34" s="28"/>
      <c r="AP34" s="28"/>
    </row>
    <row r="35" spans="1:42" ht="15.75" customHeight="1">
      <c r="A35" s="28"/>
      <c r="B35" s="28"/>
      <c r="C35" s="28">
        <v>1</v>
      </c>
      <c r="D35" s="28"/>
      <c r="E35" s="28"/>
      <c r="F35" s="28">
        <v>1</v>
      </c>
      <c r="G35" s="28"/>
      <c r="H35" s="28"/>
      <c r="I35" s="28">
        <v>0</v>
      </c>
      <c r="J35" s="28"/>
      <c r="K35" s="28"/>
      <c r="L35" s="28"/>
      <c r="M35" s="28"/>
      <c r="N35" s="28"/>
      <c r="O35" s="28">
        <v>1</v>
      </c>
      <c r="P35" s="28"/>
      <c r="Q35" s="285"/>
      <c r="R35" s="28"/>
      <c r="S35" s="28"/>
      <c r="T35" s="28"/>
      <c r="U35" s="28"/>
      <c r="V35" s="28"/>
      <c r="W35" s="28"/>
      <c r="X35" s="28"/>
      <c r="Y35" s="28"/>
      <c r="Z35" s="28"/>
      <c r="AA35" s="28"/>
      <c r="AB35" s="28"/>
      <c r="AC35" s="28"/>
      <c r="AD35" s="28"/>
      <c r="AE35" s="28"/>
      <c r="AF35" s="28">
        <v>1</v>
      </c>
      <c r="AG35" s="28"/>
      <c r="AH35" s="28"/>
      <c r="AI35" s="28"/>
      <c r="AJ35" s="28"/>
      <c r="AK35" s="28"/>
      <c r="AL35" s="28"/>
      <c r="AM35" s="28"/>
      <c r="AN35" s="28"/>
      <c r="AO35" s="28"/>
      <c r="AP35" s="28"/>
    </row>
    <row r="36" spans="1:42" ht="15.75" customHeight="1">
      <c r="A36" s="28"/>
      <c r="B36" s="28"/>
      <c r="C36" s="28"/>
      <c r="D36" s="28"/>
      <c r="E36" s="28"/>
      <c r="F36" s="28"/>
      <c r="G36" s="28"/>
      <c r="H36" s="28"/>
      <c r="I36" s="28"/>
      <c r="J36" s="28"/>
      <c r="K36" s="28"/>
      <c r="L36" s="28"/>
      <c r="M36" s="28"/>
      <c r="N36" s="28"/>
      <c r="O36" s="28"/>
      <c r="P36" s="28"/>
      <c r="Q36" s="285"/>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v>1</v>
      </c>
      <c r="AP36" s="28"/>
    </row>
    <row r="37" spans="1:42" ht="15.75" customHeight="1">
      <c r="A37" s="47"/>
      <c r="B37" s="47"/>
      <c r="C37" s="47"/>
      <c r="D37" s="47"/>
      <c r="E37" s="47"/>
      <c r="F37" s="47"/>
      <c r="G37" s="47"/>
      <c r="H37" s="47"/>
      <c r="I37" s="47"/>
      <c r="J37" s="47"/>
      <c r="K37" s="47">
        <v>0</v>
      </c>
      <c r="L37" s="47"/>
      <c r="M37" s="47">
        <v>1</v>
      </c>
      <c r="N37" s="47"/>
      <c r="O37" s="47"/>
      <c r="P37" s="47"/>
      <c r="Q37" s="287"/>
      <c r="R37" s="47"/>
      <c r="S37" s="47"/>
      <c r="T37" s="47"/>
      <c r="U37" s="47"/>
      <c r="V37" s="47"/>
      <c r="W37" s="47"/>
      <c r="X37" s="47"/>
      <c r="Y37" s="47"/>
      <c r="Z37" s="47"/>
      <c r="AA37" s="47"/>
      <c r="AB37" s="47"/>
      <c r="AC37" s="47"/>
      <c r="AD37" s="47"/>
      <c r="AE37" s="47"/>
      <c r="AF37" s="47"/>
      <c r="AG37" s="47"/>
      <c r="AH37" s="47"/>
      <c r="AI37" s="47"/>
      <c r="AJ37" s="47"/>
      <c r="AK37" s="47"/>
      <c r="AL37" s="47"/>
      <c r="AM37" s="47">
        <v>1</v>
      </c>
      <c r="AN37" s="47"/>
      <c r="AO37" s="47"/>
      <c r="AP37" s="47"/>
    </row>
    <row r="38" spans="1:42" ht="15.75" customHeight="1">
      <c r="A38" s="28"/>
      <c r="B38" s="28"/>
      <c r="C38" s="28"/>
      <c r="D38" s="28"/>
      <c r="E38" s="28"/>
      <c r="F38" s="28"/>
      <c r="G38" s="28"/>
      <c r="H38" s="28"/>
      <c r="I38" s="28"/>
      <c r="J38" s="28"/>
      <c r="K38" s="28"/>
      <c r="L38" s="28"/>
      <c r="M38" s="28"/>
      <c r="N38" s="28"/>
      <c r="O38" s="28"/>
      <c r="P38" s="28"/>
      <c r="Q38" s="285"/>
      <c r="R38" s="28"/>
      <c r="S38" s="28"/>
      <c r="T38" s="28"/>
      <c r="U38" s="28"/>
      <c r="V38" s="28"/>
      <c r="W38" s="28"/>
      <c r="X38" s="28"/>
      <c r="Y38" s="28"/>
      <c r="Z38" s="28">
        <v>1</v>
      </c>
      <c r="AA38" s="28"/>
      <c r="AB38" s="28"/>
      <c r="AC38" s="28"/>
      <c r="AD38" s="28"/>
      <c r="AE38" s="28"/>
      <c r="AF38" s="28"/>
      <c r="AG38" s="28"/>
      <c r="AH38" s="28"/>
      <c r="AI38" s="28"/>
      <c r="AJ38" s="28"/>
      <c r="AK38" s="28"/>
      <c r="AL38" s="28"/>
      <c r="AM38" s="28"/>
      <c r="AN38" s="28"/>
      <c r="AO38" s="28"/>
      <c r="AP38" s="28"/>
    </row>
    <row r="39" spans="1:42" ht="15.75" customHeight="1">
      <c r="A39" s="28"/>
      <c r="B39" s="28"/>
      <c r="C39" s="28"/>
      <c r="D39" s="28"/>
      <c r="E39" s="28"/>
      <c r="F39" s="28"/>
      <c r="G39" s="28"/>
      <c r="H39" s="28"/>
      <c r="I39" s="28"/>
      <c r="J39" s="28"/>
      <c r="K39" s="28"/>
      <c r="L39" s="28"/>
      <c r="M39" s="28"/>
      <c r="N39" s="28"/>
      <c r="O39" s="28">
        <v>1</v>
      </c>
      <c r="P39" s="28"/>
      <c r="Q39" s="285"/>
      <c r="R39" s="28"/>
      <c r="S39" s="28"/>
      <c r="T39" s="28"/>
      <c r="U39" s="28"/>
      <c r="V39" s="28"/>
      <c r="W39" s="28"/>
      <c r="X39" s="28"/>
      <c r="Y39" s="28"/>
      <c r="Z39" s="28"/>
      <c r="AA39" s="28">
        <v>1</v>
      </c>
      <c r="AB39" s="28"/>
      <c r="AC39" s="28"/>
      <c r="AD39" s="28"/>
      <c r="AE39" s="28"/>
      <c r="AF39" s="28"/>
      <c r="AG39" s="28"/>
      <c r="AH39" s="28"/>
      <c r="AI39" s="28"/>
      <c r="AJ39" s="28"/>
      <c r="AK39" s="28"/>
      <c r="AL39" s="28"/>
      <c r="AM39" s="28"/>
      <c r="AN39" s="28"/>
      <c r="AO39" s="28"/>
      <c r="AP39" s="28"/>
    </row>
    <row r="40" spans="1:42" ht="15.75" customHeight="1">
      <c r="A40" s="13"/>
      <c r="B40" s="13"/>
      <c r="C40" s="13"/>
      <c r="D40" s="13">
        <v>1</v>
      </c>
      <c r="E40" s="13"/>
      <c r="F40" s="13"/>
      <c r="G40" s="13"/>
      <c r="H40" s="13"/>
      <c r="I40" s="13"/>
      <c r="J40" s="13"/>
      <c r="K40" s="13"/>
      <c r="L40" s="13"/>
      <c r="M40" s="13"/>
      <c r="N40" s="13"/>
      <c r="O40" s="13"/>
      <c r="P40" s="13"/>
      <c r="Q40" s="286"/>
      <c r="R40" s="13"/>
      <c r="S40" s="13"/>
      <c r="T40" s="13"/>
      <c r="U40" s="13"/>
      <c r="V40" s="13"/>
      <c r="W40" s="13"/>
      <c r="X40" s="13"/>
      <c r="Y40" s="13"/>
      <c r="Z40" s="13">
        <v>1</v>
      </c>
      <c r="AA40" s="13"/>
      <c r="AB40" s="13"/>
      <c r="AC40" s="13"/>
      <c r="AD40" s="13"/>
      <c r="AE40" s="13"/>
      <c r="AF40" s="13"/>
      <c r="AG40" s="13"/>
      <c r="AH40" s="13"/>
      <c r="AI40" s="13"/>
      <c r="AJ40" s="13"/>
      <c r="AK40" s="13"/>
      <c r="AL40" s="13"/>
      <c r="AM40" s="13"/>
      <c r="AN40" s="13"/>
      <c r="AO40" s="13"/>
      <c r="AP40" s="13"/>
    </row>
    <row r="41" spans="1:42" ht="15.75" customHeight="1">
      <c r="A41" s="28"/>
      <c r="B41" s="28"/>
      <c r="C41" s="28"/>
      <c r="D41" s="28"/>
      <c r="E41" s="28"/>
      <c r="F41" s="28">
        <v>1</v>
      </c>
      <c r="G41" s="28"/>
      <c r="H41" s="28"/>
      <c r="I41" s="28">
        <v>0</v>
      </c>
      <c r="J41" s="28"/>
      <c r="K41" s="28"/>
      <c r="L41" s="28"/>
      <c r="M41" s="28"/>
      <c r="N41" s="28"/>
      <c r="O41" s="28">
        <v>1</v>
      </c>
      <c r="P41" s="28"/>
      <c r="Q41" s="285"/>
      <c r="R41" s="28"/>
      <c r="S41" s="28"/>
      <c r="T41" s="28"/>
      <c r="U41" s="28"/>
      <c r="V41" s="28"/>
      <c r="W41" s="28"/>
      <c r="X41" s="28"/>
      <c r="Y41" s="28"/>
      <c r="Z41" s="28"/>
      <c r="AA41" s="28"/>
      <c r="AB41" s="28"/>
      <c r="AC41" s="28"/>
      <c r="AD41" s="28"/>
      <c r="AE41" s="28"/>
      <c r="AF41" s="28"/>
      <c r="AG41" s="28"/>
      <c r="AH41" s="28"/>
      <c r="AI41" s="28"/>
      <c r="AJ41" s="28">
        <v>1</v>
      </c>
      <c r="AK41" s="28"/>
      <c r="AL41" s="28"/>
      <c r="AM41" s="28"/>
      <c r="AN41" s="28"/>
      <c r="AO41" s="28"/>
      <c r="AP41" s="28"/>
    </row>
    <row r="42" spans="1:42" ht="15.75" customHeight="1">
      <c r="A42" s="28"/>
      <c r="B42" s="28"/>
      <c r="C42" s="28">
        <v>1</v>
      </c>
      <c r="D42" s="28"/>
      <c r="E42" s="28"/>
      <c r="F42" s="28">
        <v>0</v>
      </c>
      <c r="G42" s="28"/>
      <c r="H42" s="28"/>
      <c r="I42" s="28">
        <v>1</v>
      </c>
      <c r="J42" s="28"/>
      <c r="K42" s="28"/>
      <c r="L42" s="28"/>
      <c r="M42" s="28"/>
      <c r="N42" s="28"/>
      <c r="O42" s="28">
        <v>1</v>
      </c>
      <c r="P42" s="28"/>
      <c r="Q42" s="285"/>
      <c r="R42" s="28"/>
      <c r="S42" s="28"/>
      <c r="T42" s="28"/>
      <c r="U42" s="28"/>
      <c r="V42" s="28"/>
      <c r="W42" s="28"/>
      <c r="X42" s="28"/>
      <c r="Y42" s="28"/>
      <c r="Z42" s="28"/>
      <c r="AA42" s="28"/>
      <c r="AB42" s="28"/>
      <c r="AC42" s="28"/>
      <c r="AD42" s="28"/>
      <c r="AE42" s="28"/>
      <c r="AF42" s="28"/>
      <c r="AG42" s="28"/>
      <c r="AH42" s="28"/>
      <c r="AI42" s="28"/>
      <c r="AJ42" s="28">
        <v>1</v>
      </c>
      <c r="AK42" s="28"/>
      <c r="AL42" s="28"/>
      <c r="AM42" s="28"/>
      <c r="AN42" s="28"/>
      <c r="AO42" s="28"/>
      <c r="AP42" s="28"/>
    </row>
    <row r="43" spans="1:42" ht="15.75" customHeight="1">
      <c r="A43" s="28">
        <v>1</v>
      </c>
      <c r="B43" s="28"/>
      <c r="C43" s="28">
        <v>1</v>
      </c>
      <c r="D43" s="28"/>
      <c r="E43" s="28"/>
      <c r="F43" s="28"/>
      <c r="G43" s="28"/>
      <c r="H43" s="28"/>
      <c r="I43" s="28"/>
      <c r="J43" s="28"/>
      <c r="K43" s="28"/>
      <c r="L43" s="28"/>
      <c r="M43" s="28"/>
      <c r="N43" s="28"/>
      <c r="O43" s="28"/>
      <c r="P43" s="28"/>
      <c r="Q43" s="285"/>
      <c r="R43" s="28"/>
      <c r="S43" s="28"/>
      <c r="T43" s="28"/>
      <c r="U43" s="28"/>
      <c r="V43" s="28"/>
      <c r="W43" s="28"/>
      <c r="X43" s="28"/>
      <c r="Y43" s="28"/>
      <c r="Z43" s="28"/>
      <c r="AA43" s="28"/>
      <c r="AB43" s="28"/>
      <c r="AC43" s="28"/>
      <c r="AD43" s="28"/>
      <c r="AE43" s="28"/>
      <c r="AF43" s="28"/>
      <c r="AG43" s="28"/>
      <c r="AH43" s="28"/>
      <c r="AI43" s="28"/>
      <c r="AJ43" s="28">
        <v>1</v>
      </c>
      <c r="AK43" s="28"/>
      <c r="AL43" s="28"/>
      <c r="AM43" s="28"/>
      <c r="AN43" s="28"/>
      <c r="AO43" s="28"/>
      <c r="AP43" s="28"/>
    </row>
    <row r="44" spans="1:42" ht="15.75" customHeight="1">
      <c r="A44" s="28"/>
      <c r="B44" s="28"/>
      <c r="C44" s="28"/>
      <c r="D44" s="28"/>
      <c r="E44" s="28"/>
      <c r="F44" s="28"/>
      <c r="G44" s="28"/>
      <c r="H44" s="28"/>
      <c r="I44" s="28"/>
      <c r="J44" s="28"/>
      <c r="K44" s="28"/>
      <c r="L44" s="28"/>
      <c r="M44" s="28"/>
      <c r="N44" s="28"/>
      <c r="O44" s="28"/>
      <c r="P44" s="28"/>
      <c r="Q44" s="285"/>
      <c r="R44" s="28"/>
      <c r="S44" s="28"/>
      <c r="T44" s="28"/>
      <c r="U44" s="28"/>
      <c r="V44" s="28"/>
      <c r="W44" s="28"/>
      <c r="X44" s="28"/>
      <c r="Y44" s="28"/>
      <c r="Z44" s="28"/>
      <c r="AA44" s="28">
        <v>1</v>
      </c>
      <c r="AB44" s="28"/>
      <c r="AC44" s="28"/>
      <c r="AD44" s="28"/>
      <c r="AE44" s="28"/>
      <c r="AF44" s="28"/>
      <c r="AG44" s="28"/>
      <c r="AH44" s="28"/>
      <c r="AI44" s="28">
        <v>1</v>
      </c>
      <c r="AJ44" s="28"/>
      <c r="AK44" s="28"/>
      <c r="AL44" s="28">
        <v>1</v>
      </c>
      <c r="AM44" s="28"/>
      <c r="AN44" s="28"/>
      <c r="AO44" s="28"/>
      <c r="AP44" s="28"/>
    </row>
    <row r="45" spans="1:42" ht="15.75" customHeight="1">
      <c r="A45" s="28"/>
      <c r="B45" s="28">
        <v>1</v>
      </c>
      <c r="C45" s="28">
        <v>1</v>
      </c>
      <c r="D45" s="28"/>
      <c r="E45" s="28"/>
      <c r="F45" s="28"/>
      <c r="G45" s="28"/>
      <c r="H45" s="28"/>
      <c r="I45" s="28"/>
      <c r="J45" s="28"/>
      <c r="K45" s="105">
        <v>0</v>
      </c>
      <c r="L45" s="105"/>
      <c r="M45" s="28">
        <v>1</v>
      </c>
      <c r="N45" s="28"/>
      <c r="O45" s="28"/>
      <c r="P45" s="28"/>
      <c r="Q45" s="285"/>
      <c r="R45" s="28"/>
      <c r="S45" s="28"/>
      <c r="T45" s="28"/>
      <c r="U45" s="28"/>
      <c r="V45" s="28"/>
      <c r="W45" s="28"/>
      <c r="X45" s="28"/>
      <c r="Y45" s="28"/>
      <c r="Z45" s="28">
        <v>1</v>
      </c>
      <c r="AA45" s="28"/>
      <c r="AB45" s="28"/>
      <c r="AC45" s="28"/>
      <c r="AD45" s="28"/>
      <c r="AE45" s="28"/>
      <c r="AF45" s="28"/>
      <c r="AG45" s="28"/>
      <c r="AH45" s="28"/>
      <c r="AI45" s="28"/>
      <c r="AJ45" s="28"/>
      <c r="AK45" s="28"/>
      <c r="AL45" s="28"/>
      <c r="AM45" s="28"/>
      <c r="AN45" s="28"/>
      <c r="AO45" s="28"/>
      <c r="AP45" s="28"/>
    </row>
    <row r="46" spans="1:42" ht="15.75" customHeight="1">
      <c r="A46" s="28"/>
      <c r="B46" s="28"/>
      <c r="C46" s="28"/>
      <c r="D46" s="28"/>
      <c r="E46" s="28"/>
      <c r="F46" s="28"/>
      <c r="G46" s="28"/>
      <c r="H46" s="28"/>
      <c r="I46" s="28"/>
      <c r="J46" s="28"/>
      <c r="K46" s="28"/>
      <c r="L46" s="28"/>
      <c r="M46" s="28"/>
      <c r="N46" s="28"/>
      <c r="O46" s="28"/>
      <c r="P46" s="28"/>
      <c r="Q46" s="285"/>
      <c r="R46" s="28"/>
      <c r="S46" s="28"/>
      <c r="T46" s="28"/>
      <c r="U46" s="28"/>
      <c r="V46" s="28"/>
      <c r="W46" s="28"/>
      <c r="X46" s="28"/>
      <c r="Y46" s="28"/>
      <c r="Z46" s="28"/>
      <c r="AA46" s="28"/>
      <c r="AB46" s="28"/>
      <c r="AC46" s="28"/>
      <c r="AD46" s="28"/>
      <c r="AE46" s="28"/>
      <c r="AF46" s="28"/>
      <c r="AG46" s="28"/>
      <c r="AH46" s="28"/>
      <c r="AI46" s="28"/>
      <c r="AJ46" s="28"/>
      <c r="AK46" s="28"/>
      <c r="AL46" s="28">
        <v>1</v>
      </c>
      <c r="AM46" s="28"/>
      <c r="AN46" s="28"/>
      <c r="AO46" s="28"/>
      <c r="AP46" s="28"/>
    </row>
    <row r="47" spans="1:42" ht="15.75" customHeight="1">
      <c r="A47" s="28"/>
      <c r="B47" s="28"/>
      <c r="C47" s="28"/>
      <c r="D47" s="28"/>
      <c r="E47" s="28"/>
      <c r="F47" s="28"/>
      <c r="G47" s="28"/>
      <c r="H47" s="28"/>
      <c r="I47" s="28"/>
      <c r="J47" s="28"/>
      <c r="K47" s="28"/>
      <c r="L47" s="28"/>
      <c r="M47" s="28"/>
      <c r="N47" s="28"/>
      <c r="O47" s="28"/>
      <c r="P47" s="28"/>
      <c r="Q47" s="285"/>
      <c r="R47" s="28"/>
      <c r="S47" s="28"/>
      <c r="T47" s="28"/>
      <c r="U47" s="28"/>
      <c r="V47" s="28"/>
      <c r="W47" s="28"/>
      <c r="X47" s="28"/>
      <c r="Y47" s="28"/>
      <c r="Z47" s="28"/>
      <c r="AA47" s="28"/>
      <c r="AB47" s="28"/>
      <c r="AC47" s="28"/>
      <c r="AD47" s="28"/>
      <c r="AE47" s="28"/>
      <c r="AF47" s="28"/>
      <c r="AG47" s="28"/>
      <c r="AH47" s="28"/>
      <c r="AI47" s="28"/>
      <c r="AJ47" s="28"/>
      <c r="AK47" s="28"/>
      <c r="AL47" s="28">
        <v>1</v>
      </c>
      <c r="AM47" s="28"/>
      <c r="AN47" s="28"/>
      <c r="AO47" s="28"/>
      <c r="AP47" s="28"/>
    </row>
    <row r="48" spans="1:42" ht="15.75" customHeight="1">
      <c r="A48" s="28"/>
      <c r="B48" s="28"/>
      <c r="C48" s="28"/>
      <c r="D48" s="28"/>
      <c r="E48" s="28"/>
      <c r="F48" s="28"/>
      <c r="G48" s="28"/>
      <c r="H48" s="28"/>
      <c r="I48" s="28"/>
      <c r="J48" s="28"/>
      <c r="K48" s="28"/>
      <c r="L48" s="28"/>
      <c r="M48" s="28"/>
      <c r="N48" s="28"/>
      <c r="O48" s="28"/>
      <c r="P48" s="28"/>
      <c r="Q48" s="285"/>
      <c r="R48" s="28"/>
      <c r="S48" s="28"/>
      <c r="T48" s="28"/>
      <c r="U48" s="28"/>
      <c r="V48" s="28"/>
      <c r="W48" s="28"/>
      <c r="X48" s="28"/>
      <c r="Y48" s="28"/>
      <c r="Z48" s="28">
        <v>1</v>
      </c>
      <c r="AA48" s="28"/>
      <c r="AB48" s="28"/>
      <c r="AC48" s="28"/>
      <c r="AD48" s="28"/>
      <c r="AE48" s="28"/>
      <c r="AF48" s="28"/>
      <c r="AG48" s="28"/>
      <c r="AH48" s="28"/>
      <c r="AI48" s="28"/>
      <c r="AJ48" s="28"/>
      <c r="AK48" s="28"/>
      <c r="AL48" s="28"/>
      <c r="AM48" s="28"/>
      <c r="AN48" s="28"/>
      <c r="AO48" s="28"/>
      <c r="AP48" s="28"/>
    </row>
    <row r="49" spans="1:42" ht="15.75" customHeight="1">
      <c r="A49" s="28"/>
      <c r="B49" s="28"/>
      <c r="C49" s="28"/>
      <c r="D49" s="28"/>
      <c r="E49" s="28"/>
      <c r="F49" s="28">
        <v>1</v>
      </c>
      <c r="G49" s="28"/>
      <c r="H49" s="28"/>
      <c r="I49" s="28">
        <v>0</v>
      </c>
      <c r="J49" s="28"/>
      <c r="K49" s="28"/>
      <c r="L49" s="28"/>
      <c r="M49" s="28"/>
      <c r="N49" s="28">
        <v>1</v>
      </c>
      <c r="O49" s="28">
        <v>1</v>
      </c>
      <c r="P49" s="28"/>
      <c r="Q49" s="285"/>
      <c r="R49" s="28"/>
      <c r="S49" s="28"/>
      <c r="T49" s="28"/>
      <c r="U49" s="28">
        <v>1</v>
      </c>
      <c r="V49" s="28"/>
      <c r="W49" s="28"/>
      <c r="X49" s="28"/>
      <c r="Y49" s="28"/>
      <c r="Z49" s="28"/>
      <c r="AA49" s="28"/>
      <c r="AB49" s="28"/>
      <c r="AC49" s="28"/>
      <c r="AD49" s="28"/>
      <c r="AE49" s="28">
        <v>1</v>
      </c>
      <c r="AF49" s="28"/>
      <c r="AG49" s="28">
        <v>1</v>
      </c>
      <c r="AH49" s="28">
        <v>1</v>
      </c>
      <c r="AI49" s="28"/>
      <c r="AJ49" s="28"/>
      <c r="AK49" s="28"/>
      <c r="AL49" s="28"/>
      <c r="AM49" s="28"/>
      <c r="AN49" s="28"/>
      <c r="AO49" s="28"/>
      <c r="AP49" s="28"/>
    </row>
    <row r="50" spans="1:42" ht="15.75" customHeight="1">
      <c r="A50" s="28"/>
      <c r="B50" s="28"/>
      <c r="C50" s="28"/>
      <c r="D50" s="28"/>
      <c r="E50" s="28"/>
      <c r="F50" s="28"/>
      <c r="G50" s="28"/>
      <c r="H50" s="28"/>
      <c r="I50" s="28"/>
      <c r="J50" s="28"/>
      <c r="K50" s="28"/>
      <c r="L50" s="28"/>
      <c r="M50" s="28"/>
      <c r="N50" s="28"/>
      <c r="O50" s="28"/>
      <c r="P50" s="28"/>
      <c r="Q50" s="285"/>
      <c r="R50" s="28"/>
      <c r="S50" s="28"/>
      <c r="T50" s="28"/>
      <c r="U50" s="28"/>
      <c r="V50" s="28"/>
      <c r="W50" s="28"/>
      <c r="X50" s="28"/>
      <c r="Y50" s="28"/>
      <c r="Z50" s="28"/>
      <c r="AA50" s="28"/>
      <c r="AB50" s="28"/>
      <c r="AC50" s="28"/>
      <c r="AD50" s="28"/>
      <c r="AE50" s="28"/>
      <c r="AF50" s="28"/>
      <c r="AG50" s="28">
        <v>1</v>
      </c>
      <c r="AH50" s="28"/>
      <c r="AI50" s="28"/>
      <c r="AJ50" s="28"/>
      <c r="AK50" s="28"/>
      <c r="AL50" s="28"/>
      <c r="AM50" s="28"/>
      <c r="AN50" s="28"/>
      <c r="AO50" s="28"/>
      <c r="AP50" s="28"/>
    </row>
    <row r="51" spans="1:42" ht="15.75" customHeight="1">
      <c r="A51" s="28"/>
      <c r="B51" s="28"/>
      <c r="C51" s="28"/>
      <c r="D51" s="28"/>
      <c r="E51" s="28">
        <v>1</v>
      </c>
      <c r="F51" s="28"/>
      <c r="G51" s="28"/>
      <c r="H51" s="28"/>
      <c r="I51" s="28"/>
      <c r="J51" s="28"/>
      <c r="K51" s="28"/>
      <c r="L51" s="28"/>
      <c r="M51" s="28"/>
      <c r="N51" s="28"/>
      <c r="O51" s="28"/>
      <c r="P51" s="28"/>
      <c r="Q51" s="285"/>
      <c r="R51" s="28"/>
      <c r="S51" s="28"/>
      <c r="T51" s="28"/>
      <c r="U51" s="28"/>
      <c r="V51" s="28"/>
      <c r="W51" s="28"/>
      <c r="X51" s="28"/>
      <c r="Y51" s="28"/>
      <c r="Z51" s="28"/>
      <c r="AA51" s="28"/>
      <c r="AB51" s="28"/>
      <c r="AC51" s="28">
        <v>1</v>
      </c>
      <c r="AD51" s="28"/>
      <c r="AE51" s="28"/>
      <c r="AF51" s="28"/>
      <c r="AG51" s="28"/>
      <c r="AH51" s="28"/>
      <c r="AI51" s="28"/>
      <c r="AJ51" s="28"/>
      <c r="AK51" s="28"/>
      <c r="AL51" s="28"/>
      <c r="AM51" s="28"/>
      <c r="AN51" s="28"/>
      <c r="AO51" s="28"/>
      <c r="AP51" s="28"/>
    </row>
    <row r="52" spans="1:42" ht="15.75" customHeight="1">
      <c r="A52" s="28"/>
      <c r="B52" s="28"/>
      <c r="C52" s="28"/>
      <c r="D52" s="28"/>
      <c r="E52" s="28"/>
      <c r="F52" s="28"/>
      <c r="G52" s="28"/>
      <c r="H52" s="28"/>
      <c r="I52" s="28"/>
      <c r="J52" s="28"/>
      <c r="K52" s="28"/>
      <c r="L52" s="28"/>
      <c r="M52" s="28"/>
      <c r="N52" s="28"/>
      <c r="O52" s="28"/>
      <c r="P52" s="28"/>
      <c r="Q52" s="285"/>
      <c r="R52" s="28">
        <v>1</v>
      </c>
      <c r="S52" s="28">
        <v>1</v>
      </c>
      <c r="T52" s="28">
        <v>1</v>
      </c>
      <c r="U52" s="28">
        <v>1</v>
      </c>
      <c r="V52" s="28"/>
      <c r="W52" s="28"/>
      <c r="X52" s="28"/>
      <c r="Y52" s="28"/>
      <c r="Z52" s="28"/>
      <c r="AA52" s="28"/>
      <c r="AB52" s="28"/>
      <c r="AC52" s="28"/>
      <c r="AD52" s="28"/>
      <c r="AE52" s="28"/>
      <c r="AF52" s="28"/>
      <c r="AG52" s="28"/>
      <c r="AH52" s="28"/>
      <c r="AI52" s="28"/>
      <c r="AJ52" s="28"/>
      <c r="AK52" s="28"/>
      <c r="AL52" s="28"/>
      <c r="AM52" s="28"/>
      <c r="AN52" s="28"/>
      <c r="AO52" s="28"/>
      <c r="AP52" s="28"/>
    </row>
    <row r="53" spans="1:42" ht="15.75" customHeight="1">
      <c r="A53" s="28"/>
      <c r="B53" s="28"/>
      <c r="C53" s="28"/>
      <c r="D53" s="28"/>
      <c r="E53" s="28"/>
      <c r="F53" s="28"/>
      <c r="G53" s="28"/>
      <c r="H53" s="28"/>
      <c r="I53" s="28"/>
      <c r="J53" s="28"/>
      <c r="K53" s="28"/>
      <c r="L53" s="28"/>
      <c r="M53" s="28"/>
      <c r="N53" s="28"/>
      <c r="O53" s="28"/>
      <c r="P53" s="28"/>
      <c r="Q53" s="285"/>
      <c r="R53" s="28"/>
      <c r="S53" s="28"/>
      <c r="T53" s="28"/>
      <c r="U53" s="28"/>
      <c r="V53" s="28"/>
      <c r="W53" s="28"/>
      <c r="X53" s="28"/>
      <c r="Y53" s="28"/>
      <c r="Z53" s="28">
        <v>1</v>
      </c>
      <c r="AA53" s="28"/>
      <c r="AB53" s="28"/>
      <c r="AC53" s="28"/>
      <c r="AD53" s="28"/>
      <c r="AE53" s="28"/>
      <c r="AF53" s="28"/>
      <c r="AG53" s="28"/>
      <c r="AH53" s="28"/>
      <c r="AI53" s="28"/>
      <c r="AJ53" s="28"/>
      <c r="AK53" s="28"/>
      <c r="AL53" s="28"/>
      <c r="AM53" s="28"/>
      <c r="AN53" s="28"/>
      <c r="AO53" s="28"/>
      <c r="AP53" s="28"/>
    </row>
    <row r="54" spans="1:42" ht="15.75" customHeight="1">
      <c r="A54" s="28"/>
      <c r="B54" s="28"/>
      <c r="C54" s="28"/>
      <c r="D54" s="28"/>
      <c r="E54" s="28"/>
      <c r="F54" s="28"/>
      <c r="G54" s="28"/>
      <c r="H54" s="28"/>
      <c r="I54" s="28"/>
      <c r="J54" s="28"/>
      <c r="K54" s="28"/>
      <c r="L54" s="28"/>
      <c r="M54" s="28"/>
      <c r="N54" s="28"/>
      <c r="O54" s="28"/>
      <c r="P54" s="28"/>
      <c r="Q54" s="285"/>
      <c r="R54" s="28"/>
      <c r="S54" s="28"/>
      <c r="T54" s="28"/>
      <c r="U54" s="28"/>
      <c r="V54" s="28"/>
      <c r="W54" s="28"/>
      <c r="X54" s="28"/>
      <c r="Y54" s="28"/>
      <c r="Z54" s="28"/>
      <c r="AA54" s="28"/>
      <c r="AB54" s="28"/>
      <c r="AC54" s="28"/>
      <c r="AD54" s="28"/>
      <c r="AE54" s="28"/>
      <c r="AF54" s="28"/>
      <c r="AG54" s="28"/>
      <c r="AH54" s="28"/>
      <c r="AI54" s="28"/>
      <c r="AJ54" s="28"/>
      <c r="AK54" s="28"/>
      <c r="AL54" s="28"/>
      <c r="AM54" s="28">
        <v>1</v>
      </c>
      <c r="AN54" s="28"/>
      <c r="AO54" s="28"/>
      <c r="AP54" s="28"/>
    </row>
    <row r="55" spans="1:42" ht="15.75" customHeight="1">
      <c r="A55" s="28"/>
      <c r="B55" s="28"/>
      <c r="C55" s="28"/>
      <c r="D55" s="28"/>
      <c r="E55" s="28"/>
      <c r="F55" s="28"/>
      <c r="G55" s="28">
        <v>1</v>
      </c>
      <c r="H55" s="28"/>
      <c r="I55" s="28"/>
      <c r="J55" s="28"/>
      <c r="K55" s="28"/>
      <c r="L55" s="28"/>
      <c r="M55" s="28"/>
      <c r="N55" s="28"/>
      <c r="O55" s="28"/>
      <c r="P55" s="28"/>
      <c r="Q55" s="285"/>
      <c r="R55" s="28"/>
      <c r="S55" s="28"/>
      <c r="T55" s="28"/>
      <c r="U55" s="28"/>
      <c r="V55" s="28"/>
      <c r="W55" s="28"/>
      <c r="X55" s="28"/>
      <c r="Y55" s="28"/>
      <c r="Z55" s="28">
        <v>1</v>
      </c>
      <c r="AA55" s="28"/>
      <c r="AB55" s="28"/>
      <c r="AC55" s="28"/>
      <c r="AD55" s="28"/>
      <c r="AE55" s="28"/>
      <c r="AF55" s="28"/>
      <c r="AG55" s="28"/>
      <c r="AH55" s="28"/>
      <c r="AI55" s="28"/>
      <c r="AJ55" s="28"/>
      <c r="AK55" s="28"/>
      <c r="AL55" s="28"/>
      <c r="AM55" s="28"/>
      <c r="AN55" s="28"/>
      <c r="AO55" s="28"/>
      <c r="AP55" s="28"/>
    </row>
    <row r="56" spans="1:42" ht="15.75" customHeight="1">
      <c r="A56" s="28"/>
      <c r="B56" s="28"/>
      <c r="C56" s="28"/>
      <c r="D56" s="28"/>
      <c r="E56" s="28"/>
      <c r="F56" s="28"/>
      <c r="G56" s="28"/>
      <c r="H56" s="28"/>
      <c r="I56" s="28"/>
      <c r="J56" s="28"/>
      <c r="K56" s="28"/>
      <c r="L56" s="28"/>
      <c r="M56" s="28"/>
      <c r="N56" s="28"/>
      <c r="O56" s="28"/>
      <c r="P56" s="28"/>
      <c r="Q56" s="285"/>
      <c r="R56" s="28"/>
      <c r="S56" s="28"/>
      <c r="T56" s="28"/>
      <c r="U56" s="28"/>
      <c r="V56" s="28"/>
      <c r="W56" s="28"/>
      <c r="X56" s="28"/>
      <c r="Y56" s="28"/>
      <c r="Z56" s="28"/>
      <c r="AA56" s="28"/>
      <c r="AB56" s="28"/>
      <c r="AC56" s="28"/>
      <c r="AD56" s="28"/>
      <c r="AE56" s="28"/>
      <c r="AF56" s="28"/>
      <c r="AG56" s="28">
        <v>1</v>
      </c>
      <c r="AH56" s="28"/>
      <c r="AI56" s="28"/>
      <c r="AJ56" s="28"/>
      <c r="AK56" s="28"/>
      <c r="AL56" s="28"/>
      <c r="AM56" s="28"/>
      <c r="AN56" s="28"/>
      <c r="AO56" s="28"/>
      <c r="AP56" s="28"/>
    </row>
    <row r="57" spans="1:42" ht="15.75" customHeight="1">
      <c r="A57" s="28"/>
      <c r="B57" s="28"/>
      <c r="C57" s="28"/>
      <c r="D57" s="148">
        <v>1</v>
      </c>
      <c r="E57" s="28"/>
      <c r="F57" s="28"/>
      <c r="G57" s="28"/>
      <c r="H57" s="28"/>
      <c r="I57" s="28"/>
      <c r="J57" s="28"/>
      <c r="K57" s="105">
        <v>0</v>
      </c>
      <c r="L57" s="105"/>
      <c r="M57" s="28"/>
      <c r="N57" s="28"/>
      <c r="O57" s="28"/>
      <c r="P57" s="28"/>
      <c r="Q57" s="285"/>
      <c r="R57" s="28"/>
      <c r="S57" s="28"/>
      <c r="T57" s="28"/>
      <c r="U57" s="28"/>
      <c r="V57" s="28"/>
      <c r="W57" s="28">
        <v>1</v>
      </c>
      <c r="X57" s="28"/>
      <c r="Y57" s="28"/>
      <c r="Z57" s="28"/>
      <c r="AA57" s="28"/>
      <c r="AB57" s="28"/>
      <c r="AC57" s="28"/>
      <c r="AD57" s="28"/>
      <c r="AE57" s="28"/>
      <c r="AF57" s="28"/>
      <c r="AG57" s="28"/>
      <c r="AH57" s="28"/>
      <c r="AI57" s="28"/>
      <c r="AJ57" s="28"/>
      <c r="AK57" s="28"/>
      <c r="AL57" s="28"/>
      <c r="AM57" s="28"/>
      <c r="AN57" s="28"/>
      <c r="AO57" s="28"/>
      <c r="AP57" s="28"/>
    </row>
    <row r="58" spans="1:42" ht="15.75" customHeight="1">
      <c r="A58" s="28"/>
      <c r="B58" s="28"/>
      <c r="C58" s="28"/>
      <c r="D58" s="28">
        <v>1</v>
      </c>
      <c r="E58" s="28"/>
      <c r="F58" s="28"/>
      <c r="G58" s="28"/>
      <c r="H58" s="28"/>
      <c r="I58" s="28"/>
      <c r="J58" s="28"/>
      <c r="K58" s="148">
        <v>0</v>
      </c>
      <c r="L58" s="148"/>
      <c r="M58" s="28"/>
      <c r="N58" s="28"/>
      <c r="O58" s="28"/>
      <c r="P58" s="28"/>
      <c r="Q58" s="285"/>
      <c r="R58" s="28"/>
      <c r="S58" s="28"/>
      <c r="T58" s="28"/>
      <c r="U58" s="28"/>
      <c r="V58" s="28"/>
      <c r="W58" s="28"/>
      <c r="X58" s="28"/>
      <c r="Y58" s="28"/>
      <c r="Z58" s="28"/>
      <c r="AA58" s="28"/>
      <c r="AB58" s="28"/>
      <c r="AC58" s="28"/>
      <c r="AD58" s="28"/>
      <c r="AE58" s="28"/>
      <c r="AF58" s="28"/>
      <c r="AG58" s="28"/>
      <c r="AH58" s="28"/>
      <c r="AI58" s="28">
        <v>1</v>
      </c>
      <c r="AJ58" s="28"/>
      <c r="AK58" s="28">
        <v>1</v>
      </c>
      <c r="AL58" s="28">
        <v>1</v>
      </c>
      <c r="AM58" s="28"/>
      <c r="AN58" s="28"/>
      <c r="AO58" s="28"/>
      <c r="AP58" s="28"/>
    </row>
    <row r="59" spans="1:42" ht="15.75" customHeight="1">
      <c r="A59" s="28"/>
      <c r="B59" s="28"/>
      <c r="C59" s="28"/>
      <c r="D59" s="28"/>
      <c r="E59" s="28"/>
      <c r="F59" s="28"/>
      <c r="G59" s="28"/>
      <c r="H59" s="28"/>
      <c r="I59" s="28"/>
      <c r="J59" s="28"/>
      <c r="K59" s="28"/>
      <c r="L59" s="28"/>
      <c r="M59" s="28"/>
      <c r="N59" s="28"/>
      <c r="O59" s="28"/>
      <c r="P59" s="28"/>
      <c r="Q59" s="285"/>
      <c r="R59" s="28">
        <v>1</v>
      </c>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row>
    <row r="60" spans="1:42" ht="15.75" customHeight="1">
      <c r="A60" s="28"/>
      <c r="B60" s="28"/>
      <c r="C60" s="28"/>
      <c r="D60" s="28"/>
      <c r="E60" s="28"/>
      <c r="F60" s="28"/>
      <c r="G60" s="28"/>
      <c r="H60" s="28"/>
      <c r="I60" s="28"/>
      <c r="J60" s="28"/>
      <c r="K60" s="28"/>
      <c r="L60" s="28"/>
      <c r="M60" s="28"/>
      <c r="N60" s="28"/>
      <c r="O60" s="28"/>
      <c r="P60" s="28"/>
      <c r="Q60" s="285"/>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v>1</v>
      </c>
      <c r="AP60" s="28"/>
    </row>
    <row r="61" spans="1:42" ht="15.75" customHeight="1">
      <c r="A61" s="28"/>
      <c r="B61" s="28"/>
      <c r="C61" s="28"/>
      <c r="D61" s="28"/>
      <c r="E61" s="28"/>
      <c r="F61" s="28">
        <v>0</v>
      </c>
      <c r="G61" s="28"/>
      <c r="H61" s="28"/>
      <c r="I61" s="28">
        <v>1</v>
      </c>
      <c r="J61" s="28"/>
      <c r="K61" s="28"/>
      <c r="L61" s="28"/>
      <c r="M61" s="28"/>
      <c r="N61" s="28">
        <v>1</v>
      </c>
      <c r="O61" s="28"/>
      <c r="P61" s="28"/>
      <c r="Q61" s="285"/>
      <c r="R61" s="28"/>
      <c r="S61" s="28"/>
      <c r="T61" s="28"/>
      <c r="U61" s="28"/>
      <c r="V61" s="28"/>
      <c r="W61" s="28"/>
      <c r="X61" s="28"/>
      <c r="Y61" s="28"/>
      <c r="Z61" s="28"/>
      <c r="AA61" s="28"/>
      <c r="AB61" s="28"/>
      <c r="AC61" s="28"/>
      <c r="AD61" s="28"/>
      <c r="AE61" s="28"/>
      <c r="AF61" s="28"/>
      <c r="AG61" s="28">
        <v>1</v>
      </c>
      <c r="AH61" s="28"/>
      <c r="AI61" s="28"/>
      <c r="AJ61" s="28"/>
      <c r="AK61" s="28"/>
      <c r="AL61" s="28"/>
      <c r="AM61" s="28"/>
      <c r="AN61" s="28"/>
      <c r="AO61" s="28"/>
      <c r="AP61" s="28"/>
    </row>
    <row r="62" spans="1:42" ht="15.75" customHeight="1">
      <c r="A62" s="28">
        <v>1</v>
      </c>
      <c r="B62" s="28"/>
      <c r="C62" s="28"/>
      <c r="D62" s="28">
        <v>1</v>
      </c>
      <c r="E62" s="28"/>
      <c r="F62" s="28"/>
      <c r="G62" s="28"/>
      <c r="H62" s="28"/>
      <c r="I62" s="28"/>
      <c r="J62" s="28"/>
      <c r="K62" s="105">
        <v>0</v>
      </c>
      <c r="L62" s="105"/>
      <c r="M62" s="28"/>
      <c r="N62" s="28"/>
      <c r="O62" s="28"/>
      <c r="P62" s="28"/>
      <c r="Q62" s="285"/>
      <c r="R62" s="28"/>
      <c r="S62" s="28"/>
      <c r="T62" s="28"/>
      <c r="U62" s="28"/>
      <c r="V62" s="28"/>
      <c r="W62" s="28"/>
      <c r="X62" s="28"/>
      <c r="Y62" s="28"/>
      <c r="Z62" s="28"/>
      <c r="AA62" s="28"/>
      <c r="AB62" s="28"/>
      <c r="AC62" s="28"/>
      <c r="AD62" s="28"/>
      <c r="AE62" s="28"/>
      <c r="AF62" s="28"/>
      <c r="AG62" s="28"/>
      <c r="AH62" s="28"/>
      <c r="AI62" s="28"/>
      <c r="AJ62" s="28">
        <v>1</v>
      </c>
      <c r="AK62" s="28"/>
      <c r="AL62" s="28"/>
      <c r="AM62" s="28"/>
      <c r="AN62" s="28"/>
      <c r="AO62" s="28"/>
      <c r="AP62" s="28"/>
    </row>
    <row r="63" spans="1:42" ht="15.75" customHeight="1">
      <c r="A63" s="28"/>
      <c r="B63" s="28"/>
      <c r="C63" s="28"/>
      <c r="D63" s="28"/>
      <c r="E63" s="28"/>
      <c r="F63" s="28"/>
      <c r="G63" s="28"/>
      <c r="H63" s="28"/>
      <c r="I63" s="28"/>
      <c r="J63" s="28"/>
      <c r="K63" s="28"/>
      <c r="L63" s="28"/>
      <c r="M63" s="28"/>
      <c r="N63" s="28"/>
      <c r="O63" s="28"/>
      <c r="P63" s="28"/>
      <c r="Q63" s="285"/>
      <c r="R63" s="28"/>
      <c r="S63" s="28"/>
      <c r="T63" s="28"/>
      <c r="U63" s="28"/>
      <c r="V63" s="28"/>
      <c r="W63" s="28"/>
      <c r="X63" s="28"/>
      <c r="Y63" s="28"/>
      <c r="Z63" s="28"/>
      <c r="AA63" s="28">
        <v>1</v>
      </c>
      <c r="AB63" s="28"/>
      <c r="AC63" s="28"/>
      <c r="AD63" s="28"/>
      <c r="AE63" s="28"/>
      <c r="AF63" s="28"/>
      <c r="AG63" s="28"/>
      <c r="AH63" s="28"/>
      <c r="AI63" s="28"/>
      <c r="AJ63" s="28"/>
      <c r="AK63" s="28"/>
      <c r="AL63" s="28"/>
      <c r="AM63" s="28"/>
      <c r="AN63" s="28"/>
      <c r="AO63" s="28"/>
      <c r="AP63" s="28"/>
    </row>
    <row r="64" spans="1:42" ht="15.75" customHeight="1">
      <c r="A64" s="28"/>
      <c r="B64" s="28"/>
      <c r="C64" s="28"/>
      <c r="D64" s="28"/>
      <c r="E64" s="28"/>
      <c r="F64" s="28"/>
      <c r="G64" s="28"/>
      <c r="H64" s="28"/>
      <c r="I64" s="28"/>
      <c r="J64" s="28"/>
      <c r="K64" s="28">
        <v>1</v>
      </c>
      <c r="L64" s="28"/>
      <c r="M64" s="28"/>
      <c r="N64" s="28"/>
      <c r="O64" s="28"/>
      <c r="P64" s="28">
        <v>1</v>
      </c>
      <c r="Q64" s="285"/>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t="s">
        <v>864</v>
      </c>
      <c r="AP64" s="28">
        <v>1</v>
      </c>
    </row>
    <row r="65" spans="1:42" ht="15.75" customHeight="1">
      <c r="A65" s="28"/>
      <c r="B65" s="28"/>
      <c r="C65" s="28"/>
      <c r="D65" s="28"/>
      <c r="E65" s="28"/>
      <c r="F65" s="28"/>
      <c r="G65" s="28"/>
      <c r="H65" s="28"/>
      <c r="I65" s="28"/>
      <c r="J65" s="28"/>
      <c r="K65" s="28"/>
      <c r="L65" s="28"/>
      <c r="M65" s="28"/>
      <c r="N65" s="28"/>
      <c r="O65" s="28"/>
      <c r="P65" s="28"/>
      <c r="Q65" s="285"/>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v>1</v>
      </c>
      <c r="AP65" s="28"/>
    </row>
    <row r="66" spans="1:42" ht="15.75" customHeight="1">
      <c r="A66" s="28"/>
      <c r="B66" s="28"/>
      <c r="C66" s="28"/>
      <c r="D66" s="28"/>
      <c r="E66" s="28">
        <v>1</v>
      </c>
      <c r="F66" s="28"/>
      <c r="G66" s="28"/>
      <c r="H66" s="28"/>
      <c r="I66" s="28"/>
      <c r="J66" s="28"/>
      <c r="K66" s="28"/>
      <c r="L66" s="28"/>
      <c r="M66" s="28"/>
      <c r="N66" s="28">
        <v>1</v>
      </c>
      <c r="O66" s="28"/>
      <c r="P66" s="28"/>
      <c r="Q66" s="285"/>
      <c r="R66" s="28"/>
      <c r="S66" s="28"/>
      <c r="T66" s="28"/>
      <c r="U66" s="28"/>
      <c r="V66" s="28"/>
      <c r="W66" s="28"/>
      <c r="X66" s="28"/>
      <c r="Y66" s="28"/>
      <c r="Z66" s="28"/>
      <c r="AA66" s="28"/>
      <c r="AB66" s="28"/>
      <c r="AC66" s="28"/>
      <c r="AD66" s="28"/>
      <c r="AE66" s="28"/>
      <c r="AF66" s="28"/>
      <c r="AG66" s="28"/>
      <c r="AH66" s="28"/>
      <c r="AI66" s="28"/>
      <c r="AJ66" s="28"/>
      <c r="AK66" s="28"/>
      <c r="AL66" s="28"/>
      <c r="AM66" s="28">
        <v>1</v>
      </c>
      <c r="AN66" s="28"/>
      <c r="AO66" s="28"/>
      <c r="AP66" s="28"/>
    </row>
    <row r="67" spans="1:42" ht="15.75" customHeight="1">
      <c r="A67" s="28"/>
      <c r="B67" s="28"/>
      <c r="C67" s="28"/>
      <c r="D67" s="28"/>
      <c r="E67" s="163">
        <v>0</v>
      </c>
      <c r="F67" s="163"/>
      <c r="G67" s="28"/>
      <c r="H67" s="28"/>
      <c r="I67" s="28"/>
      <c r="J67" s="28"/>
      <c r="K67" s="28">
        <v>1</v>
      </c>
      <c r="L67" s="28"/>
      <c r="M67" s="28"/>
      <c r="N67" s="28"/>
      <c r="O67" s="28"/>
      <c r="P67" s="28"/>
      <c r="Q67" s="285"/>
      <c r="R67" s="28"/>
      <c r="S67" s="28"/>
      <c r="T67" s="28"/>
      <c r="U67" s="28"/>
      <c r="V67" s="28"/>
      <c r="W67" s="28"/>
      <c r="X67" s="28"/>
      <c r="Y67" s="28"/>
      <c r="Z67" s="28"/>
      <c r="AA67" s="28">
        <v>1</v>
      </c>
      <c r="AB67" s="28"/>
      <c r="AC67" s="28"/>
      <c r="AD67" s="28"/>
      <c r="AE67" s="28"/>
      <c r="AF67" s="28"/>
      <c r="AG67" s="28"/>
      <c r="AH67" s="28"/>
      <c r="AI67" s="28"/>
      <c r="AJ67" s="28"/>
      <c r="AK67" s="28"/>
      <c r="AL67" s="28"/>
      <c r="AM67" s="28"/>
      <c r="AN67" s="28"/>
      <c r="AO67" s="28"/>
      <c r="AP67" s="28"/>
    </row>
    <row r="68" spans="1:42" ht="15.75" customHeight="1">
      <c r="A68" s="13"/>
      <c r="B68" s="164">
        <v>1</v>
      </c>
      <c r="C68" s="13"/>
      <c r="D68" s="164">
        <v>1</v>
      </c>
      <c r="E68" s="13"/>
      <c r="F68" s="13"/>
      <c r="G68" s="13"/>
      <c r="H68" s="13"/>
      <c r="I68" s="13"/>
      <c r="J68" s="13"/>
      <c r="K68" s="165">
        <v>0</v>
      </c>
      <c r="L68" s="165"/>
      <c r="M68" s="13"/>
      <c r="N68" s="13"/>
      <c r="O68" s="13"/>
      <c r="P68" s="13"/>
      <c r="Q68" s="286"/>
      <c r="R68" s="13"/>
      <c r="S68" s="13"/>
      <c r="T68" s="13"/>
      <c r="U68" s="13"/>
      <c r="V68" s="13"/>
      <c r="W68" s="13"/>
      <c r="X68" s="13"/>
      <c r="Y68" s="13"/>
      <c r="Z68" s="13"/>
      <c r="AA68" s="13"/>
      <c r="AB68" s="13"/>
      <c r="AC68" s="13"/>
      <c r="AD68" s="13">
        <v>1</v>
      </c>
      <c r="AE68" s="13"/>
      <c r="AF68" s="13"/>
      <c r="AG68" s="13"/>
      <c r="AH68" s="13"/>
      <c r="AI68" s="13"/>
      <c r="AJ68" s="13"/>
      <c r="AK68" s="13"/>
      <c r="AL68" s="13"/>
      <c r="AM68" s="13"/>
      <c r="AN68" s="13"/>
      <c r="AO68" s="13"/>
      <c r="AP68" s="13"/>
    </row>
    <row r="69" spans="1:42" ht="15.75" customHeight="1">
      <c r="A69" s="13"/>
      <c r="B69" s="13"/>
      <c r="C69" s="13"/>
      <c r="D69" s="13"/>
      <c r="E69" s="13"/>
      <c r="F69" s="13"/>
      <c r="G69" s="13"/>
      <c r="H69" s="13"/>
      <c r="I69" s="13"/>
      <c r="J69" s="13"/>
      <c r="K69" s="13"/>
      <c r="L69" s="13"/>
      <c r="M69" s="13"/>
      <c r="N69" s="13"/>
      <c r="O69" s="164">
        <v>1</v>
      </c>
      <c r="P69" s="13"/>
      <c r="Q69" s="286"/>
      <c r="R69" s="13"/>
      <c r="S69" s="13"/>
      <c r="T69" s="13"/>
      <c r="U69" s="13"/>
      <c r="V69" s="13"/>
      <c r="W69" s="13"/>
      <c r="X69" s="13"/>
      <c r="Y69" s="13"/>
      <c r="Z69" s="13"/>
      <c r="AA69" s="13"/>
      <c r="AB69" s="13">
        <v>1</v>
      </c>
      <c r="AC69" s="13"/>
      <c r="AD69" s="13"/>
      <c r="AE69" s="13"/>
      <c r="AF69" s="13"/>
      <c r="AG69" s="13"/>
      <c r="AH69" s="13"/>
      <c r="AI69" s="13"/>
      <c r="AJ69" s="13"/>
      <c r="AK69" s="13"/>
      <c r="AL69" s="13"/>
      <c r="AM69" s="13"/>
      <c r="AN69" s="13"/>
      <c r="AO69" s="13"/>
      <c r="AP69" s="13"/>
    </row>
    <row r="70" spans="1:42" ht="15.75" customHeight="1">
      <c r="A70" s="13"/>
      <c r="B70" s="13"/>
      <c r="C70" s="13"/>
      <c r="D70" s="13"/>
      <c r="E70" s="164">
        <v>1</v>
      </c>
      <c r="F70" s="164"/>
      <c r="G70" s="13"/>
      <c r="H70" s="13"/>
      <c r="I70" s="13"/>
      <c r="J70" s="13"/>
      <c r="K70" s="164">
        <v>0</v>
      </c>
      <c r="L70" s="164"/>
      <c r="M70" s="13"/>
      <c r="N70" s="13"/>
      <c r="O70" s="13"/>
      <c r="P70" s="13"/>
      <c r="Q70" s="286"/>
      <c r="R70" s="13"/>
      <c r="S70" s="13"/>
      <c r="T70" s="13"/>
      <c r="U70" s="13"/>
      <c r="V70" s="13"/>
      <c r="W70" s="13"/>
      <c r="X70" s="13"/>
      <c r="Y70" s="13"/>
      <c r="Z70" s="13"/>
      <c r="AA70" s="13">
        <v>1</v>
      </c>
      <c r="AB70" s="13"/>
      <c r="AC70" s="13"/>
      <c r="AD70" s="13"/>
      <c r="AE70" s="13"/>
      <c r="AF70" s="13"/>
      <c r="AG70" s="13"/>
      <c r="AH70" s="13"/>
      <c r="AI70" s="13"/>
      <c r="AJ70" s="13"/>
      <c r="AK70" s="13"/>
      <c r="AL70" s="13"/>
      <c r="AM70" s="13"/>
      <c r="AN70" s="13"/>
      <c r="AO70" s="13"/>
      <c r="AP70" s="13"/>
    </row>
    <row r="71" spans="1:42" ht="15.75" customHeight="1">
      <c r="A71" s="13"/>
      <c r="B71" s="13"/>
      <c r="C71" s="13"/>
      <c r="D71" s="13"/>
      <c r="E71" s="13"/>
      <c r="F71" s="13"/>
      <c r="G71" s="13"/>
      <c r="H71" s="13"/>
      <c r="I71" s="13"/>
      <c r="J71" s="13"/>
      <c r="K71" s="13"/>
      <c r="L71" s="13"/>
      <c r="M71" s="13"/>
      <c r="N71" s="13"/>
      <c r="O71" s="13"/>
      <c r="P71" s="13">
        <v>1</v>
      </c>
      <c r="Q71" s="286"/>
      <c r="R71" s="13"/>
      <c r="S71" s="13">
        <v>1</v>
      </c>
      <c r="T71" s="13">
        <v>1</v>
      </c>
      <c r="U71" s="13">
        <v>1</v>
      </c>
      <c r="V71" s="13">
        <v>1</v>
      </c>
      <c r="W71" s="13">
        <v>1</v>
      </c>
      <c r="X71" s="13">
        <v>1</v>
      </c>
      <c r="Y71" s="13">
        <v>1</v>
      </c>
      <c r="Z71" s="13">
        <v>1</v>
      </c>
      <c r="AA71" s="13">
        <v>1</v>
      </c>
      <c r="AB71" s="13"/>
      <c r="AC71" s="13"/>
      <c r="AD71" s="13"/>
      <c r="AE71" s="13"/>
      <c r="AF71" s="13">
        <v>1</v>
      </c>
      <c r="AG71" s="13">
        <v>1</v>
      </c>
      <c r="AH71" s="13"/>
      <c r="AI71" s="13">
        <v>1</v>
      </c>
      <c r="AJ71" s="13"/>
      <c r="AK71" s="13">
        <v>1</v>
      </c>
      <c r="AL71" s="13">
        <v>1</v>
      </c>
      <c r="AM71" s="13">
        <v>1</v>
      </c>
      <c r="AN71" s="13"/>
      <c r="AO71" s="13"/>
      <c r="AP71" s="13"/>
    </row>
    <row r="72" spans="1:42" ht="15.75" customHeight="1">
      <c r="A72" s="28">
        <v>1</v>
      </c>
      <c r="B72" s="28"/>
      <c r="C72" s="28"/>
      <c r="D72" s="28"/>
      <c r="E72" s="28"/>
      <c r="F72" s="28"/>
      <c r="G72" s="28"/>
      <c r="H72" s="28"/>
      <c r="I72" s="28"/>
      <c r="J72" s="28"/>
      <c r="K72" s="28"/>
      <c r="L72" s="28"/>
      <c r="M72" s="28"/>
      <c r="N72" s="28"/>
      <c r="O72" s="28"/>
      <c r="P72" s="28"/>
      <c r="Q72" s="285"/>
      <c r="R72" s="28"/>
      <c r="S72" s="28">
        <v>1</v>
      </c>
      <c r="T72" s="28">
        <v>1</v>
      </c>
      <c r="U72" s="28">
        <v>1</v>
      </c>
      <c r="V72" s="28"/>
      <c r="W72" s="28"/>
      <c r="X72" s="28"/>
      <c r="Y72" s="28"/>
      <c r="Z72" s="28"/>
      <c r="AA72" s="28"/>
      <c r="AB72" s="28"/>
      <c r="AC72" s="28"/>
      <c r="AD72" s="28"/>
      <c r="AE72" s="28"/>
      <c r="AF72" s="28"/>
      <c r="AG72" s="28"/>
      <c r="AH72" s="28"/>
      <c r="AI72" s="28"/>
      <c r="AJ72" s="28"/>
      <c r="AK72" s="28"/>
      <c r="AL72" s="28"/>
      <c r="AM72" s="28"/>
      <c r="AN72" s="28"/>
      <c r="AO72" s="28"/>
      <c r="AP72" s="28"/>
    </row>
    <row r="73" spans="1:42" ht="15.75" customHeight="1">
      <c r="A73" s="28"/>
      <c r="B73" s="28"/>
      <c r="C73" s="28"/>
      <c r="D73" s="28"/>
      <c r="E73" s="28"/>
      <c r="F73" s="28"/>
      <c r="G73" s="28"/>
      <c r="H73" s="28"/>
      <c r="I73" s="28"/>
      <c r="J73" s="28"/>
      <c r="K73" s="28"/>
      <c r="L73" s="28"/>
      <c r="M73" s="28"/>
      <c r="N73" s="28"/>
      <c r="O73" s="28"/>
      <c r="P73" s="28"/>
      <c r="Q73" s="285"/>
      <c r="R73" s="28">
        <v>1</v>
      </c>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row>
    <row r="74" spans="1:42" ht="15.75" customHeight="1">
      <c r="A74" s="49"/>
      <c r="B74" s="49"/>
      <c r="C74" s="49"/>
      <c r="D74" s="49"/>
      <c r="E74" s="49"/>
      <c r="F74" s="49">
        <v>1</v>
      </c>
      <c r="G74" s="49"/>
      <c r="H74" s="49"/>
      <c r="I74" s="49">
        <v>0</v>
      </c>
      <c r="J74" s="49"/>
      <c r="K74" s="49"/>
      <c r="L74" s="49"/>
      <c r="M74" s="49"/>
      <c r="N74" s="49">
        <v>1</v>
      </c>
      <c r="O74" s="49"/>
      <c r="P74" s="49"/>
      <c r="Q74" s="288"/>
      <c r="R74" s="49"/>
      <c r="S74" s="49"/>
      <c r="T74" s="49"/>
      <c r="U74" s="49"/>
      <c r="V74" s="49"/>
      <c r="W74" s="49"/>
      <c r="X74" s="49"/>
      <c r="Y74" s="49"/>
      <c r="Z74" s="49"/>
      <c r="AA74" s="49"/>
      <c r="AB74" s="49"/>
      <c r="AC74" s="49"/>
      <c r="AD74" s="49"/>
      <c r="AE74" s="49"/>
      <c r="AF74" s="49"/>
      <c r="AG74" s="49"/>
      <c r="AH74" s="49"/>
      <c r="AI74" s="49"/>
      <c r="AJ74" s="49"/>
      <c r="AK74" s="49">
        <v>1</v>
      </c>
      <c r="AL74" s="49"/>
      <c r="AM74" s="49"/>
      <c r="AN74" s="49"/>
      <c r="AO74" s="49"/>
      <c r="AP74" s="49"/>
    </row>
    <row r="75" spans="1:42" ht="15.75" customHeight="1">
      <c r="A75" s="28"/>
      <c r="B75" s="28"/>
      <c r="C75" s="28"/>
      <c r="D75" s="28"/>
      <c r="E75" s="28"/>
      <c r="F75" s="28"/>
      <c r="G75" s="28"/>
      <c r="H75" s="28"/>
      <c r="I75" s="28">
        <v>1</v>
      </c>
      <c r="J75" s="28"/>
      <c r="K75" s="28"/>
      <c r="L75" s="28"/>
      <c r="M75" s="28"/>
      <c r="N75" s="28"/>
      <c r="O75" s="28">
        <v>1</v>
      </c>
      <c r="P75" s="28"/>
      <c r="Q75" s="285"/>
      <c r="R75" s="28"/>
      <c r="S75" s="28"/>
      <c r="T75" s="28"/>
      <c r="U75" s="28"/>
      <c r="V75" s="28"/>
      <c r="W75" s="28"/>
      <c r="X75" s="28"/>
      <c r="Y75" s="28"/>
      <c r="Z75" s="28"/>
      <c r="AA75" s="28"/>
      <c r="AB75" s="28"/>
      <c r="AC75" s="28"/>
      <c r="AD75" s="28"/>
      <c r="AE75" s="28"/>
      <c r="AF75" s="28"/>
      <c r="AG75" s="28"/>
      <c r="AH75" s="28"/>
      <c r="AI75" s="28"/>
      <c r="AJ75" s="28"/>
      <c r="AK75" s="28"/>
      <c r="AL75" s="28"/>
      <c r="AM75" s="28">
        <v>1</v>
      </c>
      <c r="AN75" s="28"/>
      <c r="AO75" s="28"/>
      <c r="AP75" s="28"/>
    </row>
    <row r="76" spans="1:42" ht="15.75" customHeight="1">
      <c r="A76" s="28"/>
      <c r="B76" s="28"/>
      <c r="C76" s="28"/>
      <c r="D76" s="28"/>
      <c r="E76" s="28"/>
      <c r="F76" s="28"/>
      <c r="G76" s="28"/>
      <c r="H76" s="28"/>
      <c r="I76" s="28"/>
      <c r="J76" s="28"/>
      <c r="K76" s="28"/>
      <c r="L76" s="28"/>
      <c r="M76" s="28"/>
      <c r="N76" s="28"/>
      <c r="O76" s="28"/>
      <c r="P76" s="28"/>
      <c r="Q76" s="285"/>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v>1</v>
      </c>
    </row>
    <row r="77" spans="1:42" ht="15.75" customHeight="1">
      <c r="A77" s="105">
        <v>1</v>
      </c>
      <c r="B77" s="105">
        <v>1</v>
      </c>
      <c r="C77" s="28"/>
      <c r="D77" s="28">
        <v>1</v>
      </c>
      <c r="E77" s="28"/>
      <c r="F77" s="28"/>
      <c r="G77" s="28"/>
      <c r="H77" s="28"/>
      <c r="I77" s="28"/>
      <c r="J77" s="28"/>
      <c r="K77" s="28"/>
      <c r="L77" s="28"/>
      <c r="M77" s="28"/>
      <c r="N77" s="28"/>
      <c r="O77" s="28"/>
      <c r="P77" s="28"/>
      <c r="Q77" s="285"/>
      <c r="R77" s="28"/>
      <c r="S77" s="28"/>
      <c r="T77" s="28"/>
      <c r="U77" s="28"/>
      <c r="V77" s="28"/>
      <c r="W77" s="28"/>
      <c r="X77" s="28"/>
      <c r="Y77" s="28"/>
      <c r="Z77" s="28">
        <v>1</v>
      </c>
      <c r="AA77" s="28"/>
      <c r="AB77" s="28"/>
      <c r="AC77" s="28"/>
      <c r="AD77" s="28"/>
      <c r="AE77" s="28"/>
      <c r="AF77" s="28"/>
      <c r="AG77" s="28"/>
      <c r="AH77" s="28"/>
      <c r="AI77" s="28"/>
      <c r="AJ77" s="28"/>
      <c r="AK77" s="28"/>
      <c r="AL77" s="28"/>
      <c r="AM77" s="28"/>
      <c r="AN77" s="28"/>
      <c r="AO77" s="28"/>
      <c r="AP77" s="28"/>
    </row>
    <row r="78" spans="1:42" ht="15.75" customHeight="1">
      <c r="A78" s="28"/>
      <c r="B78" s="28"/>
      <c r="C78" s="28"/>
      <c r="D78" s="28"/>
      <c r="E78" s="28"/>
      <c r="F78" s="28"/>
      <c r="G78" s="28"/>
      <c r="H78" s="28"/>
      <c r="I78" s="28"/>
      <c r="J78" s="28"/>
      <c r="K78" s="28"/>
      <c r="L78" s="28"/>
      <c r="M78" s="28"/>
      <c r="N78" s="28"/>
      <c r="O78" s="28"/>
      <c r="P78" s="28"/>
      <c r="Q78" s="285"/>
      <c r="R78" s="28"/>
      <c r="S78" s="28"/>
      <c r="T78" s="28"/>
      <c r="U78" s="28"/>
      <c r="V78" s="28"/>
      <c r="W78" s="28"/>
      <c r="X78" s="28"/>
      <c r="Y78" s="28"/>
      <c r="Z78" s="28"/>
      <c r="AA78" s="28">
        <v>1</v>
      </c>
      <c r="AB78" s="28"/>
      <c r="AC78" s="28"/>
      <c r="AD78" s="28"/>
      <c r="AE78" s="28"/>
      <c r="AF78" s="28"/>
      <c r="AG78" s="28"/>
      <c r="AH78" s="28"/>
      <c r="AI78" s="28"/>
      <c r="AJ78" s="28"/>
      <c r="AK78" s="28"/>
      <c r="AL78" s="28"/>
      <c r="AM78" s="28"/>
      <c r="AN78" s="28"/>
      <c r="AO78" s="28"/>
      <c r="AP78" s="28"/>
    </row>
    <row r="79" spans="1:42" ht="15.75" customHeight="1">
      <c r="A79" s="28">
        <v>1</v>
      </c>
      <c r="B79" s="28">
        <v>1</v>
      </c>
      <c r="C79" s="28">
        <v>1</v>
      </c>
      <c r="D79" s="28"/>
      <c r="E79" s="28"/>
      <c r="F79" s="28"/>
      <c r="G79" s="28"/>
      <c r="H79" s="28"/>
      <c r="I79" s="28"/>
      <c r="J79" s="28"/>
      <c r="K79" s="28"/>
      <c r="L79" s="28"/>
      <c r="M79" s="28"/>
      <c r="N79" s="28"/>
      <c r="O79" s="28"/>
      <c r="P79" s="28"/>
      <c r="Q79" s="285"/>
      <c r="R79" s="28"/>
      <c r="S79" s="28"/>
      <c r="T79" s="28"/>
      <c r="U79" s="28"/>
      <c r="V79" s="28"/>
      <c r="W79" s="28"/>
      <c r="X79" s="28"/>
      <c r="Y79" s="28"/>
      <c r="Z79" s="28">
        <v>1</v>
      </c>
      <c r="AA79" s="28"/>
      <c r="AB79" s="28"/>
      <c r="AC79" s="28"/>
      <c r="AD79" s="28"/>
      <c r="AE79" s="28"/>
      <c r="AF79" s="28"/>
      <c r="AG79" s="28"/>
      <c r="AH79" s="28"/>
      <c r="AI79" s="28"/>
      <c r="AJ79" s="28"/>
      <c r="AK79" s="28"/>
      <c r="AL79" s="28"/>
      <c r="AM79" s="28"/>
      <c r="AN79" s="28"/>
      <c r="AO79" s="28"/>
      <c r="AP79" s="28"/>
    </row>
    <row r="80" spans="1:42" ht="15.75" customHeight="1">
      <c r="A80" s="14"/>
      <c r="B80" s="14"/>
      <c r="C80" s="14"/>
      <c r="D80" s="14"/>
      <c r="E80" s="14"/>
      <c r="F80" s="14"/>
      <c r="G80" s="14"/>
      <c r="H80" s="14"/>
      <c r="I80" s="241">
        <v>0</v>
      </c>
      <c r="J80" s="241">
        <v>1</v>
      </c>
      <c r="K80" s="14"/>
      <c r="L80" s="14"/>
      <c r="M80" s="14"/>
      <c r="N80" s="14"/>
      <c r="O80" s="14"/>
      <c r="P80" s="14"/>
      <c r="Q80" s="289"/>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v>1</v>
      </c>
    </row>
    <row r="81" spans="1:42" ht="15.75" customHeight="1">
      <c r="A81" s="28"/>
      <c r="B81" s="28">
        <v>1</v>
      </c>
      <c r="C81" s="28">
        <v>1</v>
      </c>
      <c r="D81" s="28"/>
      <c r="E81" s="28"/>
      <c r="F81" s="28"/>
      <c r="G81" s="28"/>
      <c r="H81" s="28"/>
      <c r="I81" s="28"/>
      <c r="J81" s="28"/>
      <c r="K81" s="28"/>
      <c r="L81" s="28"/>
      <c r="M81" s="28"/>
      <c r="N81" s="28"/>
      <c r="O81" s="28"/>
      <c r="P81" s="28"/>
      <c r="Q81" s="285"/>
      <c r="R81" s="28"/>
      <c r="S81" s="28"/>
      <c r="T81" s="28"/>
      <c r="U81" s="28"/>
      <c r="V81" s="28"/>
      <c r="W81" s="28"/>
      <c r="X81" s="28"/>
      <c r="Y81" s="28"/>
      <c r="Z81" s="28">
        <v>1</v>
      </c>
      <c r="AA81" s="28"/>
      <c r="AB81" s="28"/>
      <c r="AC81" s="28"/>
      <c r="AD81" s="28"/>
      <c r="AE81" s="28"/>
      <c r="AF81" s="28"/>
      <c r="AG81" s="28"/>
      <c r="AH81" s="28"/>
      <c r="AI81" s="28"/>
      <c r="AJ81" s="28"/>
      <c r="AK81" s="28"/>
      <c r="AL81" s="28"/>
      <c r="AM81" s="28"/>
      <c r="AN81" s="28"/>
      <c r="AO81" s="28"/>
      <c r="AP81" s="28"/>
    </row>
    <row r="82" spans="1:42" ht="15.75" customHeight="1">
      <c r="A82" s="28"/>
      <c r="B82" s="28"/>
      <c r="C82" s="28"/>
      <c r="D82" s="28"/>
      <c r="E82" s="28"/>
      <c r="F82" s="28"/>
      <c r="G82" s="28"/>
      <c r="H82" s="28"/>
      <c r="I82" s="28"/>
      <c r="J82" s="28"/>
      <c r="K82" s="28"/>
      <c r="L82" s="28"/>
      <c r="M82" s="28"/>
      <c r="N82" s="28"/>
      <c r="O82" s="28"/>
      <c r="P82" s="28"/>
      <c r="Q82" s="285"/>
      <c r="R82" s="28">
        <v>1</v>
      </c>
      <c r="S82" s="28"/>
      <c r="T82" s="28"/>
      <c r="U82" s="28"/>
      <c r="V82" s="28"/>
      <c r="W82" s="28"/>
      <c r="X82" s="28"/>
      <c r="Y82" s="28"/>
      <c r="Z82" s="28"/>
      <c r="AA82" s="28"/>
      <c r="AB82" s="28"/>
      <c r="AC82" s="28"/>
      <c r="AD82" s="28"/>
      <c r="AE82" s="28"/>
      <c r="AF82" s="28"/>
      <c r="AG82" s="28"/>
      <c r="AH82" s="28"/>
      <c r="AI82" s="28"/>
      <c r="AJ82" s="28"/>
      <c r="AK82" s="28"/>
      <c r="AL82" s="28">
        <v>1</v>
      </c>
      <c r="AM82" s="28">
        <v>1</v>
      </c>
      <c r="AN82" s="28"/>
      <c r="AO82" s="28"/>
      <c r="AP82" s="28"/>
    </row>
    <row r="83" spans="1:42" ht="15.75" customHeight="1">
      <c r="A83" s="28">
        <v>1</v>
      </c>
      <c r="B83" s="28"/>
      <c r="C83" s="28"/>
      <c r="D83" s="28">
        <v>1</v>
      </c>
      <c r="E83" s="28"/>
      <c r="F83" s="28">
        <v>1</v>
      </c>
      <c r="G83" s="28"/>
      <c r="H83" s="28"/>
      <c r="I83" s="28">
        <v>0</v>
      </c>
      <c r="J83" s="28"/>
      <c r="K83" s="28"/>
      <c r="L83" s="28"/>
      <c r="M83" s="28">
        <v>1</v>
      </c>
      <c r="N83" s="28"/>
      <c r="O83" s="28"/>
      <c r="P83" s="28"/>
      <c r="Q83" s="285"/>
      <c r="R83" s="28"/>
      <c r="S83" s="28"/>
      <c r="T83" s="28"/>
      <c r="U83" s="28"/>
      <c r="V83" s="28"/>
      <c r="W83" s="28"/>
      <c r="X83" s="28"/>
      <c r="Y83" s="28"/>
      <c r="Z83" s="28"/>
      <c r="AA83" s="28"/>
      <c r="AB83" s="28"/>
      <c r="AC83" s="28"/>
      <c r="AD83" s="28"/>
      <c r="AE83" s="28"/>
      <c r="AF83" s="28"/>
      <c r="AG83" s="28">
        <v>1</v>
      </c>
      <c r="AH83" s="28"/>
      <c r="AI83" s="28"/>
      <c r="AJ83" s="28"/>
      <c r="AK83" s="28"/>
      <c r="AL83" s="28"/>
      <c r="AM83" s="28"/>
      <c r="AN83" s="28"/>
      <c r="AO83" s="28"/>
      <c r="AP83" s="28"/>
    </row>
    <row r="84" spans="1:42" ht="15.75" customHeight="1">
      <c r="A84" s="28"/>
      <c r="B84" s="28"/>
      <c r="C84" s="28"/>
      <c r="D84" s="28"/>
      <c r="E84" s="28"/>
      <c r="F84" s="28"/>
      <c r="G84" s="28"/>
      <c r="H84" s="28"/>
      <c r="I84" s="28"/>
      <c r="J84" s="28"/>
      <c r="K84" s="28"/>
      <c r="L84" s="28"/>
      <c r="M84" s="28"/>
      <c r="N84" s="28"/>
      <c r="O84" s="28"/>
      <c r="P84" s="28"/>
      <c r="Q84" s="285"/>
      <c r="R84" s="28"/>
      <c r="S84" s="28"/>
      <c r="T84" s="28"/>
      <c r="U84" s="28"/>
      <c r="V84" s="28"/>
      <c r="W84" s="28"/>
      <c r="X84" s="28"/>
      <c r="Y84" s="28"/>
      <c r="Z84" s="28"/>
      <c r="AA84" s="28"/>
      <c r="AB84" s="28"/>
      <c r="AC84" s="28"/>
      <c r="AD84" s="28"/>
      <c r="AE84" s="28"/>
      <c r="AF84" s="28"/>
      <c r="AG84" s="28"/>
      <c r="AH84" s="28"/>
      <c r="AI84" s="28"/>
      <c r="AJ84" s="28"/>
      <c r="AK84" s="28"/>
      <c r="AL84" s="28"/>
      <c r="AM84" s="28">
        <v>1</v>
      </c>
      <c r="AN84" s="28"/>
      <c r="AO84" s="28"/>
      <c r="AP84" s="28"/>
    </row>
    <row r="85" spans="1:42" ht="15.75" customHeight="1">
      <c r="A85" s="28"/>
      <c r="B85" s="28">
        <v>1</v>
      </c>
      <c r="C85" s="28"/>
      <c r="D85" s="28">
        <v>1</v>
      </c>
      <c r="E85" s="28"/>
      <c r="F85" s="28">
        <v>0</v>
      </c>
      <c r="G85" s="28"/>
      <c r="H85" s="28"/>
      <c r="I85" s="28">
        <v>1</v>
      </c>
      <c r="J85" s="28"/>
      <c r="K85" s="105">
        <v>0</v>
      </c>
      <c r="L85" s="28"/>
      <c r="M85" s="28"/>
      <c r="N85" s="28">
        <v>1</v>
      </c>
      <c r="O85" s="28"/>
      <c r="P85" s="28"/>
      <c r="Q85" s="285"/>
      <c r="R85" s="28"/>
      <c r="S85" s="28"/>
      <c r="T85" s="28"/>
      <c r="U85" s="28"/>
      <c r="V85" s="28"/>
      <c r="W85" s="28"/>
      <c r="X85" s="28"/>
      <c r="Y85" s="28"/>
      <c r="Z85" s="28"/>
      <c r="AA85" s="28"/>
      <c r="AB85" s="28"/>
      <c r="AC85" s="28"/>
      <c r="AD85" s="28"/>
      <c r="AE85" s="28"/>
      <c r="AF85" s="28"/>
      <c r="AG85" s="28">
        <v>1</v>
      </c>
      <c r="AH85" s="28"/>
      <c r="AI85" s="28"/>
      <c r="AJ85" s="28"/>
      <c r="AK85" s="28"/>
      <c r="AL85" s="28"/>
      <c r="AM85" s="28"/>
      <c r="AN85" s="28"/>
      <c r="AO85" s="28"/>
      <c r="AP85" s="28"/>
    </row>
    <row r="86" spans="1:42" ht="15.75" customHeight="1">
      <c r="A86" s="28"/>
      <c r="B86" s="28"/>
      <c r="C86" s="28"/>
      <c r="D86" s="28"/>
      <c r="E86" s="28"/>
      <c r="F86" s="28"/>
      <c r="G86" s="28"/>
      <c r="H86" s="28"/>
      <c r="I86" s="28"/>
      <c r="J86" s="28"/>
      <c r="K86" s="28"/>
      <c r="L86" s="28"/>
      <c r="M86" s="28"/>
      <c r="N86" s="28"/>
      <c r="O86" s="28"/>
      <c r="P86" s="28"/>
      <c r="Q86" s="285"/>
      <c r="R86" s="28">
        <v>1</v>
      </c>
      <c r="S86" s="28">
        <v>1</v>
      </c>
      <c r="T86" s="28"/>
      <c r="U86" s="28">
        <v>1</v>
      </c>
      <c r="V86" s="28"/>
      <c r="W86" s="28">
        <v>1</v>
      </c>
      <c r="X86" s="28"/>
      <c r="Y86" s="28">
        <v>1</v>
      </c>
      <c r="Z86" s="28">
        <v>1</v>
      </c>
      <c r="AA86" s="28">
        <v>1</v>
      </c>
      <c r="AB86" s="28">
        <v>1</v>
      </c>
      <c r="AC86" s="28"/>
      <c r="AD86" s="28"/>
      <c r="AE86" s="28"/>
      <c r="AF86" s="28"/>
      <c r="AG86" s="28"/>
      <c r="AH86" s="28">
        <v>1</v>
      </c>
      <c r="AI86" s="28">
        <v>1</v>
      </c>
      <c r="AJ86" s="28">
        <v>1</v>
      </c>
      <c r="AK86" s="28">
        <v>1</v>
      </c>
      <c r="AL86" s="28"/>
      <c r="AM86" s="28">
        <v>1</v>
      </c>
      <c r="AN86" s="28"/>
      <c r="AO86" s="28"/>
      <c r="AP86" s="28"/>
    </row>
    <row r="87" spans="1:42" ht="15.75" customHeight="1">
      <c r="A87" s="28"/>
      <c r="B87" s="28"/>
      <c r="C87" s="28"/>
      <c r="D87" s="28">
        <v>1</v>
      </c>
      <c r="E87" s="28"/>
      <c r="F87" s="28">
        <v>1</v>
      </c>
      <c r="G87" s="28"/>
      <c r="H87" s="28"/>
      <c r="I87" s="28">
        <v>0</v>
      </c>
      <c r="J87" s="28"/>
      <c r="K87" s="28">
        <v>0</v>
      </c>
      <c r="L87" s="28"/>
      <c r="M87" s="105">
        <v>0</v>
      </c>
      <c r="N87" s="28"/>
      <c r="O87" s="28"/>
      <c r="P87" s="28"/>
      <c r="Q87" s="285"/>
      <c r="R87" s="28"/>
      <c r="S87" s="28"/>
      <c r="T87" s="28"/>
      <c r="U87" s="28"/>
      <c r="V87" s="28"/>
      <c r="W87" s="28"/>
      <c r="X87" s="28"/>
      <c r="Y87" s="28"/>
      <c r="Z87" s="28"/>
      <c r="AA87" s="28"/>
      <c r="AB87" s="28"/>
      <c r="AC87" s="28"/>
      <c r="AD87" s="28"/>
      <c r="AE87" s="28"/>
      <c r="AF87" s="28"/>
      <c r="AG87" s="28">
        <v>1</v>
      </c>
      <c r="AH87" s="28"/>
      <c r="AI87" s="28"/>
      <c r="AJ87" s="28"/>
      <c r="AK87" s="28"/>
      <c r="AL87" s="28"/>
      <c r="AM87" s="28"/>
      <c r="AN87" s="28"/>
      <c r="AO87" s="28"/>
      <c r="AP87" s="28"/>
    </row>
    <row r="88" spans="1:42" ht="15.75" customHeight="1">
      <c r="A88" s="28"/>
      <c r="B88" s="28"/>
      <c r="C88" s="28"/>
      <c r="D88" s="28"/>
      <c r="E88" s="28"/>
      <c r="F88" s="28"/>
      <c r="G88" s="28"/>
      <c r="H88" s="28"/>
      <c r="I88" s="28"/>
      <c r="J88" s="28"/>
      <c r="K88" s="28"/>
      <c r="L88" s="28"/>
      <c r="M88" s="28"/>
      <c r="N88" s="28"/>
      <c r="O88" s="28"/>
      <c r="P88" s="28"/>
      <c r="Q88" s="285"/>
      <c r="R88" s="28">
        <v>1</v>
      </c>
      <c r="S88" s="28"/>
      <c r="T88" s="28"/>
      <c r="U88" s="28"/>
      <c r="V88" s="28"/>
      <c r="W88" s="28"/>
      <c r="X88" s="28"/>
      <c r="Y88" s="28"/>
      <c r="Z88" s="28"/>
      <c r="AA88" s="28"/>
      <c r="AB88" s="28"/>
      <c r="AC88" s="28"/>
      <c r="AD88" s="28"/>
      <c r="AE88" s="28"/>
      <c r="AF88" s="28">
        <v>1</v>
      </c>
      <c r="AG88" s="28"/>
      <c r="AH88" s="28"/>
      <c r="AI88" s="28"/>
      <c r="AJ88" s="28">
        <v>1</v>
      </c>
      <c r="AK88" s="28"/>
      <c r="AL88" s="28"/>
      <c r="AM88" s="28">
        <v>1</v>
      </c>
      <c r="AN88" s="28"/>
      <c r="AO88" s="28"/>
      <c r="AP88" s="28"/>
    </row>
    <row r="89" spans="1:42" ht="15.75" customHeight="1">
      <c r="A89" s="28"/>
      <c r="B89" s="28"/>
      <c r="C89" s="28"/>
      <c r="D89" s="28"/>
      <c r="E89" s="28"/>
      <c r="F89" s="28"/>
      <c r="G89" s="28"/>
      <c r="H89" s="28"/>
      <c r="I89" s="28"/>
      <c r="J89" s="28"/>
      <c r="K89" s="28"/>
      <c r="L89" s="28"/>
      <c r="M89" s="28"/>
      <c r="N89" s="28"/>
      <c r="O89" s="28"/>
      <c r="P89" s="28"/>
      <c r="Q89" s="285"/>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v>1</v>
      </c>
      <c r="AP89" s="28"/>
    </row>
    <row r="90" spans="1:42" ht="15.75" customHeight="1">
      <c r="A90" s="28">
        <v>1</v>
      </c>
      <c r="B90" s="28"/>
      <c r="C90" s="28"/>
      <c r="D90" s="28"/>
      <c r="E90" s="28"/>
      <c r="F90" s="28"/>
      <c r="G90" s="28"/>
      <c r="H90" s="28"/>
      <c r="I90" s="177"/>
      <c r="J90" s="177"/>
      <c r="K90" s="28"/>
      <c r="L90" s="28"/>
      <c r="M90" s="28"/>
      <c r="N90" s="28"/>
      <c r="O90" s="28"/>
      <c r="P90" s="28"/>
      <c r="Q90" s="285"/>
      <c r="R90" s="28"/>
      <c r="S90" s="28"/>
      <c r="T90" s="28"/>
      <c r="U90" s="28"/>
      <c r="V90" s="28"/>
      <c r="W90" s="28"/>
      <c r="X90" s="28"/>
      <c r="Y90" s="28"/>
      <c r="Z90" s="28"/>
      <c r="AA90" s="28">
        <v>1</v>
      </c>
      <c r="AB90" s="28"/>
      <c r="AC90" s="28"/>
      <c r="AD90" s="28"/>
      <c r="AE90" s="28"/>
      <c r="AF90" s="28"/>
      <c r="AG90" s="28"/>
      <c r="AH90" s="28"/>
      <c r="AI90" s="28"/>
      <c r="AJ90" s="28"/>
      <c r="AK90" s="28"/>
      <c r="AL90" s="28"/>
      <c r="AM90" s="28"/>
      <c r="AN90" s="28"/>
      <c r="AO90" s="28"/>
      <c r="AP90" s="28"/>
    </row>
    <row r="91" spans="1:42" ht="15.75" customHeight="1">
      <c r="A91" s="28"/>
      <c r="B91" s="28"/>
      <c r="C91" s="28"/>
      <c r="D91" s="28"/>
      <c r="E91" s="28"/>
      <c r="F91" s="28"/>
      <c r="G91" s="28"/>
      <c r="H91" s="28"/>
      <c r="I91" s="28">
        <v>1</v>
      </c>
      <c r="J91" s="28"/>
      <c r="K91" s="28"/>
      <c r="L91" s="28"/>
      <c r="M91" s="28"/>
      <c r="N91" s="28"/>
      <c r="O91" s="28">
        <v>1</v>
      </c>
      <c r="P91" s="28"/>
      <c r="Q91" s="285"/>
      <c r="R91" s="28"/>
      <c r="S91" s="28"/>
      <c r="T91" s="28"/>
      <c r="U91" s="28"/>
      <c r="V91" s="28"/>
      <c r="W91" s="28"/>
      <c r="X91" s="28"/>
      <c r="Y91" s="28"/>
      <c r="Z91" s="28"/>
      <c r="AA91" s="28"/>
      <c r="AB91" s="28"/>
      <c r="AC91" s="28"/>
      <c r="AD91" s="28"/>
      <c r="AE91" s="28"/>
      <c r="AF91" s="28"/>
      <c r="AG91" s="28"/>
      <c r="AH91" s="28"/>
      <c r="AI91" s="28"/>
      <c r="AJ91" s="28"/>
      <c r="AK91" s="28">
        <v>1</v>
      </c>
      <c r="AL91" s="28"/>
      <c r="AM91" s="28"/>
      <c r="AN91" s="28"/>
      <c r="AO91" s="28"/>
      <c r="AP91" s="28"/>
    </row>
    <row r="92" spans="1:42" ht="15.75" customHeight="1">
      <c r="A92" s="28"/>
      <c r="B92" s="28"/>
      <c r="C92" s="28"/>
      <c r="D92" s="28">
        <v>1</v>
      </c>
      <c r="E92" s="28"/>
      <c r="F92" s="28"/>
      <c r="G92" s="28"/>
      <c r="H92" s="28"/>
      <c r="I92" s="28"/>
      <c r="J92" s="28"/>
      <c r="K92" s="28"/>
      <c r="L92" s="28"/>
      <c r="M92" s="28"/>
      <c r="N92" s="28"/>
      <c r="O92" s="28"/>
      <c r="P92" s="28"/>
      <c r="Q92" s="285"/>
      <c r="R92" s="28"/>
      <c r="S92" s="28"/>
      <c r="T92" s="28"/>
      <c r="U92" s="28"/>
      <c r="V92" s="28"/>
      <c r="W92" s="28"/>
      <c r="X92" s="28"/>
      <c r="Y92" s="28"/>
      <c r="Z92" s="28">
        <v>1</v>
      </c>
      <c r="AA92" s="28"/>
      <c r="AB92" s="28"/>
      <c r="AC92" s="28"/>
      <c r="AD92" s="28"/>
      <c r="AE92" s="28"/>
      <c r="AF92" s="28"/>
      <c r="AG92" s="28"/>
      <c r="AH92" s="28"/>
      <c r="AI92" s="28"/>
      <c r="AJ92" s="28"/>
      <c r="AK92" s="28"/>
      <c r="AL92" s="28"/>
      <c r="AM92" s="28"/>
      <c r="AN92" s="28"/>
      <c r="AO92" s="28"/>
      <c r="AP92" s="28"/>
    </row>
    <row r="93" spans="1:42" ht="15.75" customHeight="1">
      <c r="A93" s="28"/>
      <c r="B93" s="28"/>
      <c r="C93" s="28"/>
      <c r="D93" s="28"/>
      <c r="E93" s="28"/>
      <c r="F93" s="28"/>
      <c r="G93" s="28"/>
      <c r="H93" s="28"/>
      <c r="I93" s="28"/>
      <c r="J93" s="28"/>
      <c r="K93" s="28"/>
      <c r="L93" s="28"/>
      <c r="M93" s="28"/>
      <c r="N93" s="28"/>
      <c r="O93" s="28"/>
      <c r="P93" s="28"/>
      <c r="Q93" s="285"/>
      <c r="R93" s="28"/>
      <c r="S93" s="28"/>
      <c r="T93" s="28"/>
      <c r="U93" s="28"/>
      <c r="V93" s="28"/>
      <c r="W93" s="28"/>
      <c r="X93" s="28"/>
      <c r="Y93" s="28"/>
      <c r="Z93" s="28"/>
      <c r="AA93" s="28">
        <v>1</v>
      </c>
      <c r="AB93" s="28"/>
      <c r="AC93" s="28"/>
      <c r="AD93" s="28"/>
      <c r="AE93" s="28"/>
      <c r="AF93" s="28"/>
      <c r="AG93" s="28"/>
      <c r="AH93" s="28"/>
      <c r="AI93" s="28"/>
      <c r="AJ93" s="28"/>
      <c r="AK93" s="28"/>
      <c r="AL93" s="28"/>
      <c r="AM93" s="28"/>
      <c r="AN93" s="28"/>
      <c r="AO93" s="28"/>
      <c r="AP93" s="28"/>
    </row>
    <row r="94" spans="1:42" ht="15.75" customHeight="1">
      <c r="A94" s="28"/>
      <c r="B94" s="28"/>
      <c r="C94" s="28"/>
      <c r="D94" s="28"/>
      <c r="E94" s="28"/>
      <c r="F94" s="28"/>
      <c r="G94" s="28"/>
      <c r="H94" s="28"/>
      <c r="I94" s="28"/>
      <c r="J94" s="28"/>
      <c r="K94" s="28">
        <v>1</v>
      </c>
      <c r="L94" s="28"/>
      <c r="M94" s="28"/>
      <c r="N94" s="28"/>
      <c r="O94" s="28"/>
      <c r="P94" s="28"/>
      <c r="Q94" s="285"/>
      <c r="R94" s="28"/>
      <c r="S94" s="28"/>
      <c r="T94" s="28"/>
      <c r="U94" s="28"/>
      <c r="V94" s="28"/>
      <c r="W94" s="28"/>
      <c r="X94" s="28"/>
      <c r="Y94" s="28"/>
      <c r="Z94" s="28">
        <v>1</v>
      </c>
      <c r="AA94" s="28"/>
      <c r="AB94" s="28"/>
      <c r="AC94" s="28"/>
      <c r="AD94" s="28"/>
      <c r="AE94" s="28"/>
      <c r="AF94" s="28"/>
      <c r="AG94" s="28"/>
      <c r="AH94" s="28"/>
      <c r="AI94" s="28"/>
      <c r="AJ94" s="28"/>
      <c r="AK94" s="28"/>
      <c r="AL94" s="28"/>
      <c r="AM94" s="28"/>
      <c r="AN94" s="28"/>
      <c r="AO94" s="28"/>
      <c r="AP94" s="28"/>
    </row>
    <row r="95" spans="1:42" ht="15.75" customHeight="1">
      <c r="A95" s="28"/>
      <c r="B95" s="28">
        <v>1</v>
      </c>
      <c r="C95" s="28"/>
      <c r="D95" s="104">
        <v>1</v>
      </c>
      <c r="E95" s="28"/>
      <c r="F95" s="28"/>
      <c r="G95" s="28"/>
      <c r="H95" s="28"/>
      <c r="I95" s="28"/>
      <c r="J95" s="28"/>
      <c r="K95" s="28"/>
      <c r="L95" s="28"/>
      <c r="M95" s="28"/>
      <c r="N95" s="28"/>
      <c r="O95" s="28"/>
      <c r="P95" s="28"/>
      <c r="Q95" s="285"/>
      <c r="R95" s="28"/>
      <c r="S95" s="28"/>
      <c r="T95" s="28"/>
      <c r="U95" s="28"/>
      <c r="V95" s="28"/>
      <c r="W95" s="28"/>
      <c r="X95" s="28"/>
      <c r="Y95" s="28"/>
      <c r="Z95" s="28"/>
      <c r="AA95" s="28"/>
      <c r="AB95" s="28">
        <v>1</v>
      </c>
      <c r="AC95" s="28"/>
      <c r="AD95" s="28"/>
      <c r="AE95" s="28"/>
      <c r="AF95" s="28"/>
      <c r="AG95" s="28"/>
      <c r="AH95" s="28"/>
      <c r="AI95" s="28"/>
      <c r="AJ95" s="28"/>
      <c r="AK95" s="28"/>
      <c r="AL95" s="28"/>
      <c r="AM95" s="28"/>
      <c r="AN95" s="28"/>
      <c r="AO95" s="28"/>
      <c r="AP95" s="28"/>
    </row>
    <row r="96" spans="1:42" ht="15.75" customHeight="1">
      <c r="A96" s="28"/>
      <c r="B96" s="28"/>
      <c r="C96" s="28"/>
      <c r="D96" s="28"/>
      <c r="E96" s="28"/>
      <c r="F96" s="28"/>
      <c r="G96" s="28"/>
      <c r="H96" s="28"/>
      <c r="I96" s="28"/>
      <c r="J96" s="28"/>
      <c r="K96" s="28"/>
      <c r="L96" s="28"/>
      <c r="M96" s="28"/>
      <c r="N96" s="28"/>
      <c r="O96" s="28"/>
      <c r="P96" s="28"/>
      <c r="Q96" s="285"/>
      <c r="R96" s="28"/>
      <c r="S96" s="28"/>
      <c r="T96" s="28"/>
      <c r="U96" s="28"/>
      <c r="V96" s="28"/>
      <c r="W96" s="28">
        <v>1</v>
      </c>
      <c r="X96" s="28"/>
      <c r="Y96" s="28"/>
      <c r="Z96" s="28"/>
      <c r="AA96" s="28">
        <v>1</v>
      </c>
      <c r="AB96" s="28">
        <v>1</v>
      </c>
      <c r="AC96" s="28"/>
      <c r="AD96" s="28">
        <v>1</v>
      </c>
      <c r="AE96" s="28"/>
      <c r="AF96" s="28"/>
      <c r="AG96" s="28"/>
      <c r="AH96" s="28"/>
      <c r="AI96" s="28"/>
      <c r="AJ96" s="28"/>
      <c r="AK96" s="28"/>
      <c r="AL96" s="28"/>
      <c r="AM96" s="28"/>
      <c r="AN96" s="28"/>
      <c r="AO96" s="28"/>
      <c r="AP96" s="28"/>
    </row>
    <row r="97" spans="1:42" ht="15.75" customHeight="1">
      <c r="A97" s="28"/>
      <c r="B97" s="28"/>
      <c r="C97" s="28"/>
      <c r="D97" s="28">
        <v>1</v>
      </c>
      <c r="E97" s="28"/>
      <c r="F97" s="28">
        <v>1</v>
      </c>
      <c r="G97" s="28"/>
      <c r="H97" s="28"/>
      <c r="I97" s="28">
        <v>0</v>
      </c>
      <c r="J97" s="28"/>
      <c r="K97" s="28">
        <v>0</v>
      </c>
      <c r="L97" s="28"/>
      <c r="M97" s="28"/>
      <c r="N97" s="28">
        <v>1</v>
      </c>
      <c r="O97" s="28"/>
      <c r="P97" s="28"/>
      <c r="Q97" s="285"/>
      <c r="R97" s="28"/>
      <c r="S97" s="28"/>
      <c r="T97" s="28"/>
      <c r="U97" s="28"/>
      <c r="V97" s="28"/>
      <c r="W97" s="28"/>
      <c r="X97" s="28"/>
      <c r="Y97" s="28"/>
      <c r="Z97" s="28"/>
      <c r="AA97" s="28"/>
      <c r="AB97" s="28"/>
      <c r="AC97" s="28"/>
      <c r="AD97" s="28"/>
      <c r="AE97" s="28"/>
      <c r="AF97" s="28"/>
      <c r="AG97" s="28">
        <v>1</v>
      </c>
      <c r="AH97" s="28"/>
      <c r="AI97" s="28"/>
      <c r="AJ97" s="28"/>
      <c r="AK97" s="28"/>
      <c r="AL97" s="28"/>
      <c r="AM97" s="28"/>
      <c r="AN97" s="28"/>
      <c r="AO97" s="28"/>
      <c r="AP97" s="28"/>
    </row>
    <row r="98" spans="1:42" ht="15.75" customHeight="1">
      <c r="A98" s="28"/>
      <c r="B98" s="28"/>
      <c r="C98" s="28"/>
      <c r="D98" s="28"/>
      <c r="E98" s="28"/>
      <c r="F98" s="28"/>
      <c r="G98" s="28"/>
      <c r="H98" s="28"/>
      <c r="I98" s="28"/>
      <c r="J98" s="28"/>
      <c r="K98" s="28"/>
      <c r="L98" s="28"/>
      <c r="M98" s="28"/>
      <c r="N98" s="28"/>
      <c r="O98" s="28">
        <v>1</v>
      </c>
      <c r="P98" s="28"/>
      <c r="Q98" s="285"/>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v>1</v>
      </c>
    </row>
    <row r="99" spans="1:42" ht="15.75" customHeight="1">
      <c r="A99" s="28"/>
      <c r="B99" s="28"/>
      <c r="C99" s="28"/>
      <c r="D99" s="28"/>
      <c r="E99" s="28"/>
      <c r="F99" s="28"/>
      <c r="G99" s="28"/>
      <c r="H99" s="28"/>
      <c r="I99" s="28"/>
      <c r="J99" s="28"/>
      <c r="K99" s="28"/>
      <c r="L99" s="28"/>
      <c r="M99" s="28"/>
      <c r="N99" s="28"/>
      <c r="O99" s="28"/>
      <c r="P99" s="28"/>
      <c r="Q99" s="285"/>
      <c r="R99" s="28"/>
      <c r="S99" s="28"/>
      <c r="T99" s="28"/>
      <c r="U99" s="28"/>
      <c r="V99" s="28"/>
      <c r="W99" s="28"/>
      <c r="X99" s="28"/>
      <c r="Y99" s="28"/>
      <c r="Z99" s="28"/>
      <c r="AA99" s="28"/>
      <c r="AB99" s="28"/>
      <c r="AC99" s="28"/>
      <c r="AD99" s="28"/>
      <c r="AE99" s="28"/>
      <c r="AF99" s="28"/>
      <c r="AG99" s="28"/>
      <c r="AH99" s="28"/>
      <c r="AI99" s="28"/>
      <c r="AJ99" s="28"/>
      <c r="AK99" s="28"/>
      <c r="AL99" s="28"/>
      <c r="AM99" s="28">
        <v>1</v>
      </c>
      <c r="AN99" s="28"/>
      <c r="AO99" s="28"/>
      <c r="AP99" s="28"/>
    </row>
    <row r="100" spans="1:42" ht="15.75" customHeight="1">
      <c r="A100" s="28"/>
      <c r="B100" s="28"/>
      <c r="C100" s="28"/>
      <c r="D100" s="28"/>
      <c r="E100" s="28"/>
      <c r="F100" s="28"/>
      <c r="G100" s="28"/>
      <c r="H100" s="28"/>
      <c r="I100" s="28"/>
      <c r="J100" s="28"/>
      <c r="K100" s="28"/>
      <c r="L100" s="28"/>
      <c r="M100" s="28"/>
      <c r="N100" s="28"/>
      <c r="O100" s="28"/>
      <c r="P100" s="28"/>
      <c r="Q100" s="285"/>
      <c r="R100" s="28"/>
      <c r="S100" s="28"/>
      <c r="T100" s="28"/>
      <c r="U100" s="28"/>
      <c r="V100" s="28"/>
      <c r="W100" s="28"/>
      <c r="X100" s="28"/>
      <c r="Y100" s="28"/>
      <c r="Z100" s="28">
        <v>1</v>
      </c>
      <c r="AA100" s="28"/>
      <c r="AB100" s="28"/>
      <c r="AC100" s="28"/>
      <c r="AD100" s="28"/>
      <c r="AE100" s="28"/>
      <c r="AF100" s="28"/>
      <c r="AG100" s="28"/>
      <c r="AH100" s="28"/>
      <c r="AI100" s="28"/>
      <c r="AJ100" s="28"/>
      <c r="AK100" s="28"/>
      <c r="AL100" s="28"/>
      <c r="AM100" s="28"/>
      <c r="AN100" s="28"/>
      <c r="AO100" s="28"/>
      <c r="AP100" s="28"/>
    </row>
    <row r="101" spans="1:42" ht="15.75" customHeight="1">
      <c r="A101" s="28"/>
      <c r="B101" s="28"/>
      <c r="C101" s="28"/>
      <c r="D101" s="28"/>
      <c r="E101" s="28"/>
      <c r="F101" s="28"/>
      <c r="G101" s="28"/>
      <c r="H101" s="28"/>
      <c r="I101" s="28"/>
      <c r="J101" s="28"/>
      <c r="K101" s="28"/>
      <c r="L101" s="28"/>
      <c r="M101" s="28"/>
      <c r="N101" s="28"/>
      <c r="O101" s="28"/>
      <c r="P101" s="28"/>
      <c r="Q101" s="285"/>
      <c r="R101" s="28"/>
      <c r="S101" s="28"/>
      <c r="T101" s="28"/>
      <c r="U101" s="28"/>
      <c r="V101" s="28"/>
      <c r="W101" s="28"/>
      <c r="X101" s="28"/>
      <c r="Y101" s="28"/>
      <c r="Z101" s="28"/>
      <c r="AA101" s="28"/>
      <c r="AB101" s="28"/>
      <c r="AC101" s="28"/>
      <c r="AD101" s="28"/>
      <c r="AE101" s="28"/>
      <c r="AF101" s="28"/>
      <c r="AG101" s="28"/>
      <c r="AH101" s="28"/>
      <c r="AI101" s="28"/>
      <c r="AJ101" s="28"/>
      <c r="AK101" s="28"/>
      <c r="AL101" s="28"/>
      <c r="AM101" s="28">
        <v>1</v>
      </c>
      <c r="AN101" s="28"/>
      <c r="AO101" s="28"/>
      <c r="AP101" s="28"/>
    </row>
    <row r="102" spans="1:42" ht="15.75" customHeight="1">
      <c r="A102" s="28"/>
      <c r="B102" s="28"/>
      <c r="C102" s="28"/>
      <c r="D102" s="28"/>
      <c r="E102" s="28"/>
      <c r="F102" s="28"/>
      <c r="G102" s="28"/>
      <c r="H102" s="28"/>
      <c r="I102" s="28"/>
      <c r="J102" s="28"/>
      <c r="K102" s="28"/>
      <c r="L102" s="28"/>
      <c r="M102" s="28"/>
      <c r="N102" s="28"/>
      <c r="O102" s="28"/>
      <c r="P102" s="28"/>
      <c r="Q102" s="285"/>
      <c r="R102" s="28"/>
      <c r="S102" s="28"/>
      <c r="T102" s="28"/>
      <c r="U102" s="28"/>
      <c r="V102" s="28"/>
      <c r="W102" s="28"/>
      <c r="X102" s="28"/>
      <c r="Y102" s="28"/>
      <c r="Z102" s="28"/>
      <c r="AA102" s="28"/>
      <c r="AB102" s="28">
        <v>1</v>
      </c>
      <c r="AC102" s="28"/>
      <c r="AD102" s="28"/>
      <c r="AE102" s="28"/>
      <c r="AF102" s="28"/>
      <c r="AG102" s="28"/>
      <c r="AH102" s="28"/>
      <c r="AI102" s="28"/>
      <c r="AJ102" s="28"/>
      <c r="AK102" s="28"/>
      <c r="AL102" s="28"/>
      <c r="AM102" s="28"/>
      <c r="AN102" s="28"/>
      <c r="AO102" s="28"/>
      <c r="AP102" s="28"/>
    </row>
    <row r="103" spans="1:42" ht="15.75" customHeight="1">
      <c r="A103" s="28"/>
      <c r="B103" s="28"/>
      <c r="C103" s="28"/>
      <c r="D103" s="28">
        <v>1</v>
      </c>
      <c r="E103" s="28"/>
      <c r="F103" s="28">
        <v>0</v>
      </c>
      <c r="G103" s="28"/>
      <c r="H103" s="28"/>
      <c r="I103" s="28">
        <v>0</v>
      </c>
      <c r="J103" s="28">
        <v>1</v>
      </c>
      <c r="K103" s="28"/>
      <c r="L103" s="28"/>
      <c r="M103" s="28"/>
      <c r="N103" s="28"/>
      <c r="O103" s="28"/>
      <c r="P103" s="28"/>
      <c r="Q103" s="285"/>
      <c r="R103" s="28"/>
      <c r="S103" s="28">
        <v>1</v>
      </c>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row>
    <row r="104" spans="1:42" ht="15.75" customHeight="1">
      <c r="A104" s="28"/>
      <c r="B104" s="28"/>
      <c r="C104" s="28"/>
      <c r="D104" s="28"/>
      <c r="E104" s="28"/>
      <c r="F104" s="28"/>
      <c r="G104" s="28"/>
      <c r="H104" s="28"/>
      <c r="I104" s="28"/>
      <c r="J104" s="28"/>
      <c r="K104" s="28"/>
      <c r="L104" s="28"/>
      <c r="M104" s="28"/>
      <c r="N104" s="28">
        <v>1</v>
      </c>
      <c r="O104" s="28"/>
      <c r="P104" s="28"/>
      <c r="Q104" s="285"/>
      <c r="R104" s="28"/>
      <c r="S104" s="28"/>
      <c r="T104" s="28"/>
      <c r="U104" s="28"/>
      <c r="V104" s="28"/>
      <c r="W104" s="28"/>
      <c r="X104" s="28"/>
      <c r="Y104" s="28"/>
      <c r="Z104" s="28"/>
      <c r="AA104" s="28"/>
      <c r="AB104" s="28"/>
      <c r="AC104" s="28"/>
      <c r="AD104" s="28"/>
      <c r="AE104" s="28"/>
      <c r="AF104" s="28"/>
      <c r="AG104" s="28"/>
      <c r="AH104" s="28"/>
      <c r="AI104" s="28">
        <v>1</v>
      </c>
      <c r="AJ104" s="28"/>
      <c r="AK104" s="28"/>
      <c r="AL104" s="28"/>
      <c r="AM104" s="28"/>
      <c r="AN104" s="28"/>
      <c r="AO104" s="28"/>
      <c r="AP104" s="28"/>
    </row>
    <row r="105" spans="1:42" ht="15.75" customHeight="1">
      <c r="A105" s="28"/>
      <c r="B105" s="28"/>
      <c r="C105" s="28"/>
      <c r="D105" s="28"/>
      <c r="E105" s="28"/>
      <c r="F105" s="28"/>
      <c r="G105" s="28"/>
      <c r="H105" s="28"/>
      <c r="I105" s="28"/>
      <c r="J105" s="28"/>
      <c r="K105" s="28"/>
      <c r="L105" s="28"/>
      <c r="M105" s="28"/>
      <c r="N105" s="28"/>
      <c r="O105" s="28">
        <v>1</v>
      </c>
      <c r="P105" s="28"/>
      <c r="Q105" s="285"/>
      <c r="R105" s="28"/>
      <c r="S105" s="28"/>
      <c r="T105" s="28"/>
      <c r="U105" s="28"/>
      <c r="V105" s="28"/>
      <c r="W105" s="28"/>
      <c r="X105" s="28"/>
      <c r="Y105" s="28"/>
      <c r="Z105" s="28"/>
      <c r="AA105" s="28"/>
      <c r="AB105" s="28"/>
      <c r="AC105" s="28"/>
      <c r="AD105" s="28"/>
      <c r="AE105" s="28"/>
      <c r="AF105" s="28"/>
      <c r="AG105" s="28"/>
      <c r="AH105" s="28"/>
      <c r="AI105" s="28"/>
      <c r="AJ105" s="28"/>
      <c r="AK105" s="28"/>
      <c r="AL105" s="28">
        <v>1</v>
      </c>
      <c r="AM105" s="28"/>
      <c r="AN105" s="28"/>
      <c r="AO105" s="28"/>
      <c r="AP105" s="28"/>
    </row>
    <row r="106" spans="1:42" ht="15.75" customHeight="1">
      <c r="A106" s="28"/>
      <c r="B106" s="28"/>
      <c r="C106" s="28"/>
      <c r="D106" s="28"/>
      <c r="E106" s="28"/>
      <c r="F106" s="28"/>
      <c r="G106" s="28"/>
      <c r="H106" s="28"/>
      <c r="I106" s="28"/>
      <c r="J106" s="28"/>
      <c r="K106" s="28"/>
      <c r="L106" s="28"/>
      <c r="M106" s="28"/>
      <c r="N106" s="28"/>
      <c r="O106" s="28"/>
      <c r="P106" s="28"/>
      <c r="Q106" s="285"/>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v>1</v>
      </c>
    </row>
    <row r="107" spans="1:42" ht="15.75" customHeight="1">
      <c r="A107" s="28"/>
      <c r="B107" s="28"/>
      <c r="C107" s="28"/>
      <c r="D107" s="28"/>
      <c r="E107" s="28"/>
      <c r="F107" s="28"/>
      <c r="G107" s="28"/>
      <c r="H107" s="28"/>
      <c r="I107" s="28"/>
      <c r="J107" s="28"/>
      <c r="K107" s="28"/>
      <c r="L107" s="28"/>
      <c r="M107" s="28"/>
      <c r="N107" s="28"/>
      <c r="O107" s="28"/>
      <c r="P107" s="28"/>
      <c r="Q107" s="285"/>
      <c r="R107" s="28">
        <v>1</v>
      </c>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row>
    <row r="108" spans="1:42" ht="15.75" customHeight="1">
      <c r="A108" s="28"/>
      <c r="B108" s="28"/>
      <c r="C108" s="28"/>
      <c r="D108" s="28"/>
      <c r="E108" s="28"/>
      <c r="F108" s="28"/>
      <c r="G108" s="28"/>
      <c r="H108" s="28"/>
      <c r="I108" s="28"/>
      <c r="J108" s="28"/>
      <c r="K108" s="28"/>
      <c r="L108" s="28"/>
      <c r="M108" s="28"/>
      <c r="N108" s="28">
        <v>1</v>
      </c>
      <c r="O108" s="28">
        <v>1</v>
      </c>
      <c r="P108" s="28"/>
      <c r="Q108" s="285"/>
      <c r="R108" s="28"/>
      <c r="S108" s="28"/>
      <c r="T108" s="28"/>
      <c r="U108" s="28"/>
      <c r="V108" s="28"/>
      <c r="W108" s="28"/>
      <c r="X108" s="28"/>
      <c r="Y108" s="28"/>
      <c r="Z108" s="28"/>
      <c r="AA108" s="28"/>
      <c r="AB108" s="28"/>
      <c r="AC108" s="28"/>
      <c r="AD108" s="28"/>
      <c r="AE108" s="28"/>
      <c r="AF108" s="28"/>
      <c r="AG108" s="28">
        <v>1</v>
      </c>
      <c r="AH108" s="28"/>
      <c r="AI108" s="28"/>
      <c r="AJ108" s="28"/>
      <c r="AK108" s="28"/>
      <c r="AL108" s="28"/>
      <c r="AM108" s="28"/>
      <c r="AN108" s="28"/>
      <c r="AO108" s="28"/>
      <c r="AP108" s="28"/>
    </row>
    <row r="109" spans="1:42" ht="15.75" customHeight="1">
      <c r="A109" s="28"/>
      <c r="B109" s="28"/>
      <c r="C109" s="28"/>
      <c r="D109" s="28"/>
      <c r="E109" s="28"/>
      <c r="F109" s="28"/>
      <c r="G109" s="28"/>
      <c r="H109" s="28"/>
      <c r="I109" s="28"/>
      <c r="J109" s="28"/>
      <c r="K109" s="28"/>
      <c r="L109" s="28"/>
      <c r="M109" s="28"/>
      <c r="N109" s="28"/>
      <c r="O109" s="28"/>
      <c r="P109" s="28"/>
      <c r="Q109" s="285"/>
      <c r="R109" s="28"/>
      <c r="S109" s="28"/>
      <c r="T109" s="28"/>
      <c r="U109" s="28"/>
      <c r="V109" s="28"/>
      <c r="W109" s="28"/>
      <c r="X109" s="28"/>
      <c r="Y109" s="28"/>
      <c r="Z109" s="28"/>
      <c r="AA109" s="28"/>
      <c r="AB109" s="28"/>
      <c r="AC109" s="28"/>
      <c r="AD109" s="177">
        <v>1</v>
      </c>
      <c r="AE109" s="28"/>
      <c r="AF109" s="28"/>
      <c r="AG109" s="28"/>
      <c r="AH109" s="28"/>
      <c r="AI109" s="28"/>
      <c r="AJ109" s="28"/>
      <c r="AK109" s="28"/>
      <c r="AL109" s="28"/>
      <c r="AM109" s="28"/>
      <c r="AN109" s="28"/>
      <c r="AO109" s="28"/>
      <c r="AP109" s="28"/>
    </row>
    <row r="110" spans="1:42" ht="15.75" customHeight="1">
      <c r="A110" s="28"/>
      <c r="B110" s="28">
        <v>1</v>
      </c>
      <c r="C110" s="28"/>
      <c r="D110" s="28">
        <v>1</v>
      </c>
      <c r="E110" s="28"/>
      <c r="F110" s="28"/>
      <c r="G110" s="28"/>
      <c r="H110" s="28"/>
      <c r="I110" s="28"/>
      <c r="J110" s="28"/>
      <c r="K110" s="28"/>
      <c r="L110" s="28"/>
      <c r="M110" s="28"/>
      <c r="N110" s="28"/>
      <c r="O110" s="28"/>
      <c r="P110" s="28"/>
      <c r="Q110" s="285"/>
      <c r="R110" s="28"/>
      <c r="S110" s="28"/>
      <c r="T110" s="28"/>
      <c r="U110" s="28"/>
      <c r="V110" s="28"/>
      <c r="W110" s="28"/>
      <c r="X110" s="28"/>
      <c r="Y110" s="28"/>
      <c r="Z110" s="28"/>
      <c r="AA110" s="28"/>
      <c r="AB110" s="28"/>
      <c r="AC110" s="28"/>
      <c r="AD110" s="28"/>
      <c r="AE110" s="28"/>
      <c r="AF110" s="28"/>
      <c r="AG110" s="28"/>
      <c r="AH110" s="28"/>
      <c r="AI110" s="28"/>
      <c r="AJ110" s="28">
        <v>1</v>
      </c>
      <c r="AK110" s="28"/>
      <c r="AL110" s="28"/>
      <c r="AM110" s="28"/>
      <c r="AN110" s="28"/>
      <c r="AO110" s="28"/>
      <c r="AP110" s="28"/>
    </row>
    <row r="111" spans="1:42" ht="15.75" customHeight="1">
      <c r="A111" s="28"/>
      <c r="B111" s="28"/>
      <c r="C111" s="28"/>
      <c r="D111" s="28"/>
      <c r="E111" s="28"/>
      <c r="F111" s="28"/>
      <c r="G111" s="28"/>
      <c r="H111" s="28"/>
      <c r="I111" s="28"/>
      <c r="J111" s="28"/>
      <c r="K111" s="28"/>
      <c r="L111" s="28"/>
      <c r="M111" s="28"/>
      <c r="N111" s="28"/>
      <c r="O111" s="28"/>
      <c r="P111" s="105">
        <v>1</v>
      </c>
      <c r="Q111" s="285"/>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v>1</v>
      </c>
    </row>
    <row r="112" spans="1:42" ht="15.75" customHeight="1">
      <c r="A112" s="28"/>
      <c r="B112" s="28">
        <v>1</v>
      </c>
      <c r="C112" s="28"/>
      <c r="D112" s="28">
        <v>1</v>
      </c>
      <c r="E112" s="28"/>
      <c r="F112" s="28"/>
      <c r="G112" s="28"/>
      <c r="H112" s="28"/>
      <c r="I112" s="28"/>
      <c r="J112" s="28"/>
      <c r="K112" s="28">
        <v>0</v>
      </c>
      <c r="L112" s="28"/>
      <c r="M112" s="28"/>
      <c r="N112" s="28"/>
      <c r="O112" s="28"/>
      <c r="P112" s="28"/>
      <c r="Q112" s="285"/>
      <c r="R112" s="28"/>
      <c r="S112" s="28"/>
      <c r="T112" s="28"/>
      <c r="U112" s="28"/>
      <c r="V112" s="28"/>
      <c r="W112" s="28"/>
      <c r="X112" s="28"/>
      <c r="Y112" s="28"/>
      <c r="Z112" s="28"/>
      <c r="AA112" s="28"/>
      <c r="AB112" s="28"/>
      <c r="AC112" s="28"/>
      <c r="AD112" s="28"/>
      <c r="AE112" s="28"/>
      <c r="AF112" s="28"/>
      <c r="AG112" s="28"/>
      <c r="AH112" s="28"/>
      <c r="AI112" s="28">
        <v>1</v>
      </c>
      <c r="AJ112" s="28"/>
      <c r="AK112" s="28"/>
      <c r="AL112" s="28"/>
      <c r="AM112" s="28"/>
      <c r="AN112" s="28"/>
      <c r="AO112" s="28"/>
      <c r="AP112" s="28"/>
    </row>
    <row r="113" spans="1:42" ht="15.75" customHeight="1">
      <c r="A113" s="28"/>
      <c r="B113" s="28">
        <v>1</v>
      </c>
      <c r="C113" s="28"/>
      <c r="D113" s="28"/>
      <c r="E113" s="28"/>
      <c r="F113" s="28"/>
      <c r="G113" s="28"/>
      <c r="H113" s="28"/>
      <c r="I113" s="28">
        <v>0</v>
      </c>
      <c r="J113" s="28">
        <v>1</v>
      </c>
      <c r="K113" s="28"/>
      <c r="L113" s="28"/>
      <c r="M113" s="28"/>
      <c r="N113" s="28"/>
      <c r="O113" s="28"/>
      <c r="P113" s="28"/>
      <c r="Q113" s="285"/>
      <c r="R113" s="28"/>
      <c r="S113" s="28"/>
      <c r="T113" s="28"/>
      <c r="U113" s="28"/>
      <c r="V113" s="28"/>
      <c r="W113" s="28"/>
      <c r="X113" s="28"/>
      <c r="Y113" s="28"/>
      <c r="Z113" s="28"/>
      <c r="AA113" s="28"/>
      <c r="AB113" s="28"/>
      <c r="AC113" s="28"/>
      <c r="AD113" s="28"/>
      <c r="AE113" s="28"/>
      <c r="AF113" s="28"/>
      <c r="AG113" s="28"/>
      <c r="AH113" s="28"/>
      <c r="AI113" s="28"/>
      <c r="AJ113" s="28"/>
      <c r="AK113" s="28"/>
      <c r="AL113" s="28"/>
      <c r="AM113" s="28">
        <v>1</v>
      </c>
      <c r="AN113" s="28"/>
      <c r="AO113" s="28"/>
      <c r="AP113" s="28"/>
    </row>
    <row r="114" spans="1:42" ht="15.75" customHeight="1">
      <c r="A114" s="28"/>
      <c r="B114" s="28"/>
      <c r="C114" s="28"/>
      <c r="D114" s="28"/>
      <c r="E114" s="28"/>
      <c r="F114" s="28"/>
      <c r="G114" s="28"/>
      <c r="H114" s="28"/>
      <c r="I114" s="28"/>
      <c r="J114" s="28"/>
      <c r="K114" s="28"/>
      <c r="L114" s="28"/>
      <c r="M114" s="28"/>
      <c r="N114" s="28"/>
      <c r="O114" s="28"/>
      <c r="P114" s="28"/>
      <c r="Q114" s="285"/>
      <c r="R114" s="28"/>
      <c r="S114" s="28"/>
      <c r="T114" s="28"/>
      <c r="U114" s="28"/>
      <c r="V114" s="28"/>
      <c r="W114" s="28"/>
      <c r="X114" s="28"/>
      <c r="Y114" s="28"/>
      <c r="Z114" s="28"/>
      <c r="AA114" s="28"/>
      <c r="AB114" s="28"/>
      <c r="AC114" s="28"/>
      <c r="AD114" s="28"/>
      <c r="AE114" s="28"/>
      <c r="AF114" s="28"/>
      <c r="AG114" s="28"/>
      <c r="AH114" s="28"/>
      <c r="AI114" s="28">
        <v>1</v>
      </c>
      <c r="AJ114" s="28"/>
      <c r="AK114" s="28"/>
      <c r="AL114" s="28"/>
      <c r="AM114" s="28"/>
      <c r="AN114" s="28"/>
      <c r="AO114" s="28"/>
      <c r="AP114" s="28"/>
    </row>
    <row r="115" spans="1:42" ht="15.75" customHeight="1">
      <c r="A115" s="28"/>
      <c r="B115" s="28"/>
      <c r="C115" s="28"/>
      <c r="D115" s="28"/>
      <c r="E115" s="28"/>
      <c r="F115" s="28"/>
      <c r="G115" s="28"/>
      <c r="H115" s="28"/>
      <c r="I115" s="28"/>
      <c r="J115" s="28"/>
      <c r="K115" s="28"/>
      <c r="L115" s="28"/>
      <c r="M115" s="28"/>
      <c r="N115" s="28"/>
      <c r="O115" s="28"/>
      <c r="P115" s="28"/>
      <c r="Q115" s="285"/>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v>1</v>
      </c>
      <c r="AP115" s="28"/>
    </row>
    <row r="116" spans="1:42" ht="15.75" customHeight="1">
      <c r="A116" s="28"/>
      <c r="B116" s="28"/>
      <c r="C116" s="28"/>
      <c r="D116" s="28"/>
      <c r="E116" s="28"/>
      <c r="F116" s="28"/>
      <c r="G116" s="28"/>
      <c r="H116" s="28"/>
      <c r="I116" s="28"/>
      <c r="J116" s="28"/>
      <c r="K116" s="28">
        <v>0</v>
      </c>
      <c r="L116" s="28"/>
      <c r="M116" s="28"/>
      <c r="N116" s="28"/>
      <c r="O116" s="28"/>
      <c r="P116" s="28">
        <v>1</v>
      </c>
      <c r="Q116" s="285"/>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v>1</v>
      </c>
    </row>
    <row r="117" spans="1:42" ht="15.75" customHeight="1">
      <c r="A117" s="28"/>
      <c r="B117" s="28">
        <v>1</v>
      </c>
      <c r="C117" s="28"/>
      <c r="D117" s="28">
        <v>1</v>
      </c>
      <c r="E117" s="28">
        <v>0</v>
      </c>
      <c r="F117" s="28"/>
      <c r="G117" s="28"/>
      <c r="H117" s="28"/>
      <c r="I117" s="28"/>
      <c r="J117" s="28"/>
      <c r="K117" s="28">
        <v>1</v>
      </c>
      <c r="L117" s="28"/>
      <c r="M117" s="28"/>
      <c r="N117" s="28"/>
      <c r="O117" s="28"/>
      <c r="P117" s="28"/>
      <c r="Q117" s="285"/>
      <c r="R117" s="28"/>
      <c r="S117" s="28"/>
      <c r="T117" s="28"/>
      <c r="U117" s="28"/>
      <c r="V117" s="28"/>
      <c r="W117" s="28"/>
      <c r="X117" s="28"/>
      <c r="Y117" s="28"/>
      <c r="Z117" s="28">
        <v>1</v>
      </c>
      <c r="AA117" s="28"/>
      <c r="AB117" s="28"/>
      <c r="AC117" s="28"/>
      <c r="AD117" s="28"/>
      <c r="AE117" s="28"/>
      <c r="AF117" s="28"/>
      <c r="AG117" s="28"/>
      <c r="AH117" s="28"/>
      <c r="AI117" s="28"/>
      <c r="AJ117" s="28"/>
      <c r="AK117" s="28"/>
      <c r="AL117" s="28"/>
      <c r="AM117" s="28"/>
      <c r="AN117" s="28"/>
      <c r="AO117" s="28"/>
      <c r="AP117" s="28"/>
    </row>
    <row r="118" spans="1:42" ht="15.75" customHeight="1">
      <c r="A118" s="28">
        <v>1</v>
      </c>
      <c r="B118" s="28"/>
      <c r="C118" s="28"/>
      <c r="D118" s="28">
        <v>1</v>
      </c>
      <c r="E118" s="28"/>
      <c r="F118" s="28"/>
      <c r="G118" s="28"/>
      <c r="H118" s="28"/>
      <c r="I118" s="28"/>
      <c r="J118" s="28"/>
      <c r="K118" s="28"/>
      <c r="L118" s="28"/>
      <c r="M118" s="28"/>
      <c r="N118" s="28">
        <v>1</v>
      </c>
      <c r="O118" s="28"/>
      <c r="P118" s="28"/>
      <c r="Q118" s="285"/>
      <c r="R118" s="28"/>
      <c r="S118" s="28"/>
      <c r="T118" s="28"/>
      <c r="U118" s="28"/>
      <c r="V118" s="28"/>
      <c r="W118" s="28"/>
      <c r="X118" s="28"/>
      <c r="Y118" s="28"/>
      <c r="Z118" s="28"/>
      <c r="AA118" s="28">
        <v>1</v>
      </c>
      <c r="AB118" s="28"/>
      <c r="AC118" s="28"/>
      <c r="AD118" s="28"/>
      <c r="AE118" s="28"/>
      <c r="AF118" s="28"/>
      <c r="AG118" s="28"/>
      <c r="AH118" s="28"/>
      <c r="AI118" s="28"/>
      <c r="AJ118" s="28"/>
      <c r="AK118" s="28"/>
      <c r="AL118" s="28"/>
      <c r="AM118" s="28"/>
      <c r="AN118" s="28"/>
      <c r="AO118" s="28"/>
      <c r="AP118" s="28"/>
    </row>
    <row r="119" spans="1:42" ht="15.75" customHeight="1">
      <c r="A119" s="28"/>
      <c r="B119" s="28">
        <v>1</v>
      </c>
      <c r="C119" s="28"/>
      <c r="D119" s="28">
        <v>1</v>
      </c>
      <c r="E119" s="28"/>
      <c r="F119" s="28"/>
      <c r="G119" s="28"/>
      <c r="H119" s="28"/>
      <c r="I119" s="28"/>
      <c r="J119" s="28"/>
      <c r="K119" s="28"/>
      <c r="L119" s="28"/>
      <c r="M119" s="28">
        <v>0</v>
      </c>
      <c r="N119" s="28">
        <v>1</v>
      </c>
      <c r="O119" s="28">
        <v>0</v>
      </c>
      <c r="P119" s="28"/>
      <c r="Q119" s="285"/>
      <c r="R119" s="28"/>
      <c r="S119" s="28"/>
      <c r="T119" s="28"/>
      <c r="U119" s="28"/>
      <c r="V119" s="28"/>
      <c r="W119" s="28"/>
      <c r="X119" s="28"/>
      <c r="Y119" s="28"/>
      <c r="Z119" s="28">
        <v>1</v>
      </c>
      <c r="AA119" s="28"/>
      <c r="AB119" s="28"/>
      <c r="AC119" s="28"/>
      <c r="AD119" s="28"/>
      <c r="AE119" s="28"/>
      <c r="AF119" s="28"/>
      <c r="AG119" s="28"/>
      <c r="AH119" s="28"/>
      <c r="AI119" s="28"/>
      <c r="AJ119" s="28"/>
      <c r="AK119" s="28"/>
      <c r="AL119" s="28"/>
      <c r="AM119" s="28"/>
      <c r="AN119" s="28"/>
      <c r="AO119" s="28"/>
      <c r="AP119" s="28"/>
    </row>
    <row r="120" spans="1:42" ht="15.75" customHeight="1">
      <c r="A120" s="28">
        <v>1</v>
      </c>
      <c r="B120" s="28">
        <v>1</v>
      </c>
      <c r="C120" s="28">
        <v>1</v>
      </c>
      <c r="D120" s="28">
        <v>1</v>
      </c>
      <c r="E120" s="28"/>
      <c r="F120" s="28">
        <v>1</v>
      </c>
      <c r="G120" s="28"/>
      <c r="H120" s="28"/>
      <c r="I120" s="28">
        <v>0</v>
      </c>
      <c r="J120" s="28">
        <v>0</v>
      </c>
      <c r="K120" s="28"/>
      <c r="L120" s="28"/>
      <c r="M120" s="28"/>
      <c r="N120" s="28"/>
      <c r="O120" s="28">
        <v>1</v>
      </c>
      <c r="P120" s="28"/>
      <c r="Q120" s="285"/>
      <c r="R120" s="28"/>
      <c r="S120" s="28"/>
      <c r="T120" s="28"/>
      <c r="U120" s="28"/>
      <c r="V120" s="28"/>
      <c r="W120" s="28"/>
      <c r="X120" s="28"/>
      <c r="Y120" s="28"/>
      <c r="Z120" s="28">
        <v>1</v>
      </c>
      <c r="AA120" s="28"/>
      <c r="AB120" s="28"/>
      <c r="AC120" s="28"/>
      <c r="AD120" s="28"/>
      <c r="AE120" s="28"/>
      <c r="AF120" s="28"/>
      <c r="AG120" s="28"/>
      <c r="AH120" s="28"/>
      <c r="AI120" s="28"/>
      <c r="AJ120" s="28"/>
      <c r="AK120" s="28"/>
      <c r="AL120" s="28"/>
      <c r="AM120" s="28"/>
      <c r="AN120" s="28"/>
      <c r="AO120" s="28"/>
      <c r="AP120" s="28"/>
    </row>
    <row r="121" spans="1:42" ht="15.75" customHeight="1">
      <c r="A121" s="28"/>
      <c r="B121" s="28">
        <v>1</v>
      </c>
      <c r="C121" s="28"/>
      <c r="D121" s="28">
        <v>1</v>
      </c>
      <c r="E121" s="28"/>
      <c r="F121" s="28"/>
      <c r="G121" s="28"/>
      <c r="H121" s="28"/>
      <c r="I121" s="28"/>
      <c r="J121" s="28"/>
      <c r="K121" s="28">
        <v>0</v>
      </c>
      <c r="L121" s="28"/>
      <c r="M121" s="28"/>
      <c r="N121" s="28"/>
      <c r="O121" s="28">
        <v>1</v>
      </c>
      <c r="P121" s="28"/>
      <c r="Q121" s="285"/>
      <c r="R121" s="28"/>
      <c r="S121" s="28"/>
      <c r="T121" s="28"/>
      <c r="U121" s="28"/>
      <c r="V121" s="28"/>
      <c r="W121" s="28"/>
      <c r="X121" s="28"/>
      <c r="Y121" s="28"/>
      <c r="Z121" s="28"/>
      <c r="AA121" s="28"/>
      <c r="AB121" s="28">
        <v>1</v>
      </c>
      <c r="AC121" s="28"/>
      <c r="AD121" s="28"/>
      <c r="AE121" s="28"/>
      <c r="AF121" s="28"/>
      <c r="AG121" s="28"/>
      <c r="AH121" s="28"/>
      <c r="AI121" s="28"/>
      <c r="AJ121" s="28"/>
      <c r="AK121" s="28"/>
      <c r="AL121" s="28"/>
      <c r="AM121" s="28"/>
      <c r="AN121" s="28"/>
      <c r="AO121" s="28"/>
      <c r="AP121" s="28"/>
    </row>
    <row r="122" spans="1:42" ht="15.75" customHeight="1">
      <c r="A122" s="28"/>
      <c r="B122" s="28">
        <v>1</v>
      </c>
      <c r="C122" s="28">
        <v>1</v>
      </c>
      <c r="D122" s="28">
        <v>1</v>
      </c>
      <c r="E122" s="28"/>
      <c r="F122" s="28"/>
      <c r="G122" s="28"/>
      <c r="H122" s="28"/>
      <c r="I122" s="28"/>
      <c r="J122" s="28"/>
      <c r="K122" s="28">
        <v>0</v>
      </c>
      <c r="L122" s="28"/>
      <c r="M122" s="28"/>
      <c r="N122" s="28"/>
      <c r="O122" s="28"/>
      <c r="P122" s="28"/>
      <c r="Q122" s="285"/>
      <c r="R122" s="28"/>
      <c r="S122" s="28"/>
      <c r="T122" s="28"/>
      <c r="U122" s="28"/>
      <c r="V122" s="28">
        <v>1</v>
      </c>
      <c r="W122" s="28">
        <v>1</v>
      </c>
      <c r="X122" s="28"/>
      <c r="Y122" s="28">
        <v>1</v>
      </c>
      <c r="Z122" s="28"/>
      <c r="AA122" s="28"/>
      <c r="AB122" s="28"/>
      <c r="AC122" s="28"/>
      <c r="AD122" s="28"/>
      <c r="AE122" s="28"/>
      <c r="AF122" s="28"/>
      <c r="AG122" s="28"/>
      <c r="AH122" s="28"/>
      <c r="AI122" s="28"/>
      <c r="AJ122" s="28"/>
      <c r="AK122" s="28"/>
      <c r="AL122" s="28"/>
      <c r="AM122" s="28"/>
      <c r="AN122" s="28"/>
      <c r="AO122" s="28"/>
      <c r="AP122" s="28"/>
    </row>
    <row r="123" spans="1:42" ht="15.75" customHeight="1">
      <c r="A123" s="28"/>
      <c r="B123" s="28"/>
      <c r="C123" s="28"/>
      <c r="D123" s="28"/>
      <c r="E123" s="28"/>
      <c r="F123" s="28"/>
      <c r="G123" s="28"/>
      <c r="H123" s="28"/>
      <c r="I123" s="28"/>
      <c r="J123" s="28"/>
      <c r="K123" s="28"/>
      <c r="L123" s="28"/>
      <c r="M123" s="28"/>
      <c r="N123" s="28"/>
      <c r="O123" s="28"/>
      <c r="P123" s="28"/>
      <c r="Q123" s="285"/>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v>1</v>
      </c>
    </row>
    <row r="124" spans="1:42" ht="15.75" customHeight="1">
      <c r="A124" s="28"/>
      <c r="B124" s="28"/>
      <c r="C124" s="28"/>
      <c r="D124" s="28"/>
      <c r="E124" s="28"/>
      <c r="F124" s="28"/>
      <c r="G124" s="28"/>
      <c r="H124" s="28"/>
      <c r="I124" s="28"/>
      <c r="J124" s="28"/>
      <c r="K124" s="28"/>
      <c r="L124" s="28"/>
      <c r="M124" s="28"/>
      <c r="N124" s="28"/>
      <c r="O124" s="28">
        <v>1</v>
      </c>
      <c r="P124" s="28"/>
      <c r="Q124" s="285"/>
      <c r="R124" s="28"/>
      <c r="S124" s="28"/>
      <c r="T124" s="28"/>
      <c r="U124" s="28"/>
      <c r="V124" s="28"/>
      <c r="W124" s="28"/>
      <c r="X124" s="28"/>
      <c r="Y124" s="28"/>
      <c r="Z124" s="28"/>
      <c r="AA124" s="28"/>
      <c r="AB124" s="28"/>
      <c r="AC124" s="28"/>
      <c r="AD124" s="28"/>
      <c r="AE124" s="28"/>
      <c r="AF124" s="28"/>
      <c r="AG124" s="28"/>
      <c r="AH124" s="28">
        <v>1</v>
      </c>
      <c r="AI124" s="28"/>
      <c r="AJ124" s="28"/>
      <c r="AK124" s="28"/>
      <c r="AL124" s="28"/>
      <c r="AM124" s="28"/>
      <c r="AN124" s="28"/>
      <c r="AO124" s="28"/>
      <c r="AP124" s="28"/>
    </row>
    <row r="125" spans="1:42" ht="15.75" customHeight="1">
      <c r="A125" s="28"/>
      <c r="B125" s="28"/>
      <c r="C125" s="28"/>
      <c r="D125" s="28"/>
      <c r="E125" s="28"/>
      <c r="F125" s="28"/>
      <c r="G125" s="28"/>
      <c r="H125" s="28"/>
      <c r="I125" s="28"/>
      <c r="J125" s="28"/>
      <c r="K125" s="28"/>
      <c r="L125" s="28"/>
      <c r="M125" s="28"/>
      <c r="N125" s="28"/>
      <c r="O125" s="28"/>
      <c r="P125" s="28"/>
      <c r="Q125" s="285"/>
      <c r="R125" s="28"/>
      <c r="S125" s="28"/>
      <c r="T125" s="28"/>
      <c r="U125" s="28"/>
      <c r="V125" s="28"/>
      <c r="W125" s="28"/>
      <c r="X125" s="28"/>
      <c r="Y125" s="28"/>
      <c r="Z125" s="28"/>
      <c r="AA125" s="28"/>
      <c r="AB125" s="28"/>
      <c r="AC125" s="28"/>
      <c r="AD125" s="28"/>
      <c r="AE125" s="28"/>
      <c r="AF125" s="28"/>
      <c r="AG125" s="28"/>
      <c r="AH125" s="28">
        <v>1</v>
      </c>
      <c r="AI125" s="28"/>
      <c r="AJ125" s="28"/>
      <c r="AK125" s="28"/>
      <c r="AL125" s="28"/>
      <c r="AM125" s="28"/>
      <c r="AN125" s="28"/>
      <c r="AO125" s="28"/>
      <c r="AP125" s="28"/>
    </row>
    <row r="126" spans="1:42" ht="15" customHeight="1">
      <c r="A126" s="28"/>
      <c r="B126" s="28"/>
      <c r="C126" s="28"/>
      <c r="D126" s="28"/>
      <c r="E126" s="28"/>
      <c r="F126" s="28"/>
      <c r="G126" s="28"/>
      <c r="H126" s="28"/>
      <c r="I126" s="28"/>
      <c r="J126" s="28"/>
      <c r="K126" s="28"/>
      <c r="L126" s="28"/>
      <c r="M126" s="28"/>
      <c r="N126" s="28"/>
      <c r="O126" s="28">
        <v>1</v>
      </c>
      <c r="P126" s="28"/>
      <c r="Q126" s="285"/>
      <c r="R126" s="28"/>
      <c r="S126" s="28"/>
      <c r="T126" s="28"/>
      <c r="U126" s="28"/>
      <c r="V126" s="28"/>
      <c r="W126" s="28"/>
      <c r="X126" s="28"/>
      <c r="Y126" s="28"/>
      <c r="Z126" s="28"/>
      <c r="AA126" s="28"/>
      <c r="AB126" s="28"/>
      <c r="AC126" s="28"/>
      <c r="AD126" s="28"/>
      <c r="AE126" s="28"/>
      <c r="AF126" s="28"/>
      <c r="AG126" s="28"/>
      <c r="AH126" s="28"/>
      <c r="AI126" s="28"/>
      <c r="AJ126" s="28"/>
      <c r="AK126" s="28"/>
      <c r="AL126" s="28"/>
      <c r="AM126" s="28">
        <v>1</v>
      </c>
      <c r="AN126" s="28"/>
      <c r="AO126" s="28"/>
      <c r="AP126" s="28"/>
    </row>
    <row r="127" spans="1:42" ht="15.75" customHeight="1">
      <c r="A127" s="28"/>
      <c r="B127" s="28"/>
      <c r="C127" s="28"/>
      <c r="D127" s="28"/>
      <c r="E127" s="28"/>
      <c r="F127" s="28"/>
      <c r="G127" s="28"/>
      <c r="H127" s="28"/>
      <c r="I127" s="28"/>
      <c r="J127" s="28"/>
      <c r="K127" s="28"/>
      <c r="L127" s="28"/>
      <c r="M127" s="28"/>
      <c r="N127" s="28"/>
      <c r="O127" s="28"/>
      <c r="P127" s="28">
        <v>1</v>
      </c>
      <c r="Q127" s="285"/>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v>1</v>
      </c>
    </row>
    <row r="128" spans="1:42" ht="15.75" customHeight="1">
      <c r="A128" s="28"/>
      <c r="B128" s="28"/>
      <c r="C128" s="28"/>
      <c r="D128" s="28"/>
      <c r="E128" s="28"/>
      <c r="F128" s="28"/>
      <c r="G128" s="28"/>
      <c r="H128" s="28"/>
      <c r="I128" s="28"/>
      <c r="J128" s="28"/>
      <c r="K128" s="28"/>
      <c r="L128" s="28"/>
      <c r="M128" s="28"/>
      <c r="N128" s="28"/>
      <c r="O128" s="28"/>
      <c r="P128" s="28"/>
      <c r="Q128" s="285"/>
      <c r="R128" s="28"/>
      <c r="S128" s="28"/>
      <c r="T128" s="28"/>
      <c r="U128" s="28">
        <v>1</v>
      </c>
      <c r="V128" s="28"/>
      <c r="W128" s="28"/>
      <c r="X128" s="28"/>
      <c r="Y128" s="28"/>
      <c r="Z128" s="28"/>
      <c r="AA128" s="28"/>
      <c r="AB128" s="28"/>
      <c r="AC128" s="28"/>
      <c r="AD128" s="28"/>
      <c r="AE128" s="28"/>
      <c r="AF128" s="28"/>
      <c r="AG128" s="28"/>
      <c r="AH128" s="28"/>
      <c r="AI128" s="28"/>
      <c r="AJ128" s="28"/>
      <c r="AK128" s="28"/>
      <c r="AL128" s="28"/>
      <c r="AM128" s="28"/>
      <c r="AN128" s="28"/>
      <c r="AO128" s="28"/>
      <c r="AP128" s="28"/>
    </row>
    <row r="129" spans="1:42" ht="15.75" customHeight="1">
      <c r="A129" s="28"/>
      <c r="B129" s="28"/>
      <c r="C129" s="28"/>
      <c r="D129" s="28">
        <v>1</v>
      </c>
      <c r="E129" s="28"/>
      <c r="F129" s="28"/>
      <c r="G129" s="28"/>
      <c r="H129" s="28"/>
      <c r="I129" s="28"/>
      <c r="J129" s="28"/>
      <c r="K129" s="28">
        <v>0</v>
      </c>
      <c r="L129" s="28"/>
      <c r="M129" s="28"/>
      <c r="N129" s="28"/>
      <c r="O129" s="28"/>
      <c r="P129" s="28"/>
      <c r="Q129" s="285"/>
      <c r="R129" s="28"/>
      <c r="S129" s="28">
        <v>1</v>
      </c>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row>
    <row r="130" spans="1:42" ht="15.75" customHeight="1">
      <c r="A130" s="28"/>
      <c r="B130" s="28"/>
      <c r="C130" s="28"/>
      <c r="D130" s="28"/>
      <c r="E130" s="28"/>
      <c r="F130" s="28"/>
      <c r="G130" s="28"/>
      <c r="H130" s="28"/>
      <c r="I130" s="28"/>
      <c r="J130" s="28"/>
      <c r="K130" s="28"/>
      <c r="L130" s="28"/>
      <c r="M130" s="28"/>
      <c r="N130" s="28"/>
      <c r="O130" s="28"/>
      <c r="P130" s="28"/>
      <c r="Q130" s="290"/>
      <c r="R130" s="184"/>
      <c r="S130" s="28"/>
      <c r="T130" s="28"/>
      <c r="U130" s="28"/>
      <c r="V130" s="28"/>
      <c r="W130" s="184"/>
      <c r="X130" s="28"/>
      <c r="Y130" s="28"/>
      <c r="Z130" s="28"/>
      <c r="AA130" s="184"/>
      <c r="AB130" s="28"/>
      <c r="AC130" s="28"/>
      <c r="AD130" s="28"/>
      <c r="AE130" s="28"/>
      <c r="AF130" s="28"/>
      <c r="AG130" s="28"/>
      <c r="AH130" s="28"/>
      <c r="AI130" s="28"/>
      <c r="AJ130" s="28"/>
      <c r="AK130" s="28"/>
      <c r="AL130" s="28"/>
      <c r="AM130" s="28"/>
      <c r="AN130" s="28"/>
      <c r="AO130" s="28"/>
      <c r="AP130" s="184">
        <v>1</v>
      </c>
    </row>
    <row r="131" spans="1:42" ht="15.75" customHeight="1">
      <c r="A131" s="28"/>
      <c r="B131" s="28"/>
      <c r="C131" s="28"/>
      <c r="D131" s="28"/>
      <c r="E131" s="28"/>
      <c r="F131" s="28"/>
      <c r="G131" s="28">
        <v>0</v>
      </c>
      <c r="H131" s="28">
        <v>1</v>
      </c>
      <c r="I131" s="28"/>
      <c r="J131" s="28"/>
      <c r="K131" s="28"/>
      <c r="L131" s="28"/>
      <c r="M131" s="28"/>
      <c r="N131" s="28"/>
      <c r="O131" s="28"/>
      <c r="P131" s="28"/>
      <c r="Q131" s="291"/>
      <c r="R131" s="186"/>
      <c r="S131" s="28"/>
      <c r="T131" s="28"/>
      <c r="U131" s="28"/>
      <c r="V131" s="28"/>
      <c r="W131" s="186"/>
      <c r="X131" s="28"/>
      <c r="Y131" s="28"/>
      <c r="Z131" s="28"/>
      <c r="AA131" s="186"/>
      <c r="AB131" s="28"/>
      <c r="AC131" s="28"/>
      <c r="AD131" s="28"/>
      <c r="AE131" s="28"/>
      <c r="AF131" s="28"/>
      <c r="AG131" s="28"/>
      <c r="AH131" s="28"/>
      <c r="AI131" s="183"/>
      <c r="AJ131" s="28"/>
      <c r="AK131" s="28"/>
      <c r="AL131" s="28"/>
      <c r="AM131" s="28"/>
      <c r="AN131" s="28"/>
      <c r="AO131" s="28">
        <v>1</v>
      </c>
      <c r="AP131" s="186"/>
    </row>
    <row r="132" spans="1:42" ht="15.75" customHeight="1">
      <c r="A132" s="28"/>
      <c r="B132" s="28"/>
      <c r="C132" s="28"/>
      <c r="D132" s="28"/>
      <c r="E132" s="28"/>
      <c r="F132" s="28"/>
      <c r="G132" s="28"/>
      <c r="H132" s="28"/>
      <c r="I132" s="28"/>
      <c r="J132" s="28"/>
      <c r="K132" s="28"/>
      <c r="L132" s="28"/>
      <c r="M132" s="28"/>
      <c r="N132" s="28">
        <v>1</v>
      </c>
      <c r="O132" s="28"/>
      <c r="P132" s="28"/>
      <c r="Q132" s="292"/>
      <c r="R132" s="185"/>
      <c r="S132" s="28"/>
      <c r="T132" s="28"/>
      <c r="U132" s="28"/>
      <c r="V132" s="28"/>
      <c r="W132" s="185"/>
      <c r="X132" s="28"/>
      <c r="Y132" s="28"/>
      <c r="Z132" s="28"/>
      <c r="AA132" s="185"/>
      <c r="AB132" s="28"/>
      <c r="AC132" s="28"/>
      <c r="AD132" s="28"/>
      <c r="AE132" s="28"/>
      <c r="AF132" s="28"/>
      <c r="AG132" s="28">
        <v>1</v>
      </c>
      <c r="AH132" s="28"/>
      <c r="AI132" s="28"/>
      <c r="AJ132" s="28"/>
      <c r="AK132" s="28"/>
      <c r="AL132" s="28"/>
      <c r="AM132" s="28"/>
      <c r="AN132" s="28"/>
      <c r="AO132" s="28"/>
      <c r="AP132" s="185"/>
    </row>
    <row r="133" spans="1:42" ht="15.75" customHeight="1">
      <c r="A133" s="28"/>
      <c r="B133" s="28"/>
      <c r="C133" s="28"/>
      <c r="D133" s="28"/>
      <c r="E133" s="28"/>
      <c r="F133" s="28"/>
      <c r="G133" s="28"/>
      <c r="H133" s="28"/>
      <c r="I133" s="28"/>
      <c r="J133" s="28"/>
      <c r="K133" s="28"/>
      <c r="L133" s="28"/>
      <c r="M133" s="28"/>
      <c r="N133" s="28">
        <v>1</v>
      </c>
      <c r="O133" s="28"/>
      <c r="P133" s="28"/>
      <c r="Q133" s="285"/>
      <c r="R133" s="28"/>
      <c r="S133" s="28"/>
      <c r="T133" s="28"/>
      <c r="U133" s="28"/>
      <c r="V133" s="28"/>
      <c r="W133" s="28"/>
      <c r="X133" s="28"/>
      <c r="Y133" s="28"/>
      <c r="Z133" s="28"/>
      <c r="AA133" s="28"/>
      <c r="AB133" s="28"/>
      <c r="AC133" s="28"/>
      <c r="AD133" s="28"/>
      <c r="AE133" s="28"/>
      <c r="AF133" s="28"/>
      <c r="AG133" s="28"/>
      <c r="AH133" s="28"/>
      <c r="AI133" s="28"/>
      <c r="AJ133" s="28">
        <v>1</v>
      </c>
      <c r="AK133" s="28"/>
      <c r="AL133" s="28"/>
      <c r="AM133" s="28"/>
      <c r="AN133" s="28"/>
      <c r="AO133" s="28"/>
      <c r="AP133" s="28"/>
    </row>
    <row r="134" spans="1:42" ht="15.75" customHeight="1">
      <c r="A134" s="28"/>
      <c r="B134" s="28"/>
      <c r="C134" s="28"/>
      <c r="D134" s="28"/>
      <c r="E134" s="28"/>
      <c r="F134" s="28"/>
      <c r="G134" s="28"/>
      <c r="H134" s="28"/>
      <c r="I134" s="28"/>
      <c r="J134" s="28"/>
      <c r="K134" s="28"/>
      <c r="L134" s="28"/>
      <c r="M134" s="28"/>
      <c r="N134" s="28"/>
      <c r="O134" s="28"/>
      <c r="P134" s="28"/>
      <c r="Q134" s="285"/>
      <c r="R134" s="28"/>
      <c r="S134" s="28"/>
      <c r="T134" s="28"/>
      <c r="U134" s="28"/>
      <c r="V134" s="28"/>
      <c r="W134" s="28"/>
      <c r="X134" s="28"/>
      <c r="Y134" s="28"/>
      <c r="Z134" s="28"/>
      <c r="AA134" s="28"/>
      <c r="AB134" s="28"/>
      <c r="AC134" s="28"/>
      <c r="AD134" s="28"/>
      <c r="AE134" s="28"/>
      <c r="AF134" s="28"/>
      <c r="AG134" s="28"/>
      <c r="AH134" s="28"/>
      <c r="AI134" s="28"/>
      <c r="AJ134" s="28"/>
      <c r="AK134" s="28">
        <v>1</v>
      </c>
      <c r="AL134" s="28"/>
      <c r="AM134" s="28"/>
      <c r="AN134" s="28"/>
      <c r="AO134" s="28"/>
      <c r="AP134" s="28"/>
    </row>
    <row r="135" spans="1:42" ht="15.75" customHeight="1">
      <c r="A135" s="28"/>
      <c r="B135" s="28"/>
      <c r="C135" s="28"/>
      <c r="D135" s="28"/>
      <c r="E135" s="28"/>
      <c r="F135" s="28">
        <v>1</v>
      </c>
      <c r="G135" s="28"/>
      <c r="H135" s="28"/>
      <c r="I135" s="28">
        <v>0</v>
      </c>
      <c r="J135" s="28"/>
      <c r="K135" s="28"/>
      <c r="L135" s="28"/>
      <c r="M135" s="28"/>
      <c r="N135" s="28">
        <v>1</v>
      </c>
      <c r="O135" s="28"/>
      <c r="P135" s="28"/>
      <c r="Q135" s="285"/>
      <c r="R135" s="28"/>
      <c r="S135" s="28"/>
      <c r="T135" s="28"/>
      <c r="U135" s="28"/>
      <c r="V135" s="28"/>
      <c r="W135" s="28"/>
      <c r="X135" s="28"/>
      <c r="Y135" s="28"/>
      <c r="Z135" s="28"/>
      <c r="AA135" s="28"/>
      <c r="AB135" s="28"/>
      <c r="AC135" s="28"/>
      <c r="AD135" s="28"/>
      <c r="AE135" s="28"/>
      <c r="AF135" s="28">
        <v>1</v>
      </c>
      <c r="AG135" s="28"/>
      <c r="AH135" s="28"/>
      <c r="AI135" s="28"/>
      <c r="AJ135" s="28"/>
      <c r="AK135" s="28"/>
      <c r="AL135" s="28"/>
      <c r="AM135" s="28"/>
      <c r="AN135" s="28"/>
      <c r="AO135" s="28"/>
      <c r="AP135" s="28"/>
    </row>
    <row r="136" spans="1:42" ht="15.75" customHeight="1">
      <c r="A136" s="28"/>
      <c r="B136" s="28"/>
      <c r="C136" s="28"/>
      <c r="D136" s="28"/>
      <c r="E136" s="28"/>
      <c r="F136" s="28"/>
      <c r="G136" s="28"/>
      <c r="H136" s="28"/>
      <c r="I136" s="28"/>
      <c r="J136" s="28"/>
      <c r="K136" s="28"/>
      <c r="L136" s="28"/>
      <c r="M136" s="28"/>
      <c r="N136" s="28"/>
      <c r="O136" s="28"/>
      <c r="P136" s="28"/>
      <c r="Q136" s="285"/>
      <c r="R136" s="28"/>
      <c r="S136" s="28"/>
      <c r="T136" s="28"/>
      <c r="U136" s="28"/>
      <c r="V136" s="28"/>
      <c r="W136" s="28"/>
      <c r="X136" s="28"/>
      <c r="Y136" s="28"/>
      <c r="Z136" s="28"/>
      <c r="AA136" s="28"/>
      <c r="AB136" s="28">
        <v>1</v>
      </c>
      <c r="AC136" s="28"/>
      <c r="AD136" s="28"/>
      <c r="AE136" s="28"/>
      <c r="AF136" s="28"/>
      <c r="AG136" s="28"/>
      <c r="AH136" s="28"/>
      <c r="AI136" s="28"/>
      <c r="AJ136" s="28"/>
      <c r="AK136" s="28"/>
      <c r="AL136" s="28"/>
      <c r="AM136" s="28">
        <v>1</v>
      </c>
      <c r="AN136" s="28"/>
      <c r="AO136" s="28"/>
      <c r="AP136" s="28"/>
    </row>
    <row r="137" spans="1:42" ht="15.75" customHeight="1">
      <c r="A137" s="20"/>
      <c r="B137" s="20"/>
      <c r="C137" s="20"/>
      <c r="D137" s="20"/>
      <c r="E137" s="20"/>
      <c r="F137" s="20"/>
      <c r="G137" s="20"/>
      <c r="H137" s="20"/>
      <c r="I137" s="20"/>
      <c r="J137" s="20"/>
      <c r="K137" s="20"/>
      <c r="L137" s="20"/>
      <c r="M137" s="20"/>
      <c r="N137" s="20"/>
      <c r="O137" s="20"/>
      <c r="P137" s="20"/>
      <c r="Q137" s="293"/>
      <c r="R137" s="20"/>
      <c r="S137" s="20"/>
      <c r="T137" s="20"/>
      <c r="U137" s="20"/>
      <c r="V137" s="20"/>
      <c r="W137" s="20"/>
      <c r="X137" s="20"/>
      <c r="Y137" s="20"/>
      <c r="Z137" s="20"/>
      <c r="AA137" s="20"/>
      <c r="AB137" s="20"/>
      <c r="AC137" s="20"/>
      <c r="AD137" s="20"/>
      <c r="AE137" s="20"/>
      <c r="AF137" s="20">
        <v>1</v>
      </c>
      <c r="AG137" s="20"/>
      <c r="AH137" s="20"/>
      <c r="AI137" s="20"/>
      <c r="AJ137" s="20"/>
      <c r="AK137" s="20"/>
      <c r="AL137" s="20"/>
      <c r="AM137" s="20"/>
      <c r="AN137" s="20"/>
      <c r="AO137" s="20"/>
      <c r="AP137" s="20"/>
    </row>
    <row r="138" spans="1:42" ht="15.75" customHeight="1">
      <c r="A138" s="28">
        <v>1</v>
      </c>
      <c r="B138" s="28">
        <v>1</v>
      </c>
      <c r="C138" s="28"/>
      <c r="D138" s="28"/>
      <c r="E138" s="28"/>
      <c r="F138" s="28"/>
      <c r="G138" s="28"/>
      <c r="H138" s="28"/>
      <c r="I138" s="28"/>
      <c r="J138" s="28"/>
      <c r="K138" s="28"/>
      <c r="L138" s="28"/>
      <c r="M138" s="28"/>
      <c r="N138" s="28">
        <v>1</v>
      </c>
      <c r="O138" s="28"/>
      <c r="P138" s="28"/>
      <c r="Q138" s="285"/>
      <c r="R138" s="28"/>
      <c r="S138" s="28"/>
      <c r="T138" s="28"/>
      <c r="U138" s="28"/>
      <c r="V138" s="28"/>
      <c r="W138" s="28"/>
      <c r="X138" s="28"/>
      <c r="Y138" s="28"/>
      <c r="Z138" s="28"/>
      <c r="AA138" s="28"/>
      <c r="AB138" s="28"/>
      <c r="AC138" s="28"/>
      <c r="AD138" s="28"/>
      <c r="AE138" s="28"/>
      <c r="AF138" s="28"/>
      <c r="AG138" s="28"/>
      <c r="AH138" s="28">
        <v>1</v>
      </c>
      <c r="AI138" s="28"/>
      <c r="AJ138" s="28"/>
      <c r="AK138" s="28"/>
      <c r="AL138" s="28"/>
      <c r="AM138" s="28"/>
      <c r="AN138" s="28"/>
      <c r="AO138" s="28"/>
      <c r="AP138" s="28"/>
    </row>
    <row r="139" spans="1:42" ht="15.75" customHeight="1">
      <c r="A139" s="28"/>
      <c r="B139" s="28"/>
      <c r="C139" s="28"/>
      <c r="D139" s="28"/>
      <c r="E139" s="28">
        <v>1</v>
      </c>
      <c r="F139" s="28"/>
      <c r="G139" s="28"/>
      <c r="H139" s="28"/>
      <c r="I139" s="28"/>
      <c r="J139" s="28"/>
      <c r="K139" s="28"/>
      <c r="L139" s="28"/>
      <c r="M139" s="28"/>
      <c r="N139" s="28"/>
      <c r="O139" s="28"/>
      <c r="P139" s="28"/>
      <c r="Q139" s="285"/>
      <c r="R139" s="28"/>
      <c r="S139" s="28"/>
      <c r="T139" s="28"/>
      <c r="U139" s="28"/>
      <c r="V139" s="28"/>
      <c r="W139" s="28"/>
      <c r="X139" s="28"/>
      <c r="Y139" s="28"/>
      <c r="Z139" s="28">
        <v>1</v>
      </c>
      <c r="AA139" s="28"/>
      <c r="AB139" s="28"/>
      <c r="AC139" s="28"/>
      <c r="AD139" s="28"/>
      <c r="AE139" s="28"/>
      <c r="AF139" s="28"/>
      <c r="AG139" s="28"/>
      <c r="AH139" s="28"/>
      <c r="AI139" s="28"/>
      <c r="AJ139" s="28"/>
      <c r="AK139" s="28"/>
      <c r="AL139" s="28"/>
      <c r="AM139" s="28"/>
      <c r="AN139" s="28"/>
      <c r="AO139" s="28"/>
      <c r="AP139" s="28"/>
    </row>
    <row r="140" spans="1:42" ht="15.75" customHeight="1">
      <c r="A140" s="28"/>
      <c r="B140" s="28"/>
      <c r="C140" s="28"/>
      <c r="D140" s="28"/>
      <c r="E140" s="28"/>
      <c r="F140" s="28"/>
      <c r="G140" s="28"/>
      <c r="H140" s="28"/>
      <c r="I140" s="28"/>
      <c r="J140" s="28"/>
      <c r="K140" s="28"/>
      <c r="L140" s="28"/>
      <c r="M140" s="28"/>
      <c r="N140" s="28"/>
      <c r="O140" s="28"/>
      <c r="P140" s="28"/>
      <c r="Q140" s="285"/>
      <c r="R140" s="28"/>
      <c r="S140" s="28"/>
      <c r="T140" s="28"/>
      <c r="U140" s="28"/>
      <c r="V140" s="28"/>
      <c r="W140" s="28"/>
      <c r="X140" s="28"/>
      <c r="Y140" s="28"/>
      <c r="Z140" s="28"/>
      <c r="AA140" s="28"/>
      <c r="AB140" s="28"/>
      <c r="AC140" s="28"/>
      <c r="AD140" s="28"/>
      <c r="AE140" s="28"/>
      <c r="AF140" s="28">
        <v>1</v>
      </c>
      <c r="AG140" s="28"/>
      <c r="AH140" s="28"/>
      <c r="AI140" s="28"/>
      <c r="AJ140" s="28"/>
      <c r="AK140" s="28">
        <v>1</v>
      </c>
      <c r="AL140" s="28"/>
      <c r="AM140" s="28"/>
      <c r="AN140" s="28"/>
      <c r="AO140" s="28"/>
      <c r="AP140" s="28"/>
    </row>
    <row r="141" spans="1:42" ht="15.75" customHeight="1">
      <c r="A141" s="28"/>
      <c r="B141" s="28"/>
      <c r="C141" s="28"/>
      <c r="D141" s="28">
        <v>1</v>
      </c>
      <c r="E141" s="28"/>
      <c r="F141" s="28"/>
      <c r="G141" s="28"/>
      <c r="H141" s="28"/>
      <c r="I141" s="28"/>
      <c r="J141" s="28"/>
      <c r="K141" s="28">
        <v>0</v>
      </c>
      <c r="L141" s="28"/>
      <c r="M141" s="28"/>
      <c r="N141" s="28"/>
      <c r="O141" s="28"/>
      <c r="P141" s="28"/>
      <c r="Q141" s="285"/>
      <c r="R141" s="28"/>
      <c r="S141" s="28"/>
      <c r="T141" s="28"/>
      <c r="U141" s="28"/>
      <c r="V141" s="28"/>
      <c r="W141" s="28"/>
      <c r="X141" s="28"/>
      <c r="Y141" s="28"/>
      <c r="Z141" s="28"/>
      <c r="AA141" s="28"/>
      <c r="AB141" s="28"/>
      <c r="AC141" s="28">
        <v>1</v>
      </c>
      <c r="AD141" s="28"/>
      <c r="AE141" s="28"/>
      <c r="AF141" s="28"/>
      <c r="AG141" s="28"/>
      <c r="AH141" s="28"/>
      <c r="AI141" s="28"/>
      <c r="AJ141" s="28"/>
      <c r="AK141" s="28"/>
      <c r="AL141" s="28"/>
      <c r="AM141" s="28"/>
      <c r="AN141" s="28"/>
      <c r="AO141" s="28"/>
      <c r="AP141" s="28"/>
    </row>
    <row r="142" spans="1:42" ht="15.75" customHeight="1">
      <c r="A142" s="14"/>
      <c r="B142" s="14"/>
      <c r="C142" s="14"/>
      <c r="D142" s="14"/>
      <c r="E142" s="14"/>
      <c r="F142" s="14"/>
      <c r="G142" s="14"/>
      <c r="H142" s="14"/>
      <c r="I142" s="14"/>
      <c r="J142" s="14"/>
      <c r="K142" s="14"/>
      <c r="L142" s="14"/>
      <c r="M142" s="14"/>
      <c r="N142" s="14"/>
      <c r="O142" s="14"/>
      <c r="P142" s="13">
        <v>1</v>
      </c>
      <c r="Q142" s="286"/>
      <c r="R142" s="14"/>
      <c r="S142" s="14"/>
      <c r="T142" s="14"/>
      <c r="U142" s="14"/>
      <c r="V142" s="14"/>
      <c r="W142" s="14"/>
      <c r="X142" s="14"/>
      <c r="Y142" s="14"/>
      <c r="Z142" s="14"/>
      <c r="AA142" s="14"/>
      <c r="AB142" s="14"/>
      <c r="AC142" s="13">
        <v>1</v>
      </c>
      <c r="AD142" s="14"/>
      <c r="AE142" s="14"/>
      <c r="AF142" s="14"/>
      <c r="AG142" s="14"/>
      <c r="AH142" s="14"/>
      <c r="AI142" s="14"/>
      <c r="AJ142" s="14"/>
      <c r="AK142" s="14"/>
      <c r="AL142" s="14"/>
      <c r="AM142" s="14"/>
      <c r="AN142" s="14"/>
      <c r="AO142" s="14"/>
      <c r="AP142" s="14"/>
    </row>
    <row r="143" spans="1:42" ht="15.75" customHeight="1">
      <c r="A143" s="28"/>
      <c r="B143" s="28"/>
      <c r="C143" s="28"/>
      <c r="D143" s="28"/>
      <c r="E143" s="28"/>
      <c r="F143" s="28"/>
      <c r="G143" s="28"/>
      <c r="H143" s="28"/>
      <c r="I143" s="28"/>
      <c r="J143" s="28"/>
      <c r="K143" s="28"/>
      <c r="L143" s="28"/>
      <c r="M143" s="28"/>
      <c r="N143" s="28"/>
      <c r="O143" s="28"/>
      <c r="P143" s="28">
        <v>1</v>
      </c>
      <c r="Q143" s="285"/>
      <c r="R143" s="28"/>
      <c r="S143" s="28"/>
      <c r="T143" s="28"/>
      <c r="U143" s="28"/>
      <c r="V143" s="28"/>
      <c r="W143" s="28"/>
      <c r="X143" s="28"/>
      <c r="Y143" s="28"/>
      <c r="Z143" s="28"/>
      <c r="AA143" s="28"/>
      <c r="AB143" s="28"/>
      <c r="AC143" s="28"/>
      <c r="AD143" s="28"/>
      <c r="AE143" s="28"/>
      <c r="AF143" s="28"/>
      <c r="AG143" s="28">
        <v>1</v>
      </c>
      <c r="AH143" s="28"/>
      <c r="AI143" s="28"/>
      <c r="AJ143" s="28"/>
      <c r="AK143" s="28"/>
      <c r="AL143" s="28"/>
      <c r="AM143" s="28"/>
      <c r="AN143" s="28"/>
      <c r="AO143" s="28"/>
      <c r="AP143" s="28"/>
    </row>
    <row r="144" spans="1:42" ht="15" customHeight="1">
      <c r="A144" s="28"/>
      <c r="B144" s="28"/>
      <c r="C144" s="28"/>
      <c r="D144" s="28"/>
      <c r="E144" s="28"/>
      <c r="F144" s="28"/>
      <c r="G144" s="28"/>
      <c r="H144" s="28"/>
      <c r="I144" s="28"/>
      <c r="J144" s="28"/>
      <c r="K144" s="28"/>
      <c r="L144" s="28"/>
      <c r="M144" s="28"/>
      <c r="N144" s="28"/>
      <c r="O144" s="28"/>
      <c r="P144" s="28">
        <v>1</v>
      </c>
      <c r="Q144" s="285"/>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v>1</v>
      </c>
    </row>
    <row r="145" spans="1:42" ht="15.75" customHeight="1">
      <c r="A145" s="28"/>
      <c r="B145" s="28"/>
      <c r="C145" s="28"/>
      <c r="D145" s="28"/>
      <c r="E145" s="28"/>
      <c r="F145" s="28"/>
      <c r="G145" s="28"/>
      <c r="H145" s="28"/>
      <c r="I145" s="28"/>
      <c r="J145" s="28"/>
      <c r="K145" s="28"/>
      <c r="L145" s="28"/>
      <c r="M145" s="28"/>
      <c r="N145" s="28"/>
      <c r="O145" s="28"/>
      <c r="P145" s="28"/>
      <c r="Q145" s="285"/>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v>1</v>
      </c>
    </row>
    <row r="146" spans="1:42" ht="15.75" customHeight="1">
      <c r="A146" s="28"/>
      <c r="B146" s="28"/>
      <c r="C146" s="28"/>
      <c r="D146" s="28"/>
      <c r="E146" s="28"/>
      <c r="F146" s="28"/>
      <c r="G146" s="28"/>
      <c r="H146" s="28"/>
      <c r="I146" s="28"/>
      <c r="J146" s="28"/>
      <c r="K146" s="28"/>
      <c r="L146" s="28"/>
      <c r="M146" s="28"/>
      <c r="N146" s="28"/>
      <c r="O146" s="28"/>
      <c r="P146" s="28">
        <v>1</v>
      </c>
      <c r="Q146" s="285"/>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v>1</v>
      </c>
    </row>
    <row r="147" spans="1:42" ht="15.75" customHeight="1">
      <c r="A147" s="28"/>
      <c r="B147" s="28"/>
      <c r="C147" s="28"/>
      <c r="D147" s="28"/>
      <c r="E147" s="28"/>
      <c r="F147" s="28"/>
      <c r="G147" s="28"/>
      <c r="H147" s="28"/>
      <c r="I147" s="28"/>
      <c r="J147" s="28"/>
      <c r="K147" s="28"/>
      <c r="L147" s="28"/>
      <c r="M147" s="28"/>
      <c r="N147" s="28"/>
      <c r="O147" s="28"/>
      <c r="P147" s="28"/>
      <c r="Q147" s="285"/>
      <c r="R147" s="28"/>
      <c r="S147" s="28"/>
      <c r="T147" s="28"/>
      <c r="U147" s="28"/>
      <c r="V147" s="28"/>
      <c r="W147" s="28"/>
      <c r="X147" s="28"/>
      <c r="Y147" s="28"/>
      <c r="Z147" s="28"/>
      <c r="AA147" s="28"/>
      <c r="AB147" s="28"/>
      <c r="AC147" s="28"/>
      <c r="AD147" s="28"/>
      <c r="AE147" s="28"/>
      <c r="AF147" s="28">
        <v>1</v>
      </c>
      <c r="AG147" s="28"/>
      <c r="AH147" s="28"/>
      <c r="AI147" s="28">
        <v>1</v>
      </c>
      <c r="AJ147" s="28"/>
      <c r="AK147" s="28"/>
      <c r="AL147" s="28"/>
      <c r="AM147" s="28">
        <v>1</v>
      </c>
      <c r="AN147" s="28"/>
      <c r="AO147" s="28"/>
      <c r="AP147" s="28"/>
    </row>
    <row r="148" spans="1:42" ht="15.75" customHeight="1">
      <c r="A148" s="28"/>
      <c r="B148" s="28"/>
      <c r="C148" s="28"/>
      <c r="D148" s="28">
        <v>1</v>
      </c>
      <c r="E148" s="28"/>
      <c r="F148" s="28"/>
      <c r="G148" s="28"/>
      <c r="H148" s="28"/>
      <c r="I148" s="28"/>
      <c r="J148" s="28"/>
      <c r="K148" s="28"/>
      <c r="L148" s="28"/>
      <c r="M148" s="28"/>
      <c r="N148" s="28"/>
      <c r="O148" s="28"/>
      <c r="P148" s="28"/>
      <c r="Q148" s="285"/>
      <c r="R148" s="28"/>
      <c r="S148" s="28"/>
      <c r="T148" s="28"/>
      <c r="U148" s="28"/>
      <c r="V148" s="28"/>
      <c r="W148" s="28"/>
      <c r="X148" s="28"/>
      <c r="Y148" s="28"/>
      <c r="Z148" s="28"/>
      <c r="AA148" s="28">
        <v>1</v>
      </c>
      <c r="AB148" s="28"/>
      <c r="AC148" s="28"/>
      <c r="AD148" s="28"/>
      <c r="AE148" s="28"/>
      <c r="AF148" s="28"/>
      <c r="AG148" s="28"/>
      <c r="AH148" s="28"/>
      <c r="AI148" s="28"/>
      <c r="AJ148" s="28"/>
      <c r="AK148" s="28"/>
      <c r="AL148" s="28"/>
      <c r="AM148" s="28"/>
      <c r="AN148" s="28"/>
      <c r="AO148" s="28"/>
      <c r="AP148" s="28"/>
    </row>
    <row r="149" spans="1:42" ht="15.75" customHeight="1">
      <c r="A149" s="28"/>
      <c r="B149" s="28"/>
      <c r="C149" s="28"/>
      <c r="D149" s="28"/>
      <c r="E149" s="28"/>
      <c r="F149" s="28"/>
      <c r="G149" s="28"/>
      <c r="H149" s="28"/>
      <c r="I149" s="28"/>
      <c r="J149" s="28"/>
      <c r="K149" s="28"/>
      <c r="L149" s="28"/>
      <c r="M149" s="28"/>
      <c r="N149" s="28"/>
      <c r="O149" s="28"/>
      <c r="P149" s="28">
        <v>1</v>
      </c>
      <c r="Q149" s="285"/>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v>1</v>
      </c>
    </row>
    <row r="150" spans="1:42" ht="15.75" customHeight="1">
      <c r="A150" s="28"/>
      <c r="B150" s="28"/>
      <c r="C150" s="28"/>
      <c r="D150" s="28"/>
      <c r="E150" s="28">
        <v>1</v>
      </c>
      <c r="F150" s="28"/>
      <c r="G150" s="28">
        <v>1</v>
      </c>
      <c r="H150" s="28"/>
      <c r="I150" s="28"/>
      <c r="J150" s="28"/>
      <c r="K150" s="28"/>
      <c r="L150" s="28"/>
      <c r="M150" s="28"/>
      <c r="N150" s="28"/>
      <c r="O150" s="28"/>
      <c r="P150" s="28"/>
      <c r="Q150" s="285"/>
      <c r="R150" s="28"/>
      <c r="S150" s="28"/>
      <c r="T150" s="28"/>
      <c r="U150" s="28"/>
      <c r="V150" s="28"/>
      <c r="W150" s="28"/>
      <c r="X150" s="28"/>
      <c r="Y150" s="28"/>
      <c r="Z150" s="28"/>
      <c r="AA150" s="28">
        <v>1</v>
      </c>
      <c r="AB150" s="28"/>
      <c r="AC150" s="28"/>
      <c r="AD150" s="28"/>
      <c r="AE150" s="28"/>
      <c r="AF150" s="28"/>
      <c r="AG150" s="28"/>
      <c r="AH150" s="28"/>
      <c r="AI150" s="28"/>
      <c r="AJ150" s="28"/>
      <c r="AK150" s="28"/>
      <c r="AL150" s="28"/>
      <c r="AM150" s="28"/>
      <c r="AN150" s="28"/>
      <c r="AO150" s="28"/>
      <c r="AP150" s="28"/>
    </row>
    <row r="151" spans="1:42" ht="15.75" customHeight="1">
      <c r="A151" s="28"/>
      <c r="B151" s="28"/>
      <c r="C151" s="28"/>
      <c r="D151" s="28"/>
      <c r="E151" s="28">
        <v>1</v>
      </c>
      <c r="F151" s="28"/>
      <c r="G151" s="28"/>
      <c r="H151" s="28"/>
      <c r="I151" s="28"/>
      <c r="J151" s="28"/>
      <c r="K151" s="28"/>
      <c r="L151" s="28"/>
      <c r="M151" s="28"/>
      <c r="N151" s="28"/>
      <c r="O151" s="28"/>
      <c r="P151" s="28"/>
      <c r="Q151" s="285"/>
      <c r="R151" s="28"/>
      <c r="S151" s="28"/>
      <c r="T151" s="28"/>
      <c r="U151" s="28"/>
      <c r="V151" s="28"/>
      <c r="W151" s="28"/>
      <c r="X151" s="28"/>
      <c r="Y151" s="28"/>
      <c r="Z151" s="28"/>
      <c r="AA151" s="28">
        <v>1</v>
      </c>
      <c r="AB151" s="28"/>
      <c r="AC151" s="28"/>
      <c r="AD151" s="28"/>
      <c r="AE151" s="28"/>
      <c r="AF151" s="28"/>
      <c r="AG151" s="28"/>
      <c r="AH151" s="28"/>
      <c r="AI151" s="28"/>
      <c r="AJ151" s="28"/>
      <c r="AK151" s="28"/>
      <c r="AL151" s="28"/>
      <c r="AM151" s="28"/>
      <c r="AN151" s="28"/>
      <c r="AO151" s="28"/>
      <c r="AP151" s="28"/>
    </row>
    <row r="152" spans="1:42" ht="15.75" customHeight="1">
      <c r="A152" s="28"/>
      <c r="B152" s="28"/>
      <c r="C152" s="28"/>
      <c r="D152" s="28"/>
      <c r="E152" s="28"/>
      <c r="F152" s="28"/>
      <c r="G152" s="28">
        <v>1</v>
      </c>
      <c r="H152" s="28">
        <v>1</v>
      </c>
      <c r="I152" s="28"/>
      <c r="J152" s="28"/>
      <c r="K152" s="28"/>
      <c r="L152" s="28"/>
      <c r="M152" s="28"/>
      <c r="N152" s="28"/>
      <c r="O152" s="28"/>
      <c r="P152" s="28">
        <v>1</v>
      </c>
      <c r="Q152" s="285"/>
      <c r="R152" s="28"/>
      <c r="S152" s="28"/>
      <c r="T152" s="28"/>
      <c r="U152" s="28"/>
      <c r="V152" s="28"/>
      <c r="W152" s="28"/>
      <c r="X152" s="28"/>
      <c r="Y152" s="28"/>
      <c r="Z152" s="28">
        <v>1</v>
      </c>
      <c r="AA152" s="28"/>
      <c r="AB152" s="28"/>
      <c r="AC152" s="28"/>
      <c r="AD152" s="28"/>
      <c r="AE152" s="28"/>
      <c r="AF152" s="28"/>
      <c r="AG152" s="28"/>
      <c r="AH152" s="28"/>
      <c r="AI152" s="28"/>
      <c r="AJ152" s="28"/>
      <c r="AK152" s="28"/>
      <c r="AL152" s="28"/>
      <c r="AM152" s="28"/>
      <c r="AN152" s="28"/>
      <c r="AO152" s="28"/>
      <c r="AP152" s="28"/>
    </row>
    <row r="153" spans="1:42" ht="15.75" customHeight="1">
      <c r="A153" s="28"/>
      <c r="B153" s="28"/>
      <c r="C153" s="28"/>
      <c r="D153" s="28"/>
      <c r="E153" s="28">
        <v>1</v>
      </c>
      <c r="F153" s="28"/>
      <c r="G153" s="28"/>
      <c r="H153" s="28"/>
      <c r="I153" s="28"/>
      <c r="J153" s="28"/>
      <c r="K153" s="28"/>
      <c r="L153" s="28"/>
      <c r="M153" s="28"/>
      <c r="N153" s="28"/>
      <c r="O153" s="28"/>
      <c r="P153" s="28"/>
      <c r="Q153" s="285"/>
      <c r="R153" s="28"/>
      <c r="S153" s="28"/>
      <c r="T153" s="28"/>
      <c r="U153" s="28"/>
      <c r="V153" s="28"/>
      <c r="W153" s="28"/>
      <c r="X153" s="28"/>
      <c r="Y153" s="28"/>
      <c r="Z153" s="28"/>
      <c r="AA153" s="28"/>
      <c r="AB153" s="28"/>
      <c r="AC153" s="28">
        <v>1</v>
      </c>
      <c r="AD153" s="28"/>
      <c r="AE153" s="28"/>
      <c r="AF153" s="28"/>
      <c r="AG153" s="28"/>
      <c r="AH153" s="28"/>
      <c r="AI153" s="28"/>
      <c r="AJ153" s="28"/>
      <c r="AK153" s="28"/>
      <c r="AL153" s="28"/>
      <c r="AM153" s="28"/>
      <c r="AN153" s="28"/>
      <c r="AO153" s="28"/>
      <c r="AP153" s="28"/>
    </row>
    <row r="154" spans="1:42" ht="15.75" customHeight="1">
      <c r="A154" s="28"/>
      <c r="B154" s="28"/>
      <c r="C154" s="28"/>
      <c r="D154" s="28"/>
      <c r="E154" s="28">
        <v>1</v>
      </c>
      <c r="F154" s="28"/>
      <c r="G154" s="28"/>
      <c r="H154" s="28"/>
      <c r="I154" s="28"/>
      <c r="J154" s="28"/>
      <c r="K154" s="28"/>
      <c r="L154" s="28"/>
      <c r="M154" s="28"/>
      <c r="N154" s="28"/>
      <c r="O154" s="28"/>
      <c r="P154" s="28"/>
      <c r="Q154" s="285"/>
      <c r="R154" s="28"/>
      <c r="S154" s="28"/>
      <c r="T154" s="28"/>
      <c r="U154" s="28"/>
      <c r="V154" s="28"/>
      <c r="W154" s="28"/>
      <c r="X154" s="28"/>
      <c r="Y154" s="28"/>
      <c r="Z154" s="28"/>
      <c r="AA154" s="28">
        <v>1</v>
      </c>
      <c r="AB154" s="28">
        <v>1</v>
      </c>
      <c r="AC154" s="28"/>
      <c r="AD154" s="28">
        <v>1</v>
      </c>
      <c r="AE154" s="28"/>
      <c r="AF154" s="28"/>
      <c r="AG154" s="28"/>
      <c r="AH154" s="28"/>
      <c r="AI154" s="28"/>
      <c r="AJ154" s="28"/>
      <c r="AK154" s="28"/>
      <c r="AL154" s="28"/>
      <c r="AM154" s="28"/>
      <c r="AN154" s="28"/>
      <c r="AO154" s="28"/>
      <c r="AP154" s="28"/>
    </row>
    <row r="155" spans="1:42" ht="15.75" customHeight="1">
      <c r="A155" s="60"/>
      <c r="B155" s="60"/>
      <c r="C155" s="60"/>
      <c r="D155" s="60"/>
      <c r="E155" s="60"/>
      <c r="F155" s="60"/>
      <c r="G155" s="60"/>
      <c r="H155" s="60"/>
      <c r="I155" s="60"/>
      <c r="J155" s="60"/>
      <c r="K155" s="60"/>
      <c r="L155" s="60"/>
      <c r="M155" s="60"/>
      <c r="N155" s="60"/>
      <c r="O155" s="60"/>
      <c r="P155" s="60">
        <v>1</v>
      </c>
      <c r="Q155" s="294"/>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v>1</v>
      </c>
    </row>
    <row r="156" spans="1:42" ht="15.75" customHeight="1">
      <c r="A156" s="28"/>
      <c r="B156" s="28"/>
      <c r="C156" s="28"/>
      <c r="D156" s="28">
        <v>1</v>
      </c>
      <c r="E156" s="28"/>
      <c r="F156" s="28"/>
      <c r="G156" s="28"/>
      <c r="H156" s="28"/>
      <c r="I156" s="28"/>
      <c r="J156" s="28"/>
      <c r="K156" s="28"/>
      <c r="L156" s="28"/>
      <c r="M156" s="28"/>
      <c r="N156" s="28"/>
      <c r="O156" s="28"/>
      <c r="P156" s="28"/>
      <c r="Q156" s="285"/>
      <c r="R156" s="28"/>
      <c r="S156" s="28"/>
      <c r="T156" s="28"/>
      <c r="U156" s="28"/>
      <c r="V156" s="28"/>
      <c r="W156" s="28"/>
      <c r="X156" s="28"/>
      <c r="Y156" s="28"/>
      <c r="Z156" s="28">
        <v>1</v>
      </c>
      <c r="AA156" s="28"/>
      <c r="AB156" s="28"/>
      <c r="AC156" s="28"/>
      <c r="AD156" s="28"/>
      <c r="AE156" s="28"/>
      <c r="AF156" s="28"/>
      <c r="AG156" s="28"/>
      <c r="AH156" s="28"/>
      <c r="AI156" s="28"/>
      <c r="AJ156" s="28"/>
      <c r="AK156" s="28"/>
      <c r="AL156" s="28"/>
      <c r="AM156" s="28"/>
      <c r="AN156" s="28"/>
      <c r="AO156" s="28"/>
      <c r="AP156" s="28"/>
    </row>
    <row r="157" spans="1:42" ht="15.75" customHeight="1">
      <c r="A157" s="28"/>
      <c r="B157" s="28"/>
      <c r="C157" s="28"/>
      <c r="D157" s="28"/>
      <c r="E157" s="28"/>
      <c r="F157" s="28"/>
      <c r="G157" s="28"/>
      <c r="H157" s="28"/>
      <c r="I157" s="28"/>
      <c r="J157" s="28"/>
      <c r="K157" s="28"/>
      <c r="L157" s="28"/>
      <c r="M157" s="28"/>
      <c r="N157" s="28"/>
      <c r="O157" s="28"/>
      <c r="P157" s="28"/>
      <c r="Q157" s="285"/>
      <c r="R157" s="28"/>
      <c r="S157" s="28"/>
      <c r="T157" s="28"/>
      <c r="U157" s="28"/>
      <c r="V157" s="28"/>
      <c r="W157" s="28"/>
      <c r="X157" s="28"/>
      <c r="Y157" s="28"/>
      <c r="Z157" s="28"/>
      <c r="AA157" s="28"/>
      <c r="AB157" s="28">
        <v>1</v>
      </c>
      <c r="AC157" s="28"/>
      <c r="AD157" s="28"/>
      <c r="AE157" s="28"/>
      <c r="AF157" s="28"/>
      <c r="AG157" s="28"/>
      <c r="AH157" s="28"/>
      <c r="AI157" s="28"/>
      <c r="AJ157" s="28"/>
      <c r="AK157" s="28"/>
      <c r="AL157" s="28"/>
      <c r="AM157" s="28"/>
      <c r="AN157" s="28"/>
      <c r="AO157" s="28"/>
      <c r="AP157" s="28"/>
    </row>
    <row r="158" spans="1:42" ht="15.75" customHeight="1">
      <c r="A158" s="28"/>
      <c r="B158" s="28"/>
      <c r="C158" s="28"/>
      <c r="D158" s="28"/>
      <c r="E158" s="28">
        <v>1</v>
      </c>
      <c r="F158" s="28"/>
      <c r="G158" s="28"/>
      <c r="H158" s="28"/>
      <c r="I158" s="28"/>
      <c r="J158" s="28"/>
      <c r="K158" s="28"/>
      <c r="L158" s="28"/>
      <c r="M158" s="28"/>
      <c r="N158" s="28"/>
      <c r="O158" s="28"/>
      <c r="P158" s="28"/>
      <c r="Q158" s="285"/>
      <c r="R158" s="28"/>
      <c r="S158" s="28"/>
      <c r="T158" s="28"/>
      <c r="U158" s="28"/>
      <c r="V158" s="28"/>
      <c r="W158" s="28"/>
      <c r="X158" s="28"/>
      <c r="Y158" s="28"/>
      <c r="Z158" s="28"/>
      <c r="AA158" s="28">
        <v>1</v>
      </c>
      <c r="AB158" s="28"/>
      <c r="AC158" s="28"/>
      <c r="AD158" s="28"/>
      <c r="AE158" s="28"/>
      <c r="AF158" s="28"/>
      <c r="AG158" s="28"/>
      <c r="AH158" s="28"/>
      <c r="AI158" s="28"/>
      <c r="AJ158" s="28">
        <v>1</v>
      </c>
      <c r="AK158" s="28"/>
      <c r="AL158" s="28"/>
      <c r="AM158" s="28"/>
      <c r="AN158" s="28"/>
      <c r="AO158" s="28"/>
      <c r="AP158" s="28"/>
    </row>
    <row r="159" spans="1:42" ht="15.75" customHeight="1">
      <c r="A159" s="28"/>
      <c r="B159" s="28"/>
      <c r="C159" s="28"/>
      <c r="D159" s="28"/>
      <c r="E159" s="28"/>
      <c r="F159" s="28"/>
      <c r="G159" s="28"/>
      <c r="H159" s="28"/>
      <c r="I159" s="28"/>
      <c r="J159" s="28"/>
      <c r="K159" s="28"/>
      <c r="L159" s="28"/>
      <c r="M159" s="28"/>
      <c r="N159" s="28"/>
      <c r="O159" s="28">
        <v>1</v>
      </c>
      <c r="P159" s="28"/>
      <c r="Q159" s="285"/>
      <c r="R159" s="28"/>
      <c r="S159" s="28"/>
      <c r="T159" s="28"/>
      <c r="U159" s="28"/>
      <c r="V159" s="28"/>
      <c r="W159" s="28"/>
      <c r="X159" s="28"/>
      <c r="Y159" s="28"/>
      <c r="Z159" s="28"/>
      <c r="AA159" s="28"/>
      <c r="AB159" s="28">
        <v>1</v>
      </c>
      <c r="AC159" s="28"/>
      <c r="AD159" s="28"/>
      <c r="AE159" s="28"/>
      <c r="AF159" s="28"/>
      <c r="AG159" s="28"/>
      <c r="AH159" s="28"/>
      <c r="AI159" s="28"/>
      <c r="AJ159" s="28"/>
      <c r="AK159" s="28"/>
      <c r="AL159" s="28"/>
      <c r="AM159" s="28"/>
      <c r="AN159" s="28"/>
      <c r="AO159" s="28"/>
      <c r="AP159" s="28"/>
    </row>
    <row r="160" spans="1:42" ht="15.75" customHeight="1">
      <c r="A160" s="28"/>
      <c r="B160" s="28"/>
      <c r="C160" s="28"/>
      <c r="D160" s="28"/>
      <c r="E160" s="28"/>
      <c r="F160" s="28"/>
      <c r="G160" s="28"/>
      <c r="H160" s="28"/>
      <c r="I160" s="28"/>
      <c r="J160" s="28"/>
      <c r="K160" s="28">
        <v>1</v>
      </c>
      <c r="L160" s="28">
        <v>1</v>
      </c>
      <c r="M160" s="28"/>
      <c r="N160" s="28"/>
      <c r="O160" s="28"/>
      <c r="P160" s="28"/>
      <c r="Q160" s="285"/>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v>1</v>
      </c>
    </row>
    <row r="161" spans="1:44" ht="15.75" customHeight="1">
      <c r="A161" s="28"/>
      <c r="B161" s="28"/>
      <c r="C161" s="28"/>
      <c r="D161" s="28"/>
      <c r="E161" s="28"/>
      <c r="F161" s="28"/>
      <c r="G161" s="28"/>
      <c r="H161" s="28"/>
      <c r="I161" s="28"/>
      <c r="J161" s="28"/>
      <c r="K161" s="28"/>
      <c r="L161" s="28"/>
      <c r="M161" s="28"/>
      <c r="N161" s="28"/>
      <c r="O161" s="28"/>
      <c r="P161" s="28"/>
      <c r="Q161" s="285"/>
      <c r="R161" s="28"/>
      <c r="S161" s="28"/>
      <c r="T161" s="28"/>
      <c r="U161" s="28"/>
      <c r="V161" s="28"/>
      <c r="W161" s="28"/>
      <c r="X161" s="28"/>
      <c r="Y161" s="28"/>
      <c r="Z161" s="28"/>
      <c r="AA161" s="28"/>
      <c r="AB161" s="28">
        <v>1</v>
      </c>
      <c r="AC161" s="28"/>
      <c r="AD161" s="28"/>
      <c r="AE161" s="28"/>
      <c r="AF161" s="28"/>
      <c r="AG161" s="28"/>
      <c r="AH161" s="28"/>
      <c r="AI161" s="28"/>
      <c r="AJ161" s="28"/>
      <c r="AK161" s="28"/>
      <c r="AL161" s="28"/>
      <c r="AM161" s="28"/>
      <c r="AN161" s="28"/>
      <c r="AO161" s="28"/>
      <c r="AP161" s="28"/>
    </row>
    <row r="162" spans="1:44" ht="15.75" customHeight="1">
      <c r="A162" s="28"/>
      <c r="B162" s="28"/>
      <c r="C162" s="28"/>
      <c r="D162" s="28"/>
      <c r="E162" s="28"/>
      <c r="F162" s="28"/>
      <c r="G162" s="28"/>
      <c r="H162" s="28"/>
      <c r="I162" s="28"/>
      <c r="J162" s="28"/>
      <c r="K162" s="28"/>
      <c r="L162" s="28"/>
      <c r="M162" s="28"/>
      <c r="N162" s="28"/>
      <c r="O162" s="28"/>
      <c r="P162" s="28"/>
      <c r="Q162" s="285"/>
      <c r="R162" s="28"/>
      <c r="S162" s="28"/>
      <c r="T162" s="28"/>
      <c r="U162" s="28">
        <v>1</v>
      </c>
      <c r="V162" s="28">
        <v>1</v>
      </c>
      <c r="W162" s="28">
        <v>1</v>
      </c>
      <c r="X162" s="28"/>
      <c r="Y162" s="28">
        <v>1</v>
      </c>
      <c r="Z162" s="28"/>
      <c r="AA162" s="28"/>
      <c r="AB162" s="28"/>
      <c r="AC162" s="28"/>
      <c r="AD162" s="28"/>
      <c r="AE162" s="28"/>
      <c r="AF162" s="28"/>
      <c r="AG162" s="28"/>
      <c r="AH162" s="28"/>
      <c r="AI162" s="28"/>
      <c r="AJ162" s="28"/>
      <c r="AK162" s="28"/>
      <c r="AL162" s="28"/>
      <c r="AM162" s="28"/>
      <c r="AN162" s="28"/>
      <c r="AO162" s="28"/>
      <c r="AP162" s="28"/>
    </row>
    <row r="163" spans="1:44" ht="15.75" customHeight="1">
      <c r="A163" s="28"/>
      <c r="B163" s="28"/>
      <c r="C163" s="28"/>
      <c r="D163" s="28"/>
      <c r="E163" s="28"/>
      <c r="F163" s="28"/>
      <c r="G163" s="28"/>
      <c r="H163" s="28"/>
      <c r="I163" s="28"/>
      <c r="J163" s="28"/>
      <c r="K163" s="28"/>
      <c r="L163" s="28"/>
      <c r="M163" s="28"/>
      <c r="N163" s="28"/>
      <c r="O163" s="28"/>
      <c r="P163" s="28"/>
      <c r="Q163" s="285"/>
      <c r="R163" s="28"/>
      <c r="S163" s="28"/>
      <c r="T163" s="28"/>
      <c r="U163" s="28"/>
      <c r="V163" s="28"/>
      <c r="W163" s="28"/>
      <c r="X163" s="28"/>
      <c r="Y163" s="28"/>
      <c r="Z163" s="28"/>
      <c r="AA163" s="28">
        <v>1</v>
      </c>
      <c r="AB163" s="28"/>
      <c r="AC163" s="28"/>
      <c r="AD163" s="28"/>
      <c r="AE163" s="28"/>
      <c r="AF163" s="28"/>
      <c r="AG163" s="28"/>
      <c r="AH163" s="28"/>
      <c r="AI163" s="28"/>
      <c r="AJ163" s="28"/>
      <c r="AK163" s="28"/>
      <c r="AL163" s="28"/>
      <c r="AM163" s="28"/>
      <c r="AN163" s="28"/>
      <c r="AO163" s="28"/>
      <c r="AP163" s="28"/>
    </row>
    <row r="164" spans="1:44" ht="15.75" customHeight="1">
      <c r="A164" s="28"/>
      <c r="B164" s="28"/>
      <c r="C164" s="28"/>
      <c r="D164" s="28"/>
      <c r="E164" s="28"/>
      <c r="F164" s="28"/>
      <c r="G164" s="28"/>
      <c r="H164" s="28"/>
      <c r="I164" s="28"/>
      <c r="J164" s="28"/>
      <c r="K164" s="28"/>
      <c r="L164" s="28"/>
      <c r="M164" s="28"/>
      <c r="N164" s="28"/>
      <c r="O164" s="28"/>
      <c r="P164" s="28"/>
      <c r="Q164" s="285"/>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v>1</v>
      </c>
    </row>
    <row r="165" spans="1:44" ht="15.75" customHeight="1">
      <c r="A165" s="28"/>
      <c r="B165" s="28"/>
      <c r="C165" s="28"/>
      <c r="D165" s="28"/>
      <c r="E165" s="28"/>
      <c r="F165" s="28">
        <v>1</v>
      </c>
      <c r="G165" s="28"/>
      <c r="H165" s="28"/>
      <c r="I165" s="28"/>
      <c r="J165" s="28"/>
      <c r="K165" s="28"/>
      <c r="L165" s="28"/>
      <c r="M165" s="28"/>
      <c r="N165" s="28"/>
      <c r="O165" s="28"/>
      <c r="P165" s="28"/>
      <c r="Q165" s="285"/>
      <c r="R165" s="28">
        <v>1</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row>
    <row r="166" spans="1:44" ht="15.75" customHeight="1">
      <c r="A166" s="28"/>
      <c r="B166" s="28"/>
      <c r="C166" s="28"/>
      <c r="D166" s="28"/>
      <c r="E166" s="28"/>
      <c r="F166" s="28"/>
      <c r="G166" s="28"/>
      <c r="H166" s="28"/>
      <c r="I166" s="28"/>
      <c r="J166" s="28"/>
      <c r="K166" s="28"/>
      <c r="L166" s="28"/>
      <c r="M166" s="28"/>
      <c r="N166" s="28"/>
      <c r="O166" s="28"/>
      <c r="P166" s="28"/>
      <c r="Q166" s="285"/>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v>1</v>
      </c>
    </row>
    <row r="167" spans="1:44" ht="15.75" customHeight="1">
      <c r="A167" s="28"/>
      <c r="B167" s="28"/>
      <c r="C167" s="28"/>
      <c r="D167" s="28"/>
      <c r="E167" s="28"/>
      <c r="F167" s="28"/>
      <c r="G167" s="28"/>
      <c r="H167" s="28"/>
      <c r="I167" s="28"/>
      <c r="J167" s="28"/>
      <c r="K167" s="28"/>
      <c r="L167" s="28"/>
      <c r="M167" s="28"/>
      <c r="N167" s="28"/>
      <c r="O167" s="28"/>
      <c r="P167" s="28"/>
      <c r="Q167" s="285"/>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v>1</v>
      </c>
    </row>
    <row r="168" spans="1:44" ht="15.75" customHeight="1">
      <c r="A168" s="28"/>
      <c r="B168" s="28"/>
      <c r="C168" s="28"/>
      <c r="D168" s="28"/>
      <c r="E168" s="28"/>
      <c r="F168" s="28"/>
      <c r="G168" s="28"/>
      <c r="H168" s="28"/>
      <c r="I168" s="28"/>
      <c r="J168" s="28"/>
      <c r="K168" s="28"/>
      <c r="L168" s="28"/>
      <c r="M168" s="28"/>
      <c r="N168" s="28">
        <v>1</v>
      </c>
      <c r="O168" s="28"/>
      <c r="P168" s="28"/>
      <c r="Q168" s="285"/>
      <c r="R168" s="28"/>
      <c r="S168" s="28"/>
      <c r="T168" s="28"/>
      <c r="U168" s="28"/>
      <c r="V168" s="28"/>
      <c r="W168" s="28"/>
      <c r="X168" s="28"/>
      <c r="Y168" s="28"/>
      <c r="Z168" s="28"/>
      <c r="AA168" s="28"/>
      <c r="AB168" s="28">
        <v>1</v>
      </c>
      <c r="AC168" s="28"/>
      <c r="AD168" s="28"/>
      <c r="AE168" s="28"/>
      <c r="AF168" s="28"/>
      <c r="AG168" s="28"/>
      <c r="AH168" s="28"/>
      <c r="AI168" s="28"/>
      <c r="AJ168" s="28"/>
      <c r="AK168" s="28"/>
      <c r="AL168" s="28"/>
      <c r="AM168" s="28"/>
      <c r="AN168" s="28"/>
      <c r="AO168" s="28"/>
      <c r="AP168" s="28"/>
    </row>
    <row r="169" spans="1:44" ht="15.75" customHeight="1">
      <c r="A169" s="28"/>
      <c r="B169" s="28"/>
      <c r="C169" s="28"/>
      <c r="D169" s="28"/>
      <c r="E169" s="28"/>
      <c r="F169" s="28"/>
      <c r="G169" s="28"/>
      <c r="H169" s="28"/>
      <c r="I169" s="28"/>
      <c r="J169" s="28"/>
      <c r="K169" s="28"/>
      <c r="L169" s="28"/>
      <c r="M169" s="28"/>
      <c r="N169" s="28">
        <v>1</v>
      </c>
      <c r="O169" s="28"/>
      <c r="P169" s="28"/>
      <c r="Q169" s="285"/>
      <c r="R169" s="28"/>
      <c r="S169" s="28"/>
      <c r="T169" s="28"/>
      <c r="U169" s="28"/>
      <c r="V169" s="28"/>
      <c r="W169" s="28"/>
      <c r="X169" s="28"/>
      <c r="Y169" s="28"/>
      <c r="Z169" s="28"/>
      <c r="AA169" s="28"/>
      <c r="AB169" s="28"/>
      <c r="AC169" s="28"/>
      <c r="AD169" s="28"/>
      <c r="AE169" s="28"/>
      <c r="AF169" s="28"/>
      <c r="AG169" s="28"/>
      <c r="AH169" s="28"/>
      <c r="AI169" s="28"/>
      <c r="AJ169" s="28">
        <v>1</v>
      </c>
      <c r="AK169" s="28"/>
      <c r="AL169" s="28"/>
      <c r="AM169" s="28"/>
      <c r="AN169" s="28"/>
      <c r="AO169" s="28"/>
      <c r="AP169" s="28"/>
    </row>
    <row r="170" spans="1:44" ht="17.25" customHeight="1">
      <c r="A170" s="28"/>
      <c r="B170" s="28"/>
      <c r="C170" s="28"/>
      <c r="D170" s="28"/>
      <c r="E170" s="28"/>
      <c r="F170" s="28"/>
      <c r="G170" s="28"/>
      <c r="H170" s="28"/>
      <c r="I170" s="28">
        <v>1</v>
      </c>
      <c r="J170" s="28"/>
      <c r="K170" s="28"/>
      <c r="L170" s="28"/>
      <c r="M170" s="28"/>
      <c r="N170" s="28"/>
      <c r="O170" s="28"/>
      <c r="P170" s="28"/>
      <c r="Q170" s="285"/>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v>1</v>
      </c>
    </row>
    <row r="171" spans="1:44" ht="17.25" customHeight="1">
      <c r="A171" s="28"/>
      <c r="B171" s="28"/>
      <c r="C171" s="28"/>
      <c r="D171" s="28"/>
      <c r="E171" s="28"/>
      <c r="F171" s="28"/>
      <c r="G171" s="28"/>
      <c r="H171" s="28"/>
      <c r="I171" s="28"/>
      <c r="J171" s="28"/>
      <c r="K171" s="28"/>
      <c r="L171" s="28"/>
      <c r="M171" s="28"/>
      <c r="N171" s="28"/>
      <c r="O171" s="28"/>
      <c r="P171" s="28"/>
      <c r="Q171" s="291"/>
      <c r="R171" s="104">
        <f>SUM(R3:R170)</f>
        <v>10</v>
      </c>
      <c r="S171" s="104">
        <f t="shared" ref="S171:AP171" si="0">SUM(S3:S170)</f>
        <v>7</v>
      </c>
      <c r="T171" s="104">
        <f t="shared" si="0"/>
        <v>4</v>
      </c>
      <c r="U171" s="104">
        <f t="shared" si="0"/>
        <v>9</v>
      </c>
      <c r="V171" s="104">
        <f t="shared" si="0"/>
        <v>5</v>
      </c>
      <c r="W171" s="104">
        <f t="shared" si="0"/>
        <v>6</v>
      </c>
      <c r="X171" s="104">
        <f t="shared" si="0"/>
        <v>1</v>
      </c>
      <c r="Y171" s="104">
        <f t="shared" si="0"/>
        <v>4</v>
      </c>
      <c r="Z171" s="104">
        <f t="shared" si="0"/>
        <v>20</v>
      </c>
      <c r="AA171" s="104">
        <f t="shared" si="0"/>
        <v>25</v>
      </c>
      <c r="AB171" s="104">
        <f t="shared" si="0"/>
        <v>14</v>
      </c>
      <c r="AC171" s="104">
        <f t="shared" si="0"/>
        <v>4</v>
      </c>
      <c r="AD171" s="104">
        <f t="shared" si="0"/>
        <v>4</v>
      </c>
      <c r="AE171" s="104">
        <f t="shared" si="0"/>
        <v>1</v>
      </c>
      <c r="AF171" s="104">
        <f t="shared" si="0"/>
        <v>10</v>
      </c>
      <c r="AG171" s="104">
        <f t="shared" si="0"/>
        <v>13</v>
      </c>
      <c r="AH171" s="104">
        <f t="shared" si="0"/>
        <v>5</v>
      </c>
      <c r="AI171" s="104">
        <f t="shared" si="0"/>
        <v>13</v>
      </c>
      <c r="AJ171" s="104">
        <f t="shared" si="0"/>
        <v>14</v>
      </c>
      <c r="AK171" s="104">
        <f t="shared" si="0"/>
        <v>12</v>
      </c>
      <c r="AL171" s="104">
        <f t="shared" si="0"/>
        <v>10</v>
      </c>
      <c r="AM171" s="104">
        <f t="shared" si="0"/>
        <v>20</v>
      </c>
      <c r="AN171" s="104">
        <f t="shared" si="0"/>
        <v>0</v>
      </c>
      <c r="AO171" s="104">
        <f t="shared" si="0"/>
        <v>8</v>
      </c>
      <c r="AP171" s="104">
        <f t="shared" si="0"/>
        <v>22</v>
      </c>
      <c r="AQ171" s="324">
        <f>SUM(R171:AP171)</f>
        <v>241</v>
      </c>
    </row>
    <row r="172" spans="1:44" ht="24" customHeight="1">
      <c r="A172" s="168" t="s">
        <v>53</v>
      </c>
      <c r="B172" s="168" t="s">
        <v>54</v>
      </c>
      <c r="C172" s="168" t="s">
        <v>55</v>
      </c>
      <c r="D172" s="274" t="s">
        <v>56</v>
      </c>
      <c r="E172" s="168" t="s">
        <v>57</v>
      </c>
      <c r="F172" s="168" t="s">
        <v>1665</v>
      </c>
      <c r="G172" s="168" t="s">
        <v>1671</v>
      </c>
      <c r="H172" s="168" t="s">
        <v>1670</v>
      </c>
      <c r="I172" s="168" t="s">
        <v>1655</v>
      </c>
      <c r="J172" s="168" t="s">
        <v>1672</v>
      </c>
      <c r="K172" s="168" t="s">
        <v>58</v>
      </c>
      <c r="L172" s="168" t="s">
        <v>1659</v>
      </c>
      <c r="M172" s="168" t="s">
        <v>60</v>
      </c>
      <c r="N172" s="168" t="s">
        <v>1647</v>
      </c>
      <c r="O172" s="168" t="s">
        <v>61</v>
      </c>
      <c r="P172" s="168" t="s">
        <v>1539</v>
      </c>
      <c r="Q172" s="303"/>
      <c r="R172" s="304" t="s">
        <v>107</v>
      </c>
      <c r="S172" s="304" t="s">
        <v>114</v>
      </c>
      <c r="T172" s="304" t="s">
        <v>128</v>
      </c>
      <c r="U172" s="304" t="s">
        <v>121</v>
      </c>
      <c r="V172" s="305" t="s">
        <v>126</v>
      </c>
      <c r="W172" s="306" t="s">
        <v>108</v>
      </c>
      <c r="X172" s="306" t="s">
        <v>111</v>
      </c>
      <c r="Y172" s="306" t="s">
        <v>113</v>
      </c>
      <c r="Z172" s="306" t="s">
        <v>118</v>
      </c>
      <c r="AA172" s="307" t="s">
        <v>105</v>
      </c>
      <c r="AB172" s="308" t="s">
        <v>110</v>
      </c>
      <c r="AC172" s="308" t="s">
        <v>112</v>
      </c>
      <c r="AD172" s="308" t="s">
        <v>125</v>
      </c>
      <c r="AE172" s="309" t="s">
        <v>116</v>
      </c>
      <c r="AF172" s="309" t="s">
        <v>117</v>
      </c>
      <c r="AG172" s="309" t="s">
        <v>122</v>
      </c>
      <c r="AH172" s="309" t="s">
        <v>123</v>
      </c>
      <c r="AI172" s="310" t="s">
        <v>109</v>
      </c>
      <c r="AJ172" s="310" t="s">
        <v>115</v>
      </c>
      <c r="AK172" s="310" t="s">
        <v>119</v>
      </c>
      <c r="AL172" s="310" t="s">
        <v>120</v>
      </c>
      <c r="AM172" s="310" t="s">
        <v>124</v>
      </c>
      <c r="AN172" s="310" t="s">
        <v>127</v>
      </c>
      <c r="AO172" s="311" t="s">
        <v>129</v>
      </c>
      <c r="AP172" s="312" t="s">
        <v>20</v>
      </c>
      <c r="AQ172" s="295" t="s">
        <v>1205</v>
      </c>
    </row>
    <row r="173" spans="1:44" ht="15.75" customHeight="1">
      <c r="A173" s="94">
        <f t="shared" ref="A173:P173" si="1">SUM(A3:A170)</f>
        <v>12</v>
      </c>
      <c r="B173" s="94">
        <f t="shared" si="1"/>
        <v>16</v>
      </c>
      <c r="C173" s="94">
        <f t="shared" si="1"/>
        <v>9</v>
      </c>
      <c r="D173" s="94">
        <f t="shared" si="1"/>
        <v>31</v>
      </c>
      <c r="E173" s="94">
        <f t="shared" si="1"/>
        <v>11</v>
      </c>
      <c r="F173" s="94">
        <f t="shared" si="1"/>
        <v>11</v>
      </c>
      <c r="G173" s="94">
        <f t="shared" si="1"/>
        <v>4</v>
      </c>
      <c r="H173" s="94">
        <f t="shared" si="1"/>
        <v>2</v>
      </c>
      <c r="I173" s="94">
        <f t="shared" si="1"/>
        <v>6</v>
      </c>
      <c r="J173" s="94">
        <f t="shared" si="1"/>
        <v>3</v>
      </c>
      <c r="K173" s="94">
        <f t="shared" si="1"/>
        <v>5</v>
      </c>
      <c r="L173" s="94">
        <f t="shared" si="1"/>
        <v>1</v>
      </c>
      <c r="M173" s="94">
        <f t="shared" si="1"/>
        <v>3</v>
      </c>
      <c r="N173" s="94">
        <f t="shared" si="1"/>
        <v>20</v>
      </c>
      <c r="O173" s="94">
        <f t="shared" si="1"/>
        <v>24</v>
      </c>
      <c r="P173" s="94">
        <f t="shared" si="1"/>
        <v>12</v>
      </c>
      <c r="Q173" s="314" t="s">
        <v>56</v>
      </c>
      <c r="R173" s="315">
        <v>0</v>
      </c>
      <c r="S173" s="315">
        <v>2</v>
      </c>
      <c r="T173" s="187">
        <v>0</v>
      </c>
      <c r="U173" s="315">
        <v>0</v>
      </c>
      <c r="V173" s="315">
        <v>2</v>
      </c>
      <c r="W173" s="315">
        <v>2</v>
      </c>
      <c r="X173" s="315">
        <v>0</v>
      </c>
      <c r="Y173" s="315">
        <v>1</v>
      </c>
      <c r="Z173" s="315">
        <v>7</v>
      </c>
      <c r="AA173" s="315">
        <v>5</v>
      </c>
      <c r="AB173" s="315">
        <v>3</v>
      </c>
      <c r="AC173" s="315">
        <v>1</v>
      </c>
      <c r="AD173" s="316">
        <v>1</v>
      </c>
      <c r="AE173" s="315">
        <v>0</v>
      </c>
      <c r="AF173" s="315">
        <v>0</v>
      </c>
      <c r="AG173" s="315">
        <v>4</v>
      </c>
      <c r="AH173" s="315">
        <v>0</v>
      </c>
      <c r="AI173" s="315">
        <v>2</v>
      </c>
      <c r="AJ173" s="315">
        <v>2</v>
      </c>
      <c r="AK173" s="315">
        <v>2</v>
      </c>
      <c r="AL173" s="315">
        <v>1</v>
      </c>
      <c r="AM173" s="315">
        <v>0</v>
      </c>
      <c r="AN173" s="317">
        <v>0</v>
      </c>
      <c r="AO173" s="317">
        <v>0</v>
      </c>
      <c r="AP173" s="315">
        <v>1</v>
      </c>
      <c r="AQ173" s="318">
        <f>SUM(R173:AP173)</f>
        <v>36</v>
      </c>
      <c r="AR173" s="161"/>
    </row>
    <row r="174" spans="1:44" ht="15.75" customHeight="1">
      <c r="A174" s="297">
        <v>5</v>
      </c>
      <c r="B174" s="298">
        <v>4</v>
      </c>
      <c r="C174" s="298">
        <v>7</v>
      </c>
      <c r="D174" s="298">
        <v>1</v>
      </c>
      <c r="E174" s="298">
        <v>6</v>
      </c>
      <c r="F174" s="298">
        <v>6</v>
      </c>
      <c r="G174" s="298"/>
      <c r="H174" s="298"/>
      <c r="I174" s="298">
        <v>8</v>
      </c>
      <c r="J174" s="298"/>
      <c r="K174" s="298"/>
      <c r="L174" s="298"/>
      <c r="M174" s="298"/>
      <c r="N174" s="298">
        <v>3</v>
      </c>
      <c r="O174" s="298">
        <v>2</v>
      </c>
      <c r="P174" s="298">
        <v>5</v>
      </c>
      <c r="Q174" s="314" t="s">
        <v>61</v>
      </c>
      <c r="R174" s="319">
        <v>0</v>
      </c>
      <c r="S174" s="319">
        <v>0</v>
      </c>
      <c r="T174" s="319">
        <v>0</v>
      </c>
      <c r="U174" s="319">
        <v>1</v>
      </c>
      <c r="V174" s="319">
        <v>0</v>
      </c>
      <c r="W174" s="319">
        <v>0</v>
      </c>
      <c r="X174" s="319">
        <v>0</v>
      </c>
      <c r="Y174" s="319">
        <v>0</v>
      </c>
      <c r="Z174" s="319">
        <v>1</v>
      </c>
      <c r="AA174" s="319">
        <v>1</v>
      </c>
      <c r="AB174" s="319">
        <v>3</v>
      </c>
      <c r="AC174" s="319">
        <v>0</v>
      </c>
      <c r="AD174" s="319">
        <v>0</v>
      </c>
      <c r="AE174" s="319">
        <v>1</v>
      </c>
      <c r="AF174" s="319">
        <v>1</v>
      </c>
      <c r="AG174" s="319">
        <v>2</v>
      </c>
      <c r="AH174" s="319">
        <v>3</v>
      </c>
      <c r="AI174" s="319">
        <v>2</v>
      </c>
      <c r="AJ174" s="319">
        <v>4</v>
      </c>
      <c r="AK174" s="319">
        <v>2</v>
      </c>
      <c r="AL174" s="319">
        <v>1</v>
      </c>
      <c r="AM174" s="319">
        <v>5</v>
      </c>
      <c r="AN174" s="319">
        <v>0</v>
      </c>
      <c r="AO174" s="319">
        <v>0</v>
      </c>
      <c r="AP174" s="319">
        <v>1</v>
      </c>
      <c r="AQ174" s="318">
        <f t="shared" ref="AQ174:AQ183" si="2">SUM(R174:AP174)</f>
        <v>28</v>
      </c>
    </row>
    <row r="175" spans="1:44" ht="15.75" customHeight="1">
      <c r="A175" s="299">
        <v>1</v>
      </c>
      <c r="B175" s="300">
        <v>2</v>
      </c>
      <c r="C175" s="300">
        <v>3</v>
      </c>
      <c r="D175" s="300">
        <v>4</v>
      </c>
      <c r="E175" s="300">
        <v>5</v>
      </c>
      <c r="F175" s="300">
        <v>6</v>
      </c>
      <c r="G175" s="300"/>
      <c r="H175" s="300"/>
      <c r="I175" s="300">
        <v>7</v>
      </c>
      <c r="J175" s="300"/>
      <c r="K175" s="300"/>
      <c r="L175" s="300"/>
      <c r="M175" s="300"/>
      <c r="N175" s="300">
        <v>8</v>
      </c>
      <c r="O175" s="300">
        <v>9</v>
      </c>
      <c r="P175" s="300">
        <v>10</v>
      </c>
      <c r="Q175" s="314" t="s">
        <v>1681</v>
      </c>
      <c r="R175" s="320">
        <v>0</v>
      </c>
      <c r="S175" s="320">
        <v>0</v>
      </c>
      <c r="T175" s="320">
        <v>0</v>
      </c>
      <c r="U175" s="320">
        <v>1</v>
      </c>
      <c r="V175" s="320">
        <v>0</v>
      </c>
      <c r="W175" s="320">
        <v>0</v>
      </c>
      <c r="X175" s="320">
        <v>0</v>
      </c>
      <c r="Y175" s="320">
        <v>0</v>
      </c>
      <c r="Z175" s="320">
        <v>1</v>
      </c>
      <c r="AA175" s="321">
        <v>2</v>
      </c>
      <c r="AB175" s="321">
        <v>1</v>
      </c>
      <c r="AC175" s="321">
        <v>0</v>
      </c>
      <c r="AD175" s="321">
        <v>0</v>
      </c>
      <c r="AE175" s="321">
        <v>1</v>
      </c>
      <c r="AF175" s="321">
        <v>2</v>
      </c>
      <c r="AG175" s="321">
        <v>6</v>
      </c>
      <c r="AH175" s="321">
        <v>2</v>
      </c>
      <c r="AI175" s="321">
        <v>2</v>
      </c>
      <c r="AJ175" s="321">
        <v>2</v>
      </c>
      <c r="AK175" s="321">
        <v>1</v>
      </c>
      <c r="AL175" s="321">
        <v>0</v>
      </c>
      <c r="AM175" s="321">
        <v>1</v>
      </c>
      <c r="AN175" s="187">
        <v>0</v>
      </c>
      <c r="AO175" s="321">
        <v>1</v>
      </c>
      <c r="AP175" s="321">
        <v>0</v>
      </c>
      <c r="AQ175" s="318">
        <f t="shared" si="2"/>
        <v>23</v>
      </c>
    </row>
    <row r="176" spans="1:44" ht="15.75" customHeight="1">
      <c r="A176" s="94"/>
      <c r="L176" s="109"/>
      <c r="M176" s="109"/>
      <c r="N176" s="280"/>
      <c r="Q176" s="314" t="s">
        <v>54</v>
      </c>
      <c r="R176" s="187">
        <v>0</v>
      </c>
      <c r="S176" s="187">
        <v>0</v>
      </c>
      <c r="T176" s="187">
        <v>0</v>
      </c>
      <c r="U176" s="187">
        <v>0</v>
      </c>
      <c r="V176" s="187">
        <v>1</v>
      </c>
      <c r="W176" s="187">
        <v>1</v>
      </c>
      <c r="X176" s="187">
        <v>0</v>
      </c>
      <c r="Y176" s="187">
        <v>1</v>
      </c>
      <c r="Z176" s="187">
        <v>7</v>
      </c>
      <c r="AA176" s="187">
        <v>0</v>
      </c>
      <c r="AB176" s="187">
        <v>2</v>
      </c>
      <c r="AC176" s="187">
        <v>0</v>
      </c>
      <c r="AD176" s="187">
        <v>1</v>
      </c>
      <c r="AE176" s="187">
        <v>0</v>
      </c>
      <c r="AF176" s="187">
        <v>0</v>
      </c>
      <c r="AG176" s="187">
        <v>1</v>
      </c>
      <c r="AH176" s="187">
        <v>1</v>
      </c>
      <c r="AI176" s="187">
        <v>1</v>
      </c>
      <c r="AJ176" s="187">
        <v>1</v>
      </c>
      <c r="AK176" s="187">
        <v>0</v>
      </c>
      <c r="AL176" s="187">
        <v>0</v>
      </c>
      <c r="AM176" s="187">
        <v>1</v>
      </c>
      <c r="AN176" s="187">
        <v>0</v>
      </c>
      <c r="AO176" s="187">
        <v>0</v>
      </c>
      <c r="AP176" s="187"/>
      <c r="AQ176" s="318">
        <f t="shared" si="2"/>
        <v>18</v>
      </c>
    </row>
    <row r="177" spans="1:44" ht="15.75" customHeight="1">
      <c r="A177" s="94"/>
      <c r="Q177" s="314" t="s">
        <v>53</v>
      </c>
      <c r="R177" s="315">
        <v>0</v>
      </c>
      <c r="S177" s="315">
        <v>1</v>
      </c>
      <c r="T177" s="187">
        <v>1</v>
      </c>
      <c r="U177" s="315">
        <v>1</v>
      </c>
      <c r="V177" s="315">
        <v>0</v>
      </c>
      <c r="W177" s="315">
        <v>0</v>
      </c>
      <c r="X177" s="315">
        <v>0</v>
      </c>
      <c r="Y177" s="315">
        <v>0</v>
      </c>
      <c r="Z177" s="315">
        <v>3</v>
      </c>
      <c r="AA177" s="315">
        <v>3</v>
      </c>
      <c r="AB177" s="315">
        <v>0</v>
      </c>
      <c r="AC177" s="315">
        <v>0</v>
      </c>
      <c r="AD177" s="316">
        <v>0</v>
      </c>
      <c r="AE177" s="315">
        <v>0</v>
      </c>
      <c r="AF177" s="315">
        <v>0</v>
      </c>
      <c r="AG177" s="315">
        <v>2</v>
      </c>
      <c r="AH177" s="315">
        <v>1</v>
      </c>
      <c r="AI177" s="315">
        <v>0</v>
      </c>
      <c r="AJ177" s="315">
        <v>2</v>
      </c>
      <c r="AK177" s="315">
        <v>0</v>
      </c>
      <c r="AL177" s="315">
        <v>0</v>
      </c>
      <c r="AM177" s="315">
        <v>0</v>
      </c>
      <c r="AN177" s="317">
        <v>0</v>
      </c>
      <c r="AO177" s="317">
        <v>0</v>
      </c>
      <c r="AP177" s="315">
        <v>0</v>
      </c>
      <c r="AQ177" s="318">
        <f t="shared" si="2"/>
        <v>14</v>
      </c>
      <c r="AR177" s="161" t="s">
        <v>1680</v>
      </c>
    </row>
    <row r="178" spans="1:44" ht="15.75" customHeight="1">
      <c r="A178" s="94"/>
      <c r="Q178" s="314" t="s">
        <v>1539</v>
      </c>
      <c r="R178" s="187">
        <v>0</v>
      </c>
      <c r="S178" s="187">
        <v>1</v>
      </c>
      <c r="T178" s="187">
        <v>1</v>
      </c>
      <c r="U178" s="187">
        <v>1</v>
      </c>
      <c r="V178" s="187">
        <v>1</v>
      </c>
      <c r="W178" s="187">
        <v>1</v>
      </c>
      <c r="X178" s="187">
        <v>1</v>
      </c>
      <c r="Y178" s="187">
        <v>1</v>
      </c>
      <c r="Z178" s="187">
        <v>2</v>
      </c>
      <c r="AA178" s="187">
        <v>1</v>
      </c>
      <c r="AB178" s="187">
        <v>0</v>
      </c>
      <c r="AC178" s="187">
        <v>1</v>
      </c>
      <c r="AD178" s="187">
        <v>0</v>
      </c>
      <c r="AE178" s="187">
        <v>0</v>
      </c>
      <c r="AF178" s="187">
        <v>1</v>
      </c>
      <c r="AG178" s="187">
        <v>2</v>
      </c>
      <c r="AH178" s="187">
        <v>0</v>
      </c>
      <c r="AI178" s="187">
        <v>1</v>
      </c>
      <c r="AJ178" s="187">
        <v>0</v>
      </c>
      <c r="AK178" s="187">
        <v>1</v>
      </c>
      <c r="AL178" s="187">
        <v>1</v>
      </c>
      <c r="AM178" s="187">
        <v>1</v>
      </c>
      <c r="AN178" s="187">
        <v>0</v>
      </c>
      <c r="AO178" s="187">
        <v>0</v>
      </c>
      <c r="AP178" s="187">
        <v>8</v>
      </c>
      <c r="AQ178" s="318">
        <f t="shared" si="2"/>
        <v>26</v>
      </c>
    </row>
    <row r="179" spans="1:44" ht="15.75" customHeight="1">
      <c r="A179" s="94"/>
      <c r="Q179" s="314" t="s">
        <v>57</v>
      </c>
      <c r="R179" s="187">
        <v>0</v>
      </c>
      <c r="S179" s="187">
        <v>0</v>
      </c>
      <c r="T179" s="187">
        <v>0</v>
      </c>
      <c r="U179" s="187">
        <v>0</v>
      </c>
      <c r="V179" s="187">
        <v>0</v>
      </c>
      <c r="W179" s="187">
        <v>0</v>
      </c>
      <c r="X179" s="187">
        <v>0</v>
      </c>
      <c r="Y179" s="187">
        <v>0</v>
      </c>
      <c r="Z179" s="187">
        <v>1</v>
      </c>
      <c r="AA179" s="187">
        <v>7</v>
      </c>
      <c r="AB179" s="187">
        <v>2</v>
      </c>
      <c r="AC179" s="187">
        <v>2</v>
      </c>
      <c r="AD179" s="187">
        <v>1</v>
      </c>
      <c r="AE179" s="187">
        <v>0</v>
      </c>
      <c r="AF179" s="187">
        <v>0</v>
      </c>
      <c r="AG179" s="187">
        <v>0</v>
      </c>
      <c r="AH179" s="187">
        <v>0</v>
      </c>
      <c r="AI179" s="187">
        <v>0</v>
      </c>
      <c r="AJ179" s="187">
        <v>1</v>
      </c>
      <c r="AK179" s="187">
        <v>0</v>
      </c>
      <c r="AL179" s="187">
        <v>0</v>
      </c>
      <c r="AM179" s="187">
        <v>1</v>
      </c>
      <c r="AN179" s="187">
        <v>0</v>
      </c>
      <c r="AO179" s="187">
        <v>0</v>
      </c>
      <c r="AP179" s="187">
        <v>0</v>
      </c>
      <c r="AQ179" s="318">
        <f t="shared" si="2"/>
        <v>15</v>
      </c>
    </row>
    <row r="180" spans="1:44" ht="15.75" customHeight="1">
      <c r="A180" s="94"/>
      <c r="B180" s="18" t="e">
        <f>SUM(AA173,#REF!,#REF!,#REF!,R173)</f>
        <v>#REF!</v>
      </c>
      <c r="J180" s="1" t="s">
        <v>1328</v>
      </c>
      <c r="Q180" s="281" t="s">
        <v>1665</v>
      </c>
      <c r="R180" s="322">
        <v>1</v>
      </c>
      <c r="S180" s="322">
        <v>0</v>
      </c>
      <c r="T180" s="322">
        <v>0</v>
      </c>
      <c r="U180" s="322">
        <v>1</v>
      </c>
      <c r="V180" s="322">
        <v>0</v>
      </c>
      <c r="W180" s="322">
        <v>0</v>
      </c>
      <c r="X180" s="322">
        <v>0</v>
      </c>
      <c r="Y180" s="322">
        <v>0</v>
      </c>
      <c r="Z180" s="322">
        <v>1</v>
      </c>
      <c r="AA180" s="322">
        <v>0</v>
      </c>
      <c r="AB180" s="322">
        <v>0</v>
      </c>
      <c r="AC180" s="322">
        <v>0</v>
      </c>
      <c r="AD180" s="322">
        <v>0</v>
      </c>
      <c r="AE180" s="322">
        <v>1</v>
      </c>
      <c r="AF180" s="322">
        <v>2</v>
      </c>
      <c r="AG180" s="322">
        <v>4</v>
      </c>
      <c r="AH180" s="322">
        <v>1</v>
      </c>
      <c r="AI180" s="322">
        <v>1</v>
      </c>
      <c r="AJ180" s="322">
        <v>1</v>
      </c>
      <c r="AK180" s="322">
        <v>1</v>
      </c>
      <c r="AL180" s="322">
        <v>0</v>
      </c>
      <c r="AM180" s="322">
        <v>0</v>
      </c>
      <c r="AN180" s="322">
        <v>0</v>
      </c>
      <c r="AO180" s="322">
        <v>0</v>
      </c>
      <c r="AP180" s="322">
        <v>0</v>
      </c>
      <c r="AQ180" s="323">
        <f t="shared" si="2"/>
        <v>14</v>
      </c>
    </row>
    <row r="181" spans="1:44" ht="15.75" customHeight="1">
      <c r="A181" s="94"/>
      <c r="B181" s="18">
        <f>SUM(W173,AI173,AB173,X173)</f>
        <v>7</v>
      </c>
      <c r="J181" s="1" t="s">
        <v>1330</v>
      </c>
      <c r="Q181" s="281" t="s">
        <v>55</v>
      </c>
      <c r="R181" s="322">
        <v>0</v>
      </c>
      <c r="S181" s="322">
        <v>0</v>
      </c>
      <c r="T181" s="322">
        <v>0</v>
      </c>
      <c r="U181" s="322">
        <v>0</v>
      </c>
      <c r="V181" s="322">
        <v>2</v>
      </c>
      <c r="W181" s="322">
        <v>1</v>
      </c>
      <c r="X181" s="322">
        <v>0</v>
      </c>
      <c r="Y181" s="322">
        <v>1</v>
      </c>
      <c r="Z181" s="322">
        <v>4</v>
      </c>
      <c r="AA181" s="322">
        <v>0</v>
      </c>
      <c r="AB181" s="322">
        <v>0</v>
      </c>
      <c r="AC181" s="322">
        <v>0</v>
      </c>
      <c r="AD181" s="322">
        <v>0</v>
      </c>
      <c r="AE181" s="322">
        <v>0</v>
      </c>
      <c r="AF181" s="322">
        <v>1</v>
      </c>
      <c r="AG181" s="322">
        <v>0</v>
      </c>
      <c r="AH181" s="322">
        <v>0</v>
      </c>
      <c r="AI181" s="322">
        <v>0</v>
      </c>
      <c r="AJ181" s="322">
        <v>2</v>
      </c>
      <c r="AK181" s="322">
        <v>0</v>
      </c>
      <c r="AL181" s="322">
        <v>0</v>
      </c>
      <c r="AM181" s="322">
        <v>0</v>
      </c>
      <c r="AN181" s="322">
        <v>0</v>
      </c>
      <c r="AO181" s="322">
        <v>0</v>
      </c>
      <c r="AP181" s="322">
        <v>0</v>
      </c>
      <c r="AQ181" s="323">
        <f t="shared" si="2"/>
        <v>11</v>
      </c>
    </row>
    <row r="182" spans="1:44" ht="15.75" customHeight="1">
      <c r="A182" s="94"/>
      <c r="B182" s="18">
        <f>SUM(AC173,Y173,S173,AJ173)</f>
        <v>6</v>
      </c>
      <c r="J182" s="1" t="s">
        <v>1332</v>
      </c>
      <c r="Q182" s="326" t="s">
        <v>1655</v>
      </c>
      <c r="R182" s="303">
        <v>0</v>
      </c>
      <c r="S182" s="303">
        <v>0</v>
      </c>
      <c r="T182" s="303">
        <v>0</v>
      </c>
      <c r="U182" s="303">
        <v>0</v>
      </c>
      <c r="V182" s="303">
        <v>0</v>
      </c>
      <c r="W182" s="303">
        <v>0</v>
      </c>
      <c r="X182" s="303">
        <v>0</v>
      </c>
      <c r="Y182" s="303">
        <v>0</v>
      </c>
      <c r="Z182" s="303">
        <v>0</v>
      </c>
      <c r="AA182" s="303">
        <v>0</v>
      </c>
      <c r="AB182" s="303">
        <v>0</v>
      </c>
      <c r="AC182" s="303">
        <v>0</v>
      </c>
      <c r="AD182" s="303">
        <v>0</v>
      </c>
      <c r="AE182" s="303">
        <v>0</v>
      </c>
      <c r="AF182" s="303">
        <v>0</v>
      </c>
      <c r="AG182" s="303">
        <v>2</v>
      </c>
      <c r="AH182" s="303">
        <v>0</v>
      </c>
      <c r="AI182" s="303">
        <v>0</v>
      </c>
      <c r="AJ182" s="303">
        <v>1</v>
      </c>
      <c r="AK182" s="303">
        <v>1</v>
      </c>
      <c r="AL182" s="303">
        <v>0</v>
      </c>
      <c r="AM182" s="303">
        <v>1</v>
      </c>
      <c r="AN182" s="303">
        <v>0</v>
      </c>
      <c r="AO182" s="303">
        <v>0</v>
      </c>
      <c r="AP182" s="303">
        <v>1</v>
      </c>
      <c r="AQ182" s="313">
        <f t="shared" si="2"/>
        <v>6</v>
      </c>
    </row>
    <row r="183" spans="1:44" ht="15.75" customHeight="1">
      <c r="A183" s="94"/>
      <c r="B183" s="18">
        <f>SUM(AE173,AF173,Z173,AK173)</f>
        <v>9</v>
      </c>
      <c r="J183" s="1" t="s">
        <v>1334</v>
      </c>
      <c r="Q183" s="168" t="s">
        <v>58</v>
      </c>
      <c r="R183">
        <v>0</v>
      </c>
      <c r="S183">
        <v>0</v>
      </c>
      <c r="T183">
        <v>0</v>
      </c>
      <c r="U183" s="303">
        <v>0</v>
      </c>
      <c r="V183" s="303">
        <v>0</v>
      </c>
      <c r="W183" s="303">
        <v>0</v>
      </c>
      <c r="X183" s="303">
        <v>0</v>
      </c>
      <c r="Y183" s="303">
        <v>0</v>
      </c>
      <c r="Z183" s="303">
        <v>2</v>
      </c>
      <c r="AA183" s="303">
        <v>1</v>
      </c>
      <c r="AB183" s="303">
        <v>0</v>
      </c>
      <c r="AC183" s="303">
        <v>0</v>
      </c>
      <c r="AD183" s="303">
        <v>0</v>
      </c>
      <c r="AE183" s="303">
        <v>0</v>
      </c>
      <c r="AF183" s="303">
        <v>0</v>
      </c>
      <c r="AG183" s="303">
        <v>0</v>
      </c>
      <c r="AH183" s="303">
        <v>0</v>
      </c>
      <c r="AI183" s="303">
        <v>0</v>
      </c>
      <c r="AJ183" s="303">
        <v>0</v>
      </c>
      <c r="AK183" s="303">
        <v>0</v>
      </c>
      <c r="AL183" s="303">
        <v>0</v>
      </c>
      <c r="AM183" s="303">
        <v>0</v>
      </c>
      <c r="AN183" s="303">
        <v>0</v>
      </c>
      <c r="AO183" s="303">
        <v>0</v>
      </c>
      <c r="AP183" s="303">
        <v>2</v>
      </c>
      <c r="AQ183" s="296">
        <f t="shared" si="2"/>
        <v>5</v>
      </c>
    </row>
    <row r="184" spans="1:44" ht="15.75" customHeight="1">
      <c r="A184" s="94"/>
      <c r="B184" s="18">
        <f>SUM(AL173,U173,AG173,AH173,AM173,AD173)</f>
        <v>6</v>
      </c>
      <c r="J184" s="1" t="s">
        <v>1336</v>
      </c>
    </row>
    <row r="185" spans="1:44" ht="15.75" customHeight="1">
      <c r="A185" s="94"/>
      <c r="B185" s="267" t="e">
        <f>SUM(B180:B184)</f>
        <v>#REF!</v>
      </c>
      <c r="Q185" s="281" t="s">
        <v>1682</v>
      </c>
    </row>
    <row r="186" spans="1:44" ht="15.75" customHeight="1">
      <c r="A186" s="94"/>
    </row>
    <row r="187" spans="1:44" ht="15.75" customHeight="1">
      <c r="A187" s="94"/>
    </row>
    <row r="188" spans="1:44" ht="15.75" customHeight="1">
      <c r="A188" s="94"/>
      <c r="J188" t="s">
        <v>1690</v>
      </c>
      <c r="Q188" s="329" t="s">
        <v>1686</v>
      </c>
      <c r="R188" s="330" t="s">
        <v>1328</v>
      </c>
      <c r="S188" s="331" t="s">
        <v>1330</v>
      </c>
      <c r="T188" s="332" t="s">
        <v>1683</v>
      </c>
      <c r="U188" s="333" t="s">
        <v>1684</v>
      </c>
      <c r="V188" s="334" t="s">
        <v>1685</v>
      </c>
      <c r="W188" s="340" t="s">
        <v>129</v>
      </c>
      <c r="X188" s="341" t="s">
        <v>20</v>
      </c>
      <c r="Y188" s="342" t="s">
        <v>1205</v>
      </c>
      <c r="Z188" s="325"/>
      <c r="AA188" s="325"/>
      <c r="AB188" s="325"/>
      <c r="AC188" s="325"/>
      <c r="AD188" s="325"/>
      <c r="AE188" s="325"/>
      <c r="AF188" s="325"/>
      <c r="AG188" s="325"/>
      <c r="AH188" s="325"/>
      <c r="AI188" s="303"/>
      <c r="AJ188" s="303"/>
    </row>
    <row r="189" spans="1:44" ht="15.75" customHeight="1">
      <c r="A189" s="94"/>
      <c r="J189" t="s">
        <v>1692</v>
      </c>
      <c r="Q189" s="335" t="s">
        <v>56</v>
      </c>
      <c r="R189" s="343">
        <v>4</v>
      </c>
      <c r="S189" s="348">
        <v>10</v>
      </c>
      <c r="T189" s="348">
        <v>10</v>
      </c>
      <c r="U189" s="346">
        <v>4</v>
      </c>
      <c r="V189" s="347">
        <v>7</v>
      </c>
      <c r="W189" s="337">
        <v>0</v>
      </c>
      <c r="X189" s="337">
        <v>1</v>
      </c>
      <c r="Y189" s="339">
        <f>SUM(R189:X189)</f>
        <v>36</v>
      </c>
      <c r="Z189" s="96"/>
      <c r="AA189" s="303"/>
      <c r="AB189" s="303"/>
      <c r="AC189" s="303"/>
      <c r="AD189" s="303"/>
      <c r="AE189" s="303"/>
      <c r="AF189" s="303"/>
      <c r="AG189" s="327"/>
      <c r="AH189" s="96"/>
      <c r="AI189" s="303"/>
      <c r="AJ189" s="303"/>
    </row>
    <row r="190" spans="1:44" ht="15.75" customHeight="1">
      <c r="A190" s="94"/>
      <c r="J190" t="s">
        <v>1693</v>
      </c>
      <c r="Q190" s="335" t="s">
        <v>61</v>
      </c>
      <c r="R190" s="343">
        <v>1</v>
      </c>
      <c r="S190" s="344">
        <v>1</v>
      </c>
      <c r="T190" s="345">
        <v>4</v>
      </c>
      <c r="U190" s="346">
        <v>7</v>
      </c>
      <c r="V190" s="347">
        <v>14</v>
      </c>
      <c r="W190" s="337">
        <v>0</v>
      </c>
      <c r="X190" s="337">
        <v>1</v>
      </c>
      <c r="Y190" s="339">
        <f t="shared" ref="Y190:Y199" si="3">SUM(R190:X190)</f>
        <v>28</v>
      </c>
      <c r="Z190" s="301"/>
      <c r="AA190" s="303"/>
      <c r="AB190" s="303"/>
      <c r="AC190" s="303"/>
      <c r="AD190" s="303"/>
      <c r="AE190" s="303"/>
      <c r="AF190" s="303"/>
      <c r="AG190" s="301"/>
      <c r="AH190" s="301"/>
      <c r="AI190" s="303"/>
      <c r="AJ190" s="303"/>
    </row>
    <row r="191" spans="1:44" ht="15.75" customHeight="1">
      <c r="A191" s="94"/>
      <c r="J191" t="s">
        <v>1694</v>
      </c>
      <c r="Q191" s="335" t="s">
        <v>1681</v>
      </c>
      <c r="R191" s="343">
        <v>1</v>
      </c>
      <c r="S191" s="344">
        <v>1</v>
      </c>
      <c r="T191" s="345">
        <v>3</v>
      </c>
      <c r="U191" s="346">
        <v>11</v>
      </c>
      <c r="V191" s="347">
        <v>6</v>
      </c>
      <c r="W191" s="338">
        <v>1</v>
      </c>
      <c r="X191" s="338">
        <v>0</v>
      </c>
      <c r="Y191" s="339">
        <f t="shared" si="3"/>
        <v>23</v>
      </c>
      <c r="Z191" s="302"/>
      <c r="AA191" s="303"/>
      <c r="AB191" s="303"/>
      <c r="AC191" s="303"/>
      <c r="AD191" s="303"/>
      <c r="AE191" s="303"/>
      <c r="AF191" s="303"/>
      <c r="AG191" s="302"/>
      <c r="AH191" s="302"/>
      <c r="AI191" s="303"/>
      <c r="AJ191" s="303"/>
    </row>
    <row r="192" spans="1:44" ht="15.75" customHeight="1">
      <c r="A192" s="94"/>
      <c r="J192" t="s">
        <v>1691</v>
      </c>
      <c r="Q192" s="335" t="s">
        <v>54</v>
      </c>
      <c r="R192" s="343">
        <v>1</v>
      </c>
      <c r="S192" s="348">
        <v>9</v>
      </c>
      <c r="T192" s="345">
        <v>3</v>
      </c>
      <c r="U192" s="346">
        <v>2</v>
      </c>
      <c r="V192" s="347">
        <v>3</v>
      </c>
      <c r="W192" s="336">
        <v>0</v>
      </c>
      <c r="X192" s="336">
        <v>0</v>
      </c>
      <c r="Y192" s="339">
        <f t="shared" si="3"/>
        <v>18</v>
      </c>
      <c r="Z192" s="303"/>
      <c r="AA192" s="303"/>
      <c r="AB192" s="303"/>
      <c r="AC192" s="303"/>
      <c r="AD192" s="303"/>
      <c r="AE192" s="303"/>
      <c r="AF192" s="303"/>
      <c r="AG192" s="303"/>
      <c r="AH192" s="303"/>
      <c r="AI192" s="303"/>
      <c r="AJ192" s="303"/>
    </row>
    <row r="193" spans="1:36" ht="15.75" customHeight="1">
      <c r="A193" s="94"/>
      <c r="J193" t="s">
        <v>1695</v>
      </c>
      <c r="Q193" s="335" t="s">
        <v>53</v>
      </c>
      <c r="R193" s="343">
        <v>3</v>
      </c>
      <c r="S193" s="344">
        <v>3</v>
      </c>
      <c r="T193" s="345">
        <v>3</v>
      </c>
      <c r="U193" s="346">
        <v>3</v>
      </c>
      <c r="V193" s="347">
        <v>2</v>
      </c>
      <c r="W193" s="337">
        <v>0</v>
      </c>
      <c r="X193" s="337">
        <v>0</v>
      </c>
      <c r="Y193" s="339">
        <f t="shared" si="3"/>
        <v>14</v>
      </c>
      <c r="Z193" s="96"/>
      <c r="AA193" s="303"/>
      <c r="AB193" s="303"/>
      <c r="AC193" s="303"/>
      <c r="AD193" s="303"/>
      <c r="AE193" s="303"/>
      <c r="AF193" s="303"/>
      <c r="AG193" s="327"/>
      <c r="AH193" s="96"/>
      <c r="AI193" s="303"/>
      <c r="AJ193" s="303"/>
    </row>
    <row r="194" spans="1:36" ht="15.75" customHeight="1">
      <c r="A194" s="94"/>
      <c r="Q194" s="335" t="s">
        <v>1688</v>
      </c>
      <c r="R194" s="343">
        <v>4</v>
      </c>
      <c r="S194" s="348">
        <v>5</v>
      </c>
      <c r="T194" s="345">
        <v>2</v>
      </c>
      <c r="U194" s="346">
        <v>3</v>
      </c>
      <c r="V194" s="347">
        <v>4</v>
      </c>
      <c r="W194" s="336">
        <v>0</v>
      </c>
      <c r="X194" s="336">
        <v>8</v>
      </c>
      <c r="Y194" s="339">
        <f t="shared" si="3"/>
        <v>26</v>
      </c>
      <c r="Z194" s="303"/>
      <c r="AA194" s="303"/>
      <c r="AB194" s="303"/>
      <c r="AC194" s="303"/>
      <c r="AD194" s="303"/>
      <c r="AE194" s="303"/>
      <c r="AF194" s="303"/>
      <c r="AG194" s="303"/>
      <c r="AH194" s="303"/>
      <c r="AI194" s="303"/>
      <c r="AJ194" s="303"/>
    </row>
    <row r="195" spans="1:36" ht="15.75" customHeight="1">
      <c r="A195" s="94"/>
      <c r="Q195" s="335" t="s">
        <v>57</v>
      </c>
      <c r="R195" s="343">
        <v>0</v>
      </c>
      <c r="S195" s="344">
        <v>1</v>
      </c>
      <c r="T195" s="345">
        <v>12</v>
      </c>
      <c r="U195" s="346">
        <v>0</v>
      </c>
      <c r="V195" s="347">
        <v>2</v>
      </c>
      <c r="W195" s="336">
        <v>0</v>
      </c>
      <c r="X195" s="336">
        <v>0</v>
      </c>
      <c r="Y195" s="339">
        <f t="shared" si="3"/>
        <v>15</v>
      </c>
      <c r="Z195" s="303"/>
      <c r="AA195" s="303"/>
      <c r="AB195" s="303"/>
      <c r="AC195" s="303"/>
      <c r="AD195" s="303"/>
      <c r="AE195" s="303"/>
      <c r="AF195" s="303"/>
      <c r="AG195" s="303"/>
      <c r="AH195" s="303"/>
      <c r="AI195" s="303"/>
      <c r="AJ195" s="303"/>
    </row>
    <row r="196" spans="1:36" ht="15.75" customHeight="1">
      <c r="A196" s="94"/>
      <c r="Q196" s="335" t="s">
        <v>1689</v>
      </c>
      <c r="R196" s="343">
        <v>2</v>
      </c>
      <c r="S196" s="344">
        <v>1</v>
      </c>
      <c r="T196" s="345">
        <v>0</v>
      </c>
      <c r="U196" s="346">
        <v>8</v>
      </c>
      <c r="V196" s="347">
        <v>3</v>
      </c>
      <c r="W196" s="336">
        <v>0</v>
      </c>
      <c r="X196" s="336">
        <v>0</v>
      </c>
      <c r="Y196" s="339">
        <f t="shared" si="3"/>
        <v>14</v>
      </c>
      <c r="Z196" s="303"/>
      <c r="AA196" s="303"/>
      <c r="AB196" s="303"/>
      <c r="AC196" s="303"/>
      <c r="AD196" s="303"/>
      <c r="AE196" s="303"/>
      <c r="AF196" s="303"/>
      <c r="AG196" s="303"/>
      <c r="AH196" s="303"/>
      <c r="AI196" s="303"/>
      <c r="AJ196" s="303"/>
    </row>
    <row r="197" spans="1:36" ht="15.75" customHeight="1">
      <c r="A197" s="94"/>
      <c r="Q197" s="335" t="s">
        <v>55</v>
      </c>
      <c r="R197" s="343">
        <v>2</v>
      </c>
      <c r="S197" s="348">
        <v>6</v>
      </c>
      <c r="T197" s="345">
        <v>0</v>
      </c>
      <c r="U197" s="346">
        <v>1</v>
      </c>
      <c r="V197" s="347">
        <v>2</v>
      </c>
      <c r="W197" s="336">
        <v>0</v>
      </c>
      <c r="X197" s="336">
        <v>0</v>
      </c>
      <c r="Y197" s="339">
        <f t="shared" si="3"/>
        <v>11</v>
      </c>
      <c r="Z197" s="303"/>
      <c r="AA197" s="303"/>
      <c r="AB197" s="303"/>
      <c r="AC197" s="303"/>
      <c r="AD197" s="303"/>
      <c r="AE197" s="303"/>
      <c r="AF197" s="303"/>
      <c r="AG197" s="303"/>
      <c r="AH197" s="303"/>
      <c r="AI197" s="303"/>
      <c r="AJ197" s="303"/>
    </row>
    <row r="198" spans="1:36" ht="15.75" customHeight="1">
      <c r="A198" s="94"/>
      <c r="Q198" s="335" t="s">
        <v>1655</v>
      </c>
      <c r="R198" s="343">
        <v>0</v>
      </c>
      <c r="S198" s="344">
        <v>0</v>
      </c>
      <c r="T198" s="345">
        <v>0</v>
      </c>
      <c r="U198" s="346">
        <v>2</v>
      </c>
      <c r="V198" s="347">
        <v>3</v>
      </c>
      <c r="W198" s="336">
        <v>0</v>
      </c>
      <c r="X198" s="336">
        <v>1</v>
      </c>
      <c r="Y198" s="337">
        <f t="shared" si="3"/>
        <v>6</v>
      </c>
      <c r="Z198" s="303"/>
      <c r="AA198" s="303"/>
      <c r="AB198" s="303"/>
      <c r="AC198" s="303"/>
      <c r="AD198" s="303"/>
      <c r="AE198" s="303"/>
      <c r="AF198" s="303"/>
      <c r="AG198" s="303"/>
      <c r="AH198" s="303"/>
      <c r="AI198" s="303"/>
      <c r="AJ198" s="303"/>
    </row>
    <row r="199" spans="1:36" ht="15.75" customHeight="1">
      <c r="A199" s="94"/>
      <c r="Q199" s="335" t="s">
        <v>1687</v>
      </c>
      <c r="R199" s="343">
        <v>0</v>
      </c>
      <c r="S199" s="348">
        <v>2</v>
      </c>
      <c r="T199" s="345">
        <v>1</v>
      </c>
      <c r="U199" s="346">
        <v>0</v>
      </c>
      <c r="V199" s="347">
        <v>0</v>
      </c>
      <c r="W199" s="336">
        <v>0</v>
      </c>
      <c r="X199" s="336">
        <v>2</v>
      </c>
      <c r="Y199" s="337">
        <f t="shared" si="3"/>
        <v>5</v>
      </c>
      <c r="Z199" s="303"/>
      <c r="AA199" s="303"/>
      <c r="AB199" s="303"/>
      <c r="AC199" s="303"/>
      <c r="AD199" s="303"/>
      <c r="AE199" s="303"/>
      <c r="AF199" s="303"/>
      <c r="AG199" s="303"/>
      <c r="AH199" s="303"/>
      <c r="AI199" s="303"/>
      <c r="AJ199" s="303"/>
    </row>
    <row r="200" spans="1:36" ht="15.75" customHeight="1">
      <c r="A200" s="94"/>
    </row>
    <row r="201" spans="1:36" ht="15.75" customHeight="1">
      <c r="A201" s="94"/>
    </row>
    <row r="202" spans="1:36" ht="15.75" customHeight="1">
      <c r="A202" s="94"/>
    </row>
    <row r="203" spans="1:36" ht="15.75" customHeight="1">
      <c r="A203" s="94"/>
    </row>
    <row r="204" spans="1:36" ht="15.75" customHeight="1">
      <c r="A204" s="94"/>
    </row>
    <row r="205" spans="1:36" ht="15.75" customHeight="1">
      <c r="A205" s="94"/>
    </row>
    <row r="206" spans="1:36" ht="15.75" customHeight="1">
      <c r="A206" s="94"/>
    </row>
    <row r="207" spans="1:36" ht="15.75" customHeight="1">
      <c r="A207" s="94"/>
    </row>
    <row r="208" spans="1:36" ht="15.75" customHeight="1">
      <c r="A208" s="94"/>
    </row>
    <row r="209" spans="1:1" ht="15.75" customHeight="1">
      <c r="A209" s="94"/>
    </row>
    <row r="210" spans="1:1" ht="15.75" customHeight="1">
      <c r="A210" s="94"/>
    </row>
    <row r="211" spans="1:1" ht="15.75" customHeight="1">
      <c r="A211" s="94"/>
    </row>
    <row r="212" spans="1:1" ht="15.75" customHeight="1">
      <c r="A212" s="94"/>
    </row>
    <row r="213" spans="1:1" ht="15.75" customHeight="1">
      <c r="A213" s="94"/>
    </row>
    <row r="214" spans="1:1" ht="15.75" customHeight="1">
      <c r="A214" s="94"/>
    </row>
    <row r="215" spans="1:1" ht="15.75" customHeight="1">
      <c r="A215" s="94"/>
    </row>
    <row r="216" spans="1:1" ht="15.75" customHeight="1">
      <c r="A216" s="94"/>
    </row>
    <row r="217" spans="1:1" ht="15.75" customHeight="1">
      <c r="A217" s="94"/>
    </row>
    <row r="218" spans="1:1" ht="15.75" customHeight="1">
      <c r="A218" s="94"/>
    </row>
    <row r="219" spans="1:1" ht="15.75" customHeight="1">
      <c r="A219" s="94"/>
    </row>
    <row r="220" spans="1:1" ht="15.75" customHeight="1">
      <c r="A220" s="94"/>
    </row>
    <row r="221" spans="1:1" ht="15.75" customHeight="1">
      <c r="A221" s="94"/>
    </row>
    <row r="222" spans="1:1" ht="15.75" customHeight="1">
      <c r="A222" s="94"/>
    </row>
    <row r="223" spans="1:1" ht="15.75" customHeight="1">
      <c r="A223" s="94"/>
    </row>
    <row r="224" spans="1:1" ht="15.75" customHeight="1">
      <c r="A224" s="94"/>
    </row>
    <row r="225" spans="1:1" ht="15.75" customHeight="1">
      <c r="A225" s="94"/>
    </row>
    <row r="226" spans="1:1" ht="15.75" customHeight="1">
      <c r="A226" s="94"/>
    </row>
    <row r="227" spans="1:1" ht="15.75" customHeight="1">
      <c r="A227" s="94"/>
    </row>
    <row r="228" spans="1:1" ht="15.75" customHeight="1">
      <c r="A228" s="94"/>
    </row>
    <row r="229" spans="1:1" ht="15.75" customHeight="1">
      <c r="A229" s="94"/>
    </row>
    <row r="230" spans="1:1" ht="15.75" customHeight="1">
      <c r="A230" s="94"/>
    </row>
    <row r="231" spans="1:1" ht="15.75" customHeight="1">
      <c r="A231" s="94"/>
    </row>
    <row r="232" spans="1:1" ht="15.75" customHeight="1">
      <c r="A232" s="94"/>
    </row>
    <row r="233" spans="1:1" ht="15.75" customHeight="1">
      <c r="A233" s="94"/>
    </row>
    <row r="234" spans="1:1" ht="15.75" customHeight="1">
      <c r="A234" s="94"/>
    </row>
    <row r="235" spans="1:1" ht="15.75" customHeight="1">
      <c r="A235" s="94"/>
    </row>
    <row r="236" spans="1:1" ht="15.75" customHeight="1">
      <c r="A236" s="94"/>
    </row>
    <row r="237" spans="1:1" ht="15.75" customHeight="1">
      <c r="A237" s="94"/>
    </row>
    <row r="238" spans="1:1" ht="15.75" customHeight="1">
      <c r="A238" s="94"/>
    </row>
    <row r="239" spans="1:1" ht="15.75" customHeight="1">
      <c r="A239" s="94"/>
    </row>
    <row r="240" spans="1:1" ht="15.75" customHeight="1">
      <c r="A240" s="94"/>
    </row>
    <row r="241" spans="1:1" ht="15.75" customHeight="1">
      <c r="A241" s="94"/>
    </row>
    <row r="242" spans="1:1" ht="15.75" customHeight="1">
      <c r="A242" s="94"/>
    </row>
    <row r="243" spans="1:1" ht="15.75" customHeight="1">
      <c r="A243" s="94"/>
    </row>
    <row r="244" spans="1:1" ht="15.75" customHeight="1">
      <c r="A244" s="94"/>
    </row>
    <row r="245" spans="1:1" ht="15.75" customHeight="1">
      <c r="A245" s="94"/>
    </row>
    <row r="246" spans="1:1" ht="15.75" customHeight="1">
      <c r="A246" s="94"/>
    </row>
    <row r="247" spans="1:1" ht="15.75" customHeight="1">
      <c r="A247" s="94"/>
    </row>
    <row r="248" spans="1:1" ht="15.75" customHeight="1">
      <c r="A248" s="94"/>
    </row>
    <row r="249" spans="1:1" ht="15.75" customHeight="1">
      <c r="A249" s="94"/>
    </row>
    <row r="250" spans="1:1" ht="15.75" customHeight="1">
      <c r="A250" s="94"/>
    </row>
    <row r="251" spans="1:1" ht="15.75" customHeight="1">
      <c r="A251" s="94"/>
    </row>
    <row r="252" spans="1:1" ht="15.75" customHeight="1">
      <c r="A252" s="94"/>
    </row>
    <row r="253" spans="1:1" ht="15.75" customHeight="1">
      <c r="A253" s="94"/>
    </row>
    <row r="254" spans="1:1" ht="15.75" customHeight="1">
      <c r="A254" s="94"/>
    </row>
    <row r="255" spans="1:1" ht="15.75" customHeight="1">
      <c r="A255" s="94"/>
    </row>
    <row r="256" spans="1:1" ht="15.75" customHeight="1">
      <c r="A256" s="94"/>
    </row>
    <row r="257" spans="1:1" ht="15.75" customHeight="1">
      <c r="A257" s="94"/>
    </row>
    <row r="258" spans="1:1" ht="15.75" customHeight="1">
      <c r="A258" s="94"/>
    </row>
    <row r="259" spans="1:1" ht="15.75" customHeight="1">
      <c r="A259" s="94"/>
    </row>
    <row r="260" spans="1:1" ht="15.75" customHeight="1">
      <c r="A260" s="94"/>
    </row>
    <row r="261" spans="1:1" ht="15.75" customHeight="1">
      <c r="A261" s="94"/>
    </row>
    <row r="262" spans="1:1" ht="15.75" customHeight="1">
      <c r="A262" s="94"/>
    </row>
    <row r="263" spans="1:1" ht="15.75" customHeight="1">
      <c r="A263" s="94"/>
    </row>
    <row r="264" spans="1:1" ht="15.75" customHeight="1">
      <c r="A264" s="94"/>
    </row>
    <row r="265" spans="1:1" ht="15.75" customHeight="1">
      <c r="A265" s="94"/>
    </row>
    <row r="266" spans="1:1" ht="15.75" customHeight="1">
      <c r="A266" s="94"/>
    </row>
    <row r="267" spans="1:1" ht="15.75" customHeight="1">
      <c r="A267" s="94"/>
    </row>
    <row r="268" spans="1:1" ht="15.75" customHeight="1">
      <c r="A268" s="94"/>
    </row>
    <row r="269" spans="1:1" ht="15.75" customHeight="1">
      <c r="A269" s="94"/>
    </row>
    <row r="270" spans="1:1" ht="15.75" customHeight="1">
      <c r="A270" s="94"/>
    </row>
    <row r="271" spans="1:1" ht="15.75" customHeight="1">
      <c r="A271" s="94"/>
    </row>
    <row r="272" spans="1:1" ht="15.75" customHeight="1">
      <c r="A272" s="94"/>
    </row>
    <row r="273" spans="1:1" ht="15.75" customHeight="1">
      <c r="A273" s="94"/>
    </row>
    <row r="274" spans="1:1" ht="15.75" customHeight="1">
      <c r="A274" s="94"/>
    </row>
    <row r="275" spans="1:1" ht="15.75" customHeight="1">
      <c r="A275" s="94"/>
    </row>
    <row r="276" spans="1:1" ht="15.75" customHeight="1">
      <c r="A276" s="94"/>
    </row>
    <row r="277" spans="1:1" ht="15.75" customHeight="1">
      <c r="A277" s="94"/>
    </row>
    <row r="278" spans="1:1" ht="15.75" customHeight="1">
      <c r="A278" s="94"/>
    </row>
    <row r="279" spans="1:1" ht="15.75" customHeight="1">
      <c r="A279" s="94"/>
    </row>
    <row r="280" spans="1:1" ht="15.75" customHeight="1">
      <c r="A280" s="94"/>
    </row>
    <row r="281" spans="1:1" ht="15.75" customHeight="1">
      <c r="A281" s="94"/>
    </row>
    <row r="282" spans="1:1" ht="15.75" customHeight="1">
      <c r="A282" s="94"/>
    </row>
    <row r="283" spans="1:1" ht="15.75" customHeight="1">
      <c r="A283" s="94"/>
    </row>
    <row r="284" spans="1:1" ht="15.75" customHeight="1">
      <c r="A284" s="94"/>
    </row>
    <row r="285" spans="1:1" ht="15.75" customHeight="1">
      <c r="A285" s="94"/>
    </row>
    <row r="286" spans="1:1" ht="15.75" customHeight="1">
      <c r="A286" s="94"/>
    </row>
    <row r="287" spans="1:1" ht="15.75" customHeight="1">
      <c r="A287" s="94"/>
    </row>
    <row r="288" spans="1:1" ht="15.75" customHeight="1">
      <c r="A288" s="94"/>
    </row>
    <row r="289" spans="1:1" ht="15.75" customHeight="1">
      <c r="A289" s="94"/>
    </row>
    <row r="290" spans="1:1" ht="15.75" customHeight="1">
      <c r="A290" s="94"/>
    </row>
    <row r="291" spans="1:1" ht="15.75" customHeight="1">
      <c r="A291" s="94"/>
    </row>
    <row r="292" spans="1:1" ht="15.75" customHeight="1">
      <c r="A292" s="94"/>
    </row>
    <row r="293" spans="1:1" ht="15.75" customHeight="1">
      <c r="A293" s="94"/>
    </row>
    <row r="294" spans="1:1" ht="15.75" customHeight="1">
      <c r="A294" s="94"/>
    </row>
    <row r="295" spans="1:1" ht="15.75" customHeight="1">
      <c r="A295" s="94"/>
    </row>
    <row r="296" spans="1:1" ht="15.75" customHeight="1">
      <c r="A296" s="94"/>
    </row>
    <row r="297" spans="1:1" ht="15.75" customHeight="1">
      <c r="A297" s="94"/>
    </row>
    <row r="298" spans="1:1" ht="15.75" customHeight="1">
      <c r="A298" s="94"/>
    </row>
    <row r="299" spans="1:1" ht="15.75" customHeight="1">
      <c r="A299" s="94"/>
    </row>
    <row r="300" spans="1:1" ht="15.75" customHeight="1">
      <c r="A300" s="94"/>
    </row>
    <row r="301" spans="1:1" ht="15.75" customHeight="1">
      <c r="A301" s="94"/>
    </row>
    <row r="302" spans="1:1" ht="15.75" customHeight="1">
      <c r="A302" s="94"/>
    </row>
    <row r="303" spans="1:1" ht="15.75" customHeight="1">
      <c r="A303" s="94"/>
    </row>
    <row r="304" spans="1:1" ht="15.75" customHeight="1">
      <c r="A304" s="94"/>
    </row>
    <row r="305" spans="1:1" ht="15.75" customHeight="1">
      <c r="A305" s="94"/>
    </row>
    <row r="306" spans="1:1" ht="15.75" customHeight="1">
      <c r="A306" s="94"/>
    </row>
    <row r="307" spans="1:1" ht="15.75" customHeight="1">
      <c r="A307" s="94"/>
    </row>
    <row r="308" spans="1:1" ht="15.75" customHeight="1">
      <c r="A308" s="94"/>
    </row>
    <row r="309" spans="1:1" ht="15.75" customHeight="1">
      <c r="A309" s="94"/>
    </row>
    <row r="310" spans="1:1" ht="15.75" customHeight="1">
      <c r="A310" s="94"/>
    </row>
    <row r="311" spans="1:1" ht="15.75" customHeight="1">
      <c r="A311" s="94"/>
    </row>
    <row r="312" spans="1:1" ht="15.75" customHeight="1">
      <c r="A312" s="94"/>
    </row>
    <row r="313" spans="1:1" ht="15.75" customHeight="1">
      <c r="A313" s="94"/>
    </row>
    <row r="314" spans="1:1" ht="15.75" customHeight="1">
      <c r="A314" s="94"/>
    </row>
    <row r="315" spans="1:1" ht="15.75" customHeight="1">
      <c r="A315" s="94"/>
    </row>
    <row r="316" spans="1:1" ht="15.75" customHeight="1">
      <c r="A316" s="94"/>
    </row>
    <row r="317" spans="1:1" ht="15.75" customHeight="1">
      <c r="A317" s="94"/>
    </row>
    <row r="318" spans="1:1" ht="15.75" customHeight="1">
      <c r="A318" s="94"/>
    </row>
    <row r="319" spans="1:1" ht="15.75" customHeight="1">
      <c r="A319" s="94"/>
    </row>
    <row r="320" spans="1:1" ht="15.75" customHeight="1">
      <c r="A320" s="94"/>
    </row>
    <row r="321" spans="1:1" ht="15.75" customHeight="1">
      <c r="A321" s="94"/>
    </row>
    <row r="322" spans="1:1" ht="15.75" customHeight="1">
      <c r="A322" s="94"/>
    </row>
    <row r="323" spans="1:1" ht="15.75" customHeight="1">
      <c r="A323" s="94"/>
    </row>
    <row r="324" spans="1:1" ht="15.75" customHeight="1">
      <c r="A324" s="94"/>
    </row>
    <row r="325" spans="1:1" ht="15.75" customHeight="1">
      <c r="A325" s="94"/>
    </row>
    <row r="326" spans="1:1" ht="15.75" customHeight="1">
      <c r="A326" s="94"/>
    </row>
    <row r="327" spans="1:1" ht="15.75" customHeight="1">
      <c r="A327" s="94"/>
    </row>
    <row r="328" spans="1:1" ht="15.75" customHeight="1">
      <c r="A328" s="94"/>
    </row>
    <row r="329" spans="1:1" ht="15.75" customHeight="1">
      <c r="A329" s="94"/>
    </row>
    <row r="330" spans="1:1" ht="15.75" customHeight="1">
      <c r="A330" s="94"/>
    </row>
    <row r="331" spans="1:1" ht="15.75" customHeight="1">
      <c r="A331" s="94"/>
    </row>
    <row r="332" spans="1:1" ht="15.75" customHeight="1">
      <c r="A332" s="94"/>
    </row>
    <row r="333" spans="1:1" ht="15.75" customHeight="1">
      <c r="A333" s="94"/>
    </row>
    <row r="334" spans="1:1" ht="15.75" customHeight="1">
      <c r="A334" s="94"/>
    </row>
    <row r="335" spans="1:1" ht="15.75" customHeight="1">
      <c r="A335" s="94"/>
    </row>
    <row r="336" spans="1:1" ht="15.75" customHeight="1">
      <c r="A336" s="94"/>
    </row>
    <row r="337" spans="1:1" ht="15.75" customHeight="1">
      <c r="A337" s="94"/>
    </row>
    <row r="338" spans="1:1" ht="15.75" customHeight="1">
      <c r="A338" s="94"/>
    </row>
    <row r="339" spans="1:1" ht="15.75" customHeight="1">
      <c r="A339" s="94"/>
    </row>
    <row r="340" spans="1:1" ht="15.75" customHeight="1">
      <c r="A340" s="94"/>
    </row>
    <row r="341" spans="1:1" ht="15.75" customHeight="1">
      <c r="A341" s="94"/>
    </row>
    <row r="342" spans="1:1" ht="15.75" customHeight="1">
      <c r="A342" s="94"/>
    </row>
    <row r="343" spans="1:1" ht="15.75" customHeight="1">
      <c r="A343" s="94"/>
    </row>
    <row r="344" spans="1:1" ht="15.75" customHeight="1">
      <c r="A344" s="94"/>
    </row>
    <row r="345" spans="1:1" ht="15.75" customHeight="1">
      <c r="A345" s="94"/>
    </row>
    <row r="346" spans="1:1" ht="15.75" customHeight="1">
      <c r="A346" s="94"/>
    </row>
    <row r="347" spans="1:1" ht="15.75" customHeight="1">
      <c r="A347" s="94"/>
    </row>
    <row r="348" spans="1:1" ht="15.75" customHeight="1">
      <c r="A348" s="94"/>
    </row>
    <row r="349" spans="1:1" ht="15.75" customHeight="1">
      <c r="A349" s="94"/>
    </row>
    <row r="350" spans="1:1" ht="15.75" customHeight="1">
      <c r="A350" s="94"/>
    </row>
    <row r="351" spans="1:1" ht="15.75" customHeight="1">
      <c r="A351" s="94"/>
    </row>
    <row r="352" spans="1:1" ht="15.75" customHeight="1">
      <c r="A352" s="94"/>
    </row>
    <row r="353" spans="1:1" ht="15.75" customHeight="1">
      <c r="A353" s="94"/>
    </row>
    <row r="354" spans="1:1" ht="15.75" customHeight="1">
      <c r="A354" s="94"/>
    </row>
    <row r="355" spans="1:1" ht="15.75" customHeight="1">
      <c r="A355" s="94"/>
    </row>
    <row r="356" spans="1:1" ht="15.75" customHeight="1">
      <c r="A356" s="94"/>
    </row>
    <row r="357" spans="1:1" ht="15.75" customHeight="1">
      <c r="A357" s="94"/>
    </row>
    <row r="358" spans="1:1" ht="15.75" customHeight="1">
      <c r="A358" s="94"/>
    </row>
    <row r="359" spans="1:1" ht="15.75" customHeight="1">
      <c r="A359" s="94"/>
    </row>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64:XFD64 A67:XFD67 A94:XFD94 A117:XFD117 A160:XFD160">
    <cfRule type="cellIs" dxfId="40" priority="1" operator="equal">
      <formula>1</formula>
    </cfRule>
  </conditionalFormatting>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A185"/>
  <sheetViews>
    <sheetView topLeftCell="K183" workbookViewId="0">
      <selection activeCell="AC204" sqref="AC204"/>
    </sheetView>
  </sheetViews>
  <sheetFormatPr baseColWidth="10" defaultColWidth="12.5703125" defaultRowHeight="15" customHeight="1"/>
  <cols>
    <col min="1" max="1" width="20.7109375" customWidth="1"/>
    <col min="2" max="2" width="8.7109375" bestFit="1" customWidth="1"/>
    <col min="3" max="3" width="10" bestFit="1" customWidth="1"/>
    <col min="4" max="4" width="5.28515625" bestFit="1" customWidth="1"/>
    <col min="5" max="5" width="8.5703125" bestFit="1" customWidth="1"/>
    <col min="6" max="6" width="5.28515625" bestFit="1" customWidth="1"/>
    <col min="7" max="7" width="17.42578125" bestFit="1" customWidth="1"/>
    <col min="8" max="8" width="6.28515625" bestFit="1" customWidth="1"/>
    <col min="9" max="9" width="9.42578125" bestFit="1" customWidth="1"/>
    <col min="10" max="10" width="8.28515625" bestFit="1" customWidth="1"/>
    <col min="11" max="11" width="8.42578125" bestFit="1" customWidth="1"/>
    <col min="12" max="12" width="12.140625" bestFit="1" customWidth="1"/>
    <col min="13" max="13" width="6.7109375" customWidth="1"/>
    <col min="14" max="14" width="7.85546875" bestFit="1" customWidth="1"/>
    <col min="15" max="15" width="9.7109375" bestFit="1" customWidth="1"/>
    <col min="16" max="16" width="8.5703125" bestFit="1" customWidth="1"/>
    <col min="17" max="17" width="7.7109375" bestFit="1" customWidth="1"/>
    <col min="18" max="18" width="8.5703125" bestFit="1" customWidth="1"/>
    <col min="19" max="19" width="8.7109375" bestFit="1" customWidth="1"/>
    <col min="20" max="20" width="8.28515625" bestFit="1" customWidth="1"/>
    <col min="21" max="21" width="6.85546875" bestFit="1" customWidth="1"/>
    <col min="22" max="22" width="9.42578125" bestFit="1" customWidth="1"/>
    <col min="23" max="23" width="8.28515625" bestFit="1" customWidth="1"/>
    <col min="24" max="24" width="9.140625" bestFit="1" customWidth="1"/>
    <col min="25" max="25" width="10.28515625" bestFit="1" customWidth="1"/>
    <col min="26" max="26" width="14.28515625" bestFit="1" customWidth="1"/>
    <col min="27" max="27" width="15" customWidth="1"/>
  </cols>
  <sheetData>
    <row r="2" spans="1:27" ht="12.75">
      <c r="A2" s="94" t="s">
        <v>34</v>
      </c>
      <c r="B2" s="18" t="s">
        <v>20</v>
      </c>
      <c r="C2" s="269" t="s">
        <v>107</v>
      </c>
      <c r="D2" s="269" t="s">
        <v>114</v>
      </c>
      <c r="E2" s="269" t="s">
        <v>128</v>
      </c>
      <c r="F2" s="269" t="s">
        <v>121</v>
      </c>
      <c r="G2" s="269" t="s">
        <v>126</v>
      </c>
      <c r="H2" s="270" t="s">
        <v>108</v>
      </c>
      <c r="I2" s="270" t="s">
        <v>111</v>
      </c>
      <c r="J2" s="270" t="s">
        <v>113</v>
      </c>
      <c r="K2" s="270" t="s">
        <v>118</v>
      </c>
      <c r="L2" s="272" t="s">
        <v>105</v>
      </c>
      <c r="M2" s="272" t="s">
        <v>106</v>
      </c>
      <c r="N2" s="272" t="s">
        <v>110</v>
      </c>
      <c r="O2" s="272" t="s">
        <v>112</v>
      </c>
      <c r="P2" s="272" t="s">
        <v>125</v>
      </c>
      <c r="Q2" s="273" t="s">
        <v>116</v>
      </c>
      <c r="R2" s="273" t="s">
        <v>117</v>
      </c>
      <c r="S2" s="273" t="s">
        <v>122</v>
      </c>
      <c r="T2" s="273" t="s">
        <v>123</v>
      </c>
      <c r="U2" s="271" t="s">
        <v>109</v>
      </c>
      <c r="V2" s="271" t="s">
        <v>115</v>
      </c>
      <c r="W2" s="271" t="s">
        <v>119</v>
      </c>
      <c r="X2" s="271" t="s">
        <v>120</v>
      </c>
      <c r="Y2" s="271" t="s">
        <v>124</v>
      </c>
      <c r="Z2" s="271" t="s">
        <v>127</v>
      </c>
      <c r="AA2" s="18" t="s">
        <v>129</v>
      </c>
    </row>
    <row r="3" spans="1:27" ht="12.75">
      <c r="A3" s="12">
        <v>1</v>
      </c>
      <c r="B3" s="12"/>
      <c r="C3" s="12"/>
      <c r="D3" s="12"/>
      <c r="E3" s="12"/>
      <c r="F3" s="12"/>
      <c r="G3" s="12"/>
      <c r="H3" s="12"/>
      <c r="I3" s="12"/>
      <c r="J3" s="12"/>
      <c r="K3" s="12"/>
      <c r="L3" s="12">
        <v>1</v>
      </c>
      <c r="M3" s="12"/>
      <c r="N3" s="12">
        <v>1</v>
      </c>
      <c r="O3" s="12"/>
      <c r="P3" s="12"/>
      <c r="Q3" s="12"/>
      <c r="R3" s="12"/>
      <c r="S3" s="12"/>
      <c r="T3" s="12"/>
      <c r="U3" s="12"/>
      <c r="V3" s="12"/>
      <c r="W3" s="12"/>
      <c r="X3" s="12"/>
      <c r="Y3" s="12"/>
      <c r="Z3" s="12"/>
      <c r="AA3" s="12"/>
    </row>
    <row r="4" spans="1:27" ht="12.75">
      <c r="A4" s="12"/>
      <c r="B4" s="12"/>
      <c r="C4" s="12"/>
      <c r="D4" s="12"/>
      <c r="E4" s="12"/>
      <c r="F4" s="12"/>
      <c r="G4" s="12"/>
      <c r="H4" s="12"/>
      <c r="I4" s="12"/>
      <c r="J4" s="12"/>
      <c r="K4" s="12"/>
      <c r="L4" s="12"/>
      <c r="M4" s="12"/>
      <c r="N4" s="12"/>
      <c r="O4" s="12"/>
      <c r="P4" s="12"/>
      <c r="Q4" s="12"/>
      <c r="R4" s="12"/>
      <c r="S4" s="12"/>
      <c r="T4" s="12"/>
      <c r="U4" s="12"/>
      <c r="V4" s="12"/>
      <c r="W4" s="12"/>
      <c r="X4" s="12"/>
      <c r="Y4" s="12">
        <v>1</v>
      </c>
      <c r="Z4" s="12"/>
      <c r="AA4" s="12"/>
    </row>
    <row r="5" spans="1:27" ht="12.75">
      <c r="A5" s="12"/>
      <c r="B5" s="12"/>
      <c r="C5" s="12"/>
      <c r="D5" s="12"/>
      <c r="E5" s="12"/>
      <c r="F5" s="12"/>
      <c r="G5" s="12"/>
      <c r="H5" s="12"/>
      <c r="I5" s="12"/>
      <c r="J5" s="12"/>
      <c r="K5" s="12"/>
      <c r="L5" s="12"/>
      <c r="M5" s="12"/>
      <c r="N5" s="12"/>
      <c r="O5" s="12"/>
      <c r="P5" s="12"/>
      <c r="Q5" s="12"/>
      <c r="R5" s="12">
        <v>1</v>
      </c>
      <c r="S5" s="12"/>
      <c r="T5" s="12"/>
      <c r="U5" s="12"/>
      <c r="V5" s="12"/>
      <c r="W5" s="12"/>
      <c r="X5" s="12"/>
      <c r="Y5" s="12"/>
      <c r="Z5" s="12"/>
      <c r="AA5" s="12"/>
    </row>
    <row r="6" spans="1:27" ht="12.75">
      <c r="A6" s="12">
        <v>1</v>
      </c>
      <c r="B6" s="12"/>
      <c r="C6" s="12"/>
      <c r="D6" s="12"/>
      <c r="E6" s="12"/>
      <c r="F6" s="12"/>
      <c r="G6" s="12"/>
      <c r="H6" s="12"/>
      <c r="I6" s="12"/>
      <c r="J6" s="12"/>
      <c r="K6" s="12"/>
      <c r="L6" s="12"/>
      <c r="M6" s="12"/>
      <c r="N6" s="12"/>
      <c r="O6" s="12"/>
      <c r="P6" s="12"/>
      <c r="Q6" s="12"/>
      <c r="R6" s="12"/>
      <c r="S6" s="12"/>
      <c r="T6" s="12"/>
      <c r="U6" s="12"/>
      <c r="V6" s="12"/>
      <c r="W6" s="12"/>
      <c r="X6" s="12">
        <v>1</v>
      </c>
      <c r="Y6" s="12"/>
      <c r="Z6" s="12"/>
      <c r="AA6" s="12"/>
    </row>
    <row r="7" spans="1:27" ht="12.75">
      <c r="A7" s="12">
        <v>1</v>
      </c>
      <c r="B7" s="12"/>
      <c r="C7" s="12"/>
      <c r="D7" s="12"/>
      <c r="E7" s="12"/>
      <c r="F7" s="12"/>
      <c r="G7" s="12"/>
      <c r="H7" s="12"/>
      <c r="I7" s="12"/>
      <c r="J7" s="12"/>
      <c r="K7" s="12"/>
      <c r="L7" s="12"/>
      <c r="M7" s="12"/>
      <c r="N7" s="12"/>
      <c r="O7" s="12"/>
      <c r="P7" s="12"/>
      <c r="Q7" s="12"/>
      <c r="R7" s="12"/>
      <c r="S7" s="12"/>
      <c r="T7" s="12"/>
      <c r="U7" s="12">
        <v>1</v>
      </c>
      <c r="V7" s="12"/>
      <c r="W7" s="12"/>
      <c r="X7" s="12"/>
      <c r="Y7" s="12"/>
      <c r="Z7" s="12"/>
      <c r="AA7" s="12"/>
    </row>
    <row r="8" spans="1:27" ht="12.75">
      <c r="A8" s="12">
        <v>1</v>
      </c>
      <c r="B8" s="12">
        <v>1</v>
      </c>
      <c r="C8" s="12"/>
      <c r="D8" s="12"/>
      <c r="E8" s="12"/>
      <c r="F8" s="12"/>
      <c r="G8" s="12"/>
      <c r="H8" s="12"/>
      <c r="I8" s="12"/>
      <c r="J8" s="12"/>
      <c r="K8" s="12"/>
      <c r="L8" s="12"/>
      <c r="M8" s="12"/>
      <c r="N8" s="12"/>
      <c r="O8" s="12"/>
      <c r="P8" s="12"/>
      <c r="Q8" s="12"/>
      <c r="R8" s="12"/>
      <c r="S8" s="12"/>
      <c r="T8" s="12"/>
      <c r="U8" s="12"/>
      <c r="V8" s="12"/>
      <c r="W8" s="12"/>
      <c r="X8" s="12"/>
      <c r="Y8" s="12"/>
      <c r="Z8" s="12"/>
      <c r="AA8" s="12"/>
    </row>
    <row r="9" spans="1:27" ht="12.75">
      <c r="A9" s="12">
        <v>1</v>
      </c>
      <c r="B9" s="12"/>
      <c r="C9" s="12"/>
      <c r="D9" s="12"/>
      <c r="E9" s="12"/>
      <c r="F9" s="12"/>
      <c r="G9" s="12"/>
      <c r="H9" s="12"/>
      <c r="I9" s="12"/>
      <c r="J9" s="12"/>
      <c r="K9" s="12"/>
      <c r="L9" s="12"/>
      <c r="M9" s="12"/>
      <c r="N9" s="12"/>
      <c r="O9" s="12"/>
      <c r="P9" s="12"/>
      <c r="Q9" s="12"/>
      <c r="R9" s="12">
        <v>1</v>
      </c>
      <c r="S9" s="12"/>
      <c r="T9" s="12"/>
      <c r="U9" s="12"/>
      <c r="V9" s="12"/>
      <c r="W9" s="12">
        <v>1</v>
      </c>
      <c r="X9" s="12"/>
      <c r="Y9" s="12"/>
      <c r="Z9" s="12"/>
      <c r="AA9" s="12"/>
    </row>
    <row r="10" spans="1:27" ht="12.75">
      <c r="A10" s="12"/>
      <c r="B10" s="12"/>
      <c r="C10" s="12"/>
      <c r="D10" s="12"/>
      <c r="E10" s="12"/>
      <c r="F10" s="12"/>
      <c r="G10" s="12"/>
      <c r="H10" s="12"/>
      <c r="I10" s="12"/>
      <c r="J10" s="12"/>
      <c r="K10" s="12"/>
      <c r="L10" s="12"/>
      <c r="M10" s="12"/>
      <c r="N10" s="12"/>
      <c r="O10" s="12"/>
      <c r="P10" s="12"/>
      <c r="Q10" s="12"/>
      <c r="R10" s="12"/>
      <c r="S10" s="12"/>
      <c r="T10" s="12"/>
      <c r="U10" s="12"/>
      <c r="V10" s="12"/>
      <c r="W10" s="12"/>
      <c r="X10" s="12"/>
      <c r="Y10" s="12">
        <v>1</v>
      </c>
      <c r="Z10" s="12"/>
      <c r="AA10" s="12"/>
    </row>
    <row r="11" spans="1:27" ht="12.75">
      <c r="A11" s="12">
        <v>0</v>
      </c>
      <c r="B11" s="12"/>
      <c r="C11" s="12"/>
      <c r="D11" s="12"/>
      <c r="E11" s="12"/>
      <c r="F11" s="12"/>
      <c r="G11" s="12"/>
      <c r="H11" s="12"/>
      <c r="I11" s="12"/>
      <c r="J11" s="12"/>
      <c r="K11" s="12"/>
      <c r="L11" s="12"/>
      <c r="M11" s="12"/>
      <c r="N11" s="12"/>
      <c r="O11" s="12"/>
      <c r="P11" s="12"/>
      <c r="Q11" s="12"/>
      <c r="R11" s="12"/>
      <c r="S11" s="12"/>
      <c r="T11" s="12"/>
      <c r="U11" s="12">
        <v>1</v>
      </c>
      <c r="V11" s="12"/>
      <c r="W11" s="12"/>
      <c r="X11" s="12"/>
      <c r="Y11" s="12">
        <v>1</v>
      </c>
      <c r="Z11" s="12"/>
      <c r="AA11" s="12"/>
    </row>
    <row r="12" spans="1:27" ht="12.75">
      <c r="A12" s="12">
        <v>1</v>
      </c>
      <c r="B12" s="12"/>
      <c r="C12" s="12"/>
      <c r="D12" s="12"/>
      <c r="E12" s="12"/>
      <c r="F12" s="12"/>
      <c r="G12" s="12"/>
      <c r="H12" s="12"/>
      <c r="I12" s="12"/>
      <c r="J12" s="12"/>
      <c r="K12" s="12"/>
      <c r="L12" s="12"/>
      <c r="M12" s="12"/>
      <c r="N12" s="12"/>
      <c r="O12" s="12"/>
      <c r="P12" s="12"/>
      <c r="Q12" s="12"/>
      <c r="R12" s="12"/>
      <c r="S12" s="12"/>
      <c r="T12" s="12"/>
      <c r="U12" s="12">
        <v>1</v>
      </c>
      <c r="V12" s="12">
        <v>1</v>
      </c>
      <c r="W12" s="12">
        <v>1</v>
      </c>
      <c r="X12" s="12">
        <v>1</v>
      </c>
      <c r="Y12" s="12">
        <v>1</v>
      </c>
      <c r="Z12" s="12"/>
      <c r="AA12" s="12"/>
    </row>
    <row r="13" spans="1:27" ht="12.75">
      <c r="A13" s="12"/>
      <c r="B13" s="19"/>
      <c r="C13" s="12"/>
      <c r="D13" s="12"/>
      <c r="E13" s="12"/>
      <c r="F13" s="12"/>
      <c r="G13" s="12"/>
      <c r="H13" s="12"/>
      <c r="I13" s="12"/>
      <c r="J13" s="12"/>
      <c r="K13" s="12"/>
      <c r="L13" s="12"/>
      <c r="M13" s="12"/>
      <c r="N13" s="12"/>
      <c r="O13" s="12"/>
      <c r="P13" s="12"/>
      <c r="Q13" s="12"/>
      <c r="R13" s="12"/>
      <c r="S13" s="12"/>
      <c r="T13" s="12"/>
      <c r="U13" s="12"/>
      <c r="V13" s="12"/>
      <c r="W13" s="12"/>
      <c r="X13" s="12"/>
      <c r="Y13" s="12">
        <v>1</v>
      </c>
      <c r="Z13" s="12"/>
      <c r="AA13" s="12"/>
    </row>
    <row r="14" spans="1:27" ht="12.75">
      <c r="A14" s="12"/>
      <c r="B14" s="12"/>
      <c r="C14" s="12"/>
      <c r="D14" s="12"/>
      <c r="E14" s="12"/>
      <c r="F14" s="12"/>
      <c r="G14" s="12"/>
      <c r="H14" s="12"/>
      <c r="I14" s="12"/>
      <c r="J14" s="12"/>
      <c r="K14" s="12"/>
      <c r="L14" s="12"/>
      <c r="M14" s="12"/>
      <c r="N14" s="12"/>
      <c r="O14" s="12"/>
      <c r="P14" s="12"/>
      <c r="Q14" s="12"/>
      <c r="R14" s="12"/>
      <c r="S14" s="12"/>
      <c r="T14" s="12"/>
      <c r="U14" s="12"/>
      <c r="V14" s="12"/>
      <c r="W14" s="12">
        <v>1</v>
      </c>
      <c r="X14" s="12"/>
      <c r="Y14" s="12"/>
      <c r="Z14" s="12"/>
      <c r="AA14" s="12"/>
    </row>
    <row r="15" spans="1:27" ht="12.75">
      <c r="A15" s="12">
        <v>0</v>
      </c>
      <c r="B15" s="12"/>
      <c r="C15" s="12"/>
      <c r="D15" s="12"/>
      <c r="E15" s="12"/>
      <c r="F15" s="12"/>
      <c r="G15" s="12"/>
      <c r="H15" s="12"/>
      <c r="I15" s="12"/>
      <c r="J15" s="12"/>
      <c r="K15" s="12"/>
      <c r="L15" s="12"/>
      <c r="M15" s="12"/>
      <c r="N15" s="12"/>
      <c r="O15" s="12"/>
      <c r="P15" s="12"/>
      <c r="Q15" s="12"/>
      <c r="R15" s="12"/>
      <c r="S15" s="12"/>
      <c r="T15" s="12"/>
      <c r="U15" s="12">
        <v>1</v>
      </c>
      <c r="V15" s="12"/>
      <c r="W15" s="12"/>
      <c r="X15" s="12"/>
      <c r="Y15" s="12"/>
      <c r="Z15" s="12"/>
      <c r="AA15" s="12"/>
    </row>
    <row r="16" spans="1:27" ht="12.75">
      <c r="A16" s="12">
        <v>0</v>
      </c>
      <c r="B16" s="12"/>
      <c r="C16" s="12"/>
      <c r="D16" s="12"/>
      <c r="E16" s="12"/>
      <c r="F16" s="12"/>
      <c r="G16" s="12"/>
      <c r="H16" s="12"/>
      <c r="I16" s="12"/>
      <c r="J16" s="12"/>
      <c r="K16" s="12"/>
      <c r="L16" s="12"/>
      <c r="M16" s="12"/>
      <c r="N16" s="12"/>
      <c r="O16" s="12"/>
      <c r="P16" s="12"/>
      <c r="Q16" s="12"/>
      <c r="R16" s="12"/>
      <c r="S16" s="12"/>
      <c r="T16" s="12"/>
      <c r="U16" s="12">
        <v>1</v>
      </c>
      <c r="V16" s="12"/>
      <c r="W16" s="12"/>
      <c r="X16" s="12"/>
      <c r="Y16" s="12"/>
      <c r="Z16" s="12"/>
      <c r="AA16" s="12"/>
    </row>
    <row r="17" spans="1:27" ht="12.75">
      <c r="A17" s="12"/>
      <c r="B17" s="12"/>
      <c r="C17" s="12"/>
      <c r="D17" s="12"/>
      <c r="E17" s="12"/>
      <c r="F17" s="12"/>
      <c r="G17" s="12"/>
      <c r="H17" s="12"/>
      <c r="I17" s="12"/>
      <c r="J17" s="12"/>
      <c r="K17" s="12"/>
      <c r="L17" s="12"/>
      <c r="M17" s="12"/>
      <c r="N17" s="12"/>
      <c r="O17" s="12"/>
      <c r="P17" s="12"/>
      <c r="Q17" s="12"/>
      <c r="R17" s="12"/>
      <c r="S17" s="12"/>
      <c r="T17" s="12"/>
      <c r="U17" s="12"/>
      <c r="V17" s="12">
        <v>1</v>
      </c>
      <c r="W17" s="12"/>
      <c r="X17" s="12"/>
      <c r="Y17" s="12"/>
      <c r="Z17" s="12"/>
      <c r="AA17" s="12"/>
    </row>
    <row r="18" spans="1:27" ht="12.75">
      <c r="A18" s="12"/>
      <c r="B18" s="12"/>
      <c r="C18" s="12"/>
      <c r="D18" s="12"/>
      <c r="E18" s="12"/>
      <c r="F18" s="12"/>
      <c r="G18" s="12"/>
      <c r="H18" s="12"/>
      <c r="I18" s="12"/>
      <c r="J18" s="12"/>
      <c r="K18" s="12"/>
      <c r="L18" s="12">
        <v>1</v>
      </c>
      <c r="M18" s="12"/>
      <c r="N18" s="12"/>
      <c r="O18" s="12"/>
      <c r="P18" s="12"/>
      <c r="Q18" s="12"/>
      <c r="R18" s="12"/>
      <c r="S18" s="12"/>
      <c r="T18" s="12"/>
      <c r="U18" s="12"/>
      <c r="V18" s="12"/>
      <c r="W18" s="12"/>
      <c r="X18" s="12"/>
      <c r="Y18" s="12"/>
      <c r="Z18" s="12"/>
      <c r="AA18" s="12"/>
    </row>
    <row r="19" spans="1:27" ht="12.75">
      <c r="A19" s="12"/>
      <c r="B19" s="12"/>
      <c r="C19" s="12"/>
      <c r="D19" s="12"/>
      <c r="E19" s="12"/>
      <c r="F19" s="12"/>
      <c r="G19" s="12"/>
      <c r="H19" s="12"/>
      <c r="I19" s="12"/>
      <c r="J19" s="12"/>
      <c r="K19" s="12"/>
      <c r="L19" s="12">
        <v>1</v>
      </c>
      <c r="M19" s="12"/>
      <c r="N19" s="12"/>
      <c r="O19" s="12"/>
      <c r="P19" s="12"/>
      <c r="Q19" s="12"/>
      <c r="R19" s="12"/>
      <c r="S19" s="12"/>
      <c r="T19" s="12"/>
      <c r="U19" s="12"/>
      <c r="V19" s="12"/>
      <c r="W19" s="12"/>
      <c r="X19" s="12"/>
      <c r="Y19" s="12"/>
      <c r="Z19" s="12"/>
      <c r="AA19" s="12"/>
    </row>
    <row r="20" spans="1:27" ht="12.75">
      <c r="A20" s="12">
        <v>1</v>
      </c>
      <c r="B20" s="12"/>
      <c r="C20" s="12"/>
      <c r="D20" s="12"/>
      <c r="E20" s="12"/>
      <c r="F20" s="12"/>
      <c r="G20" s="12"/>
      <c r="H20" s="12"/>
      <c r="I20" s="12"/>
      <c r="J20" s="12"/>
      <c r="K20" s="12"/>
      <c r="L20" s="12">
        <v>1</v>
      </c>
      <c r="M20" s="12"/>
      <c r="N20" s="12"/>
      <c r="O20" s="12"/>
      <c r="P20" s="12"/>
      <c r="Q20" s="12"/>
      <c r="R20" s="12"/>
      <c r="S20" s="12"/>
      <c r="T20" s="12"/>
      <c r="U20" s="12"/>
      <c r="V20" s="12"/>
      <c r="W20" s="12"/>
      <c r="X20" s="12"/>
      <c r="Y20" s="12"/>
      <c r="Z20" s="12"/>
      <c r="AA20" s="12"/>
    </row>
    <row r="21" spans="1:27" ht="12.75">
      <c r="A21" s="12"/>
      <c r="B21" s="12"/>
      <c r="C21" s="12"/>
      <c r="D21" s="12"/>
      <c r="E21" s="12"/>
      <c r="F21" s="12"/>
      <c r="G21" s="12"/>
      <c r="H21" s="12"/>
      <c r="I21" s="12"/>
      <c r="J21" s="12"/>
      <c r="K21" s="12"/>
      <c r="L21" s="12"/>
      <c r="M21" s="12"/>
      <c r="N21" s="12"/>
      <c r="O21" s="12"/>
      <c r="P21" s="12"/>
      <c r="Q21" s="12"/>
      <c r="R21" s="12"/>
      <c r="S21" s="12"/>
      <c r="T21" s="12"/>
      <c r="U21" s="12"/>
      <c r="V21" s="12"/>
      <c r="W21" s="12">
        <v>1</v>
      </c>
      <c r="X21" s="12"/>
      <c r="Y21" s="12"/>
      <c r="Z21" s="12"/>
      <c r="AA21" s="12"/>
    </row>
    <row r="22" spans="1:27" ht="12.75">
      <c r="A22" s="12"/>
      <c r="B22" s="19"/>
      <c r="C22" s="12"/>
      <c r="D22" s="12"/>
      <c r="E22" s="12"/>
      <c r="F22" s="12"/>
      <c r="G22" s="12"/>
      <c r="H22" s="12"/>
      <c r="I22" s="12"/>
      <c r="J22" s="12"/>
      <c r="K22" s="12"/>
      <c r="L22" s="12"/>
      <c r="M22" s="12"/>
      <c r="N22" s="12"/>
      <c r="O22" s="12"/>
      <c r="P22" s="12"/>
      <c r="Q22" s="12"/>
      <c r="R22" s="12"/>
      <c r="S22" s="12">
        <v>1</v>
      </c>
      <c r="T22" s="12"/>
      <c r="U22" s="12"/>
      <c r="V22" s="12"/>
      <c r="W22" s="12"/>
      <c r="X22" s="12"/>
      <c r="Y22" s="12"/>
      <c r="Z22" s="12"/>
      <c r="AA22" s="12"/>
    </row>
    <row r="23" spans="1:27" ht="12.75">
      <c r="A23" s="12">
        <v>1</v>
      </c>
      <c r="B23" s="12"/>
      <c r="C23" s="12">
        <v>1</v>
      </c>
      <c r="D23" s="12">
        <v>1</v>
      </c>
      <c r="E23" s="12">
        <v>1</v>
      </c>
      <c r="F23" s="12">
        <v>1</v>
      </c>
      <c r="G23" s="12"/>
      <c r="H23" s="12"/>
      <c r="I23" s="12"/>
      <c r="J23" s="12"/>
      <c r="K23" s="12"/>
      <c r="L23" s="12">
        <v>1</v>
      </c>
      <c r="M23" s="12"/>
      <c r="N23" s="12"/>
      <c r="O23" s="12"/>
      <c r="P23" s="12"/>
      <c r="Q23" s="12"/>
      <c r="R23" s="12"/>
      <c r="S23" s="12"/>
      <c r="T23" s="12"/>
      <c r="U23" s="12"/>
      <c r="V23" s="12"/>
      <c r="W23" s="12"/>
      <c r="X23" s="12"/>
      <c r="Y23" s="12"/>
      <c r="Z23" s="12"/>
      <c r="AA23" s="12"/>
    </row>
    <row r="24" spans="1:27" ht="12.75">
      <c r="A24" s="12"/>
      <c r="B24" s="19"/>
      <c r="C24" s="12"/>
      <c r="D24" s="12"/>
      <c r="E24" s="12"/>
      <c r="F24" s="12"/>
      <c r="G24" s="12"/>
      <c r="H24" s="12"/>
      <c r="I24" s="12"/>
      <c r="J24" s="12"/>
      <c r="K24" s="12"/>
      <c r="L24" s="12"/>
      <c r="M24" s="12"/>
      <c r="N24" s="12">
        <v>1</v>
      </c>
      <c r="O24" s="12"/>
      <c r="P24" s="12"/>
      <c r="Q24" s="12"/>
      <c r="R24" s="12"/>
      <c r="S24" s="12"/>
      <c r="T24" s="12"/>
      <c r="U24" s="12"/>
      <c r="V24" s="12"/>
      <c r="W24" s="12"/>
      <c r="X24" s="12"/>
      <c r="Y24" s="12"/>
      <c r="Z24" s="12"/>
      <c r="AA24" s="12"/>
    </row>
    <row r="25" spans="1:27" ht="12.75">
      <c r="A25" s="12">
        <v>1</v>
      </c>
      <c r="B25" s="12"/>
      <c r="C25" s="12"/>
      <c r="D25" s="12"/>
      <c r="E25" s="12"/>
      <c r="F25" s="12"/>
      <c r="G25" s="12">
        <v>1</v>
      </c>
      <c r="H25" s="12"/>
      <c r="I25" s="12"/>
      <c r="J25" s="12"/>
      <c r="K25" s="12"/>
      <c r="L25" s="12"/>
      <c r="M25" s="12"/>
      <c r="N25" s="12"/>
      <c r="O25" s="12"/>
      <c r="P25" s="12"/>
      <c r="Q25" s="12"/>
      <c r="R25" s="12"/>
      <c r="S25" s="12"/>
      <c r="T25" s="12"/>
      <c r="U25" s="12"/>
      <c r="V25" s="12"/>
      <c r="W25" s="12"/>
      <c r="X25" s="12"/>
      <c r="Y25" s="12"/>
      <c r="Z25" s="12"/>
      <c r="AA25" s="12"/>
    </row>
    <row r="26" spans="1:27" ht="12.75">
      <c r="A26" s="12">
        <v>1</v>
      </c>
      <c r="B26" s="12">
        <v>1</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v>1</v>
      </c>
    </row>
    <row r="27" spans="1:27" ht="12.75">
      <c r="A27" s="12"/>
      <c r="B27" s="12"/>
      <c r="C27" s="12"/>
      <c r="D27" s="12"/>
      <c r="E27" s="12"/>
      <c r="F27" s="12"/>
      <c r="G27" s="12"/>
      <c r="H27" s="12"/>
      <c r="I27" s="12"/>
      <c r="J27" s="12"/>
      <c r="K27" s="12"/>
      <c r="L27" s="12">
        <v>1</v>
      </c>
      <c r="M27" s="12"/>
      <c r="N27" s="12"/>
      <c r="O27" s="12"/>
      <c r="P27" s="12"/>
      <c r="Q27" s="12"/>
      <c r="R27" s="12"/>
      <c r="S27" s="12"/>
      <c r="T27" s="12"/>
      <c r="U27" s="12"/>
      <c r="V27" s="12"/>
      <c r="W27" s="12"/>
      <c r="X27" s="12"/>
      <c r="Y27" s="12"/>
      <c r="Z27" s="12"/>
      <c r="AA27" s="12"/>
    </row>
    <row r="28" spans="1:27" ht="12.75">
      <c r="A28" s="12">
        <v>1</v>
      </c>
      <c r="B28" s="12"/>
      <c r="C28" s="12">
        <v>1</v>
      </c>
      <c r="D28" s="12"/>
      <c r="E28" s="12"/>
      <c r="F28" s="12">
        <v>1</v>
      </c>
      <c r="G28" s="12">
        <v>1</v>
      </c>
      <c r="H28" s="12"/>
      <c r="I28" s="12"/>
      <c r="J28" s="12"/>
      <c r="K28" s="12"/>
      <c r="L28" s="12"/>
      <c r="M28" s="12"/>
      <c r="N28" s="12"/>
      <c r="O28" s="12"/>
      <c r="P28" s="12"/>
      <c r="Q28" s="12"/>
      <c r="R28" s="12"/>
      <c r="S28" s="12"/>
      <c r="T28" s="12"/>
      <c r="U28" s="12"/>
      <c r="V28" s="12"/>
      <c r="W28" s="12"/>
      <c r="X28" s="12"/>
      <c r="Y28" s="12"/>
      <c r="Z28" s="12"/>
      <c r="AA28" s="12"/>
    </row>
    <row r="29" spans="1:27" ht="12.75">
      <c r="A29" s="12">
        <v>1</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v>1</v>
      </c>
    </row>
    <row r="30" spans="1:27" ht="12.75">
      <c r="A30" s="28">
        <v>1</v>
      </c>
      <c r="B30" s="28"/>
      <c r="C30" s="28"/>
      <c r="D30" s="28"/>
      <c r="E30" s="28"/>
      <c r="F30" s="28"/>
      <c r="G30" s="28"/>
      <c r="H30" s="28"/>
      <c r="I30" s="28"/>
      <c r="J30" s="28"/>
      <c r="K30" s="28"/>
      <c r="L30" s="28">
        <v>1</v>
      </c>
      <c r="M30" s="28"/>
      <c r="N30" s="28"/>
      <c r="O30" s="28"/>
      <c r="P30" s="28"/>
      <c r="Q30" s="28"/>
      <c r="R30" s="28"/>
      <c r="S30" s="28"/>
      <c r="T30" s="28"/>
      <c r="U30" s="28"/>
      <c r="V30" s="28"/>
      <c r="W30" s="28"/>
      <c r="X30" s="28"/>
      <c r="Y30" s="28"/>
      <c r="Z30" s="28"/>
      <c r="AA30" s="13"/>
    </row>
    <row r="31" spans="1:27" ht="12.75">
      <c r="A31" s="28"/>
      <c r="B31" s="28"/>
      <c r="C31" s="28"/>
      <c r="D31" s="28"/>
      <c r="E31" s="28"/>
      <c r="F31" s="28"/>
      <c r="G31" s="28"/>
      <c r="H31" s="28"/>
      <c r="I31" s="28"/>
      <c r="J31" s="28"/>
      <c r="K31" s="28"/>
      <c r="L31" s="28"/>
      <c r="M31" s="28"/>
      <c r="N31" s="28"/>
      <c r="O31" s="28"/>
      <c r="P31" s="28"/>
      <c r="Q31" s="28"/>
      <c r="R31" s="28"/>
      <c r="S31" s="28"/>
      <c r="T31" s="28"/>
      <c r="U31" s="28"/>
      <c r="V31" s="28">
        <v>1</v>
      </c>
      <c r="W31" s="28"/>
      <c r="X31" s="28"/>
      <c r="Y31" s="28"/>
      <c r="Z31" s="28"/>
      <c r="AA31" s="28"/>
    </row>
    <row r="32" spans="1:27" ht="12.75">
      <c r="A32" s="28"/>
      <c r="B32" s="28"/>
      <c r="C32" s="28"/>
      <c r="D32" s="28"/>
      <c r="E32" s="28"/>
      <c r="F32" s="28"/>
      <c r="G32" s="28"/>
      <c r="H32" s="28"/>
      <c r="I32" s="28"/>
      <c r="J32" s="28"/>
      <c r="K32" s="28"/>
      <c r="L32" s="28"/>
      <c r="M32" s="28"/>
      <c r="N32" s="28"/>
      <c r="O32" s="28"/>
      <c r="P32" s="28"/>
      <c r="Q32" s="28"/>
      <c r="R32" s="28"/>
      <c r="S32" s="28"/>
      <c r="T32" s="28"/>
      <c r="U32" s="28"/>
      <c r="V32" s="28"/>
      <c r="W32" s="28">
        <v>1</v>
      </c>
      <c r="X32" s="28">
        <v>1</v>
      </c>
      <c r="Y32" s="28"/>
      <c r="Z32" s="28"/>
      <c r="AA32" s="28"/>
    </row>
    <row r="33" spans="1:27" ht="12.75">
      <c r="A33" s="13"/>
      <c r="B33" s="13"/>
      <c r="C33" s="13"/>
      <c r="D33" s="13"/>
      <c r="E33" s="13"/>
      <c r="F33" s="13"/>
      <c r="G33" s="13"/>
      <c r="H33" s="13"/>
      <c r="I33" s="13"/>
      <c r="J33" s="13"/>
      <c r="K33" s="13"/>
      <c r="L33" s="13"/>
      <c r="M33" s="13"/>
      <c r="N33" s="13"/>
      <c r="O33" s="13"/>
      <c r="P33" s="13"/>
      <c r="Q33" s="13"/>
      <c r="R33" s="13"/>
      <c r="S33" s="13"/>
      <c r="T33" s="13"/>
      <c r="U33" s="13"/>
      <c r="V33" s="13">
        <v>1</v>
      </c>
      <c r="W33" s="13"/>
      <c r="X33" s="13"/>
      <c r="Y33" s="13"/>
      <c r="Z33" s="13"/>
      <c r="AA33" s="13"/>
    </row>
    <row r="34" spans="1:27" ht="12.75">
      <c r="A34" s="28"/>
      <c r="B34" s="28"/>
      <c r="C34" s="28"/>
      <c r="D34" s="28"/>
      <c r="E34" s="28"/>
      <c r="F34" s="28"/>
      <c r="G34" s="28"/>
      <c r="H34" s="28"/>
      <c r="I34" s="28"/>
      <c r="J34" s="28"/>
      <c r="K34" s="28"/>
      <c r="L34" s="28"/>
      <c r="M34" s="28"/>
      <c r="N34" s="28"/>
      <c r="O34" s="28"/>
      <c r="P34" s="28"/>
      <c r="Q34" s="28"/>
      <c r="R34" s="28">
        <v>1</v>
      </c>
      <c r="S34" s="28"/>
      <c r="T34" s="28"/>
      <c r="U34" s="28"/>
      <c r="V34" s="28"/>
      <c r="W34" s="28"/>
      <c r="X34" s="28"/>
      <c r="Y34" s="28"/>
      <c r="Z34" s="28"/>
      <c r="AA34" s="28"/>
    </row>
    <row r="35" spans="1:27" ht="12.75">
      <c r="A35" s="28"/>
      <c r="B35" s="28"/>
      <c r="C35" s="28"/>
      <c r="D35" s="28"/>
      <c r="E35" s="28"/>
      <c r="F35" s="28"/>
      <c r="G35" s="28"/>
      <c r="H35" s="28"/>
      <c r="I35" s="28"/>
      <c r="J35" s="28"/>
      <c r="K35" s="28"/>
      <c r="L35" s="28"/>
      <c r="M35" s="28"/>
      <c r="N35" s="28"/>
      <c r="O35" s="28"/>
      <c r="P35" s="28"/>
      <c r="Q35" s="28"/>
      <c r="R35" s="28">
        <v>1</v>
      </c>
      <c r="S35" s="28"/>
      <c r="T35" s="28"/>
      <c r="U35" s="28"/>
      <c r="V35" s="28"/>
      <c r="W35" s="28"/>
      <c r="X35" s="28"/>
      <c r="Y35" s="28"/>
      <c r="Z35" s="28"/>
      <c r="AA35" s="28"/>
    </row>
    <row r="36" spans="1:27" ht="12.7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v>1</v>
      </c>
    </row>
    <row r="37" spans="1:27" ht="12.75">
      <c r="A37" s="47"/>
      <c r="B37" s="47"/>
      <c r="C37" s="47"/>
      <c r="D37" s="47"/>
      <c r="E37" s="47"/>
      <c r="F37" s="47"/>
      <c r="G37" s="47"/>
      <c r="H37" s="47"/>
      <c r="I37" s="47"/>
      <c r="J37" s="47"/>
      <c r="K37" s="47"/>
      <c r="L37" s="47"/>
      <c r="M37" s="47"/>
      <c r="N37" s="47"/>
      <c r="O37" s="47"/>
      <c r="P37" s="47"/>
      <c r="Q37" s="47"/>
      <c r="R37" s="47"/>
      <c r="S37" s="47"/>
      <c r="T37" s="47"/>
      <c r="U37" s="47"/>
      <c r="V37" s="47"/>
      <c r="W37" s="47"/>
      <c r="X37" s="47"/>
      <c r="Y37" s="47">
        <v>1</v>
      </c>
      <c r="Z37" s="47"/>
      <c r="AA37" s="47"/>
    </row>
    <row r="38" spans="1:27" ht="12.75">
      <c r="A38" s="28"/>
      <c r="B38" s="28"/>
      <c r="C38" s="28"/>
      <c r="D38" s="28"/>
      <c r="E38" s="28"/>
      <c r="F38" s="28"/>
      <c r="G38" s="28"/>
      <c r="H38" s="28"/>
      <c r="I38" s="28"/>
      <c r="J38" s="28"/>
      <c r="K38" s="28">
        <v>1</v>
      </c>
      <c r="L38" s="28"/>
      <c r="M38" s="28"/>
      <c r="N38" s="28"/>
      <c r="O38" s="28"/>
      <c r="P38" s="28"/>
      <c r="Q38" s="28"/>
      <c r="R38" s="28"/>
      <c r="S38" s="28"/>
      <c r="T38" s="28"/>
      <c r="U38" s="28"/>
      <c r="V38" s="28"/>
      <c r="W38" s="28"/>
      <c r="X38" s="28"/>
      <c r="Y38" s="28"/>
      <c r="Z38" s="28"/>
      <c r="AA38" s="28"/>
    </row>
    <row r="39" spans="1:27" ht="12.75">
      <c r="A39" s="28"/>
      <c r="B39" s="28"/>
      <c r="C39" s="28"/>
      <c r="D39" s="28"/>
      <c r="E39" s="28"/>
      <c r="F39" s="28"/>
      <c r="G39" s="28"/>
      <c r="H39" s="28"/>
      <c r="I39" s="28"/>
      <c r="J39" s="28"/>
      <c r="K39" s="28"/>
      <c r="L39" s="28">
        <v>1</v>
      </c>
      <c r="M39" s="28"/>
      <c r="N39" s="28"/>
      <c r="O39" s="28"/>
      <c r="P39" s="28"/>
      <c r="Q39" s="28"/>
      <c r="R39" s="28"/>
      <c r="S39" s="28"/>
      <c r="T39" s="28"/>
      <c r="U39" s="28"/>
      <c r="V39" s="28"/>
      <c r="W39" s="28"/>
      <c r="X39" s="28"/>
      <c r="Y39" s="28"/>
      <c r="Z39" s="28"/>
      <c r="AA39" s="28"/>
    </row>
    <row r="40" spans="1:27" ht="12.75">
      <c r="A40" s="13"/>
      <c r="B40" s="13"/>
      <c r="C40" s="13"/>
      <c r="D40" s="13"/>
      <c r="E40" s="13"/>
      <c r="F40" s="13"/>
      <c r="G40" s="13"/>
      <c r="H40" s="13"/>
      <c r="I40" s="13"/>
      <c r="J40" s="13"/>
      <c r="K40" s="13">
        <v>1</v>
      </c>
      <c r="L40" s="13"/>
      <c r="M40" s="13"/>
      <c r="N40" s="13"/>
      <c r="O40" s="13"/>
      <c r="P40" s="13"/>
      <c r="Q40" s="13"/>
      <c r="R40" s="13"/>
      <c r="S40" s="13"/>
      <c r="T40" s="13"/>
      <c r="U40" s="13"/>
      <c r="V40" s="13"/>
      <c r="W40" s="13"/>
      <c r="X40" s="13"/>
      <c r="Y40" s="13"/>
      <c r="Z40" s="13"/>
      <c r="AA40" s="13"/>
    </row>
    <row r="41" spans="1:27" ht="12.75">
      <c r="A41" s="28"/>
      <c r="B41" s="28"/>
      <c r="C41" s="28"/>
      <c r="D41" s="28"/>
      <c r="E41" s="28"/>
      <c r="F41" s="28"/>
      <c r="G41" s="28"/>
      <c r="H41" s="28"/>
      <c r="I41" s="28"/>
      <c r="J41" s="28"/>
      <c r="K41" s="28"/>
      <c r="L41" s="28"/>
      <c r="M41" s="28"/>
      <c r="N41" s="28"/>
      <c r="O41" s="28"/>
      <c r="P41" s="28"/>
      <c r="Q41" s="28"/>
      <c r="R41" s="28"/>
      <c r="S41" s="28"/>
      <c r="T41" s="28"/>
      <c r="U41" s="28"/>
      <c r="V41" s="28">
        <v>1</v>
      </c>
      <c r="W41" s="28"/>
      <c r="X41" s="28"/>
      <c r="Y41" s="28"/>
      <c r="Z41" s="28"/>
      <c r="AA41" s="28"/>
    </row>
    <row r="42" spans="1:27" ht="12.75">
      <c r="A42" s="28"/>
      <c r="B42" s="28"/>
      <c r="C42" s="28"/>
      <c r="D42" s="28"/>
      <c r="E42" s="28"/>
      <c r="F42" s="28"/>
      <c r="G42" s="28"/>
      <c r="H42" s="28"/>
      <c r="I42" s="28"/>
      <c r="J42" s="28"/>
      <c r="K42" s="28"/>
      <c r="L42" s="28"/>
      <c r="M42" s="28"/>
      <c r="N42" s="28"/>
      <c r="O42" s="28"/>
      <c r="P42" s="28"/>
      <c r="Q42" s="28"/>
      <c r="R42" s="28"/>
      <c r="S42" s="28"/>
      <c r="T42" s="28"/>
      <c r="U42" s="28"/>
      <c r="V42" s="28">
        <v>1</v>
      </c>
      <c r="W42" s="28"/>
      <c r="X42" s="28"/>
      <c r="Y42" s="28"/>
      <c r="Z42" s="28"/>
      <c r="AA42" s="28"/>
    </row>
    <row r="43" spans="1:27" ht="12.75">
      <c r="A43" s="28"/>
      <c r="B43" s="28"/>
      <c r="C43" s="28"/>
      <c r="D43" s="28"/>
      <c r="E43" s="28"/>
      <c r="F43" s="28"/>
      <c r="G43" s="28"/>
      <c r="H43" s="28"/>
      <c r="I43" s="28"/>
      <c r="J43" s="28"/>
      <c r="K43" s="28"/>
      <c r="L43" s="28"/>
      <c r="M43" s="28"/>
      <c r="N43" s="28"/>
      <c r="O43" s="28"/>
      <c r="P43" s="28"/>
      <c r="Q43" s="28"/>
      <c r="R43" s="28"/>
      <c r="S43" s="28"/>
      <c r="T43" s="28"/>
      <c r="U43" s="28"/>
      <c r="V43" s="28">
        <v>1</v>
      </c>
      <c r="W43" s="28"/>
      <c r="X43" s="28"/>
      <c r="Y43" s="28"/>
      <c r="Z43" s="28"/>
      <c r="AA43" s="28"/>
    </row>
    <row r="44" spans="1:27" ht="12.75">
      <c r="A44" s="28"/>
      <c r="B44" s="28"/>
      <c r="C44" s="28"/>
      <c r="D44" s="28"/>
      <c r="E44" s="28"/>
      <c r="F44" s="28"/>
      <c r="G44" s="28"/>
      <c r="H44" s="28"/>
      <c r="I44" s="28"/>
      <c r="J44" s="28"/>
      <c r="K44" s="28"/>
      <c r="L44" s="28">
        <v>1</v>
      </c>
      <c r="M44" s="28"/>
      <c r="N44" s="28"/>
      <c r="O44" s="28"/>
      <c r="P44" s="28"/>
      <c r="Q44" s="28"/>
      <c r="R44" s="28"/>
      <c r="S44" s="28"/>
      <c r="T44" s="28"/>
      <c r="U44" s="28">
        <v>1</v>
      </c>
      <c r="V44" s="28"/>
      <c r="W44" s="28"/>
      <c r="X44" s="28">
        <v>1</v>
      </c>
      <c r="Y44" s="28"/>
      <c r="Z44" s="28"/>
      <c r="AA44" s="28"/>
    </row>
    <row r="45" spans="1:27" ht="12.75">
      <c r="A45" s="28"/>
      <c r="B45" s="28"/>
      <c r="C45" s="28"/>
      <c r="D45" s="28"/>
      <c r="E45" s="28"/>
      <c r="F45" s="28"/>
      <c r="G45" s="28"/>
      <c r="H45" s="28"/>
      <c r="I45" s="28"/>
      <c r="J45" s="28"/>
      <c r="K45" s="28">
        <v>1</v>
      </c>
      <c r="L45" s="28"/>
      <c r="M45" s="28"/>
      <c r="N45" s="28"/>
      <c r="O45" s="28"/>
      <c r="P45" s="28"/>
      <c r="Q45" s="28"/>
      <c r="R45" s="28"/>
      <c r="S45" s="28"/>
      <c r="T45" s="28"/>
      <c r="U45" s="28"/>
      <c r="V45" s="28"/>
      <c r="W45" s="28"/>
      <c r="X45" s="28"/>
      <c r="Y45" s="28"/>
      <c r="Z45" s="28"/>
      <c r="AA45" s="28"/>
    </row>
    <row r="46" spans="1:27" ht="12.75">
      <c r="A46" s="28"/>
      <c r="B46" s="28"/>
      <c r="C46" s="28"/>
      <c r="D46" s="28"/>
      <c r="E46" s="28"/>
      <c r="F46" s="28"/>
      <c r="G46" s="28"/>
      <c r="H46" s="28"/>
      <c r="I46" s="28"/>
      <c r="J46" s="28"/>
      <c r="K46" s="28"/>
      <c r="L46" s="28"/>
      <c r="M46" s="28"/>
      <c r="N46" s="28"/>
      <c r="O46" s="28"/>
      <c r="P46" s="28"/>
      <c r="Q46" s="28"/>
      <c r="R46" s="28"/>
      <c r="S46" s="28"/>
      <c r="T46" s="28"/>
      <c r="U46" s="28"/>
      <c r="V46" s="28"/>
      <c r="W46" s="28"/>
      <c r="X46" s="28">
        <v>1</v>
      </c>
      <c r="Y46" s="28"/>
      <c r="Z46" s="28"/>
      <c r="AA46" s="28"/>
    </row>
    <row r="47" spans="1:27" ht="12.75">
      <c r="A47" s="28"/>
      <c r="B47" s="28"/>
      <c r="C47" s="28"/>
      <c r="D47" s="28"/>
      <c r="E47" s="28"/>
      <c r="F47" s="28"/>
      <c r="G47" s="28"/>
      <c r="H47" s="28"/>
      <c r="I47" s="28"/>
      <c r="J47" s="28"/>
      <c r="K47" s="28"/>
      <c r="L47" s="28"/>
      <c r="M47" s="28"/>
      <c r="N47" s="28"/>
      <c r="O47" s="28"/>
      <c r="P47" s="28"/>
      <c r="Q47" s="28"/>
      <c r="R47" s="28"/>
      <c r="S47" s="28"/>
      <c r="T47" s="28"/>
      <c r="U47" s="28"/>
      <c r="V47" s="28"/>
      <c r="W47" s="28"/>
      <c r="X47" s="28">
        <v>1</v>
      </c>
      <c r="Y47" s="28"/>
      <c r="Z47" s="28"/>
      <c r="AA47" s="28"/>
    </row>
    <row r="48" spans="1:27" ht="12.75">
      <c r="A48" s="28"/>
      <c r="B48" s="28"/>
      <c r="C48" s="28"/>
      <c r="D48" s="28"/>
      <c r="E48" s="28"/>
      <c r="F48" s="28"/>
      <c r="G48" s="28"/>
      <c r="H48" s="28"/>
      <c r="I48" s="28"/>
      <c r="J48" s="28"/>
      <c r="K48" s="28">
        <v>1</v>
      </c>
      <c r="L48" s="28"/>
      <c r="M48" s="28"/>
      <c r="N48" s="28"/>
      <c r="O48" s="28"/>
      <c r="P48" s="28"/>
      <c r="Q48" s="28"/>
      <c r="R48" s="28"/>
      <c r="S48" s="28"/>
      <c r="T48" s="28"/>
      <c r="U48" s="28"/>
      <c r="V48" s="28"/>
      <c r="W48" s="28"/>
      <c r="X48" s="28"/>
      <c r="Y48" s="28"/>
      <c r="Z48" s="28"/>
      <c r="AA48" s="28"/>
    </row>
    <row r="49" spans="1:27" ht="12.75">
      <c r="A49" s="28"/>
      <c r="B49" s="28"/>
      <c r="C49" s="28"/>
      <c r="D49" s="28"/>
      <c r="E49" s="28"/>
      <c r="F49" s="28">
        <v>1</v>
      </c>
      <c r="G49" s="28"/>
      <c r="H49" s="28"/>
      <c r="I49" s="28"/>
      <c r="J49" s="28"/>
      <c r="K49" s="28"/>
      <c r="L49" s="28"/>
      <c r="M49" s="28"/>
      <c r="N49" s="28"/>
      <c r="O49" s="28"/>
      <c r="P49" s="28"/>
      <c r="Q49" s="28">
        <v>1</v>
      </c>
      <c r="R49" s="28"/>
      <c r="S49" s="28">
        <v>1</v>
      </c>
      <c r="T49" s="28">
        <v>1</v>
      </c>
      <c r="U49" s="28"/>
      <c r="V49" s="28"/>
      <c r="W49" s="28"/>
      <c r="X49" s="28"/>
      <c r="Y49" s="28"/>
      <c r="Z49" s="28"/>
      <c r="AA49" s="28"/>
    </row>
    <row r="50" spans="1:27" ht="12.75">
      <c r="A50" s="28"/>
      <c r="B50" s="28"/>
      <c r="C50" s="28"/>
      <c r="D50" s="28"/>
      <c r="E50" s="28"/>
      <c r="F50" s="28"/>
      <c r="G50" s="28"/>
      <c r="H50" s="28"/>
      <c r="I50" s="28"/>
      <c r="J50" s="28"/>
      <c r="K50" s="28"/>
      <c r="L50" s="28"/>
      <c r="M50" s="28"/>
      <c r="N50" s="28"/>
      <c r="O50" s="28"/>
      <c r="P50" s="28"/>
      <c r="Q50" s="28"/>
      <c r="R50" s="28"/>
      <c r="S50" s="28">
        <v>1</v>
      </c>
      <c r="T50" s="28"/>
      <c r="U50" s="28"/>
      <c r="V50" s="28"/>
      <c r="W50" s="28"/>
      <c r="X50" s="28"/>
      <c r="Y50" s="28"/>
      <c r="Z50" s="28"/>
      <c r="AA50" s="28"/>
    </row>
    <row r="51" spans="1:27" ht="12.75">
      <c r="A51" s="28">
        <v>0</v>
      </c>
      <c r="B51" s="28"/>
      <c r="C51" s="28"/>
      <c r="D51" s="28"/>
      <c r="E51" s="28"/>
      <c r="F51" s="28"/>
      <c r="G51" s="28"/>
      <c r="H51" s="28"/>
      <c r="I51" s="28"/>
      <c r="J51" s="28"/>
      <c r="K51" s="28"/>
      <c r="L51" s="28"/>
      <c r="M51" s="28"/>
      <c r="N51" s="28"/>
      <c r="O51" s="28">
        <v>1</v>
      </c>
      <c r="P51" s="28"/>
      <c r="Q51" s="28"/>
      <c r="R51" s="28"/>
      <c r="S51" s="28"/>
      <c r="T51" s="28"/>
      <c r="U51" s="28"/>
      <c r="V51" s="28"/>
      <c r="W51" s="28"/>
      <c r="X51" s="28"/>
      <c r="Y51" s="28"/>
      <c r="Z51" s="28"/>
      <c r="AA51" s="28"/>
    </row>
    <row r="52" spans="1:27" ht="12.75">
      <c r="A52" s="28">
        <v>1</v>
      </c>
      <c r="B52" s="28"/>
      <c r="C52" s="28">
        <v>1</v>
      </c>
      <c r="D52" s="28">
        <v>1</v>
      </c>
      <c r="E52" s="28">
        <v>1</v>
      </c>
      <c r="F52" s="28">
        <v>1</v>
      </c>
      <c r="G52" s="28"/>
      <c r="H52" s="28"/>
      <c r="I52" s="28"/>
      <c r="J52" s="28"/>
      <c r="K52" s="28"/>
      <c r="L52" s="28"/>
      <c r="M52" s="28"/>
      <c r="N52" s="28"/>
      <c r="O52" s="28"/>
      <c r="P52" s="28"/>
      <c r="Q52" s="28"/>
      <c r="R52" s="28"/>
      <c r="S52" s="28"/>
      <c r="T52" s="28"/>
      <c r="U52" s="28"/>
      <c r="V52" s="28"/>
      <c r="W52" s="28"/>
      <c r="X52" s="28"/>
      <c r="Y52" s="28"/>
      <c r="Z52" s="28"/>
      <c r="AA52" s="28"/>
    </row>
    <row r="53" spans="1:27" ht="12.75">
      <c r="A53" s="28"/>
      <c r="B53" s="28"/>
      <c r="C53" s="28"/>
      <c r="D53" s="28"/>
      <c r="E53" s="28"/>
      <c r="F53" s="28"/>
      <c r="G53" s="28"/>
      <c r="H53" s="28"/>
      <c r="I53" s="28"/>
      <c r="J53" s="28"/>
      <c r="K53" s="28">
        <v>1</v>
      </c>
      <c r="L53" s="28"/>
      <c r="M53" s="28"/>
      <c r="N53" s="28"/>
      <c r="O53" s="28"/>
      <c r="P53" s="28"/>
      <c r="Q53" s="28"/>
      <c r="R53" s="28"/>
      <c r="S53" s="28"/>
      <c r="T53" s="28"/>
      <c r="U53" s="28"/>
      <c r="V53" s="28"/>
      <c r="W53" s="28"/>
      <c r="X53" s="28"/>
      <c r="Y53" s="28"/>
      <c r="Z53" s="28"/>
      <c r="AA53" s="28"/>
    </row>
    <row r="54" spans="1:27" ht="12.75">
      <c r="A54" s="28"/>
      <c r="B54" s="28"/>
      <c r="C54" s="28"/>
      <c r="D54" s="28"/>
      <c r="E54" s="28"/>
      <c r="F54" s="28"/>
      <c r="G54" s="28"/>
      <c r="H54" s="28"/>
      <c r="I54" s="28"/>
      <c r="J54" s="28"/>
      <c r="K54" s="28"/>
      <c r="L54" s="28"/>
      <c r="M54" s="28"/>
      <c r="N54" s="28"/>
      <c r="O54" s="28"/>
      <c r="P54" s="28"/>
      <c r="Q54" s="28"/>
      <c r="R54" s="28"/>
      <c r="S54" s="28"/>
      <c r="T54" s="28"/>
      <c r="U54" s="28"/>
      <c r="V54" s="28"/>
      <c r="W54" s="28"/>
      <c r="X54" s="28"/>
      <c r="Y54" s="28">
        <v>1</v>
      </c>
      <c r="Z54" s="28"/>
      <c r="AA54" s="28"/>
    </row>
    <row r="55" spans="1:27" ht="12.75">
      <c r="A55" s="28"/>
      <c r="B55" s="28"/>
      <c r="C55" s="28"/>
      <c r="D55" s="28"/>
      <c r="E55" s="28"/>
      <c r="F55" s="28"/>
      <c r="G55" s="28"/>
      <c r="H55" s="28"/>
      <c r="I55" s="28"/>
      <c r="J55" s="28"/>
      <c r="K55" s="28">
        <v>1</v>
      </c>
      <c r="L55" s="28"/>
      <c r="M55" s="28"/>
      <c r="N55" s="28"/>
      <c r="O55" s="28"/>
      <c r="P55" s="28"/>
      <c r="Q55" s="28"/>
      <c r="R55" s="28"/>
      <c r="S55" s="28"/>
      <c r="T55" s="28"/>
      <c r="U55" s="28"/>
      <c r="V55" s="28"/>
      <c r="W55" s="28"/>
      <c r="X55" s="28"/>
      <c r="Y55" s="28"/>
      <c r="Z55" s="28"/>
      <c r="AA55" s="28"/>
    </row>
    <row r="56" spans="1:27" ht="12.75">
      <c r="A56" s="53"/>
      <c r="B56" s="28"/>
      <c r="C56" s="28"/>
      <c r="D56" s="28"/>
      <c r="E56" s="28"/>
      <c r="F56" s="28"/>
      <c r="G56" s="28"/>
      <c r="H56" s="28"/>
      <c r="I56" s="28"/>
      <c r="J56" s="28"/>
      <c r="K56" s="28"/>
      <c r="L56" s="28"/>
      <c r="M56" s="28"/>
      <c r="N56" s="28"/>
      <c r="O56" s="28"/>
      <c r="P56" s="28"/>
      <c r="Q56" s="28"/>
      <c r="R56" s="28"/>
      <c r="S56" s="28">
        <v>1</v>
      </c>
      <c r="T56" s="28"/>
      <c r="U56" s="28"/>
      <c r="V56" s="28"/>
      <c r="W56" s="28"/>
      <c r="X56" s="28"/>
      <c r="Y56" s="28"/>
      <c r="Z56" s="28"/>
      <c r="AA56" s="28"/>
    </row>
    <row r="57" spans="1:27" ht="12.75">
      <c r="A57" s="28">
        <v>1</v>
      </c>
      <c r="B57" s="28"/>
      <c r="C57" s="28"/>
      <c r="D57" s="28"/>
      <c r="E57" s="28"/>
      <c r="F57" s="28"/>
      <c r="G57" s="28"/>
      <c r="H57" s="28">
        <v>1</v>
      </c>
      <c r="I57" s="28"/>
      <c r="J57" s="28"/>
      <c r="K57" s="28"/>
      <c r="L57" s="28"/>
      <c r="M57" s="28"/>
      <c r="N57" s="28"/>
      <c r="O57" s="28"/>
      <c r="P57" s="28"/>
      <c r="Q57" s="28"/>
      <c r="R57" s="28"/>
      <c r="S57" s="28"/>
      <c r="T57" s="28"/>
      <c r="U57" s="28"/>
      <c r="V57" s="28"/>
      <c r="W57" s="28"/>
      <c r="X57" s="28"/>
      <c r="Y57" s="28"/>
      <c r="Z57" s="28"/>
      <c r="AA57" s="28"/>
    </row>
    <row r="58" spans="1:27" ht="12.75">
      <c r="A58" s="28">
        <v>0</v>
      </c>
      <c r="B58" s="28"/>
      <c r="C58" s="28"/>
      <c r="D58" s="28"/>
      <c r="E58" s="28"/>
      <c r="F58" s="28"/>
      <c r="G58" s="28"/>
      <c r="H58" s="28"/>
      <c r="I58" s="28"/>
      <c r="J58" s="28"/>
      <c r="K58" s="28"/>
      <c r="L58" s="28"/>
      <c r="M58" s="28"/>
      <c r="N58" s="28"/>
      <c r="O58" s="28"/>
      <c r="P58" s="28"/>
      <c r="Q58" s="28"/>
      <c r="R58" s="28"/>
      <c r="S58" s="28"/>
      <c r="T58" s="28"/>
      <c r="U58" s="28">
        <v>1</v>
      </c>
      <c r="V58" s="28"/>
      <c r="W58" s="28">
        <v>1</v>
      </c>
      <c r="X58" s="28">
        <v>1</v>
      </c>
      <c r="Y58" s="28"/>
      <c r="Z58" s="28"/>
      <c r="AA58" s="28"/>
    </row>
    <row r="59" spans="1:27" ht="12.75">
      <c r="A59" s="28"/>
      <c r="B59" s="28"/>
      <c r="C59" s="28">
        <v>1</v>
      </c>
      <c r="D59" s="28"/>
      <c r="E59" s="28"/>
      <c r="F59" s="28"/>
      <c r="G59" s="28"/>
      <c r="H59" s="28"/>
      <c r="I59" s="28"/>
      <c r="J59" s="28"/>
      <c r="K59" s="28"/>
      <c r="L59" s="28"/>
      <c r="M59" s="28"/>
      <c r="N59" s="28"/>
      <c r="O59" s="28"/>
      <c r="P59" s="28"/>
      <c r="Q59" s="28"/>
      <c r="R59" s="28"/>
      <c r="S59" s="28"/>
      <c r="T59" s="28"/>
      <c r="U59" s="28"/>
      <c r="V59" s="28"/>
      <c r="W59" s="28"/>
      <c r="X59" s="28"/>
      <c r="Y59" s="28"/>
      <c r="Z59" s="28"/>
      <c r="AA59" s="28"/>
    </row>
    <row r="60" spans="1:27" ht="12.75">
      <c r="A60" s="28">
        <v>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v>1</v>
      </c>
    </row>
    <row r="61" spans="1:27" ht="12.75">
      <c r="A61" s="28"/>
      <c r="B61" s="28"/>
      <c r="C61" s="28"/>
      <c r="D61" s="28"/>
      <c r="E61" s="28"/>
      <c r="F61" s="28"/>
      <c r="G61" s="28"/>
      <c r="H61" s="28"/>
      <c r="I61" s="28"/>
      <c r="J61" s="28"/>
      <c r="K61" s="28"/>
      <c r="L61" s="28"/>
      <c r="M61" s="28"/>
      <c r="N61" s="28"/>
      <c r="O61" s="28"/>
      <c r="P61" s="28"/>
      <c r="Q61" s="28"/>
      <c r="R61" s="28"/>
      <c r="S61" s="28">
        <v>1</v>
      </c>
      <c r="T61" s="28"/>
      <c r="U61" s="28"/>
      <c r="V61" s="28"/>
      <c r="W61" s="28"/>
      <c r="X61" s="28"/>
      <c r="Y61" s="28"/>
      <c r="Z61" s="28"/>
      <c r="AA61" s="28"/>
    </row>
    <row r="62" spans="1:27" ht="12.75">
      <c r="A62" s="28"/>
      <c r="B62" s="28"/>
      <c r="C62" s="28"/>
      <c r="D62" s="28"/>
      <c r="E62" s="28"/>
      <c r="F62" s="28"/>
      <c r="G62" s="28"/>
      <c r="H62" s="28"/>
      <c r="I62" s="28"/>
      <c r="J62" s="28"/>
      <c r="K62" s="28"/>
      <c r="L62" s="28"/>
      <c r="M62" s="28"/>
      <c r="N62" s="28"/>
      <c r="O62" s="28"/>
      <c r="P62" s="28"/>
      <c r="Q62" s="28"/>
      <c r="R62" s="28"/>
      <c r="S62" s="28"/>
      <c r="T62" s="28"/>
      <c r="U62" s="28"/>
      <c r="V62" s="28">
        <v>1</v>
      </c>
      <c r="W62" s="28"/>
      <c r="X62" s="28"/>
      <c r="Y62" s="28"/>
      <c r="Z62" s="28"/>
      <c r="AA62" s="28"/>
    </row>
    <row r="63" spans="1:27" ht="12.75">
      <c r="A63" s="28"/>
      <c r="B63" s="28"/>
      <c r="C63" s="28"/>
      <c r="D63" s="28"/>
      <c r="E63" s="28"/>
      <c r="F63" s="28"/>
      <c r="G63" s="28"/>
      <c r="H63" s="28"/>
      <c r="I63" s="28"/>
      <c r="J63" s="28"/>
      <c r="K63" s="28"/>
      <c r="L63" s="28">
        <v>1</v>
      </c>
      <c r="M63" s="28"/>
      <c r="N63" s="28"/>
      <c r="O63" s="28"/>
      <c r="P63" s="28"/>
      <c r="Q63" s="28"/>
      <c r="R63" s="28"/>
      <c r="S63" s="28"/>
      <c r="T63" s="28"/>
      <c r="U63" s="28"/>
      <c r="V63" s="28"/>
      <c r="W63" s="28"/>
      <c r="X63" s="28"/>
      <c r="Y63" s="28"/>
      <c r="Z63" s="28"/>
      <c r="AA63" s="28"/>
    </row>
    <row r="64" spans="1:27" ht="12.75" customHeight="1">
      <c r="A64" s="28"/>
      <c r="B64" s="28">
        <v>1</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t="s">
        <v>864</v>
      </c>
    </row>
    <row r="65" spans="1:27" ht="12.7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v>1</v>
      </c>
    </row>
    <row r="66" spans="1:27" ht="12.75">
      <c r="A66" s="28"/>
      <c r="B66" s="28"/>
      <c r="C66" s="28"/>
      <c r="D66" s="28"/>
      <c r="E66" s="28"/>
      <c r="F66" s="28"/>
      <c r="G66" s="28"/>
      <c r="H66" s="28"/>
      <c r="I66" s="28"/>
      <c r="J66" s="28"/>
      <c r="K66" s="28"/>
      <c r="L66" s="28"/>
      <c r="M66" s="28"/>
      <c r="N66" s="28"/>
      <c r="O66" s="28"/>
      <c r="P66" s="28"/>
      <c r="Q66" s="28"/>
      <c r="R66" s="28"/>
      <c r="S66" s="28"/>
      <c r="T66" s="28"/>
      <c r="U66" s="28"/>
      <c r="V66" s="28"/>
      <c r="W66" s="28"/>
      <c r="X66" s="28"/>
      <c r="Y66" s="28">
        <v>1</v>
      </c>
      <c r="Z66" s="28"/>
      <c r="AA66" s="28"/>
    </row>
    <row r="67" spans="1:27" ht="12.75">
      <c r="A67" s="28">
        <v>1</v>
      </c>
      <c r="B67" s="28"/>
      <c r="C67" s="28"/>
      <c r="D67" s="28"/>
      <c r="E67" s="28"/>
      <c r="F67" s="28"/>
      <c r="G67" s="28"/>
      <c r="H67" s="28"/>
      <c r="I67" s="28"/>
      <c r="J67" s="28"/>
      <c r="K67" s="28"/>
      <c r="L67" s="28">
        <v>1</v>
      </c>
      <c r="M67" s="28"/>
      <c r="N67" s="28"/>
      <c r="O67" s="28"/>
      <c r="P67" s="28"/>
      <c r="Q67" s="28"/>
      <c r="R67" s="28"/>
      <c r="S67" s="28"/>
      <c r="T67" s="28"/>
      <c r="U67" s="28"/>
      <c r="V67" s="28"/>
      <c r="W67" s="28"/>
      <c r="X67" s="28"/>
      <c r="Y67" s="28"/>
      <c r="Z67" s="28"/>
      <c r="AA67" s="28"/>
    </row>
    <row r="68" spans="1:27" ht="12.75">
      <c r="A68" s="13">
        <v>1</v>
      </c>
      <c r="B68" s="13"/>
      <c r="C68" s="13"/>
      <c r="D68" s="13"/>
      <c r="E68" s="13"/>
      <c r="F68" s="13"/>
      <c r="G68" s="13"/>
      <c r="H68" s="13"/>
      <c r="I68" s="13"/>
      <c r="J68" s="13"/>
      <c r="K68" s="13"/>
      <c r="L68" s="13"/>
      <c r="M68" s="13"/>
      <c r="N68" s="13"/>
      <c r="O68" s="13"/>
      <c r="P68" s="13">
        <v>1</v>
      </c>
      <c r="Q68" s="13"/>
      <c r="R68" s="13"/>
      <c r="S68" s="13"/>
      <c r="T68" s="13"/>
      <c r="U68" s="13"/>
      <c r="V68" s="13"/>
      <c r="W68" s="13"/>
      <c r="X68" s="13"/>
      <c r="Y68" s="13"/>
      <c r="Z68" s="13"/>
      <c r="AA68" s="13"/>
    </row>
    <row r="69" spans="1:27" ht="12.75">
      <c r="A69" s="13"/>
      <c r="B69" s="13"/>
      <c r="C69" s="13"/>
      <c r="D69" s="13"/>
      <c r="E69" s="13"/>
      <c r="F69" s="13"/>
      <c r="G69" s="13"/>
      <c r="H69" s="13"/>
      <c r="I69" s="13"/>
      <c r="J69" s="13"/>
      <c r="K69" s="13"/>
      <c r="L69" s="13"/>
      <c r="M69" s="13"/>
      <c r="N69" s="13">
        <v>1</v>
      </c>
      <c r="O69" s="13"/>
      <c r="P69" s="13"/>
      <c r="Q69" s="13"/>
      <c r="R69" s="13"/>
      <c r="S69" s="13"/>
      <c r="T69" s="13"/>
      <c r="U69" s="13"/>
      <c r="V69" s="13"/>
      <c r="W69" s="13"/>
      <c r="X69" s="13"/>
      <c r="Y69" s="13"/>
      <c r="Z69" s="13"/>
      <c r="AA69" s="13"/>
    </row>
    <row r="70" spans="1:27" ht="12.75">
      <c r="A70" s="55">
        <v>1</v>
      </c>
      <c r="B70" s="13"/>
      <c r="C70" s="13"/>
      <c r="D70" s="13"/>
      <c r="E70" s="13"/>
      <c r="F70" s="13"/>
      <c r="G70" s="13"/>
      <c r="H70" s="13"/>
      <c r="I70" s="13"/>
      <c r="J70" s="13"/>
      <c r="K70" s="13"/>
      <c r="L70" s="13">
        <v>1</v>
      </c>
      <c r="M70" s="13"/>
      <c r="N70" s="13"/>
      <c r="O70" s="13"/>
      <c r="P70" s="13"/>
      <c r="Q70" s="13"/>
      <c r="R70" s="13"/>
      <c r="S70" s="13"/>
      <c r="T70" s="13"/>
      <c r="U70" s="13"/>
      <c r="V70" s="13"/>
      <c r="W70" s="13"/>
      <c r="X70" s="13"/>
      <c r="Y70" s="13"/>
      <c r="Z70" s="13"/>
      <c r="AA70" s="13"/>
    </row>
    <row r="71" spans="1:27" ht="12.75">
      <c r="A71" s="13"/>
      <c r="B71" s="13"/>
      <c r="C71" s="13"/>
      <c r="D71" s="13">
        <v>1</v>
      </c>
      <c r="E71" s="13">
        <v>1</v>
      </c>
      <c r="F71" s="13">
        <v>1</v>
      </c>
      <c r="G71" s="13">
        <v>1</v>
      </c>
      <c r="H71" s="13">
        <v>1</v>
      </c>
      <c r="I71" s="13">
        <v>1</v>
      </c>
      <c r="J71" s="13">
        <v>1</v>
      </c>
      <c r="K71" s="13">
        <v>1</v>
      </c>
      <c r="L71" s="13">
        <v>1</v>
      </c>
      <c r="M71" s="13"/>
      <c r="N71" s="13"/>
      <c r="O71" s="13"/>
      <c r="P71" s="13"/>
      <c r="Q71" s="13"/>
      <c r="R71" s="13">
        <v>1</v>
      </c>
      <c r="S71" s="13">
        <v>1</v>
      </c>
      <c r="T71" s="13"/>
      <c r="U71" s="13">
        <v>1</v>
      </c>
      <c r="V71" s="13"/>
      <c r="W71" s="13">
        <v>1</v>
      </c>
      <c r="X71" s="13">
        <v>1</v>
      </c>
      <c r="Y71" s="13">
        <v>1</v>
      </c>
      <c r="Z71" s="13"/>
      <c r="AA71" s="13"/>
    </row>
    <row r="72" spans="1:27" ht="12.75">
      <c r="A72" s="28"/>
      <c r="B72" s="28"/>
      <c r="C72" s="28"/>
      <c r="D72" s="28">
        <v>1</v>
      </c>
      <c r="E72" s="28">
        <v>1</v>
      </c>
      <c r="F72" s="28">
        <v>1</v>
      </c>
      <c r="G72" s="28"/>
      <c r="H72" s="28"/>
      <c r="I72" s="28"/>
      <c r="J72" s="28"/>
      <c r="K72" s="28"/>
      <c r="L72" s="28"/>
      <c r="M72" s="28"/>
      <c r="N72" s="28"/>
      <c r="O72" s="28"/>
      <c r="P72" s="28"/>
      <c r="Q72" s="28"/>
      <c r="R72" s="28"/>
      <c r="S72" s="28"/>
      <c r="T72" s="28"/>
      <c r="U72" s="28"/>
      <c r="V72" s="28"/>
      <c r="W72" s="28"/>
      <c r="X72" s="28"/>
      <c r="Y72" s="28"/>
      <c r="Z72" s="28"/>
      <c r="AA72" s="28"/>
    </row>
    <row r="73" spans="1:27" ht="12.75">
      <c r="A73" s="28"/>
      <c r="B73" s="28"/>
      <c r="C73" s="28">
        <v>1</v>
      </c>
      <c r="D73" s="28"/>
      <c r="E73" s="28"/>
      <c r="F73" s="28"/>
      <c r="G73" s="28"/>
      <c r="H73" s="28"/>
      <c r="I73" s="28"/>
      <c r="J73" s="28"/>
      <c r="K73" s="28"/>
      <c r="L73" s="28"/>
      <c r="M73" s="28"/>
      <c r="N73" s="28"/>
      <c r="O73" s="28"/>
      <c r="P73" s="28"/>
      <c r="Q73" s="28"/>
      <c r="R73" s="28"/>
      <c r="S73" s="28"/>
      <c r="T73" s="28"/>
      <c r="U73" s="28"/>
      <c r="V73" s="28"/>
      <c r="W73" s="28"/>
      <c r="X73" s="28"/>
      <c r="Y73" s="28"/>
      <c r="Z73" s="28"/>
      <c r="AA73" s="28"/>
    </row>
    <row r="74" spans="1:27" ht="12.75">
      <c r="A74" s="49"/>
      <c r="B74" s="49"/>
      <c r="C74" s="49"/>
      <c r="D74" s="49"/>
      <c r="E74" s="49"/>
      <c r="F74" s="49"/>
      <c r="G74" s="49"/>
      <c r="H74" s="49"/>
      <c r="I74" s="49"/>
      <c r="J74" s="49"/>
      <c r="K74" s="49"/>
      <c r="L74" s="49"/>
      <c r="M74" s="49"/>
      <c r="N74" s="49"/>
      <c r="O74" s="49"/>
      <c r="P74" s="49"/>
      <c r="Q74" s="49"/>
      <c r="R74" s="49"/>
      <c r="S74" s="49"/>
      <c r="T74" s="49"/>
      <c r="U74" s="49"/>
      <c r="V74" s="49"/>
      <c r="W74" s="49">
        <v>1</v>
      </c>
      <c r="X74" s="49"/>
      <c r="Y74" s="49"/>
      <c r="Z74" s="49"/>
      <c r="AA74" s="49"/>
    </row>
    <row r="75" spans="1:27" ht="12.75">
      <c r="A75" s="28"/>
      <c r="B75" s="28"/>
      <c r="C75" s="28"/>
      <c r="D75" s="28"/>
      <c r="E75" s="28"/>
      <c r="F75" s="28"/>
      <c r="G75" s="28"/>
      <c r="H75" s="28"/>
      <c r="I75" s="28"/>
      <c r="J75" s="28"/>
      <c r="K75" s="28"/>
      <c r="L75" s="28"/>
      <c r="M75" s="28"/>
      <c r="N75" s="28"/>
      <c r="O75" s="28"/>
      <c r="P75" s="28"/>
      <c r="Q75" s="28"/>
      <c r="R75" s="28"/>
      <c r="S75" s="28"/>
      <c r="T75" s="28"/>
      <c r="U75" s="28"/>
      <c r="V75" s="28"/>
      <c r="W75" s="28"/>
      <c r="X75" s="28"/>
      <c r="Y75" s="28">
        <v>1</v>
      </c>
      <c r="Z75" s="28"/>
      <c r="AA75" s="28"/>
    </row>
    <row r="76" spans="1:27" ht="12.75">
      <c r="A76" s="28"/>
      <c r="B76" s="28">
        <v>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2.75">
      <c r="A77" s="28"/>
      <c r="B77" s="28"/>
      <c r="C77" s="28"/>
      <c r="D77" s="28"/>
      <c r="E77" s="28"/>
      <c r="F77" s="28"/>
      <c r="G77" s="28"/>
      <c r="H77" s="28"/>
      <c r="I77" s="28"/>
      <c r="J77" s="28"/>
      <c r="K77" s="28">
        <v>1</v>
      </c>
      <c r="L77" s="28"/>
      <c r="M77" s="28"/>
      <c r="N77" s="28"/>
      <c r="O77" s="28"/>
      <c r="P77" s="28"/>
      <c r="Q77" s="28"/>
      <c r="R77" s="28"/>
      <c r="S77" s="28"/>
      <c r="T77" s="28"/>
      <c r="U77" s="28"/>
      <c r="V77" s="28"/>
      <c r="W77" s="28"/>
      <c r="X77" s="28"/>
      <c r="Y77" s="28"/>
      <c r="Z77" s="28"/>
      <c r="AA77" s="28"/>
    </row>
    <row r="78" spans="1:27" ht="12.75">
      <c r="A78" s="28"/>
      <c r="B78" s="28"/>
      <c r="C78" s="28"/>
      <c r="D78" s="28"/>
      <c r="E78" s="28"/>
      <c r="F78" s="28"/>
      <c r="G78" s="28"/>
      <c r="H78" s="28"/>
      <c r="I78" s="28"/>
      <c r="J78" s="28"/>
      <c r="K78" s="28"/>
      <c r="L78" s="28">
        <v>1</v>
      </c>
      <c r="M78" s="28"/>
      <c r="N78" s="28"/>
      <c r="O78" s="28"/>
      <c r="P78" s="28"/>
      <c r="Q78" s="28"/>
      <c r="R78" s="28"/>
      <c r="S78" s="28"/>
      <c r="T78" s="28"/>
      <c r="U78" s="28"/>
      <c r="V78" s="28"/>
      <c r="W78" s="28"/>
      <c r="X78" s="28"/>
      <c r="Y78" s="28"/>
      <c r="Z78" s="28"/>
      <c r="AA78" s="28"/>
    </row>
    <row r="79" spans="1:27" ht="12.75">
      <c r="A79" s="28"/>
      <c r="B79" s="28"/>
      <c r="C79" s="28"/>
      <c r="D79" s="28"/>
      <c r="E79" s="28"/>
      <c r="F79" s="28"/>
      <c r="G79" s="28"/>
      <c r="H79" s="28"/>
      <c r="I79" s="28"/>
      <c r="J79" s="28"/>
      <c r="K79" s="28">
        <v>1</v>
      </c>
      <c r="L79" s="28"/>
      <c r="M79" s="28"/>
      <c r="N79" s="28"/>
      <c r="O79" s="28"/>
      <c r="P79" s="28"/>
      <c r="Q79" s="28"/>
      <c r="R79" s="28"/>
      <c r="S79" s="28"/>
      <c r="T79" s="28"/>
      <c r="U79" s="28"/>
      <c r="V79" s="28"/>
      <c r="W79" s="28"/>
      <c r="X79" s="28"/>
      <c r="Y79" s="28"/>
      <c r="Z79" s="28"/>
      <c r="AA79" s="28"/>
    </row>
    <row r="80" spans="1:27" ht="12.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2.75">
      <c r="A81" s="28"/>
      <c r="B81" s="28"/>
      <c r="C81" s="28"/>
      <c r="D81" s="28"/>
      <c r="E81" s="28"/>
      <c r="F81" s="28"/>
      <c r="G81" s="28"/>
      <c r="H81" s="28"/>
      <c r="I81" s="28"/>
      <c r="J81" s="28"/>
      <c r="K81" s="28">
        <v>1</v>
      </c>
      <c r="L81" s="28"/>
      <c r="M81" s="28"/>
      <c r="N81" s="28"/>
      <c r="O81" s="28"/>
      <c r="P81" s="28"/>
      <c r="Q81" s="28"/>
      <c r="R81" s="28"/>
      <c r="S81" s="28"/>
      <c r="T81" s="28"/>
      <c r="U81" s="28"/>
      <c r="V81" s="28"/>
      <c r="W81" s="28"/>
      <c r="X81" s="28"/>
      <c r="Y81" s="28"/>
      <c r="Z81" s="28"/>
      <c r="AA81" s="28"/>
    </row>
    <row r="82" spans="1:27" ht="12.75">
      <c r="A82" s="28"/>
      <c r="B82" s="28"/>
      <c r="C82" s="28">
        <v>1</v>
      </c>
      <c r="D82" s="28"/>
      <c r="E82" s="28"/>
      <c r="F82" s="28"/>
      <c r="G82" s="28"/>
      <c r="H82" s="28"/>
      <c r="I82" s="28"/>
      <c r="J82" s="28"/>
      <c r="K82" s="28"/>
      <c r="L82" s="28"/>
      <c r="M82" s="28"/>
      <c r="N82" s="28"/>
      <c r="O82" s="28"/>
      <c r="P82" s="28"/>
      <c r="Q82" s="28"/>
      <c r="R82" s="28"/>
      <c r="S82" s="28"/>
      <c r="T82" s="28"/>
      <c r="U82" s="28"/>
      <c r="V82" s="28"/>
      <c r="W82" s="28"/>
      <c r="X82" s="28">
        <v>1</v>
      </c>
      <c r="Y82" s="28">
        <v>1</v>
      </c>
      <c r="Z82" s="28"/>
      <c r="AA82" s="28"/>
    </row>
    <row r="83" spans="1:27" ht="12.75">
      <c r="A83" s="28"/>
      <c r="B83" s="28"/>
      <c r="C83" s="28"/>
      <c r="D83" s="28"/>
      <c r="E83" s="28"/>
      <c r="F83" s="28"/>
      <c r="G83" s="28"/>
      <c r="H83" s="28"/>
      <c r="I83" s="28"/>
      <c r="J83" s="28"/>
      <c r="K83" s="28"/>
      <c r="L83" s="28"/>
      <c r="M83" s="28"/>
      <c r="N83" s="28"/>
      <c r="O83" s="28"/>
      <c r="P83" s="28"/>
      <c r="Q83" s="28"/>
      <c r="R83" s="28"/>
      <c r="S83" s="28">
        <v>1</v>
      </c>
      <c r="T83" s="28"/>
      <c r="U83" s="28"/>
      <c r="V83" s="28"/>
      <c r="W83" s="28"/>
      <c r="X83" s="28"/>
      <c r="Y83" s="28"/>
      <c r="Z83" s="28"/>
      <c r="AA83" s="28"/>
    </row>
    <row r="84" spans="1:27" ht="12.75">
      <c r="A84" s="28"/>
      <c r="B84" s="28"/>
      <c r="C84" s="28"/>
      <c r="D84" s="28"/>
      <c r="E84" s="28"/>
      <c r="F84" s="28"/>
      <c r="G84" s="28"/>
      <c r="H84" s="28"/>
      <c r="I84" s="28"/>
      <c r="J84" s="28"/>
      <c r="K84" s="28"/>
      <c r="L84" s="28"/>
      <c r="M84" s="28"/>
      <c r="N84" s="28"/>
      <c r="O84" s="28"/>
      <c r="P84" s="28"/>
      <c r="Q84" s="28"/>
      <c r="R84" s="28"/>
      <c r="S84" s="28"/>
      <c r="T84" s="28"/>
      <c r="U84" s="28"/>
      <c r="V84" s="28"/>
      <c r="W84" s="28"/>
      <c r="X84" s="28"/>
      <c r="Y84" s="28">
        <v>1</v>
      </c>
      <c r="Z84" s="28"/>
      <c r="AA84" s="28"/>
    </row>
    <row r="85" spans="1:27" ht="12.75">
      <c r="A85" s="28"/>
      <c r="B85" s="28"/>
      <c r="C85" s="28"/>
      <c r="D85" s="28"/>
      <c r="E85" s="28"/>
      <c r="F85" s="28"/>
      <c r="G85" s="28"/>
      <c r="H85" s="28"/>
      <c r="I85" s="28"/>
      <c r="J85" s="28"/>
      <c r="K85" s="28"/>
      <c r="L85" s="28"/>
      <c r="M85" s="28"/>
      <c r="N85" s="28"/>
      <c r="O85" s="28"/>
      <c r="P85" s="28"/>
      <c r="Q85" s="28"/>
      <c r="R85" s="28"/>
      <c r="S85" s="28">
        <v>1</v>
      </c>
      <c r="T85" s="28"/>
      <c r="U85" s="28"/>
      <c r="V85" s="28"/>
      <c r="W85" s="28"/>
      <c r="X85" s="28"/>
      <c r="Y85" s="28"/>
      <c r="Z85" s="28"/>
      <c r="AA85" s="28"/>
    </row>
    <row r="86" spans="1:27" ht="12.75">
      <c r="A86" s="28"/>
      <c r="B86" s="28"/>
      <c r="C86" s="28">
        <v>1</v>
      </c>
      <c r="D86" s="28">
        <v>1</v>
      </c>
      <c r="E86" s="28"/>
      <c r="F86" s="28">
        <v>1</v>
      </c>
      <c r="G86" s="28"/>
      <c r="H86" s="28">
        <v>1</v>
      </c>
      <c r="I86" s="28"/>
      <c r="J86" s="28">
        <v>1</v>
      </c>
      <c r="K86" s="28">
        <v>1</v>
      </c>
      <c r="L86" s="28">
        <v>1</v>
      </c>
      <c r="M86" s="28"/>
      <c r="N86" s="28">
        <v>1</v>
      </c>
      <c r="O86" s="28"/>
      <c r="P86" s="28"/>
      <c r="Q86" s="28"/>
      <c r="R86" s="28"/>
      <c r="S86" s="28"/>
      <c r="T86" s="28">
        <v>1</v>
      </c>
      <c r="U86" s="28">
        <v>1</v>
      </c>
      <c r="V86" s="28">
        <v>1</v>
      </c>
      <c r="W86" s="28">
        <v>1</v>
      </c>
      <c r="X86" s="28"/>
      <c r="Y86" s="28">
        <v>1</v>
      </c>
      <c r="Z86" s="28"/>
      <c r="AA86" s="28"/>
    </row>
    <row r="87" spans="1:27" ht="12.75">
      <c r="A87" s="28"/>
      <c r="B87" s="28"/>
      <c r="C87" s="28"/>
      <c r="D87" s="28"/>
      <c r="E87" s="28"/>
      <c r="F87" s="28"/>
      <c r="G87" s="28"/>
      <c r="H87" s="28"/>
      <c r="I87" s="28"/>
      <c r="J87" s="28"/>
      <c r="K87" s="28"/>
      <c r="L87" s="28"/>
      <c r="M87" s="28"/>
      <c r="N87" s="28"/>
      <c r="O87" s="28"/>
      <c r="P87" s="28"/>
      <c r="Q87" s="28"/>
      <c r="R87" s="28"/>
      <c r="S87" s="28">
        <v>1</v>
      </c>
      <c r="T87" s="28"/>
      <c r="U87" s="28"/>
      <c r="V87" s="28"/>
      <c r="W87" s="28"/>
      <c r="X87" s="28"/>
      <c r="Y87" s="28"/>
      <c r="Z87" s="28"/>
      <c r="AA87" s="28"/>
    </row>
    <row r="88" spans="1:27" ht="12.75">
      <c r="A88" s="28"/>
      <c r="B88" s="28"/>
      <c r="C88" s="28">
        <v>1</v>
      </c>
      <c r="D88" s="28"/>
      <c r="E88" s="28"/>
      <c r="F88" s="28"/>
      <c r="G88" s="28"/>
      <c r="H88" s="28"/>
      <c r="I88" s="28"/>
      <c r="J88" s="28"/>
      <c r="K88" s="28"/>
      <c r="L88" s="28"/>
      <c r="M88" s="28"/>
      <c r="N88" s="28"/>
      <c r="O88" s="28"/>
      <c r="P88" s="28"/>
      <c r="Q88" s="28"/>
      <c r="R88" s="28">
        <v>1</v>
      </c>
      <c r="S88" s="28"/>
      <c r="T88" s="28"/>
      <c r="U88" s="28"/>
      <c r="V88" s="28">
        <v>1</v>
      </c>
      <c r="W88" s="28"/>
      <c r="X88" s="28"/>
      <c r="Y88" s="28">
        <v>1</v>
      </c>
      <c r="Z88" s="28"/>
      <c r="AA88" s="28"/>
    </row>
    <row r="89" spans="1:27" ht="12.7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v>1</v>
      </c>
    </row>
    <row r="90" spans="1:27" ht="12.75">
      <c r="A90" s="28"/>
      <c r="B90" s="28"/>
      <c r="C90" s="28"/>
      <c r="D90" s="28"/>
      <c r="E90" s="28"/>
      <c r="F90" s="28"/>
      <c r="G90" s="28"/>
      <c r="H90" s="28"/>
      <c r="I90" s="28"/>
      <c r="J90" s="28"/>
      <c r="K90" s="28"/>
      <c r="L90" s="28">
        <v>1</v>
      </c>
      <c r="M90" s="28"/>
      <c r="N90" s="28"/>
      <c r="O90" s="28"/>
      <c r="P90" s="28"/>
      <c r="Q90" s="28"/>
      <c r="R90" s="28"/>
      <c r="S90" s="28"/>
      <c r="T90" s="28"/>
      <c r="U90" s="28"/>
      <c r="V90" s="28"/>
      <c r="W90" s="28"/>
      <c r="X90" s="28"/>
      <c r="Y90" s="28"/>
      <c r="Z90" s="28"/>
      <c r="AA90" s="28"/>
    </row>
    <row r="91" spans="1:27" ht="12.75">
      <c r="A91" s="28"/>
      <c r="B91" s="28"/>
      <c r="C91" s="28"/>
      <c r="D91" s="28"/>
      <c r="E91" s="28"/>
      <c r="F91" s="28"/>
      <c r="G91" s="28"/>
      <c r="H91" s="28"/>
      <c r="I91" s="28"/>
      <c r="J91" s="28"/>
      <c r="K91" s="28"/>
      <c r="L91" s="28"/>
      <c r="M91" s="28"/>
      <c r="N91" s="28"/>
      <c r="O91" s="28"/>
      <c r="P91" s="28"/>
      <c r="Q91" s="28"/>
      <c r="R91" s="28"/>
      <c r="S91" s="28"/>
      <c r="T91" s="28"/>
      <c r="U91" s="28"/>
      <c r="V91" s="28"/>
      <c r="W91" s="28">
        <v>1</v>
      </c>
      <c r="X91" s="28"/>
      <c r="Y91" s="28"/>
      <c r="Z91" s="28"/>
      <c r="AA91" s="28"/>
    </row>
    <row r="92" spans="1:27" ht="12.75">
      <c r="A92" s="28"/>
      <c r="B92" s="28"/>
      <c r="C92" s="28"/>
      <c r="D92" s="28"/>
      <c r="E92" s="28"/>
      <c r="F92" s="28"/>
      <c r="G92" s="28"/>
      <c r="H92" s="28"/>
      <c r="I92" s="28"/>
      <c r="J92" s="28"/>
      <c r="K92" s="28">
        <v>1</v>
      </c>
      <c r="L92" s="28"/>
      <c r="M92" s="28"/>
      <c r="N92" s="28"/>
      <c r="O92" s="28"/>
      <c r="P92" s="28"/>
      <c r="Q92" s="28"/>
      <c r="R92" s="28"/>
      <c r="S92" s="28"/>
      <c r="T92" s="28"/>
      <c r="U92" s="28"/>
      <c r="V92" s="28"/>
      <c r="W92" s="28"/>
      <c r="X92" s="28"/>
      <c r="Y92" s="28"/>
      <c r="Z92" s="28"/>
      <c r="AA92" s="28"/>
    </row>
    <row r="93" spans="1:27" ht="12.75">
      <c r="A93" s="28"/>
      <c r="B93" s="28"/>
      <c r="C93" s="28"/>
      <c r="D93" s="28"/>
      <c r="E93" s="28"/>
      <c r="F93" s="28"/>
      <c r="G93" s="28"/>
      <c r="H93" s="28"/>
      <c r="I93" s="28"/>
      <c r="J93" s="28"/>
      <c r="K93" s="28"/>
      <c r="L93" s="28">
        <v>1</v>
      </c>
      <c r="M93" s="28"/>
      <c r="N93" s="28"/>
      <c r="O93" s="28"/>
      <c r="P93" s="28"/>
      <c r="Q93" s="28"/>
      <c r="R93" s="28"/>
      <c r="S93" s="28"/>
      <c r="T93" s="28"/>
      <c r="U93" s="28"/>
      <c r="V93" s="28"/>
      <c r="W93" s="28"/>
      <c r="X93" s="28"/>
      <c r="Y93" s="28"/>
      <c r="Z93" s="28"/>
      <c r="AA93" s="28"/>
    </row>
    <row r="94" spans="1:27" ht="12.75">
      <c r="A94" s="28"/>
      <c r="B94" s="28"/>
      <c r="C94" s="28"/>
      <c r="D94" s="28"/>
      <c r="E94" s="28"/>
      <c r="F94" s="28"/>
      <c r="G94" s="28"/>
      <c r="H94" s="28"/>
      <c r="I94" s="28"/>
      <c r="J94" s="28"/>
      <c r="K94" s="28">
        <v>1</v>
      </c>
      <c r="L94" s="28"/>
      <c r="M94" s="28"/>
      <c r="N94" s="28"/>
      <c r="O94" s="28"/>
      <c r="P94" s="28"/>
      <c r="Q94" s="28"/>
      <c r="R94" s="28"/>
      <c r="S94" s="28"/>
      <c r="T94" s="28"/>
      <c r="U94" s="28"/>
      <c r="V94" s="28"/>
      <c r="W94" s="28"/>
      <c r="X94" s="28"/>
      <c r="Y94" s="28"/>
      <c r="Z94" s="28"/>
      <c r="AA94" s="28"/>
    </row>
    <row r="95" spans="1:27" ht="12.75">
      <c r="A95" s="28"/>
      <c r="B95" s="28"/>
      <c r="C95" s="28"/>
      <c r="D95" s="28"/>
      <c r="E95" s="28"/>
      <c r="F95" s="28"/>
      <c r="G95" s="28"/>
      <c r="H95" s="28"/>
      <c r="I95" s="28"/>
      <c r="J95" s="28"/>
      <c r="K95" s="28"/>
      <c r="L95" s="28"/>
      <c r="M95" s="28"/>
      <c r="N95" s="28">
        <v>1</v>
      </c>
      <c r="O95" s="28"/>
      <c r="P95" s="28"/>
      <c r="Q95" s="28"/>
      <c r="R95" s="28"/>
      <c r="S95" s="28"/>
      <c r="T95" s="28"/>
      <c r="U95" s="28"/>
      <c r="V95" s="28"/>
      <c r="W95" s="28"/>
      <c r="X95" s="28"/>
      <c r="Y95" s="28"/>
      <c r="Z95" s="28"/>
      <c r="AA95" s="28"/>
    </row>
    <row r="96" spans="1:27" ht="12.75">
      <c r="A96" s="28"/>
      <c r="B96" s="28"/>
      <c r="C96" s="28"/>
      <c r="D96" s="28"/>
      <c r="E96" s="28"/>
      <c r="F96" s="28"/>
      <c r="G96" s="28"/>
      <c r="H96" s="28">
        <v>1</v>
      </c>
      <c r="I96" s="28"/>
      <c r="J96" s="28"/>
      <c r="K96" s="28"/>
      <c r="L96" s="28">
        <v>1</v>
      </c>
      <c r="M96" s="28"/>
      <c r="N96" s="28">
        <v>1</v>
      </c>
      <c r="O96" s="28"/>
      <c r="P96" s="28">
        <v>1</v>
      </c>
      <c r="Q96" s="28"/>
      <c r="R96" s="28"/>
      <c r="S96" s="28"/>
      <c r="T96" s="28"/>
      <c r="U96" s="28"/>
      <c r="V96" s="28"/>
      <c r="W96" s="28"/>
      <c r="X96" s="28"/>
      <c r="Y96" s="28"/>
      <c r="Z96" s="28"/>
      <c r="AA96" s="28"/>
    </row>
    <row r="97" spans="1:27" ht="12.75">
      <c r="A97" s="28"/>
      <c r="B97" s="28"/>
      <c r="C97" s="28"/>
      <c r="D97" s="28"/>
      <c r="E97" s="28"/>
      <c r="F97" s="28"/>
      <c r="G97" s="28"/>
      <c r="H97" s="28"/>
      <c r="I97" s="28"/>
      <c r="J97" s="28"/>
      <c r="K97" s="28"/>
      <c r="L97" s="28"/>
      <c r="M97" s="28"/>
      <c r="N97" s="28"/>
      <c r="O97" s="28"/>
      <c r="P97" s="28"/>
      <c r="Q97" s="28"/>
      <c r="R97" s="28"/>
      <c r="S97" s="28">
        <v>1</v>
      </c>
      <c r="T97" s="28"/>
      <c r="U97" s="28"/>
      <c r="V97" s="28"/>
      <c r="W97" s="28"/>
      <c r="X97" s="28"/>
      <c r="Y97" s="28"/>
      <c r="Z97" s="28"/>
      <c r="AA97" s="28"/>
    </row>
    <row r="98" spans="1:27" ht="12.75">
      <c r="A98" s="28"/>
      <c r="B98" s="28">
        <v>1</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ht="12.75">
      <c r="A99" s="28"/>
      <c r="B99" s="28"/>
      <c r="C99" s="28"/>
      <c r="D99" s="28"/>
      <c r="E99" s="28"/>
      <c r="F99" s="28"/>
      <c r="G99" s="28"/>
      <c r="H99" s="28"/>
      <c r="I99" s="28"/>
      <c r="J99" s="28"/>
      <c r="K99" s="28"/>
      <c r="L99" s="28"/>
      <c r="M99" s="28"/>
      <c r="N99" s="28"/>
      <c r="O99" s="28"/>
      <c r="P99" s="28"/>
      <c r="Q99" s="28"/>
      <c r="R99" s="28"/>
      <c r="S99" s="28"/>
      <c r="T99" s="28"/>
      <c r="U99" s="28"/>
      <c r="V99" s="28"/>
      <c r="W99" s="28"/>
      <c r="X99" s="28"/>
      <c r="Y99" s="28">
        <v>1</v>
      </c>
      <c r="Z99" s="28"/>
      <c r="AA99" s="28"/>
    </row>
    <row r="100" spans="1:27" ht="12.75">
      <c r="A100" s="28"/>
      <c r="B100" s="28"/>
      <c r="C100" s="28"/>
      <c r="D100" s="28"/>
      <c r="E100" s="28"/>
      <c r="F100" s="28"/>
      <c r="G100" s="28"/>
      <c r="H100" s="28"/>
      <c r="I100" s="28"/>
      <c r="J100" s="28"/>
      <c r="K100" s="28">
        <v>1</v>
      </c>
      <c r="L100" s="28"/>
      <c r="M100" s="28"/>
      <c r="N100" s="28"/>
      <c r="O100" s="28"/>
      <c r="P100" s="28"/>
      <c r="Q100" s="28"/>
      <c r="R100" s="28"/>
      <c r="S100" s="28"/>
      <c r="T100" s="28"/>
      <c r="U100" s="28"/>
      <c r="V100" s="28"/>
      <c r="W100" s="28"/>
      <c r="X100" s="28"/>
      <c r="Y100" s="28"/>
      <c r="Z100" s="28"/>
      <c r="AA100" s="28"/>
    </row>
    <row r="101" spans="1:27" ht="12.7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v>1</v>
      </c>
      <c r="Z101" s="28"/>
      <c r="AA101" s="28"/>
    </row>
    <row r="102" spans="1:27" ht="12.75">
      <c r="A102" s="28">
        <v>1</v>
      </c>
      <c r="B102" s="28"/>
      <c r="C102" s="28"/>
      <c r="D102" s="28"/>
      <c r="E102" s="28"/>
      <c r="F102" s="28"/>
      <c r="G102" s="28"/>
      <c r="H102" s="28"/>
      <c r="I102" s="28"/>
      <c r="J102" s="28"/>
      <c r="K102" s="28"/>
      <c r="L102" s="28"/>
      <c r="M102" s="28"/>
      <c r="N102" s="28">
        <v>1</v>
      </c>
      <c r="O102" s="28"/>
      <c r="P102" s="28"/>
      <c r="Q102" s="28"/>
      <c r="R102" s="28"/>
      <c r="S102" s="28"/>
      <c r="T102" s="28"/>
      <c r="U102" s="28"/>
      <c r="V102" s="28"/>
      <c r="W102" s="28"/>
      <c r="X102" s="28"/>
      <c r="Y102" s="28"/>
      <c r="Z102" s="28"/>
      <c r="AA102" s="28"/>
    </row>
    <row r="103" spans="1:27" ht="12.75">
      <c r="A103" s="28"/>
      <c r="B103" s="28"/>
      <c r="C103" s="28"/>
      <c r="D103" s="28">
        <v>1</v>
      </c>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2.75">
      <c r="A104" s="28"/>
      <c r="B104" s="28"/>
      <c r="C104" s="28"/>
      <c r="D104" s="28"/>
      <c r="E104" s="28"/>
      <c r="F104" s="28"/>
      <c r="G104" s="28"/>
      <c r="H104" s="28"/>
      <c r="I104" s="28"/>
      <c r="J104" s="28"/>
      <c r="K104" s="28"/>
      <c r="L104" s="28"/>
      <c r="M104" s="28"/>
      <c r="N104" s="28"/>
      <c r="O104" s="28"/>
      <c r="P104" s="28"/>
      <c r="Q104" s="28"/>
      <c r="R104" s="28"/>
      <c r="S104" s="28"/>
      <c r="T104" s="28"/>
      <c r="U104" s="28">
        <v>1</v>
      </c>
      <c r="V104" s="28"/>
      <c r="W104" s="28"/>
      <c r="X104" s="28"/>
      <c r="Y104" s="28"/>
      <c r="Z104" s="28"/>
      <c r="AA104" s="28"/>
    </row>
    <row r="105" spans="1:27" ht="12.7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v>1</v>
      </c>
      <c r="Y105" s="28"/>
      <c r="Z105" s="28"/>
      <c r="AA105" s="28"/>
    </row>
    <row r="106" spans="1:27" ht="12.75">
      <c r="A106" s="28"/>
      <c r="B106" s="28">
        <v>1</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2.75">
      <c r="A107" s="28"/>
      <c r="B107" s="28"/>
      <c r="C107" s="28">
        <v>1</v>
      </c>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2.75">
      <c r="A108" s="28"/>
      <c r="B108" s="28"/>
      <c r="C108" s="28"/>
      <c r="D108" s="28"/>
      <c r="E108" s="28"/>
      <c r="F108" s="28"/>
      <c r="G108" s="28"/>
      <c r="H108" s="28"/>
      <c r="I108" s="28"/>
      <c r="J108" s="28"/>
      <c r="K108" s="28"/>
      <c r="L108" s="28"/>
      <c r="M108" s="28"/>
      <c r="N108" s="28"/>
      <c r="O108" s="28"/>
      <c r="P108" s="28"/>
      <c r="Q108" s="28"/>
      <c r="R108" s="28"/>
      <c r="S108" s="28">
        <v>1</v>
      </c>
      <c r="T108" s="28"/>
      <c r="U108" s="28"/>
      <c r="V108" s="28"/>
      <c r="W108" s="28"/>
      <c r="X108" s="28"/>
      <c r="Y108" s="28"/>
      <c r="Z108" s="28"/>
      <c r="AA108" s="28"/>
    </row>
    <row r="109" spans="1:27" ht="12.75">
      <c r="A109" s="28"/>
      <c r="B109" s="28"/>
      <c r="C109" s="28"/>
      <c r="D109" s="28"/>
      <c r="E109" s="28"/>
      <c r="F109" s="28"/>
      <c r="G109" s="28"/>
      <c r="H109" s="28"/>
      <c r="I109" s="28"/>
      <c r="J109" s="28"/>
      <c r="K109" s="28"/>
      <c r="L109" s="28"/>
      <c r="M109" s="28"/>
      <c r="N109" s="28"/>
      <c r="O109" s="28"/>
      <c r="P109" s="28">
        <v>1</v>
      </c>
      <c r="Q109" s="28"/>
      <c r="R109" s="28"/>
      <c r="S109" s="28"/>
      <c r="T109" s="28"/>
      <c r="U109" s="28"/>
      <c r="V109" s="28"/>
      <c r="W109" s="28"/>
      <c r="X109" s="28"/>
      <c r="Y109" s="28"/>
      <c r="Z109" s="28"/>
      <c r="AA109" s="28"/>
    </row>
    <row r="110" spans="1:27" ht="12.75">
      <c r="A110" s="28">
        <v>1</v>
      </c>
      <c r="B110" s="28"/>
      <c r="C110" s="28"/>
      <c r="D110" s="28"/>
      <c r="E110" s="28"/>
      <c r="F110" s="28"/>
      <c r="G110" s="28"/>
      <c r="H110" s="28"/>
      <c r="I110" s="28"/>
      <c r="J110" s="28"/>
      <c r="K110" s="28"/>
      <c r="L110" s="28"/>
      <c r="M110" s="28"/>
      <c r="N110" s="28"/>
      <c r="O110" s="28"/>
      <c r="P110" s="28"/>
      <c r="Q110" s="28"/>
      <c r="R110" s="28"/>
      <c r="S110" s="28"/>
      <c r="T110" s="28"/>
      <c r="U110" s="28"/>
      <c r="V110" s="28">
        <v>1</v>
      </c>
      <c r="W110" s="28"/>
      <c r="X110" s="28"/>
      <c r="Y110" s="28"/>
      <c r="Z110" s="28"/>
      <c r="AA110" s="28"/>
    </row>
    <row r="111" spans="1:27" ht="12.75">
      <c r="A111" s="28">
        <v>0</v>
      </c>
      <c r="B111" s="28">
        <v>1</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2.75">
      <c r="A112" s="28"/>
      <c r="B112" s="28"/>
      <c r="C112" s="28"/>
      <c r="D112" s="28"/>
      <c r="E112" s="28"/>
      <c r="F112" s="28"/>
      <c r="G112" s="28"/>
      <c r="H112" s="28"/>
      <c r="I112" s="28"/>
      <c r="J112" s="28"/>
      <c r="K112" s="28"/>
      <c r="L112" s="28"/>
      <c r="M112" s="28"/>
      <c r="N112" s="28"/>
      <c r="O112" s="28"/>
      <c r="P112" s="28"/>
      <c r="Q112" s="28"/>
      <c r="R112" s="28"/>
      <c r="S112" s="28"/>
      <c r="T112" s="28"/>
      <c r="U112" s="28">
        <v>1</v>
      </c>
      <c r="V112" s="28"/>
      <c r="W112" s="28"/>
      <c r="X112" s="28"/>
      <c r="Y112" s="28"/>
      <c r="Z112" s="28"/>
      <c r="AA112" s="28"/>
    </row>
    <row r="113" spans="1:27" ht="12.7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v>1</v>
      </c>
      <c r="Z113" s="28"/>
      <c r="AA113" s="28"/>
    </row>
    <row r="114" spans="1:27" ht="12.75">
      <c r="A114" s="28"/>
      <c r="B114" s="28"/>
      <c r="C114" s="28"/>
      <c r="D114" s="28"/>
      <c r="E114" s="28"/>
      <c r="F114" s="28"/>
      <c r="G114" s="28"/>
      <c r="H114" s="28"/>
      <c r="I114" s="28"/>
      <c r="J114" s="28"/>
      <c r="K114" s="28"/>
      <c r="L114" s="28"/>
      <c r="M114" s="28"/>
      <c r="N114" s="28"/>
      <c r="O114" s="28"/>
      <c r="P114" s="28"/>
      <c r="Q114" s="28"/>
      <c r="R114" s="28"/>
      <c r="S114" s="28"/>
      <c r="T114" s="28"/>
      <c r="U114" s="28">
        <v>1</v>
      </c>
      <c r="V114" s="28"/>
      <c r="W114" s="28"/>
      <c r="X114" s="28"/>
      <c r="Y114" s="28"/>
      <c r="Z114" s="28"/>
      <c r="AA114" s="28"/>
    </row>
    <row r="115" spans="1:27" ht="12.7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v>1</v>
      </c>
    </row>
    <row r="116" spans="1:27" ht="12.75">
      <c r="A116" s="28"/>
      <c r="B116" s="28">
        <v>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2.75">
      <c r="A117" s="28"/>
      <c r="B117" s="28"/>
      <c r="C117" s="28"/>
      <c r="D117" s="28"/>
      <c r="E117" s="28"/>
      <c r="F117" s="28"/>
      <c r="G117" s="28"/>
      <c r="H117" s="28"/>
      <c r="I117" s="28"/>
      <c r="J117" s="28"/>
      <c r="K117" s="28">
        <v>1</v>
      </c>
      <c r="L117" s="28"/>
      <c r="M117" s="28"/>
      <c r="N117" s="28"/>
      <c r="O117" s="28"/>
      <c r="P117" s="28"/>
      <c r="Q117" s="28"/>
      <c r="R117" s="28"/>
      <c r="S117" s="28"/>
      <c r="T117" s="28"/>
      <c r="U117" s="28"/>
      <c r="V117" s="28"/>
      <c r="W117" s="28"/>
      <c r="X117" s="28"/>
      <c r="Y117" s="28"/>
      <c r="Z117" s="28"/>
      <c r="AA117" s="28"/>
    </row>
    <row r="118" spans="1:27" ht="12.75">
      <c r="A118" s="28">
        <v>1</v>
      </c>
      <c r="B118" s="28"/>
      <c r="C118" s="28"/>
      <c r="D118" s="28"/>
      <c r="E118" s="28"/>
      <c r="F118" s="28"/>
      <c r="G118" s="28"/>
      <c r="H118" s="28"/>
      <c r="I118" s="28"/>
      <c r="J118" s="28"/>
      <c r="K118" s="28"/>
      <c r="L118" s="28">
        <v>1</v>
      </c>
      <c r="M118" s="28"/>
      <c r="N118" s="28"/>
      <c r="O118" s="28"/>
      <c r="P118" s="28"/>
      <c r="Q118" s="28"/>
      <c r="R118" s="28"/>
      <c r="S118" s="28"/>
      <c r="T118" s="28"/>
      <c r="U118" s="28"/>
      <c r="V118" s="28"/>
      <c r="W118" s="28"/>
      <c r="X118" s="28"/>
      <c r="Y118" s="28"/>
      <c r="Z118" s="28"/>
      <c r="AA118" s="28"/>
    </row>
    <row r="119" spans="1:27" ht="12.75">
      <c r="A119" s="28">
        <v>1</v>
      </c>
      <c r="B119" s="28"/>
      <c r="C119" s="28"/>
      <c r="D119" s="28"/>
      <c r="E119" s="28"/>
      <c r="F119" s="28"/>
      <c r="G119" s="28"/>
      <c r="H119" s="28"/>
      <c r="I119" s="28"/>
      <c r="J119" s="28"/>
      <c r="K119" s="28">
        <v>1</v>
      </c>
      <c r="L119" s="28"/>
      <c r="M119" s="28"/>
      <c r="N119" s="28"/>
      <c r="O119" s="28"/>
      <c r="P119" s="28"/>
      <c r="Q119" s="28"/>
      <c r="R119" s="28"/>
      <c r="S119" s="28"/>
      <c r="T119" s="28"/>
      <c r="U119" s="28"/>
      <c r="V119" s="28"/>
      <c r="W119" s="28"/>
      <c r="X119" s="28"/>
      <c r="Y119" s="28"/>
      <c r="Z119" s="28"/>
      <c r="AA119" s="28"/>
    </row>
    <row r="120" spans="1:27" ht="12.75">
      <c r="A120" s="28"/>
      <c r="B120" s="28"/>
      <c r="C120" s="28"/>
      <c r="D120" s="28"/>
      <c r="E120" s="28"/>
      <c r="F120" s="28"/>
      <c r="G120" s="28"/>
      <c r="H120" s="28"/>
      <c r="I120" s="28"/>
      <c r="J120" s="28"/>
      <c r="K120" s="28">
        <v>1</v>
      </c>
      <c r="L120" s="28"/>
      <c r="M120" s="28"/>
      <c r="N120" s="28"/>
      <c r="O120" s="28"/>
      <c r="P120" s="28"/>
      <c r="Q120" s="28"/>
      <c r="R120" s="28"/>
      <c r="S120" s="28"/>
      <c r="T120" s="28"/>
      <c r="U120" s="28"/>
      <c r="V120" s="28"/>
      <c r="W120" s="28"/>
      <c r="X120" s="28"/>
      <c r="Y120" s="28"/>
      <c r="Z120" s="28"/>
      <c r="AA120" s="28"/>
    </row>
    <row r="121" spans="1:27" ht="12.75">
      <c r="A121" s="28">
        <v>0</v>
      </c>
      <c r="B121" s="28"/>
      <c r="C121" s="28"/>
      <c r="D121" s="28"/>
      <c r="E121" s="28"/>
      <c r="F121" s="28"/>
      <c r="G121" s="28"/>
      <c r="H121" s="28"/>
      <c r="I121" s="28"/>
      <c r="J121" s="28"/>
      <c r="K121" s="28"/>
      <c r="L121" s="28"/>
      <c r="M121" s="28"/>
      <c r="N121" s="28">
        <v>1</v>
      </c>
      <c r="O121" s="28"/>
      <c r="P121" s="28"/>
      <c r="Q121" s="28"/>
      <c r="R121" s="28"/>
      <c r="S121" s="28"/>
      <c r="T121" s="28"/>
      <c r="U121" s="28"/>
      <c r="V121" s="28"/>
      <c r="W121" s="28"/>
      <c r="X121" s="28"/>
      <c r="Y121" s="28"/>
      <c r="Z121" s="28"/>
      <c r="AA121" s="28"/>
    </row>
    <row r="122" spans="1:27" ht="12.75">
      <c r="A122" s="28">
        <v>1</v>
      </c>
      <c r="B122" s="28"/>
      <c r="C122" s="28"/>
      <c r="D122" s="28"/>
      <c r="E122" s="28"/>
      <c r="F122" s="28"/>
      <c r="G122" s="28">
        <v>1</v>
      </c>
      <c r="H122" s="28">
        <v>1</v>
      </c>
      <c r="I122" s="28"/>
      <c r="J122" s="28">
        <v>1</v>
      </c>
      <c r="K122" s="28"/>
      <c r="L122" s="28"/>
      <c r="M122" s="28"/>
      <c r="N122" s="28"/>
      <c r="O122" s="28"/>
      <c r="P122" s="28"/>
      <c r="Q122" s="28"/>
      <c r="R122" s="28"/>
      <c r="S122" s="28"/>
      <c r="T122" s="28"/>
      <c r="U122" s="28"/>
      <c r="V122" s="28"/>
      <c r="W122" s="28"/>
      <c r="X122" s="28"/>
      <c r="Y122" s="28"/>
      <c r="Z122" s="28"/>
      <c r="AA122" s="28"/>
    </row>
    <row r="123" spans="1:27" ht="12.75">
      <c r="A123" s="28"/>
      <c r="B123" s="28">
        <v>1</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2.75">
      <c r="A124" s="28"/>
      <c r="B124" s="28"/>
      <c r="C124" s="28"/>
      <c r="D124" s="28"/>
      <c r="E124" s="28"/>
      <c r="F124" s="28"/>
      <c r="G124" s="28"/>
      <c r="H124" s="28"/>
      <c r="I124" s="28"/>
      <c r="J124" s="28"/>
      <c r="K124" s="28"/>
      <c r="L124" s="28"/>
      <c r="M124" s="28"/>
      <c r="N124" s="28"/>
      <c r="O124" s="28"/>
      <c r="P124" s="28"/>
      <c r="Q124" s="28"/>
      <c r="R124" s="28"/>
      <c r="S124" s="28"/>
      <c r="T124" s="28">
        <v>1</v>
      </c>
      <c r="U124" s="28"/>
      <c r="V124" s="28"/>
      <c r="W124" s="28"/>
      <c r="X124" s="28"/>
      <c r="Y124" s="28"/>
      <c r="Z124" s="28"/>
      <c r="AA124" s="28"/>
    </row>
    <row r="125" spans="1:27" ht="12.75">
      <c r="A125" s="28"/>
      <c r="B125" s="28"/>
      <c r="C125" s="28"/>
      <c r="D125" s="28"/>
      <c r="E125" s="28"/>
      <c r="F125" s="28"/>
      <c r="G125" s="28"/>
      <c r="H125" s="28"/>
      <c r="I125" s="28"/>
      <c r="J125" s="28"/>
      <c r="K125" s="28"/>
      <c r="L125" s="28"/>
      <c r="M125" s="28"/>
      <c r="N125" s="28"/>
      <c r="O125" s="28"/>
      <c r="P125" s="28"/>
      <c r="Q125" s="28"/>
      <c r="R125" s="28"/>
      <c r="S125" s="28"/>
      <c r="T125" s="28">
        <v>1</v>
      </c>
      <c r="U125" s="28"/>
      <c r="V125" s="28"/>
      <c r="W125" s="28"/>
      <c r="X125" s="28"/>
      <c r="Y125" s="28"/>
      <c r="Z125" s="28"/>
      <c r="AA125" s="28"/>
    </row>
    <row r="126" spans="1:27" ht="12.7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v>1</v>
      </c>
      <c r="Z126" s="28"/>
      <c r="AA126" s="28"/>
    </row>
    <row r="127" spans="1:27" ht="12.75">
      <c r="A127" s="28">
        <v>0</v>
      </c>
      <c r="B127" s="28">
        <v>1</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2.75">
      <c r="A128" s="28"/>
      <c r="B128" s="28"/>
      <c r="C128" s="28"/>
      <c r="D128" s="28"/>
      <c r="E128" s="28"/>
      <c r="F128" s="28">
        <v>1</v>
      </c>
      <c r="G128" s="28"/>
      <c r="H128" s="28"/>
      <c r="I128" s="28"/>
      <c r="J128" s="28"/>
      <c r="K128" s="28"/>
      <c r="L128" s="28"/>
      <c r="M128" s="28"/>
      <c r="N128" s="28"/>
      <c r="O128" s="28"/>
      <c r="P128" s="28"/>
      <c r="Q128" s="28"/>
      <c r="R128" s="28"/>
      <c r="S128" s="28"/>
      <c r="T128" s="28"/>
      <c r="U128" s="28"/>
      <c r="V128" s="28"/>
      <c r="W128" s="28"/>
      <c r="X128" s="28"/>
      <c r="Y128" s="28"/>
      <c r="Z128" s="28"/>
      <c r="AA128" s="28"/>
    </row>
    <row r="129" spans="1:27" ht="12.75">
      <c r="A129" s="28"/>
      <c r="B129" s="28"/>
      <c r="C129" s="28"/>
      <c r="D129" s="28">
        <v>1</v>
      </c>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2.75">
      <c r="A130" s="28"/>
      <c r="B130" s="28">
        <v>1</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2.7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v>1</v>
      </c>
    </row>
    <row r="132" spans="1:27" ht="12.75">
      <c r="A132" s="28"/>
      <c r="B132" s="28"/>
      <c r="C132" s="28"/>
      <c r="D132" s="28"/>
      <c r="E132" s="28"/>
      <c r="F132" s="28"/>
      <c r="G132" s="28"/>
      <c r="H132" s="28"/>
      <c r="I132" s="28"/>
      <c r="J132" s="28"/>
      <c r="K132" s="28"/>
      <c r="L132" s="28"/>
      <c r="M132" s="28"/>
      <c r="N132" s="28"/>
      <c r="O132" s="28"/>
      <c r="P132" s="28"/>
      <c r="Q132" s="28"/>
      <c r="R132" s="28"/>
      <c r="S132" s="28">
        <v>1</v>
      </c>
      <c r="T132" s="28"/>
      <c r="U132" s="28"/>
      <c r="V132" s="28"/>
      <c r="W132" s="28"/>
      <c r="X132" s="28"/>
      <c r="Y132" s="28"/>
      <c r="Z132" s="28"/>
      <c r="AA132" s="28"/>
    </row>
    <row r="133" spans="1:27" ht="12.75">
      <c r="A133" s="28">
        <v>1</v>
      </c>
      <c r="B133" s="28"/>
      <c r="C133" s="28"/>
      <c r="D133" s="28"/>
      <c r="E133" s="28"/>
      <c r="F133" s="28"/>
      <c r="G133" s="28"/>
      <c r="H133" s="28"/>
      <c r="I133" s="28"/>
      <c r="J133" s="28"/>
      <c r="K133" s="28"/>
      <c r="L133" s="28"/>
      <c r="M133" s="28"/>
      <c r="N133" s="28"/>
      <c r="O133" s="28"/>
      <c r="P133" s="28"/>
      <c r="Q133" s="28"/>
      <c r="R133" s="28"/>
      <c r="S133" s="28"/>
      <c r="T133" s="28"/>
      <c r="U133" s="28"/>
      <c r="V133" s="28">
        <v>1</v>
      </c>
      <c r="W133" s="28"/>
      <c r="X133" s="28"/>
      <c r="Y133" s="28"/>
      <c r="Z133" s="28"/>
      <c r="AA133" s="28"/>
    </row>
    <row r="134" spans="1:27" ht="12.75">
      <c r="A134" s="28"/>
      <c r="B134" s="28"/>
      <c r="C134" s="28"/>
      <c r="D134" s="28"/>
      <c r="E134" s="28"/>
      <c r="F134" s="28"/>
      <c r="G134" s="28"/>
      <c r="H134" s="28"/>
      <c r="I134" s="28"/>
      <c r="J134" s="28"/>
      <c r="K134" s="28"/>
      <c r="L134" s="28"/>
      <c r="M134" s="28"/>
      <c r="N134" s="28"/>
      <c r="O134" s="28"/>
      <c r="P134" s="28"/>
      <c r="Q134" s="28"/>
      <c r="R134" s="28"/>
      <c r="S134" s="28"/>
      <c r="T134" s="28"/>
      <c r="U134" s="28"/>
      <c r="V134" s="28"/>
      <c r="W134" s="28">
        <v>1</v>
      </c>
      <c r="X134" s="28"/>
      <c r="Y134" s="28"/>
      <c r="Z134" s="28"/>
      <c r="AA134" s="28"/>
    </row>
    <row r="135" spans="1:27" ht="12.75">
      <c r="A135" s="28">
        <v>1</v>
      </c>
      <c r="B135" s="28"/>
      <c r="C135" s="28"/>
      <c r="D135" s="28"/>
      <c r="E135" s="28"/>
      <c r="F135" s="28"/>
      <c r="G135" s="28"/>
      <c r="H135" s="28"/>
      <c r="I135" s="28"/>
      <c r="J135" s="28"/>
      <c r="K135" s="28"/>
      <c r="L135" s="28"/>
      <c r="M135" s="28"/>
      <c r="N135" s="28"/>
      <c r="O135" s="28"/>
      <c r="P135" s="28"/>
      <c r="Q135" s="28"/>
      <c r="R135" s="28">
        <v>1</v>
      </c>
      <c r="S135" s="28"/>
      <c r="T135" s="28"/>
      <c r="U135" s="28"/>
      <c r="V135" s="28"/>
      <c r="W135" s="28"/>
      <c r="X135" s="28"/>
      <c r="Y135" s="28"/>
      <c r="Z135" s="28"/>
      <c r="AA135" s="28"/>
    </row>
    <row r="136" spans="1:27" ht="12.75">
      <c r="A136" s="28"/>
      <c r="B136" s="28"/>
      <c r="C136" s="28"/>
      <c r="D136" s="28"/>
      <c r="E136" s="28"/>
      <c r="F136" s="28"/>
      <c r="G136" s="28"/>
      <c r="H136" s="28"/>
      <c r="I136" s="28"/>
      <c r="J136" s="28"/>
      <c r="K136" s="28"/>
      <c r="L136" s="28"/>
      <c r="M136" s="28"/>
      <c r="N136" s="28">
        <v>1</v>
      </c>
      <c r="O136" s="28"/>
      <c r="P136" s="28"/>
      <c r="Q136" s="28"/>
      <c r="R136" s="28"/>
      <c r="S136" s="28"/>
      <c r="T136" s="28"/>
      <c r="U136" s="28"/>
      <c r="V136" s="28"/>
      <c r="W136" s="28"/>
      <c r="X136" s="28"/>
      <c r="Y136" s="28">
        <v>1</v>
      </c>
      <c r="Z136" s="28"/>
      <c r="AA136" s="28"/>
    </row>
    <row r="137" spans="1:27" ht="12.75">
      <c r="A137" s="20">
        <v>1</v>
      </c>
      <c r="B137" s="20"/>
      <c r="C137" s="20"/>
      <c r="D137" s="20"/>
      <c r="E137" s="20"/>
      <c r="F137" s="20"/>
      <c r="G137" s="20"/>
      <c r="H137" s="20"/>
      <c r="I137" s="20"/>
      <c r="J137" s="20"/>
      <c r="K137" s="20"/>
      <c r="L137" s="20"/>
      <c r="M137" s="20"/>
      <c r="N137" s="20"/>
      <c r="O137" s="20"/>
      <c r="P137" s="20"/>
      <c r="Q137" s="20"/>
      <c r="R137" s="20">
        <v>1</v>
      </c>
      <c r="S137" s="20"/>
      <c r="T137" s="20"/>
      <c r="U137" s="20"/>
      <c r="V137" s="20"/>
      <c r="W137" s="20"/>
      <c r="X137" s="20"/>
      <c r="Y137" s="20"/>
      <c r="Z137" s="20"/>
      <c r="AA137" s="20"/>
    </row>
    <row r="138" spans="1:27" ht="12.75">
      <c r="A138" s="28"/>
      <c r="B138" s="28"/>
      <c r="C138" s="28"/>
      <c r="D138" s="28"/>
      <c r="E138" s="28"/>
      <c r="F138" s="28"/>
      <c r="G138" s="28"/>
      <c r="H138" s="28"/>
      <c r="I138" s="28"/>
      <c r="J138" s="28"/>
      <c r="K138" s="28"/>
      <c r="L138" s="28"/>
      <c r="M138" s="28"/>
      <c r="N138" s="28"/>
      <c r="O138" s="28"/>
      <c r="P138" s="28"/>
      <c r="Q138" s="28"/>
      <c r="R138" s="28"/>
      <c r="S138" s="28"/>
      <c r="T138" s="28">
        <v>1</v>
      </c>
      <c r="U138" s="28"/>
      <c r="V138" s="28"/>
      <c r="W138" s="28"/>
      <c r="X138" s="28"/>
      <c r="Y138" s="28"/>
      <c r="Z138" s="28"/>
      <c r="AA138" s="28"/>
    </row>
    <row r="139" spans="1:27" ht="12.75">
      <c r="A139" s="28"/>
      <c r="B139" s="28"/>
      <c r="C139" s="28"/>
      <c r="D139" s="28"/>
      <c r="E139" s="28"/>
      <c r="F139" s="28"/>
      <c r="G139" s="28"/>
      <c r="H139" s="28"/>
      <c r="I139" s="28"/>
      <c r="J139" s="28"/>
      <c r="K139" s="28">
        <v>1</v>
      </c>
      <c r="L139" s="28"/>
      <c r="M139" s="28"/>
      <c r="N139" s="28"/>
      <c r="O139" s="28"/>
      <c r="P139" s="28"/>
      <c r="Q139" s="28"/>
      <c r="R139" s="28"/>
      <c r="S139" s="28"/>
      <c r="T139" s="28"/>
      <c r="U139" s="28"/>
      <c r="V139" s="28"/>
      <c r="W139" s="28"/>
      <c r="X139" s="28"/>
      <c r="Y139" s="28"/>
      <c r="Z139" s="28"/>
      <c r="AA139" s="28"/>
    </row>
    <row r="140" spans="1:27" ht="12.75">
      <c r="A140" s="28">
        <v>1</v>
      </c>
      <c r="B140" s="28"/>
      <c r="C140" s="28"/>
      <c r="D140" s="28"/>
      <c r="E140" s="28"/>
      <c r="F140" s="28"/>
      <c r="G140" s="28"/>
      <c r="H140" s="28"/>
      <c r="I140" s="28"/>
      <c r="J140" s="28"/>
      <c r="K140" s="28"/>
      <c r="L140" s="28"/>
      <c r="M140" s="28"/>
      <c r="N140" s="28"/>
      <c r="O140" s="28"/>
      <c r="P140" s="28"/>
      <c r="Q140" s="28"/>
      <c r="R140" s="28">
        <v>1</v>
      </c>
      <c r="S140" s="28"/>
      <c r="T140" s="28"/>
      <c r="U140" s="28"/>
      <c r="V140" s="28"/>
      <c r="W140" s="28">
        <v>1</v>
      </c>
      <c r="X140" s="28"/>
      <c r="Y140" s="28"/>
      <c r="Z140" s="28"/>
      <c r="AA140" s="28"/>
    </row>
    <row r="141" spans="1:27" ht="12.75">
      <c r="A141" s="28">
        <v>1</v>
      </c>
      <c r="B141" s="28"/>
      <c r="C141" s="28"/>
      <c r="D141" s="28"/>
      <c r="E141" s="28"/>
      <c r="F141" s="28"/>
      <c r="G141" s="28"/>
      <c r="H141" s="28"/>
      <c r="I141" s="28"/>
      <c r="J141" s="28"/>
      <c r="K141" s="28"/>
      <c r="L141" s="28"/>
      <c r="M141" s="28"/>
      <c r="N141" s="28"/>
      <c r="O141" s="28">
        <v>1</v>
      </c>
      <c r="P141" s="28"/>
      <c r="Q141" s="28"/>
      <c r="R141" s="28"/>
      <c r="S141" s="28"/>
      <c r="T141" s="28"/>
      <c r="U141" s="28"/>
      <c r="V141" s="28"/>
      <c r="W141" s="28"/>
      <c r="X141" s="28"/>
      <c r="Y141" s="28"/>
      <c r="Z141" s="28"/>
      <c r="AA141" s="28"/>
    </row>
    <row r="142" spans="1:27" ht="12.75">
      <c r="A142" s="14"/>
      <c r="B142" s="14"/>
      <c r="C142" s="14"/>
      <c r="D142" s="14"/>
      <c r="E142" s="14"/>
      <c r="F142" s="14"/>
      <c r="G142" s="14"/>
      <c r="H142" s="14"/>
      <c r="I142" s="14"/>
      <c r="J142" s="14"/>
      <c r="K142" s="14"/>
      <c r="L142" s="14"/>
      <c r="M142" s="14"/>
      <c r="N142" s="14"/>
      <c r="O142" s="14">
        <v>1</v>
      </c>
      <c r="P142" s="14"/>
      <c r="Q142" s="14"/>
      <c r="R142" s="14"/>
      <c r="S142" s="14"/>
      <c r="T142" s="14"/>
      <c r="U142" s="14"/>
      <c r="V142" s="14"/>
      <c r="W142" s="14"/>
      <c r="X142" s="14"/>
      <c r="Y142" s="14"/>
      <c r="Z142" s="14"/>
      <c r="AA142" s="14"/>
    </row>
    <row r="143" spans="1:27" ht="12.75">
      <c r="A143" s="28"/>
      <c r="B143" s="28"/>
      <c r="C143" s="28"/>
      <c r="D143" s="28"/>
      <c r="E143" s="28"/>
      <c r="F143" s="28"/>
      <c r="G143" s="28"/>
      <c r="H143" s="28"/>
      <c r="I143" s="28"/>
      <c r="J143" s="28"/>
      <c r="K143" s="28"/>
      <c r="L143" s="28"/>
      <c r="M143" s="28"/>
      <c r="N143" s="28"/>
      <c r="O143" s="28"/>
      <c r="P143" s="28"/>
      <c r="Q143" s="28"/>
      <c r="R143" s="28"/>
      <c r="S143" s="28">
        <v>1</v>
      </c>
      <c r="T143" s="28"/>
      <c r="U143" s="28"/>
      <c r="V143" s="28"/>
      <c r="W143" s="28"/>
      <c r="X143" s="28"/>
      <c r="Y143" s="28"/>
      <c r="Z143" s="28"/>
      <c r="AA143" s="28"/>
    </row>
    <row r="144" spans="1:27" ht="12.75">
      <c r="A144" s="28"/>
      <c r="B144" s="28">
        <v>1</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2.75">
      <c r="A145" s="28"/>
      <c r="B145" s="28">
        <v>1</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2.75">
      <c r="A146" s="28"/>
      <c r="B146" s="28">
        <v>1</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2.75">
      <c r="A147" s="28"/>
      <c r="B147" s="28"/>
      <c r="C147" s="28"/>
      <c r="D147" s="28"/>
      <c r="E147" s="28"/>
      <c r="F147" s="28"/>
      <c r="G147" s="28"/>
      <c r="H147" s="28"/>
      <c r="I147" s="28"/>
      <c r="J147" s="28"/>
      <c r="K147" s="28"/>
      <c r="L147" s="28"/>
      <c r="M147" s="28"/>
      <c r="N147" s="28"/>
      <c r="O147" s="28"/>
      <c r="P147" s="28"/>
      <c r="Q147" s="28"/>
      <c r="R147" s="28">
        <v>1</v>
      </c>
      <c r="S147" s="28"/>
      <c r="T147" s="28"/>
      <c r="U147" s="28">
        <v>1</v>
      </c>
      <c r="V147" s="28"/>
      <c r="W147" s="28"/>
      <c r="X147" s="28"/>
      <c r="Y147" s="28">
        <v>1</v>
      </c>
      <c r="Z147" s="28"/>
      <c r="AA147" s="28"/>
    </row>
    <row r="148" spans="1:27" ht="12.75">
      <c r="A148" s="28">
        <v>1</v>
      </c>
      <c r="B148" s="28"/>
      <c r="C148" s="28"/>
      <c r="D148" s="28"/>
      <c r="E148" s="28"/>
      <c r="F148" s="28"/>
      <c r="G148" s="28"/>
      <c r="H148" s="28"/>
      <c r="I148" s="28"/>
      <c r="J148" s="28"/>
      <c r="K148" s="28"/>
      <c r="L148" s="28">
        <v>1</v>
      </c>
      <c r="M148" s="28"/>
      <c r="N148" s="28"/>
      <c r="O148" s="28"/>
      <c r="P148" s="28"/>
      <c r="Q148" s="28"/>
      <c r="R148" s="28"/>
      <c r="S148" s="28"/>
      <c r="T148" s="28"/>
      <c r="U148" s="28"/>
      <c r="V148" s="28"/>
      <c r="W148" s="28"/>
      <c r="X148" s="28"/>
      <c r="Y148" s="28"/>
      <c r="Z148" s="28"/>
      <c r="AA148" s="28"/>
    </row>
    <row r="149" spans="1:27" ht="12.75">
      <c r="A149" s="28"/>
      <c r="B149" s="28">
        <v>1</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2.75">
      <c r="A150" s="28">
        <v>1</v>
      </c>
      <c r="B150" s="28"/>
      <c r="C150" s="28"/>
      <c r="D150" s="28"/>
      <c r="E150" s="28"/>
      <c r="F150" s="28"/>
      <c r="G150" s="28"/>
      <c r="H150" s="28"/>
      <c r="I150" s="28"/>
      <c r="J150" s="28"/>
      <c r="K150" s="28"/>
      <c r="L150" s="28">
        <v>1</v>
      </c>
      <c r="M150" s="28"/>
      <c r="N150" s="28"/>
      <c r="O150" s="28"/>
      <c r="P150" s="28"/>
      <c r="Q150" s="28"/>
      <c r="R150" s="28"/>
      <c r="S150" s="28"/>
      <c r="T150" s="28"/>
      <c r="U150" s="28"/>
      <c r="V150" s="28"/>
      <c r="W150" s="28"/>
      <c r="X150" s="28"/>
      <c r="Y150" s="28"/>
      <c r="Z150" s="28"/>
      <c r="AA150" s="28"/>
    </row>
    <row r="151" spans="1:27" ht="12.75">
      <c r="A151" s="28">
        <v>1</v>
      </c>
      <c r="B151" s="28"/>
      <c r="C151" s="28"/>
      <c r="D151" s="28"/>
      <c r="E151" s="28"/>
      <c r="F151" s="28"/>
      <c r="G151" s="28"/>
      <c r="H151" s="28"/>
      <c r="I151" s="28"/>
      <c r="J151" s="28"/>
      <c r="K151" s="28"/>
      <c r="L151" s="28">
        <v>1</v>
      </c>
      <c r="M151" s="28"/>
      <c r="N151" s="28"/>
      <c r="O151" s="28"/>
      <c r="P151" s="28"/>
      <c r="Q151" s="28"/>
      <c r="R151" s="28"/>
      <c r="S151" s="28"/>
      <c r="T151" s="28"/>
      <c r="U151" s="28"/>
      <c r="V151" s="28"/>
      <c r="W151" s="28"/>
      <c r="X151" s="28"/>
      <c r="Y151" s="28"/>
      <c r="Z151" s="28"/>
      <c r="AA151" s="28"/>
    </row>
    <row r="152" spans="1:27" ht="12.75">
      <c r="A152" s="28"/>
      <c r="B152" s="28"/>
      <c r="C152" s="28"/>
      <c r="D152" s="28"/>
      <c r="E152" s="28"/>
      <c r="F152" s="28"/>
      <c r="G152" s="28"/>
      <c r="H152" s="28"/>
      <c r="I152" s="28"/>
      <c r="J152" s="28"/>
      <c r="K152" s="28">
        <v>1</v>
      </c>
      <c r="L152" s="28"/>
      <c r="M152" s="28"/>
      <c r="N152" s="28"/>
      <c r="O152" s="28"/>
      <c r="P152" s="28"/>
      <c r="Q152" s="28"/>
      <c r="R152" s="28"/>
      <c r="S152" s="28"/>
      <c r="T152" s="28"/>
      <c r="U152" s="28"/>
      <c r="V152" s="28"/>
      <c r="W152" s="28"/>
      <c r="X152" s="28"/>
      <c r="Y152" s="28"/>
      <c r="Z152" s="28"/>
      <c r="AA152" s="28"/>
    </row>
    <row r="153" spans="1:27" ht="12.75">
      <c r="A153" s="28"/>
      <c r="B153" s="28"/>
      <c r="C153" s="28"/>
      <c r="D153" s="28"/>
      <c r="E153" s="28"/>
      <c r="F153" s="28"/>
      <c r="G153" s="28"/>
      <c r="H153" s="28"/>
      <c r="I153" s="28"/>
      <c r="J153" s="28"/>
      <c r="K153" s="28"/>
      <c r="L153" s="28"/>
      <c r="M153" s="28"/>
      <c r="N153" s="28"/>
      <c r="O153" s="28">
        <v>1</v>
      </c>
      <c r="P153" s="28"/>
      <c r="Q153" s="28"/>
      <c r="R153" s="28"/>
      <c r="S153" s="28"/>
      <c r="T153" s="28"/>
      <c r="U153" s="28"/>
      <c r="V153" s="28"/>
      <c r="W153" s="28"/>
      <c r="X153" s="28"/>
      <c r="Y153" s="28"/>
      <c r="Z153" s="28"/>
      <c r="AA153" s="28"/>
    </row>
    <row r="154" spans="1:27" ht="12.75">
      <c r="A154" s="28">
        <v>1</v>
      </c>
      <c r="B154" s="28"/>
      <c r="C154" s="28"/>
      <c r="D154" s="28"/>
      <c r="E154" s="28"/>
      <c r="F154" s="28"/>
      <c r="G154" s="28"/>
      <c r="H154" s="28"/>
      <c r="I154" s="28"/>
      <c r="J154" s="28"/>
      <c r="K154" s="28"/>
      <c r="L154" s="28">
        <v>1</v>
      </c>
      <c r="M154" s="28"/>
      <c r="N154" s="28">
        <v>1</v>
      </c>
      <c r="O154" s="28"/>
      <c r="P154" s="28">
        <v>1</v>
      </c>
      <c r="Q154" s="28"/>
      <c r="R154" s="28"/>
      <c r="S154" s="28"/>
      <c r="T154" s="28"/>
      <c r="U154" s="28"/>
      <c r="V154" s="28"/>
      <c r="W154" s="28"/>
      <c r="X154" s="28"/>
      <c r="Y154" s="28"/>
      <c r="Z154" s="28"/>
      <c r="AA154" s="28"/>
    </row>
    <row r="155" spans="1:27">
      <c r="A155" s="60"/>
      <c r="B155" s="60">
        <v>1</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1:27" ht="12.75">
      <c r="A156" s="28"/>
      <c r="B156" s="28"/>
      <c r="C156" s="28"/>
      <c r="D156" s="28"/>
      <c r="E156" s="28"/>
      <c r="F156" s="28"/>
      <c r="G156" s="28"/>
      <c r="H156" s="28"/>
      <c r="I156" s="28"/>
      <c r="J156" s="28"/>
      <c r="K156" s="28">
        <v>1</v>
      </c>
      <c r="L156" s="28"/>
      <c r="M156" s="28"/>
      <c r="N156" s="28"/>
      <c r="O156" s="28"/>
      <c r="P156" s="28"/>
      <c r="Q156" s="28"/>
      <c r="R156" s="28"/>
      <c r="S156" s="28"/>
      <c r="T156" s="28"/>
      <c r="U156" s="28"/>
      <c r="V156" s="28"/>
      <c r="W156" s="28"/>
      <c r="X156" s="28"/>
      <c r="Y156" s="28"/>
      <c r="Z156" s="28"/>
      <c r="AA156" s="28"/>
    </row>
    <row r="157" spans="1:27" ht="12.75">
      <c r="A157" s="28">
        <v>1</v>
      </c>
      <c r="B157" s="28"/>
      <c r="C157" s="28"/>
      <c r="D157" s="28"/>
      <c r="E157" s="28"/>
      <c r="F157" s="28"/>
      <c r="G157" s="28"/>
      <c r="H157" s="28"/>
      <c r="I157" s="28"/>
      <c r="J157" s="28"/>
      <c r="K157" s="28"/>
      <c r="L157" s="28"/>
      <c r="M157" s="28"/>
      <c r="N157" s="28">
        <v>1</v>
      </c>
      <c r="O157" s="28"/>
      <c r="P157" s="28"/>
      <c r="Q157" s="28"/>
      <c r="R157" s="28"/>
      <c r="S157" s="28"/>
      <c r="T157" s="28"/>
      <c r="U157" s="28"/>
      <c r="V157" s="28"/>
      <c r="W157" s="28"/>
      <c r="X157" s="28"/>
      <c r="Y157" s="28"/>
      <c r="Z157" s="28"/>
      <c r="AA157" s="28"/>
    </row>
    <row r="158" spans="1:27" ht="12.75">
      <c r="A158" s="28">
        <v>1</v>
      </c>
      <c r="B158" s="28"/>
      <c r="C158" s="28"/>
      <c r="D158" s="28"/>
      <c r="E158" s="28"/>
      <c r="F158" s="28"/>
      <c r="G158" s="28"/>
      <c r="H158" s="28"/>
      <c r="I158" s="28"/>
      <c r="J158" s="28"/>
      <c r="K158" s="28"/>
      <c r="L158" s="28">
        <v>1</v>
      </c>
      <c r="M158" s="28"/>
      <c r="N158" s="28"/>
      <c r="O158" s="28"/>
      <c r="P158" s="28"/>
      <c r="Q158" s="28"/>
      <c r="R158" s="28"/>
      <c r="S158" s="28"/>
      <c r="T158" s="28"/>
      <c r="U158" s="28"/>
      <c r="V158" s="28">
        <v>1</v>
      </c>
      <c r="W158" s="28"/>
      <c r="X158" s="28"/>
      <c r="Y158" s="28"/>
      <c r="Z158" s="28"/>
      <c r="AA158" s="28"/>
    </row>
    <row r="159" spans="1:27" ht="12.75">
      <c r="A159" s="28"/>
      <c r="B159" s="28"/>
      <c r="C159" s="28"/>
      <c r="D159" s="28"/>
      <c r="E159" s="28"/>
      <c r="F159" s="28"/>
      <c r="G159" s="28"/>
      <c r="H159" s="28"/>
      <c r="I159" s="28"/>
      <c r="J159" s="28"/>
      <c r="K159" s="28"/>
      <c r="L159" s="28"/>
      <c r="M159" s="28"/>
      <c r="N159" s="28">
        <v>1</v>
      </c>
      <c r="O159" s="28"/>
      <c r="P159" s="28"/>
      <c r="Q159" s="28"/>
      <c r="R159" s="28"/>
      <c r="S159" s="28"/>
      <c r="T159" s="28"/>
      <c r="U159" s="28"/>
      <c r="V159" s="28"/>
      <c r="W159" s="28"/>
      <c r="X159" s="28"/>
      <c r="Y159" s="28"/>
      <c r="Z159" s="28"/>
      <c r="AA159" s="28"/>
    </row>
    <row r="160" spans="1:27" ht="12.75">
      <c r="A160" s="28"/>
      <c r="B160" s="28">
        <v>1</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2.75">
      <c r="A161" s="28">
        <v>0</v>
      </c>
      <c r="B161" s="28"/>
      <c r="C161" s="28"/>
      <c r="D161" s="28"/>
      <c r="E161" s="28"/>
      <c r="F161" s="28"/>
      <c r="G161" s="28"/>
      <c r="H161" s="28"/>
      <c r="I161" s="28"/>
      <c r="J161" s="28"/>
      <c r="K161" s="28"/>
      <c r="L161" s="28"/>
      <c r="M161" s="28"/>
      <c r="N161" s="28">
        <v>1</v>
      </c>
      <c r="O161" s="28"/>
      <c r="P161" s="28"/>
      <c r="Q161" s="28"/>
      <c r="R161" s="28"/>
      <c r="S161" s="28"/>
      <c r="T161" s="28"/>
      <c r="U161" s="28"/>
      <c r="V161" s="28"/>
      <c r="W161" s="28"/>
      <c r="X161" s="28"/>
      <c r="Y161" s="28"/>
      <c r="Z161" s="28"/>
      <c r="AA161" s="28"/>
    </row>
    <row r="162" spans="1:27" ht="12.75">
      <c r="A162" s="28">
        <v>1</v>
      </c>
      <c r="B162" s="28"/>
      <c r="C162" s="28"/>
      <c r="D162" s="28"/>
      <c r="E162" s="28"/>
      <c r="F162" s="28">
        <v>1</v>
      </c>
      <c r="G162" s="28">
        <v>1</v>
      </c>
      <c r="H162" s="28">
        <v>1</v>
      </c>
      <c r="I162" s="28"/>
      <c r="J162" s="28">
        <v>1</v>
      </c>
      <c r="K162" s="28"/>
      <c r="L162" s="28"/>
      <c r="M162" s="28"/>
      <c r="N162" s="28"/>
      <c r="O162" s="28"/>
      <c r="P162" s="28"/>
      <c r="Q162" s="28"/>
      <c r="R162" s="28"/>
      <c r="S162" s="28"/>
      <c r="T162" s="28"/>
      <c r="U162" s="28"/>
      <c r="V162" s="28"/>
      <c r="W162" s="28"/>
      <c r="X162" s="28"/>
      <c r="Y162" s="28"/>
      <c r="Z162" s="28"/>
      <c r="AA162" s="28"/>
    </row>
    <row r="163" spans="1:27" ht="12.75">
      <c r="A163" s="28"/>
      <c r="B163" s="28"/>
      <c r="C163" s="28"/>
      <c r="D163" s="28"/>
      <c r="E163" s="28"/>
      <c r="F163" s="28"/>
      <c r="G163" s="28"/>
      <c r="H163" s="28"/>
      <c r="I163" s="28"/>
      <c r="J163" s="28"/>
      <c r="K163" s="28"/>
      <c r="L163" s="28">
        <v>1</v>
      </c>
      <c r="M163" s="28"/>
      <c r="N163" s="28"/>
      <c r="O163" s="28"/>
      <c r="P163" s="28"/>
      <c r="Q163" s="28"/>
      <c r="R163" s="28"/>
      <c r="S163" s="28"/>
      <c r="T163" s="28"/>
      <c r="U163" s="28"/>
      <c r="V163" s="28"/>
      <c r="W163" s="28"/>
      <c r="X163" s="28"/>
      <c r="Y163" s="28"/>
      <c r="Z163" s="28"/>
      <c r="AA163" s="28"/>
    </row>
    <row r="164" spans="1:27" ht="12.75">
      <c r="A164" s="28"/>
      <c r="B164" s="28">
        <v>1</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2.75">
      <c r="A165" s="28"/>
      <c r="B165" s="28"/>
      <c r="C165" s="28">
        <v>1</v>
      </c>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2.75">
      <c r="A166" s="28"/>
      <c r="B166" s="28">
        <v>1</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2.75">
      <c r="A167" s="28"/>
      <c r="B167" s="28">
        <v>1</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2.75">
      <c r="A168" s="28"/>
      <c r="B168" s="28"/>
      <c r="C168" s="28"/>
      <c r="D168" s="28"/>
      <c r="E168" s="28"/>
      <c r="F168" s="28"/>
      <c r="G168" s="28"/>
      <c r="H168" s="28"/>
      <c r="I168" s="28"/>
      <c r="J168" s="28"/>
      <c r="K168" s="28"/>
      <c r="L168" s="28"/>
      <c r="M168" s="28"/>
      <c r="N168" s="28">
        <v>1</v>
      </c>
      <c r="O168" s="28"/>
      <c r="P168" s="28"/>
      <c r="Q168" s="28"/>
      <c r="R168" s="28"/>
      <c r="S168" s="28"/>
      <c r="T168" s="28"/>
      <c r="U168" s="28"/>
      <c r="V168" s="28"/>
      <c r="W168" s="28"/>
      <c r="X168" s="28"/>
      <c r="Y168" s="28"/>
      <c r="Z168" s="28"/>
      <c r="AA168" s="28"/>
    </row>
    <row r="169" spans="1:27" ht="12.75">
      <c r="A169" s="28"/>
      <c r="B169" s="28"/>
      <c r="C169" s="28"/>
      <c r="D169" s="28"/>
      <c r="E169" s="28"/>
      <c r="F169" s="28"/>
      <c r="G169" s="28"/>
      <c r="H169" s="28"/>
      <c r="I169" s="28"/>
      <c r="J169" s="28"/>
      <c r="K169" s="28"/>
      <c r="L169" s="28"/>
      <c r="M169" s="28"/>
      <c r="N169" s="28"/>
      <c r="O169" s="28"/>
      <c r="P169" s="28"/>
      <c r="Q169" s="28"/>
      <c r="R169" s="28"/>
      <c r="S169" s="28"/>
      <c r="T169" s="28"/>
      <c r="U169" s="28"/>
      <c r="V169" s="28">
        <v>1</v>
      </c>
      <c r="W169" s="28"/>
      <c r="X169" s="28"/>
      <c r="Y169" s="28"/>
      <c r="Z169" s="28"/>
      <c r="AA169" s="28"/>
    </row>
    <row r="170" spans="1:27" ht="12.75">
      <c r="A170" s="28"/>
      <c r="B170" s="28">
        <v>1</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2.75">
      <c r="A171" s="268">
        <f>SUM(A3:A170)</f>
        <v>36</v>
      </c>
      <c r="B171" s="18" t="s">
        <v>20</v>
      </c>
      <c r="C171" s="18" t="s">
        <v>107</v>
      </c>
      <c r="D171" s="18" t="s">
        <v>114</v>
      </c>
      <c r="E171" s="171" t="s">
        <v>1534</v>
      </c>
      <c r="F171" s="18" t="s">
        <v>121</v>
      </c>
      <c r="G171" s="18" t="s">
        <v>126</v>
      </c>
      <c r="H171" s="18" t="s">
        <v>108</v>
      </c>
      <c r="I171" s="18" t="s">
        <v>111</v>
      </c>
      <c r="J171" s="18" t="s">
        <v>113</v>
      </c>
      <c r="K171" s="18" t="s">
        <v>118</v>
      </c>
      <c r="L171" s="18" t="s">
        <v>105</v>
      </c>
      <c r="M171" s="18" t="s">
        <v>106</v>
      </c>
      <c r="N171" s="18" t="s">
        <v>110</v>
      </c>
      <c r="O171" s="18" t="s">
        <v>112</v>
      </c>
      <c r="P171" s="171" t="s">
        <v>1679</v>
      </c>
      <c r="Q171" s="18" t="s">
        <v>116</v>
      </c>
      <c r="R171" s="18" t="s">
        <v>117</v>
      </c>
      <c r="S171" s="18" t="s">
        <v>122</v>
      </c>
      <c r="T171" s="18" t="s">
        <v>123</v>
      </c>
      <c r="U171" s="18" t="s">
        <v>109</v>
      </c>
      <c r="V171" s="18" t="s">
        <v>115</v>
      </c>
      <c r="W171" s="171" t="s">
        <v>1496</v>
      </c>
      <c r="X171" s="18" t="s">
        <v>120</v>
      </c>
      <c r="Y171" s="18" t="s">
        <v>124</v>
      </c>
      <c r="Z171" s="18" t="s">
        <v>127</v>
      </c>
      <c r="AA171" s="18" t="s">
        <v>129</v>
      </c>
    </row>
    <row r="172" spans="1:27" ht="12.75">
      <c r="A172" s="68" t="s">
        <v>1205</v>
      </c>
      <c r="B172" s="68">
        <v>2</v>
      </c>
      <c r="C172" s="68">
        <v>3</v>
      </c>
      <c r="D172" s="68">
        <v>2</v>
      </c>
      <c r="E172" s="68">
        <v>2</v>
      </c>
      <c r="F172" s="68">
        <v>4</v>
      </c>
      <c r="G172" s="68">
        <v>4</v>
      </c>
      <c r="H172" s="68">
        <v>3</v>
      </c>
      <c r="I172" s="68">
        <v>0</v>
      </c>
      <c r="J172" s="68">
        <v>2</v>
      </c>
      <c r="K172" s="68">
        <v>1</v>
      </c>
      <c r="L172" s="68">
        <v>12</v>
      </c>
      <c r="N172" s="68">
        <v>5</v>
      </c>
      <c r="O172" s="68">
        <v>1</v>
      </c>
      <c r="P172" s="68">
        <v>2</v>
      </c>
      <c r="Q172" s="68">
        <v>0</v>
      </c>
      <c r="R172" s="68">
        <v>4</v>
      </c>
      <c r="S172" s="68">
        <v>0</v>
      </c>
      <c r="T172" s="68">
        <v>0</v>
      </c>
      <c r="U172" s="68">
        <v>2</v>
      </c>
      <c r="V172" s="68">
        <v>4</v>
      </c>
      <c r="W172" s="68">
        <v>3</v>
      </c>
      <c r="X172" s="68">
        <v>2</v>
      </c>
      <c r="Y172" s="68">
        <v>1</v>
      </c>
      <c r="Z172" s="68">
        <v>0</v>
      </c>
      <c r="AA172" s="68">
        <v>3</v>
      </c>
    </row>
    <row r="174" spans="1:27" ht="12.75">
      <c r="A174" s="68">
        <f>SUM(B172:AA172)</f>
        <v>62</v>
      </c>
    </row>
    <row r="180" spans="2:13" ht="15" customHeight="1">
      <c r="B180" s="18">
        <f>SUM(C172,D172,E172,F172,G172)</f>
        <v>15</v>
      </c>
      <c r="L180" s="1" t="s">
        <v>1328</v>
      </c>
      <c r="M180" s="95" t="s">
        <v>1329</v>
      </c>
    </row>
    <row r="181" spans="2:13" ht="15" customHeight="1">
      <c r="B181" s="18">
        <f>SUM(H172,I172,J172,K172)</f>
        <v>6</v>
      </c>
      <c r="L181" s="1" t="s">
        <v>1330</v>
      </c>
      <c r="M181" s="95" t="s">
        <v>1331</v>
      </c>
    </row>
    <row r="182" spans="2:13" ht="15" customHeight="1">
      <c r="B182" s="18">
        <f>SUM(L172,N172,O172,P172)</f>
        <v>20</v>
      </c>
      <c r="L182" s="1" t="s">
        <v>1332</v>
      </c>
      <c r="M182" s="95" t="s">
        <v>1333</v>
      </c>
    </row>
    <row r="183" spans="2:13" ht="15" customHeight="1">
      <c r="B183" s="18">
        <f>SUM(Q172,R172,S172,T172)</f>
        <v>4</v>
      </c>
      <c r="L183" s="1" t="s">
        <v>1334</v>
      </c>
      <c r="M183" s="95" t="s">
        <v>1335</v>
      </c>
    </row>
    <row r="184" spans="2:13" ht="15" customHeight="1">
      <c r="B184" s="18">
        <f>SUM(U172,V172,W172,X172,Y172,Z172)</f>
        <v>12</v>
      </c>
      <c r="L184" s="1" t="s">
        <v>1336</v>
      </c>
      <c r="M184" s="95" t="s">
        <v>1337</v>
      </c>
    </row>
    <row r="185" spans="2:13" ht="15" customHeight="1">
      <c r="B185" s="267">
        <f>SUM(B180:B184)</f>
        <v>57</v>
      </c>
    </row>
  </sheetData>
  <conditionalFormatting sqref="A3:A170">
    <cfRule type="cellIs" dxfId="39" priority="2" operator="equal">
      <formula>1</formula>
    </cfRule>
  </conditionalFormatting>
  <conditionalFormatting sqref="A3:AA3 A6:AA9 A12:AA12 A15:AA16 A23:AA23 A25:AA26 A28:AA30 A52:AA52 A57:AA58 A60:AA60 A67:AA67 A70:AA70 A140:AA140 A148:AA148 A150:AA151 A154:AA154 A157:AA158 A161:AA162">
    <cfRule type="notContainsBlanks" dxfId="38" priority="3">
      <formula>LEN(TRIM(A3))&gt;0</formula>
    </cfRule>
  </conditionalFormatting>
  <conditionalFormatting sqref="A102:AA102 A110:AA111 A118:AA119 A121:AA122 A127:AA127 A133:AA133 A135:AA135">
    <cfRule type="notContainsBlanks" dxfId="37" priority="11">
      <formula>LEN(TRIM(A135))&gt;0</formula>
    </cfRule>
  </conditionalFormatting>
  <conditionalFormatting sqref="A3:XFD3 A6:XFD9 A12:XFD12 A20:XFD20 A23:XFD23 A25:XFD26 A28:XFD30 A52:XFD52 A57:XFD57 A60:XFD60 A67:XFD68 A70:XFD70 A102:XFD102 A110:XFD110 A118:XFD119 A122:XFD122 A133:XFD133 A135:XFD135 A137:XFD137 A140:XFD141 A148:XFD148 A150:XFD151 A154:XFD154 A157:XFD158 A162:XFD162">
    <cfRule type="cellIs" dxfId="36" priority="1" operator="equal">
      <formul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G1000"/>
  <sheetViews>
    <sheetView topLeftCell="D177" workbookViewId="0">
      <selection activeCell="G194" sqref="G194:K194"/>
    </sheetView>
  </sheetViews>
  <sheetFormatPr baseColWidth="10" defaultColWidth="12.5703125" defaultRowHeight="15" customHeight="1"/>
  <cols>
    <col min="1" max="1" width="15.42578125" bestFit="1" customWidth="1"/>
    <col min="2" max="2" width="10.140625" bestFit="1" customWidth="1"/>
    <col min="3" max="3" width="19.140625" customWidth="1"/>
    <col min="4" max="4" width="26.7109375" customWidth="1"/>
    <col min="5" max="5" width="15.85546875" customWidth="1"/>
    <col min="6" max="6" width="29.5703125" customWidth="1"/>
    <col min="7" max="7" width="9.28515625" bestFit="1" customWidth="1"/>
    <col min="8" max="8" width="5.140625" bestFit="1" customWidth="1"/>
    <col min="9" max="9" width="8.28515625" bestFit="1" customWidth="1"/>
    <col min="10" max="10" width="5.7109375" customWidth="1"/>
    <col min="11" max="11" width="10.140625" customWidth="1"/>
    <col min="12" max="12" width="6.42578125" customWidth="1"/>
    <col min="13" max="13" width="9.5703125" bestFit="1" customWidth="1"/>
    <col min="14" max="14" width="8" bestFit="1" customWidth="1"/>
    <col min="15" max="15" width="8.28515625" bestFit="1" customWidth="1"/>
    <col min="16" max="16" width="11.7109375" bestFit="1" customWidth="1"/>
    <col min="17" max="17" width="9.140625" customWidth="1"/>
    <col min="18" max="18" width="9" bestFit="1" customWidth="1"/>
    <col min="19" max="19" width="7.5703125" bestFit="1" customWidth="1"/>
    <col min="20" max="20" width="7" bestFit="1" customWidth="1"/>
    <col min="21" max="21" width="8.140625" bestFit="1" customWidth="1"/>
    <col min="22" max="22" width="8" bestFit="1" customWidth="1"/>
    <col min="23" max="23" width="7.7109375" bestFit="1" customWidth="1"/>
    <col min="24" max="24" width="7.28515625" customWidth="1"/>
    <col min="25" max="25" width="8.5703125" bestFit="1" customWidth="1"/>
    <col min="26" max="26" width="8" bestFit="1" customWidth="1"/>
    <col min="27" max="27" width="8.5703125" bestFit="1" customWidth="1"/>
    <col min="28" max="28" width="9.42578125" bestFit="1" customWidth="1"/>
    <col min="29" max="29" width="13.85546875" bestFit="1" customWidth="1"/>
    <col min="30" max="30" width="17.42578125" customWidth="1"/>
    <col min="31" max="31" width="7.85546875" bestFit="1" customWidth="1"/>
  </cols>
  <sheetData>
    <row r="1" spans="1:31" ht="15.75" customHeight="1">
      <c r="A1" s="94"/>
    </row>
    <row r="2" spans="1:31" ht="15.75" customHeight="1">
      <c r="A2" s="109" t="s">
        <v>45</v>
      </c>
      <c r="B2" s="109" t="s">
        <v>46</v>
      </c>
      <c r="C2" s="109" t="s">
        <v>49</v>
      </c>
      <c r="D2" s="109" t="s">
        <v>50</v>
      </c>
      <c r="E2" s="109" t="s">
        <v>51</v>
      </c>
      <c r="F2" s="282"/>
      <c r="G2" s="227" t="s">
        <v>107</v>
      </c>
      <c r="H2" s="227" t="s">
        <v>114</v>
      </c>
      <c r="I2" s="227" t="s">
        <v>128</v>
      </c>
      <c r="J2" s="227" t="s">
        <v>121</v>
      </c>
      <c r="K2" s="227" t="s">
        <v>126</v>
      </c>
      <c r="L2" s="275" t="s">
        <v>108</v>
      </c>
      <c r="M2" s="275" t="s">
        <v>111</v>
      </c>
      <c r="N2" s="275" t="s">
        <v>113</v>
      </c>
      <c r="O2" s="275" t="s">
        <v>118</v>
      </c>
      <c r="P2" s="276" t="s">
        <v>105</v>
      </c>
      <c r="Q2" s="277" t="s">
        <v>110</v>
      </c>
      <c r="R2" s="277" t="s">
        <v>112</v>
      </c>
      <c r="S2" s="277" t="s">
        <v>125</v>
      </c>
      <c r="T2" s="279" t="s">
        <v>116</v>
      </c>
      <c r="U2" s="279" t="s">
        <v>117</v>
      </c>
      <c r="V2" s="279" t="s">
        <v>122</v>
      </c>
      <c r="W2" s="279" t="s">
        <v>123</v>
      </c>
      <c r="X2" s="278" t="s">
        <v>109</v>
      </c>
      <c r="Y2" s="278" t="s">
        <v>115</v>
      </c>
      <c r="Z2" s="278" t="s">
        <v>119</v>
      </c>
      <c r="AA2" s="278" t="s">
        <v>120</v>
      </c>
      <c r="AB2" s="278" t="s">
        <v>124</v>
      </c>
      <c r="AC2" s="278" t="s">
        <v>127</v>
      </c>
      <c r="AD2" s="141" t="s">
        <v>129</v>
      </c>
      <c r="AE2" s="139" t="s">
        <v>20</v>
      </c>
    </row>
    <row r="3" spans="1:31" ht="15.75" customHeight="1">
      <c r="A3" s="12">
        <v>1</v>
      </c>
      <c r="B3" s="12">
        <v>1</v>
      </c>
      <c r="C3" s="12">
        <v>1</v>
      </c>
      <c r="D3" s="12">
        <v>1</v>
      </c>
      <c r="E3" s="12"/>
      <c r="F3" s="283"/>
      <c r="G3" s="12"/>
      <c r="H3" s="12"/>
      <c r="I3" s="12"/>
      <c r="J3" s="12"/>
      <c r="K3" s="12"/>
      <c r="L3" s="12"/>
      <c r="M3" s="12"/>
      <c r="N3" s="12"/>
      <c r="O3" s="12"/>
      <c r="P3" s="12">
        <v>1</v>
      </c>
      <c r="Q3" s="12">
        <v>1</v>
      </c>
      <c r="R3" s="12"/>
      <c r="S3" s="12"/>
      <c r="T3" s="12"/>
      <c r="U3" s="12"/>
      <c r="V3" s="12"/>
      <c r="W3" s="12"/>
      <c r="X3" s="12"/>
      <c r="Y3" s="12"/>
      <c r="Z3" s="12"/>
      <c r="AA3" s="12"/>
      <c r="AB3" s="12"/>
      <c r="AC3" s="12"/>
      <c r="AD3" s="12"/>
      <c r="AE3" s="12"/>
    </row>
    <row r="4" spans="1:31" ht="15.75" customHeight="1">
      <c r="A4" s="12"/>
      <c r="B4" s="12"/>
      <c r="C4" s="12"/>
      <c r="D4" s="12"/>
      <c r="E4" s="12"/>
      <c r="F4" s="283"/>
      <c r="G4" s="12"/>
      <c r="H4" s="12"/>
      <c r="I4" s="12"/>
      <c r="J4" s="12"/>
      <c r="K4" s="12"/>
      <c r="L4" s="12"/>
      <c r="M4" s="12"/>
      <c r="N4" s="12"/>
      <c r="O4" s="12"/>
      <c r="P4" s="12"/>
      <c r="Q4" s="12"/>
      <c r="R4" s="12"/>
      <c r="S4" s="12"/>
      <c r="T4" s="12"/>
      <c r="U4" s="12"/>
      <c r="V4" s="12"/>
      <c r="W4" s="12"/>
      <c r="X4" s="12"/>
      <c r="Y4" s="12"/>
      <c r="Z4" s="12"/>
      <c r="AA4" s="12"/>
      <c r="AB4" s="12">
        <v>1</v>
      </c>
      <c r="AC4" s="12"/>
      <c r="AD4" s="12"/>
      <c r="AE4" s="12"/>
    </row>
    <row r="5" spans="1:31" ht="15.75" customHeight="1">
      <c r="A5" s="12"/>
      <c r="B5" s="12"/>
      <c r="C5" s="12"/>
      <c r="D5" s="12"/>
      <c r="E5" s="12"/>
      <c r="F5" s="283"/>
      <c r="G5" s="12"/>
      <c r="H5" s="12"/>
      <c r="I5" s="12"/>
      <c r="J5" s="12"/>
      <c r="K5" s="12"/>
      <c r="L5" s="12"/>
      <c r="M5" s="12"/>
      <c r="N5" s="12"/>
      <c r="O5" s="12"/>
      <c r="P5" s="12"/>
      <c r="Q5" s="12"/>
      <c r="R5" s="12"/>
      <c r="S5" s="12"/>
      <c r="T5" s="12"/>
      <c r="U5" s="12">
        <v>1</v>
      </c>
      <c r="V5" s="12"/>
      <c r="W5" s="12"/>
      <c r="X5" s="12"/>
      <c r="Y5" s="12"/>
      <c r="Z5" s="12"/>
      <c r="AA5" s="12"/>
      <c r="AB5" s="12"/>
      <c r="AC5" s="12"/>
      <c r="AD5" s="12"/>
      <c r="AE5" s="12"/>
    </row>
    <row r="6" spans="1:31" ht="15.75" customHeight="1">
      <c r="A6" s="12">
        <v>1</v>
      </c>
      <c r="B6" s="12">
        <v>1</v>
      </c>
      <c r="C6" s="12">
        <v>1</v>
      </c>
      <c r="D6" s="12"/>
      <c r="E6" s="12"/>
      <c r="F6" s="283"/>
      <c r="G6" s="12"/>
      <c r="H6" s="12"/>
      <c r="I6" s="12"/>
      <c r="J6" s="12"/>
      <c r="K6" s="12"/>
      <c r="L6" s="12"/>
      <c r="M6" s="12"/>
      <c r="N6" s="12"/>
      <c r="O6" s="12"/>
      <c r="P6" s="12"/>
      <c r="Q6" s="12"/>
      <c r="R6" s="12"/>
      <c r="S6" s="12"/>
      <c r="T6" s="12"/>
      <c r="U6" s="12"/>
      <c r="V6" s="12"/>
      <c r="W6" s="12"/>
      <c r="X6" s="12"/>
      <c r="Y6" s="12"/>
      <c r="Z6" s="12"/>
      <c r="AA6" s="12">
        <v>1</v>
      </c>
      <c r="AB6" s="12"/>
      <c r="AC6" s="12"/>
      <c r="AD6" s="12"/>
      <c r="AE6" s="12"/>
    </row>
    <row r="7" spans="1:31" ht="15.75" customHeight="1">
      <c r="A7" s="12">
        <v>1</v>
      </c>
      <c r="B7" s="12">
        <v>1</v>
      </c>
      <c r="C7" s="12">
        <v>1</v>
      </c>
      <c r="D7" s="12"/>
      <c r="E7" s="12"/>
      <c r="F7" s="283"/>
      <c r="G7" s="12"/>
      <c r="H7" s="12"/>
      <c r="I7" s="12"/>
      <c r="J7" s="12"/>
      <c r="K7" s="12"/>
      <c r="L7" s="12"/>
      <c r="M7" s="12"/>
      <c r="N7" s="12"/>
      <c r="O7" s="12"/>
      <c r="P7" s="12"/>
      <c r="Q7" s="12"/>
      <c r="R7" s="12"/>
      <c r="S7" s="12"/>
      <c r="T7" s="12"/>
      <c r="U7" s="12"/>
      <c r="V7" s="12"/>
      <c r="W7" s="12"/>
      <c r="X7" s="12">
        <v>1</v>
      </c>
      <c r="Y7" s="12"/>
      <c r="Z7" s="12"/>
      <c r="AA7" s="12"/>
      <c r="AB7" s="12"/>
      <c r="AC7" s="12"/>
      <c r="AD7" s="12"/>
      <c r="AE7" s="12"/>
    </row>
    <row r="8" spans="1:31" ht="15.75" customHeight="1">
      <c r="A8" s="12">
        <v>1</v>
      </c>
      <c r="B8" s="12"/>
      <c r="C8" s="12"/>
      <c r="D8" s="12"/>
      <c r="E8" s="12"/>
      <c r="F8" s="283"/>
      <c r="G8" s="12"/>
      <c r="H8" s="12"/>
      <c r="I8" s="12"/>
      <c r="J8" s="12"/>
      <c r="K8" s="12"/>
      <c r="L8" s="12"/>
      <c r="M8" s="12"/>
      <c r="N8" s="12"/>
      <c r="O8" s="12"/>
      <c r="P8" s="12"/>
      <c r="Q8" s="12"/>
      <c r="R8" s="12"/>
      <c r="S8" s="12"/>
      <c r="T8" s="12"/>
      <c r="U8" s="12"/>
      <c r="V8" s="12"/>
      <c r="W8" s="12"/>
      <c r="X8" s="12"/>
      <c r="Y8" s="12"/>
      <c r="Z8" s="12"/>
      <c r="AA8" s="12"/>
      <c r="AB8" s="12"/>
      <c r="AC8" s="12"/>
      <c r="AD8" s="12"/>
      <c r="AE8" s="12">
        <v>1</v>
      </c>
    </row>
    <row r="9" spans="1:31" ht="15.75" customHeight="1">
      <c r="A9" s="12">
        <v>1</v>
      </c>
      <c r="B9" s="12">
        <v>1</v>
      </c>
      <c r="C9" s="12">
        <v>1</v>
      </c>
      <c r="D9" s="12">
        <v>1</v>
      </c>
      <c r="E9" s="12"/>
      <c r="F9" s="283"/>
      <c r="G9" s="12"/>
      <c r="H9" s="12"/>
      <c r="I9" s="12"/>
      <c r="J9" s="12"/>
      <c r="K9" s="12"/>
      <c r="L9" s="12"/>
      <c r="M9" s="12"/>
      <c r="N9" s="12"/>
      <c r="O9" s="12"/>
      <c r="P9" s="12"/>
      <c r="Q9" s="12"/>
      <c r="R9" s="12"/>
      <c r="S9" s="12"/>
      <c r="T9" s="12"/>
      <c r="U9" s="12">
        <v>1</v>
      </c>
      <c r="V9" s="12"/>
      <c r="W9" s="12"/>
      <c r="X9" s="12"/>
      <c r="Y9" s="12"/>
      <c r="Z9" s="12">
        <v>1</v>
      </c>
      <c r="AA9" s="12"/>
      <c r="AB9" s="12"/>
      <c r="AC9" s="12"/>
      <c r="AD9" s="12"/>
      <c r="AE9" s="12"/>
    </row>
    <row r="10" spans="1:31" ht="15.75" customHeight="1">
      <c r="A10" s="12"/>
      <c r="B10" s="12"/>
      <c r="C10" s="12"/>
      <c r="D10" s="12"/>
      <c r="E10" s="12"/>
      <c r="F10" s="283"/>
      <c r="G10" s="12"/>
      <c r="H10" s="12"/>
      <c r="I10" s="12"/>
      <c r="J10" s="12"/>
      <c r="K10" s="12"/>
      <c r="L10" s="12"/>
      <c r="M10" s="12"/>
      <c r="N10" s="12"/>
      <c r="O10" s="12"/>
      <c r="P10" s="12"/>
      <c r="Q10" s="12"/>
      <c r="R10" s="12"/>
      <c r="S10" s="12"/>
      <c r="T10" s="12"/>
      <c r="U10" s="12"/>
      <c r="V10" s="12"/>
      <c r="W10" s="12"/>
      <c r="X10" s="12"/>
      <c r="Y10" s="12"/>
      <c r="Z10" s="12"/>
      <c r="AA10" s="12"/>
      <c r="AB10" s="12">
        <v>1</v>
      </c>
      <c r="AC10" s="12"/>
      <c r="AD10" s="12"/>
      <c r="AE10" s="12"/>
    </row>
    <row r="11" spans="1:31" ht="15.75" customHeight="1">
      <c r="A11" s="12">
        <v>0</v>
      </c>
      <c r="B11" s="12"/>
      <c r="C11" s="12"/>
      <c r="D11" s="12"/>
      <c r="E11" s="12"/>
      <c r="F11" s="283"/>
      <c r="G11" s="12"/>
      <c r="H11" s="12"/>
      <c r="I11" s="12"/>
      <c r="J11" s="12"/>
      <c r="K11" s="12"/>
      <c r="L11" s="12"/>
      <c r="M11" s="12"/>
      <c r="N11" s="12"/>
      <c r="O11" s="12"/>
      <c r="P11" s="12"/>
      <c r="Q11" s="12"/>
      <c r="R11" s="12"/>
      <c r="S11" s="12"/>
      <c r="T11" s="12"/>
      <c r="U11" s="12"/>
      <c r="V11" s="12"/>
      <c r="W11" s="12"/>
      <c r="X11" s="12">
        <v>1</v>
      </c>
      <c r="Y11" s="12"/>
      <c r="Z11" s="12"/>
      <c r="AA11" s="12"/>
      <c r="AB11" s="12">
        <v>1</v>
      </c>
      <c r="AC11" s="12"/>
      <c r="AD11" s="12"/>
      <c r="AE11" s="12"/>
    </row>
    <row r="12" spans="1:31" ht="15.75" customHeight="1">
      <c r="A12" s="12"/>
      <c r="B12" s="12"/>
      <c r="C12" s="12"/>
      <c r="D12" s="12"/>
      <c r="E12" s="12">
        <v>1</v>
      </c>
      <c r="F12" s="283"/>
      <c r="G12" s="12"/>
      <c r="H12" s="12"/>
      <c r="I12" s="12"/>
      <c r="J12" s="12"/>
      <c r="K12" s="12"/>
      <c r="L12" s="12"/>
      <c r="M12" s="12"/>
      <c r="N12" s="12"/>
      <c r="O12" s="12"/>
      <c r="P12" s="12"/>
      <c r="Q12" s="12"/>
      <c r="R12" s="12"/>
      <c r="S12" s="12"/>
      <c r="T12" s="12"/>
      <c r="U12" s="12"/>
      <c r="V12" s="12"/>
      <c r="W12" s="12"/>
      <c r="X12" s="12">
        <v>1</v>
      </c>
      <c r="Y12" s="12">
        <v>1</v>
      </c>
      <c r="Z12" s="12">
        <v>1</v>
      </c>
      <c r="AA12" s="12">
        <v>1</v>
      </c>
      <c r="AB12" s="12">
        <v>1</v>
      </c>
      <c r="AC12" s="12"/>
      <c r="AD12" s="12"/>
      <c r="AE12" s="12"/>
    </row>
    <row r="13" spans="1:31" ht="15.75" customHeight="1">
      <c r="A13" s="12">
        <v>0</v>
      </c>
      <c r="B13" s="12"/>
      <c r="C13" s="12"/>
      <c r="D13" s="12"/>
      <c r="E13" s="12"/>
      <c r="F13" s="284"/>
      <c r="G13" s="12"/>
      <c r="H13" s="12"/>
      <c r="I13" s="12"/>
      <c r="J13" s="12"/>
      <c r="K13" s="12"/>
      <c r="L13" s="12"/>
      <c r="M13" s="12"/>
      <c r="N13" s="12"/>
      <c r="O13" s="12"/>
      <c r="P13" s="12"/>
      <c r="Q13" s="12"/>
      <c r="R13" s="12"/>
      <c r="S13" s="12"/>
      <c r="T13" s="12"/>
      <c r="U13" s="12"/>
      <c r="V13" s="12"/>
      <c r="W13" s="12"/>
      <c r="X13" s="12"/>
      <c r="Y13" s="12"/>
      <c r="Z13" s="12"/>
      <c r="AA13" s="12"/>
      <c r="AB13" s="12">
        <v>1</v>
      </c>
      <c r="AC13" s="12"/>
      <c r="AD13" s="12"/>
      <c r="AE13" s="19"/>
    </row>
    <row r="14" spans="1:31" ht="15.75" customHeight="1">
      <c r="A14" s="12">
        <v>0</v>
      </c>
      <c r="B14" s="12"/>
      <c r="C14" s="12"/>
      <c r="D14" s="12"/>
      <c r="E14" s="12"/>
      <c r="F14" s="283"/>
      <c r="G14" s="12"/>
      <c r="H14" s="12"/>
      <c r="I14" s="12"/>
      <c r="J14" s="12"/>
      <c r="K14" s="12"/>
      <c r="L14" s="12"/>
      <c r="M14" s="12"/>
      <c r="N14" s="12"/>
      <c r="O14" s="12"/>
      <c r="P14" s="12"/>
      <c r="Q14" s="12"/>
      <c r="R14" s="12"/>
      <c r="S14" s="12"/>
      <c r="T14" s="12"/>
      <c r="U14" s="12"/>
      <c r="V14" s="12"/>
      <c r="W14" s="12"/>
      <c r="X14" s="12"/>
      <c r="Y14" s="12"/>
      <c r="Z14" s="12">
        <v>1</v>
      </c>
      <c r="AA14" s="12"/>
      <c r="AB14" s="12"/>
      <c r="AC14" s="12"/>
      <c r="AD14" s="12"/>
      <c r="AE14" s="12"/>
    </row>
    <row r="15" spans="1:31" ht="15.75" customHeight="1">
      <c r="A15" s="12">
        <v>0</v>
      </c>
      <c r="B15" s="12"/>
      <c r="C15" s="12"/>
      <c r="D15" s="12"/>
      <c r="E15" s="12"/>
      <c r="F15" s="284"/>
      <c r="G15" s="12"/>
      <c r="H15" s="12"/>
      <c r="I15" s="12"/>
      <c r="J15" s="12"/>
      <c r="K15" s="12"/>
      <c r="L15" s="12"/>
      <c r="M15" s="12"/>
      <c r="N15" s="12"/>
      <c r="O15" s="12"/>
      <c r="P15" s="12"/>
      <c r="Q15" s="12"/>
      <c r="R15" s="12"/>
      <c r="S15" s="12"/>
      <c r="T15" s="12"/>
      <c r="U15" s="12"/>
      <c r="V15" s="12"/>
      <c r="W15" s="12"/>
      <c r="X15" s="12">
        <v>1</v>
      </c>
      <c r="Y15" s="12"/>
      <c r="Z15" s="12"/>
      <c r="AA15" s="12"/>
      <c r="AB15" s="12"/>
      <c r="AC15" s="12"/>
      <c r="AD15" s="12"/>
      <c r="AE15" s="12"/>
    </row>
    <row r="16" spans="1:31" ht="15.75" customHeight="1">
      <c r="A16" s="12">
        <v>0</v>
      </c>
      <c r="B16" s="12"/>
      <c r="C16" s="12"/>
      <c r="D16" s="12"/>
      <c r="E16" s="12"/>
      <c r="F16" s="283"/>
      <c r="G16" s="12"/>
      <c r="H16" s="12"/>
      <c r="I16" s="12"/>
      <c r="J16" s="12"/>
      <c r="K16" s="12"/>
      <c r="L16" s="12"/>
      <c r="M16" s="12"/>
      <c r="N16" s="12"/>
      <c r="O16" s="12"/>
      <c r="P16" s="12"/>
      <c r="Q16" s="12"/>
      <c r="R16" s="12"/>
      <c r="S16" s="12"/>
      <c r="T16" s="12"/>
      <c r="U16" s="12"/>
      <c r="V16" s="12"/>
      <c r="W16" s="12"/>
      <c r="X16" s="12">
        <v>1</v>
      </c>
      <c r="Y16" s="12"/>
      <c r="Z16" s="12"/>
      <c r="AA16" s="12"/>
      <c r="AB16" s="12"/>
      <c r="AC16" s="12"/>
      <c r="AD16" s="12"/>
      <c r="AE16" s="12"/>
    </row>
    <row r="17" spans="1:31" ht="15.75" customHeight="1">
      <c r="A17" s="12"/>
      <c r="B17" s="12"/>
      <c r="C17" s="12"/>
      <c r="D17" s="12"/>
      <c r="E17" s="12"/>
      <c r="F17" s="283"/>
      <c r="G17" s="12"/>
      <c r="H17" s="12"/>
      <c r="I17" s="12"/>
      <c r="J17" s="12"/>
      <c r="K17" s="12"/>
      <c r="L17" s="12"/>
      <c r="M17" s="12"/>
      <c r="N17" s="12"/>
      <c r="O17" s="12"/>
      <c r="P17" s="12"/>
      <c r="Q17" s="12"/>
      <c r="R17" s="12"/>
      <c r="S17" s="12"/>
      <c r="T17" s="12"/>
      <c r="U17" s="12"/>
      <c r="V17" s="12"/>
      <c r="W17" s="12"/>
      <c r="X17" s="12"/>
      <c r="Y17" s="12">
        <v>1</v>
      </c>
      <c r="Z17" s="12"/>
      <c r="AA17" s="12"/>
      <c r="AB17" s="12"/>
      <c r="AC17" s="12"/>
      <c r="AD17" s="12"/>
      <c r="AE17" s="12"/>
    </row>
    <row r="18" spans="1:31" ht="15.75" customHeight="1">
      <c r="A18" s="12"/>
      <c r="B18" s="12"/>
      <c r="C18" s="12"/>
      <c r="D18" s="12"/>
      <c r="E18" s="12"/>
      <c r="F18" s="283"/>
      <c r="G18" s="12"/>
      <c r="H18" s="12"/>
      <c r="I18" s="12"/>
      <c r="J18" s="12"/>
      <c r="K18" s="12"/>
      <c r="L18" s="12"/>
      <c r="M18" s="12"/>
      <c r="N18" s="12"/>
      <c r="O18" s="12"/>
      <c r="P18" s="12">
        <v>1</v>
      </c>
      <c r="Q18" s="12"/>
      <c r="R18" s="12"/>
      <c r="S18" s="12"/>
      <c r="T18" s="12"/>
      <c r="U18" s="12"/>
      <c r="V18" s="12"/>
      <c r="W18" s="12"/>
      <c r="X18" s="12"/>
      <c r="Y18" s="12"/>
      <c r="Z18" s="12"/>
      <c r="AA18" s="12"/>
      <c r="AB18" s="12"/>
      <c r="AC18" s="12"/>
      <c r="AD18" s="12"/>
      <c r="AE18" s="12"/>
    </row>
    <row r="19" spans="1:31" ht="15.75" customHeight="1">
      <c r="A19" s="12"/>
      <c r="B19" s="12"/>
      <c r="C19" s="12"/>
      <c r="D19" s="12"/>
      <c r="E19" s="12"/>
      <c r="F19" s="283"/>
      <c r="G19" s="12"/>
      <c r="H19" s="12"/>
      <c r="I19" s="12"/>
      <c r="J19" s="12"/>
      <c r="K19" s="12"/>
      <c r="L19" s="12"/>
      <c r="M19" s="12"/>
      <c r="N19" s="12"/>
      <c r="O19" s="12"/>
      <c r="P19" s="12">
        <v>1</v>
      </c>
      <c r="Q19" s="12"/>
      <c r="R19" s="12"/>
      <c r="S19" s="12"/>
      <c r="T19" s="12"/>
      <c r="U19" s="12"/>
      <c r="V19" s="12"/>
      <c r="W19" s="12"/>
      <c r="X19" s="12"/>
      <c r="Y19" s="12"/>
      <c r="Z19" s="12"/>
      <c r="AA19" s="12"/>
      <c r="AB19" s="12"/>
      <c r="AC19" s="12"/>
      <c r="AD19" s="12"/>
      <c r="AE19" s="12"/>
    </row>
    <row r="20" spans="1:31" ht="15.75" customHeight="1">
      <c r="A20" s="12"/>
      <c r="B20" s="12">
        <v>1</v>
      </c>
      <c r="C20" s="12"/>
      <c r="D20" s="12"/>
      <c r="E20" s="12"/>
      <c r="F20" s="283"/>
      <c r="G20" s="12"/>
      <c r="H20" s="12"/>
      <c r="I20" s="12"/>
      <c r="J20" s="12"/>
      <c r="K20" s="12"/>
      <c r="L20" s="12"/>
      <c r="M20" s="12"/>
      <c r="N20" s="12"/>
      <c r="O20" s="12"/>
      <c r="P20" s="12">
        <v>1</v>
      </c>
      <c r="Q20" s="12"/>
      <c r="R20" s="12"/>
      <c r="S20" s="12"/>
      <c r="T20" s="12"/>
      <c r="U20" s="12"/>
      <c r="V20" s="12"/>
      <c r="W20" s="12"/>
      <c r="X20" s="12"/>
      <c r="Y20" s="12"/>
      <c r="Z20" s="12"/>
      <c r="AA20" s="12"/>
      <c r="AB20" s="12"/>
      <c r="AC20" s="12"/>
      <c r="AD20" s="12"/>
      <c r="AE20" s="12"/>
    </row>
    <row r="21" spans="1:31" ht="15.75" customHeight="1">
      <c r="A21" s="12"/>
      <c r="B21" s="12"/>
      <c r="C21" s="12"/>
      <c r="D21" s="12"/>
      <c r="E21" s="12"/>
      <c r="F21" s="283"/>
      <c r="G21" s="12"/>
      <c r="H21" s="12"/>
      <c r="I21" s="12"/>
      <c r="J21" s="12"/>
      <c r="K21" s="12"/>
      <c r="L21" s="12"/>
      <c r="M21" s="12"/>
      <c r="N21" s="12"/>
      <c r="O21" s="12"/>
      <c r="P21" s="12"/>
      <c r="Q21" s="12"/>
      <c r="R21" s="12"/>
      <c r="S21" s="12"/>
      <c r="T21" s="12"/>
      <c r="U21" s="12"/>
      <c r="V21" s="12"/>
      <c r="W21" s="12"/>
      <c r="X21" s="12"/>
      <c r="Y21" s="12"/>
      <c r="Z21" s="12">
        <v>1</v>
      </c>
      <c r="AA21" s="12"/>
      <c r="AB21" s="12"/>
      <c r="AC21" s="12"/>
      <c r="AD21" s="12"/>
      <c r="AE21" s="12"/>
    </row>
    <row r="22" spans="1:31" ht="15.75" customHeight="1">
      <c r="A22" s="12"/>
      <c r="B22" s="12"/>
      <c r="C22" s="12"/>
      <c r="D22" s="12"/>
      <c r="E22" s="12"/>
      <c r="F22" s="283"/>
      <c r="G22" s="12"/>
      <c r="H22" s="12"/>
      <c r="I22" s="12"/>
      <c r="J22" s="12"/>
      <c r="K22" s="12"/>
      <c r="L22" s="12"/>
      <c r="M22" s="12"/>
      <c r="N22" s="12"/>
      <c r="O22" s="12"/>
      <c r="P22" s="12"/>
      <c r="Q22" s="12"/>
      <c r="R22" s="12"/>
      <c r="S22" s="12"/>
      <c r="T22" s="12"/>
      <c r="U22" s="12"/>
      <c r="V22" s="12">
        <v>1</v>
      </c>
      <c r="W22" s="12"/>
      <c r="X22" s="12"/>
      <c r="Y22" s="12"/>
      <c r="Z22" s="12"/>
      <c r="AA22" s="12"/>
      <c r="AB22" s="12"/>
      <c r="AC22" s="12"/>
      <c r="AD22" s="12"/>
      <c r="AE22" s="19"/>
    </row>
    <row r="23" spans="1:31" ht="15.75" customHeight="1">
      <c r="A23" s="10">
        <v>0</v>
      </c>
      <c r="B23" s="12">
        <v>1</v>
      </c>
      <c r="C23" s="10">
        <v>1</v>
      </c>
      <c r="D23" s="12"/>
      <c r="E23" s="12"/>
      <c r="F23" s="283"/>
      <c r="G23" s="12">
        <v>1</v>
      </c>
      <c r="H23" s="12">
        <v>1</v>
      </c>
      <c r="I23" s="12">
        <v>1</v>
      </c>
      <c r="J23" s="12">
        <v>1</v>
      </c>
      <c r="K23" s="12"/>
      <c r="L23" s="12"/>
      <c r="M23" s="12"/>
      <c r="N23" s="12"/>
      <c r="O23" s="12"/>
      <c r="P23" s="12">
        <v>1</v>
      </c>
      <c r="Q23" s="12"/>
      <c r="R23" s="12"/>
      <c r="S23" s="12"/>
      <c r="T23" s="12"/>
      <c r="U23" s="12"/>
      <c r="V23" s="12"/>
      <c r="W23" s="12"/>
      <c r="X23" s="12"/>
      <c r="Y23" s="12"/>
      <c r="Z23" s="12"/>
      <c r="AA23" s="12"/>
      <c r="AB23" s="12"/>
      <c r="AC23" s="12"/>
      <c r="AD23" s="12"/>
      <c r="AE23" s="238"/>
    </row>
    <row r="24" spans="1:31" ht="15.75" customHeight="1">
      <c r="A24" s="12"/>
      <c r="B24" s="12"/>
      <c r="C24" s="12"/>
      <c r="D24" s="12"/>
      <c r="E24" s="12"/>
      <c r="F24" s="283"/>
      <c r="G24" s="12"/>
      <c r="H24" s="12"/>
      <c r="I24" s="12"/>
      <c r="J24" s="12"/>
      <c r="K24" s="12"/>
      <c r="L24" s="12"/>
      <c r="M24" s="12"/>
      <c r="N24" s="12"/>
      <c r="O24" s="12"/>
      <c r="P24" s="258"/>
      <c r="Q24" s="12">
        <v>1</v>
      </c>
      <c r="R24" s="12"/>
      <c r="S24" s="12"/>
      <c r="T24" s="12"/>
      <c r="U24" s="12"/>
      <c r="V24" s="12"/>
      <c r="W24" s="12"/>
      <c r="X24" s="12"/>
      <c r="Y24" s="12"/>
      <c r="Z24" s="12"/>
      <c r="AA24" s="12"/>
      <c r="AB24" s="12"/>
      <c r="AC24" s="12"/>
      <c r="AD24" s="12"/>
      <c r="AE24" s="240"/>
    </row>
    <row r="25" spans="1:31" ht="15.75" customHeight="1">
      <c r="A25" s="12">
        <v>1</v>
      </c>
      <c r="B25" s="12">
        <v>1</v>
      </c>
      <c r="C25" s="12">
        <v>1</v>
      </c>
      <c r="D25" s="12"/>
      <c r="E25" s="12"/>
      <c r="F25" s="283"/>
      <c r="G25" s="12"/>
      <c r="H25" s="12"/>
      <c r="I25" s="12"/>
      <c r="J25" s="12"/>
      <c r="K25" s="12">
        <v>1</v>
      </c>
      <c r="L25" s="12"/>
      <c r="M25" s="12"/>
      <c r="N25" s="12"/>
      <c r="O25" s="12"/>
      <c r="P25" s="12"/>
      <c r="Q25" s="12"/>
      <c r="R25" s="12"/>
      <c r="S25" s="12"/>
      <c r="T25" s="12"/>
      <c r="U25" s="12"/>
      <c r="V25" s="12"/>
      <c r="W25" s="12"/>
      <c r="X25" s="12"/>
      <c r="Y25" s="12"/>
      <c r="Z25" s="12"/>
      <c r="AA25" s="12"/>
      <c r="AB25" s="12"/>
      <c r="AC25" s="12"/>
      <c r="AD25" s="12"/>
      <c r="AE25" s="239"/>
    </row>
    <row r="26" spans="1:31" ht="15" customHeight="1">
      <c r="A26" s="12">
        <v>1</v>
      </c>
      <c r="B26" s="12">
        <v>1</v>
      </c>
      <c r="C26" s="12">
        <v>1</v>
      </c>
      <c r="D26" s="12"/>
      <c r="E26" s="12"/>
      <c r="F26" s="283"/>
      <c r="G26" s="12"/>
      <c r="H26" s="12"/>
      <c r="I26" s="12"/>
      <c r="J26" s="12"/>
      <c r="K26" s="12"/>
      <c r="L26" s="12"/>
      <c r="M26" s="12"/>
      <c r="N26" s="12"/>
      <c r="O26" s="12"/>
      <c r="P26" s="12"/>
      <c r="Q26" s="12"/>
      <c r="R26" s="12"/>
      <c r="S26" s="12"/>
      <c r="T26" s="12"/>
      <c r="U26" s="12"/>
      <c r="V26" s="12"/>
      <c r="W26" s="12"/>
      <c r="X26" s="12"/>
      <c r="Y26" s="12"/>
      <c r="Z26" s="12"/>
      <c r="AA26" s="12"/>
      <c r="AB26" s="12"/>
      <c r="AC26" s="12"/>
      <c r="AD26" s="12">
        <v>1</v>
      </c>
      <c r="AE26" s="12">
        <v>1</v>
      </c>
    </row>
    <row r="27" spans="1:31" ht="15.75" customHeight="1">
      <c r="A27" s="12">
        <v>0</v>
      </c>
      <c r="B27" s="12"/>
      <c r="C27" s="12"/>
      <c r="D27" s="12"/>
      <c r="E27" s="12"/>
      <c r="F27" s="283"/>
      <c r="G27" s="12"/>
      <c r="H27" s="12"/>
      <c r="I27" s="12"/>
      <c r="J27" s="12"/>
      <c r="K27" s="12"/>
      <c r="L27" s="12"/>
      <c r="M27" s="12"/>
      <c r="N27" s="12"/>
      <c r="O27" s="12"/>
      <c r="P27" s="12">
        <v>1</v>
      </c>
      <c r="Q27" s="12"/>
      <c r="R27" s="12"/>
      <c r="S27" s="12"/>
      <c r="T27" s="12"/>
      <c r="U27" s="12"/>
      <c r="V27" s="12"/>
      <c r="W27" s="12"/>
      <c r="X27" s="12"/>
      <c r="Y27" s="12"/>
      <c r="Z27" s="12"/>
      <c r="AA27" s="12"/>
      <c r="AB27" s="12"/>
      <c r="AC27" s="12"/>
      <c r="AD27" s="12"/>
      <c r="AE27" s="12"/>
    </row>
    <row r="28" spans="1:31" ht="15.75" customHeight="1">
      <c r="A28" s="12">
        <v>1</v>
      </c>
      <c r="B28" s="12">
        <v>1</v>
      </c>
      <c r="C28" s="12">
        <v>1</v>
      </c>
      <c r="D28" s="12"/>
      <c r="E28" s="12"/>
      <c r="F28" s="283"/>
      <c r="G28" s="12">
        <v>1</v>
      </c>
      <c r="H28" s="12"/>
      <c r="I28" s="12"/>
      <c r="J28" s="12">
        <v>1</v>
      </c>
      <c r="K28" s="12">
        <v>1</v>
      </c>
      <c r="L28" s="12"/>
      <c r="M28" s="12"/>
      <c r="N28" s="12"/>
      <c r="O28" s="12"/>
      <c r="P28" s="12"/>
      <c r="Q28" s="12"/>
      <c r="R28" s="12"/>
      <c r="S28" s="12"/>
      <c r="T28" s="12"/>
      <c r="U28" s="12"/>
      <c r="V28" s="12"/>
      <c r="W28" s="12"/>
      <c r="X28" s="12"/>
      <c r="Y28" s="12"/>
      <c r="Z28" s="12"/>
      <c r="AA28" s="12"/>
      <c r="AB28" s="12"/>
      <c r="AC28" s="12"/>
      <c r="AD28" s="12"/>
      <c r="AE28" s="12"/>
    </row>
    <row r="29" spans="1:31" ht="15.75" customHeight="1">
      <c r="A29" s="12">
        <v>1</v>
      </c>
      <c r="B29" s="12">
        <v>1</v>
      </c>
      <c r="C29" s="12">
        <v>1</v>
      </c>
      <c r="D29" s="12">
        <v>1</v>
      </c>
      <c r="E29" s="12"/>
      <c r="F29" s="283"/>
      <c r="G29" s="12"/>
      <c r="H29" s="12"/>
      <c r="I29" s="12"/>
      <c r="J29" s="12"/>
      <c r="K29" s="12"/>
      <c r="L29" s="12"/>
      <c r="M29" s="12"/>
      <c r="N29" s="12"/>
      <c r="O29" s="12"/>
      <c r="P29" s="12"/>
      <c r="Q29" s="12"/>
      <c r="R29" s="12"/>
      <c r="S29" s="12"/>
      <c r="T29" s="12"/>
      <c r="U29" s="12"/>
      <c r="V29" s="12"/>
      <c r="W29" s="12"/>
      <c r="X29" s="12"/>
      <c r="Y29" s="12"/>
      <c r="Z29" s="12"/>
      <c r="AA29" s="12"/>
      <c r="AB29" s="12"/>
      <c r="AC29" s="12"/>
      <c r="AD29" s="12">
        <v>1</v>
      </c>
      <c r="AE29" s="12"/>
    </row>
    <row r="30" spans="1:31" ht="15.75" customHeight="1">
      <c r="A30" s="28">
        <v>1</v>
      </c>
      <c r="B30" s="28">
        <v>1</v>
      </c>
      <c r="C30" s="28">
        <v>1</v>
      </c>
      <c r="D30" s="28">
        <v>1</v>
      </c>
      <c r="E30" s="28"/>
      <c r="F30" s="285"/>
      <c r="G30" s="28"/>
      <c r="H30" s="28"/>
      <c r="I30" s="28"/>
      <c r="J30" s="28"/>
      <c r="K30" s="28"/>
      <c r="L30" s="28"/>
      <c r="M30" s="28"/>
      <c r="N30" s="28"/>
      <c r="O30" s="28"/>
      <c r="P30" s="28">
        <v>1</v>
      </c>
      <c r="Q30" s="28"/>
      <c r="R30" s="28"/>
      <c r="S30" s="28"/>
      <c r="T30" s="28"/>
      <c r="U30" s="28"/>
      <c r="V30" s="28"/>
      <c r="W30" s="28"/>
      <c r="X30" s="28"/>
      <c r="Y30" s="28"/>
      <c r="Z30" s="28"/>
      <c r="AA30" s="28"/>
      <c r="AB30" s="28"/>
      <c r="AC30" s="28"/>
      <c r="AD30" s="13"/>
      <c r="AE30" s="28"/>
    </row>
    <row r="31" spans="1:31" ht="15.75" customHeight="1">
      <c r="A31" s="28"/>
      <c r="B31" s="28"/>
      <c r="C31" s="28"/>
      <c r="D31" s="28"/>
      <c r="E31" s="28"/>
      <c r="F31" s="285"/>
      <c r="G31" s="28"/>
      <c r="H31" s="28"/>
      <c r="I31" s="28"/>
      <c r="J31" s="28"/>
      <c r="K31" s="28"/>
      <c r="L31" s="28"/>
      <c r="M31" s="28"/>
      <c r="N31" s="28"/>
      <c r="O31" s="28"/>
      <c r="P31" s="28"/>
      <c r="Q31" s="28"/>
      <c r="R31" s="28"/>
      <c r="S31" s="28"/>
      <c r="T31" s="28"/>
      <c r="U31" s="28"/>
      <c r="V31" s="28"/>
      <c r="W31" s="28"/>
      <c r="X31" s="28"/>
      <c r="Y31" s="28">
        <v>1</v>
      </c>
      <c r="Z31" s="28"/>
      <c r="AA31" s="28"/>
      <c r="AB31" s="28"/>
      <c r="AC31" s="28"/>
      <c r="AD31" s="28"/>
      <c r="AE31" s="28"/>
    </row>
    <row r="32" spans="1:31" ht="15.75" customHeight="1">
      <c r="A32" s="28"/>
      <c r="B32" s="28"/>
      <c r="C32" s="28"/>
      <c r="D32" s="28"/>
      <c r="E32" s="28"/>
      <c r="F32" s="285"/>
      <c r="G32" s="28"/>
      <c r="H32" s="28"/>
      <c r="I32" s="28"/>
      <c r="J32" s="28"/>
      <c r="K32" s="28"/>
      <c r="L32" s="28"/>
      <c r="M32" s="28"/>
      <c r="N32" s="28"/>
      <c r="O32" s="28"/>
      <c r="P32" s="28"/>
      <c r="Q32" s="28"/>
      <c r="R32" s="28"/>
      <c r="S32" s="28"/>
      <c r="T32" s="28"/>
      <c r="U32" s="28"/>
      <c r="V32" s="28"/>
      <c r="W32" s="28"/>
      <c r="X32" s="28"/>
      <c r="Y32" s="28"/>
      <c r="Z32" s="28">
        <v>1</v>
      </c>
      <c r="AA32" s="28">
        <v>1</v>
      </c>
      <c r="AB32" s="28"/>
      <c r="AC32" s="28"/>
      <c r="AD32" s="28"/>
      <c r="AE32" s="28"/>
    </row>
    <row r="33" spans="1:31" ht="15.75" customHeight="1">
      <c r="A33" s="13"/>
      <c r="B33" s="13"/>
      <c r="C33" s="13"/>
      <c r="D33" s="13"/>
      <c r="E33" s="13"/>
      <c r="F33" s="286"/>
      <c r="G33" s="13"/>
      <c r="H33" s="13"/>
      <c r="I33" s="13"/>
      <c r="J33" s="13"/>
      <c r="K33" s="13"/>
      <c r="L33" s="13"/>
      <c r="M33" s="13"/>
      <c r="N33" s="13"/>
      <c r="O33" s="13"/>
      <c r="P33" s="13"/>
      <c r="Q33" s="13"/>
      <c r="R33" s="13"/>
      <c r="S33" s="13"/>
      <c r="T33" s="13"/>
      <c r="U33" s="13"/>
      <c r="V33" s="13"/>
      <c r="W33" s="13"/>
      <c r="X33" s="13"/>
      <c r="Y33" s="13">
        <v>1</v>
      </c>
      <c r="Z33" s="13"/>
      <c r="AA33" s="13"/>
      <c r="AB33" s="13"/>
      <c r="AC33" s="13"/>
      <c r="AD33" s="13"/>
      <c r="AE33" s="13"/>
    </row>
    <row r="34" spans="1:31" ht="15.75" customHeight="1">
      <c r="A34" s="28"/>
      <c r="B34" s="28"/>
      <c r="C34" s="28"/>
      <c r="D34" s="28"/>
      <c r="E34" s="28"/>
      <c r="F34" s="285"/>
      <c r="G34" s="28"/>
      <c r="H34" s="28"/>
      <c r="I34" s="28"/>
      <c r="J34" s="28"/>
      <c r="K34" s="28"/>
      <c r="L34" s="28"/>
      <c r="M34" s="28"/>
      <c r="N34" s="28"/>
      <c r="O34" s="28"/>
      <c r="P34" s="28"/>
      <c r="Q34" s="28"/>
      <c r="R34" s="28"/>
      <c r="S34" s="28"/>
      <c r="T34" s="28"/>
      <c r="U34" s="28">
        <v>1</v>
      </c>
      <c r="V34" s="28"/>
      <c r="W34" s="28"/>
      <c r="X34" s="28"/>
      <c r="Y34" s="28"/>
      <c r="Z34" s="28"/>
      <c r="AA34" s="28"/>
      <c r="AB34" s="28"/>
      <c r="AC34" s="28"/>
      <c r="AD34" s="28"/>
      <c r="AE34" s="28"/>
    </row>
    <row r="35" spans="1:31" ht="15.75" customHeight="1">
      <c r="A35" s="28"/>
      <c r="B35" s="28"/>
      <c r="C35" s="28"/>
      <c r="D35" s="28"/>
      <c r="E35" s="28"/>
      <c r="F35" s="285"/>
      <c r="G35" s="28"/>
      <c r="H35" s="28"/>
      <c r="I35" s="28"/>
      <c r="J35" s="28"/>
      <c r="K35" s="28"/>
      <c r="L35" s="28"/>
      <c r="M35" s="28"/>
      <c r="N35" s="28"/>
      <c r="O35" s="28"/>
      <c r="P35" s="28"/>
      <c r="Q35" s="28"/>
      <c r="R35" s="28"/>
      <c r="S35" s="28"/>
      <c r="T35" s="28"/>
      <c r="U35" s="28">
        <v>1</v>
      </c>
      <c r="V35" s="28"/>
      <c r="W35" s="28"/>
      <c r="X35" s="28"/>
      <c r="Y35" s="28"/>
      <c r="Z35" s="28"/>
      <c r="AA35" s="28"/>
      <c r="AB35" s="28"/>
      <c r="AC35" s="28"/>
      <c r="AD35" s="28"/>
      <c r="AE35" s="28"/>
    </row>
    <row r="36" spans="1:31" ht="15.75" customHeight="1">
      <c r="A36" s="28"/>
      <c r="B36" s="28"/>
      <c r="C36" s="28"/>
      <c r="D36" s="28"/>
      <c r="E36" s="28"/>
      <c r="F36" s="285"/>
      <c r="G36" s="28"/>
      <c r="H36" s="28"/>
      <c r="I36" s="28"/>
      <c r="J36" s="28"/>
      <c r="K36" s="28"/>
      <c r="L36" s="28"/>
      <c r="M36" s="28"/>
      <c r="N36" s="28"/>
      <c r="O36" s="28"/>
      <c r="P36" s="28"/>
      <c r="Q36" s="28"/>
      <c r="R36" s="28"/>
      <c r="S36" s="28"/>
      <c r="T36" s="28"/>
      <c r="U36" s="28"/>
      <c r="V36" s="28"/>
      <c r="W36" s="28"/>
      <c r="X36" s="28"/>
      <c r="Y36" s="28"/>
      <c r="Z36" s="28"/>
      <c r="AA36" s="28"/>
      <c r="AB36" s="28"/>
      <c r="AC36" s="28"/>
      <c r="AD36" s="28">
        <v>1</v>
      </c>
      <c r="AE36" s="28"/>
    </row>
    <row r="37" spans="1:31" ht="15.75" customHeight="1">
      <c r="A37" s="47"/>
      <c r="B37" s="47"/>
      <c r="C37" s="47"/>
      <c r="D37" s="47"/>
      <c r="E37" s="47"/>
      <c r="F37" s="287"/>
      <c r="G37" s="47"/>
      <c r="H37" s="47"/>
      <c r="I37" s="47"/>
      <c r="J37" s="47"/>
      <c r="K37" s="47"/>
      <c r="L37" s="47"/>
      <c r="M37" s="47"/>
      <c r="N37" s="47"/>
      <c r="O37" s="47"/>
      <c r="P37" s="47"/>
      <c r="Q37" s="47"/>
      <c r="R37" s="47"/>
      <c r="S37" s="47"/>
      <c r="T37" s="47"/>
      <c r="U37" s="47"/>
      <c r="V37" s="47"/>
      <c r="W37" s="47"/>
      <c r="X37" s="47"/>
      <c r="Y37" s="47"/>
      <c r="Z37" s="47"/>
      <c r="AA37" s="47"/>
      <c r="AB37" s="47">
        <v>1</v>
      </c>
      <c r="AC37" s="47"/>
      <c r="AD37" s="47"/>
      <c r="AE37" s="47"/>
    </row>
    <row r="38" spans="1:31" ht="15.75" customHeight="1">
      <c r="A38" s="28"/>
      <c r="B38" s="28"/>
      <c r="C38" s="28"/>
      <c r="D38" s="28"/>
      <c r="E38" s="28"/>
      <c r="F38" s="285"/>
      <c r="G38" s="28"/>
      <c r="H38" s="28"/>
      <c r="I38" s="28"/>
      <c r="J38" s="28"/>
      <c r="K38" s="28"/>
      <c r="L38" s="28"/>
      <c r="M38" s="28"/>
      <c r="N38" s="28"/>
      <c r="O38" s="28">
        <v>1</v>
      </c>
      <c r="P38" s="28"/>
      <c r="Q38" s="28"/>
      <c r="R38" s="28"/>
      <c r="S38" s="28"/>
      <c r="T38" s="28"/>
      <c r="U38" s="28"/>
      <c r="V38" s="28"/>
      <c r="W38" s="28"/>
      <c r="X38" s="28"/>
      <c r="Y38" s="28"/>
      <c r="Z38" s="28"/>
      <c r="AA38" s="28"/>
      <c r="AB38" s="28"/>
      <c r="AC38" s="28"/>
      <c r="AD38" s="28"/>
      <c r="AE38" s="28"/>
    </row>
    <row r="39" spans="1:31" ht="15.75" customHeight="1">
      <c r="A39" s="28">
        <v>0</v>
      </c>
      <c r="B39" s="28"/>
      <c r="C39" s="28"/>
      <c r="D39" s="28"/>
      <c r="E39" s="28"/>
      <c r="F39" s="285"/>
      <c r="G39" s="28"/>
      <c r="H39" s="28"/>
      <c r="I39" s="28"/>
      <c r="J39" s="28"/>
      <c r="K39" s="28"/>
      <c r="L39" s="28"/>
      <c r="M39" s="28"/>
      <c r="N39" s="28"/>
      <c r="O39" s="28"/>
      <c r="P39" s="28">
        <v>1</v>
      </c>
      <c r="Q39" s="28"/>
      <c r="R39" s="28"/>
      <c r="S39" s="28"/>
      <c r="T39" s="28"/>
      <c r="U39" s="28"/>
      <c r="V39" s="28"/>
      <c r="W39" s="28"/>
      <c r="X39" s="28"/>
      <c r="Y39" s="28"/>
      <c r="Z39" s="28"/>
      <c r="AA39" s="28"/>
      <c r="AB39" s="28"/>
      <c r="AC39" s="28"/>
      <c r="AD39" s="28"/>
      <c r="AE39" s="28"/>
    </row>
    <row r="40" spans="1:31" ht="15.75" customHeight="1">
      <c r="A40" s="13">
        <v>0</v>
      </c>
      <c r="B40" s="13"/>
      <c r="C40" s="13"/>
      <c r="D40" s="13"/>
      <c r="E40" s="13"/>
      <c r="F40" s="286"/>
      <c r="G40" s="13"/>
      <c r="H40" s="13"/>
      <c r="I40" s="13"/>
      <c r="J40" s="13"/>
      <c r="K40" s="13"/>
      <c r="L40" s="13"/>
      <c r="M40" s="13"/>
      <c r="N40" s="13"/>
      <c r="O40" s="13">
        <v>1</v>
      </c>
      <c r="P40" s="13"/>
      <c r="Q40" s="13"/>
      <c r="R40" s="13"/>
      <c r="S40" s="13"/>
      <c r="T40" s="13"/>
      <c r="U40" s="13"/>
      <c r="V40" s="13"/>
      <c r="W40" s="13"/>
      <c r="X40" s="13"/>
      <c r="Y40" s="13"/>
      <c r="Z40" s="13"/>
      <c r="AA40" s="13"/>
      <c r="AB40" s="13"/>
      <c r="AC40" s="13"/>
      <c r="AD40" s="13"/>
      <c r="AE40" s="13"/>
    </row>
    <row r="41" spans="1:31" ht="15.75" customHeight="1">
      <c r="A41" s="28">
        <v>0</v>
      </c>
      <c r="B41" s="28"/>
      <c r="C41" s="28"/>
      <c r="D41" s="28"/>
      <c r="E41" s="28"/>
      <c r="F41" s="285"/>
      <c r="G41" s="28"/>
      <c r="H41" s="28"/>
      <c r="I41" s="28"/>
      <c r="J41" s="28"/>
      <c r="K41" s="28"/>
      <c r="L41" s="28"/>
      <c r="M41" s="28"/>
      <c r="N41" s="28"/>
      <c r="O41" s="28"/>
      <c r="P41" s="28"/>
      <c r="Q41" s="28"/>
      <c r="R41" s="28"/>
      <c r="S41" s="28"/>
      <c r="T41" s="28"/>
      <c r="U41" s="28"/>
      <c r="V41" s="28"/>
      <c r="W41" s="28"/>
      <c r="X41" s="28"/>
      <c r="Y41" s="28">
        <v>1</v>
      </c>
      <c r="Z41" s="28"/>
      <c r="AA41" s="28"/>
      <c r="AB41" s="28"/>
      <c r="AC41" s="28"/>
      <c r="AD41" s="28"/>
      <c r="AE41" s="28"/>
    </row>
    <row r="42" spans="1:31" ht="15.75" customHeight="1">
      <c r="A42" s="28"/>
      <c r="B42" s="28"/>
      <c r="C42" s="28"/>
      <c r="D42" s="28"/>
      <c r="E42" s="28"/>
      <c r="F42" s="285"/>
      <c r="G42" s="28"/>
      <c r="H42" s="28"/>
      <c r="I42" s="28"/>
      <c r="J42" s="28"/>
      <c r="K42" s="28"/>
      <c r="L42" s="28"/>
      <c r="M42" s="28"/>
      <c r="N42" s="28"/>
      <c r="O42" s="28"/>
      <c r="P42" s="28"/>
      <c r="Q42" s="28"/>
      <c r="R42" s="28"/>
      <c r="S42" s="28"/>
      <c r="T42" s="28"/>
      <c r="U42" s="28"/>
      <c r="V42" s="28"/>
      <c r="W42" s="28"/>
      <c r="X42" s="28"/>
      <c r="Y42" s="28">
        <v>1</v>
      </c>
      <c r="Z42" s="28"/>
      <c r="AA42" s="28"/>
      <c r="AB42" s="28"/>
      <c r="AC42" s="28"/>
      <c r="AD42" s="28"/>
      <c r="AE42" s="28"/>
    </row>
    <row r="43" spans="1:31" ht="15.75" customHeight="1">
      <c r="A43" s="28">
        <v>0</v>
      </c>
      <c r="B43" s="28"/>
      <c r="C43" s="28"/>
      <c r="D43" s="28"/>
      <c r="E43" s="28"/>
      <c r="F43" s="285"/>
      <c r="G43" s="28"/>
      <c r="H43" s="28"/>
      <c r="I43" s="28"/>
      <c r="J43" s="28"/>
      <c r="K43" s="28"/>
      <c r="L43" s="28"/>
      <c r="M43" s="28"/>
      <c r="N43" s="28"/>
      <c r="O43" s="28"/>
      <c r="P43" s="28"/>
      <c r="Q43" s="28"/>
      <c r="R43" s="28"/>
      <c r="S43" s="28"/>
      <c r="T43" s="28"/>
      <c r="U43" s="28"/>
      <c r="V43" s="28"/>
      <c r="W43" s="28"/>
      <c r="X43" s="28"/>
      <c r="Y43" s="28">
        <v>1</v>
      </c>
      <c r="Z43" s="28"/>
      <c r="AA43" s="28"/>
      <c r="AB43" s="28"/>
      <c r="AC43" s="28"/>
      <c r="AD43" s="28"/>
      <c r="AE43" s="28"/>
    </row>
    <row r="44" spans="1:31" ht="15.75" customHeight="1">
      <c r="A44" s="28">
        <v>0</v>
      </c>
      <c r="B44" s="28"/>
      <c r="C44" s="28"/>
      <c r="D44" s="28"/>
      <c r="E44" s="28"/>
      <c r="F44" s="285"/>
      <c r="G44" s="28"/>
      <c r="H44" s="28"/>
      <c r="I44" s="28"/>
      <c r="J44" s="28"/>
      <c r="K44" s="28"/>
      <c r="L44" s="28"/>
      <c r="M44" s="28"/>
      <c r="N44" s="28"/>
      <c r="O44" s="28"/>
      <c r="P44" s="28">
        <v>1</v>
      </c>
      <c r="Q44" s="28"/>
      <c r="R44" s="28"/>
      <c r="S44" s="28"/>
      <c r="T44" s="28"/>
      <c r="U44" s="28"/>
      <c r="V44" s="28"/>
      <c r="W44" s="28"/>
      <c r="X44" s="28">
        <v>1</v>
      </c>
      <c r="Y44" s="28"/>
      <c r="Z44" s="28"/>
      <c r="AA44" s="28">
        <v>1</v>
      </c>
      <c r="AB44" s="28"/>
      <c r="AC44" s="28"/>
      <c r="AD44" s="28"/>
      <c r="AE44" s="28"/>
    </row>
    <row r="45" spans="1:31" ht="15.75" customHeight="1">
      <c r="A45" s="28"/>
      <c r="B45" s="28"/>
      <c r="C45" s="28"/>
      <c r="D45" s="28"/>
      <c r="E45" s="28"/>
      <c r="F45" s="285"/>
      <c r="G45" s="28"/>
      <c r="H45" s="28"/>
      <c r="I45" s="28"/>
      <c r="J45" s="28"/>
      <c r="K45" s="28"/>
      <c r="L45" s="28"/>
      <c r="M45" s="28"/>
      <c r="N45" s="28"/>
      <c r="O45" s="28">
        <v>1</v>
      </c>
      <c r="P45" s="28"/>
      <c r="Q45" s="28"/>
      <c r="R45" s="28"/>
      <c r="S45" s="28"/>
      <c r="T45" s="28"/>
      <c r="U45" s="28"/>
      <c r="V45" s="28"/>
      <c r="W45" s="28"/>
      <c r="X45" s="28"/>
      <c r="Y45" s="28"/>
      <c r="Z45" s="28"/>
      <c r="AA45" s="28"/>
      <c r="AB45" s="28"/>
      <c r="AC45" s="28"/>
      <c r="AD45" s="28"/>
      <c r="AE45" s="28"/>
    </row>
    <row r="46" spans="1:31" ht="15.75" customHeight="1">
      <c r="A46" s="28"/>
      <c r="B46" s="28"/>
      <c r="C46" s="28"/>
      <c r="D46" s="28"/>
      <c r="E46" s="28"/>
      <c r="F46" s="285"/>
      <c r="G46" s="28"/>
      <c r="H46" s="28"/>
      <c r="I46" s="28"/>
      <c r="J46" s="28"/>
      <c r="K46" s="28"/>
      <c r="L46" s="28"/>
      <c r="M46" s="28"/>
      <c r="N46" s="28"/>
      <c r="O46" s="28"/>
      <c r="P46" s="28"/>
      <c r="Q46" s="28"/>
      <c r="R46" s="28"/>
      <c r="S46" s="28"/>
      <c r="T46" s="28"/>
      <c r="U46" s="28"/>
      <c r="V46" s="28"/>
      <c r="W46" s="28"/>
      <c r="X46" s="28"/>
      <c r="Y46" s="28"/>
      <c r="Z46" s="28"/>
      <c r="AA46" s="28">
        <v>1</v>
      </c>
      <c r="AB46" s="28"/>
      <c r="AC46" s="28"/>
      <c r="AD46" s="28"/>
      <c r="AE46" s="28"/>
    </row>
    <row r="47" spans="1:31" ht="15.75" customHeight="1">
      <c r="A47" s="28"/>
      <c r="B47" s="28"/>
      <c r="C47" s="28"/>
      <c r="D47" s="28"/>
      <c r="E47" s="28"/>
      <c r="F47" s="285"/>
      <c r="G47" s="28"/>
      <c r="H47" s="28"/>
      <c r="I47" s="28"/>
      <c r="J47" s="28"/>
      <c r="K47" s="28"/>
      <c r="L47" s="28"/>
      <c r="M47" s="28"/>
      <c r="N47" s="28"/>
      <c r="O47" s="28"/>
      <c r="P47" s="28"/>
      <c r="Q47" s="28"/>
      <c r="R47" s="28"/>
      <c r="S47" s="28"/>
      <c r="T47" s="28"/>
      <c r="U47" s="28"/>
      <c r="V47" s="28"/>
      <c r="W47" s="28"/>
      <c r="X47" s="28"/>
      <c r="Y47" s="28"/>
      <c r="Z47" s="28"/>
      <c r="AA47" s="28">
        <v>1</v>
      </c>
      <c r="AB47" s="28"/>
      <c r="AC47" s="28"/>
      <c r="AD47" s="28"/>
      <c r="AE47" s="28"/>
    </row>
    <row r="48" spans="1:31" ht="15.75" customHeight="1">
      <c r="A48" s="28"/>
      <c r="B48" s="28"/>
      <c r="C48" s="28"/>
      <c r="D48" s="28"/>
      <c r="E48" s="28"/>
      <c r="F48" s="285"/>
      <c r="G48" s="28"/>
      <c r="H48" s="28"/>
      <c r="I48" s="28"/>
      <c r="J48" s="28"/>
      <c r="K48" s="28"/>
      <c r="L48" s="28"/>
      <c r="M48" s="28"/>
      <c r="N48" s="28"/>
      <c r="O48" s="28">
        <v>1</v>
      </c>
      <c r="P48" s="28"/>
      <c r="Q48" s="28"/>
      <c r="R48" s="28"/>
      <c r="S48" s="28"/>
      <c r="T48" s="28"/>
      <c r="U48" s="28"/>
      <c r="V48" s="28"/>
      <c r="W48" s="28"/>
      <c r="X48" s="28"/>
      <c r="Y48" s="28"/>
      <c r="Z48" s="28"/>
      <c r="AA48" s="28"/>
      <c r="AB48" s="28"/>
      <c r="AC48" s="28"/>
      <c r="AD48" s="28"/>
      <c r="AE48" s="28"/>
    </row>
    <row r="49" spans="1:31" ht="15.75" customHeight="1">
      <c r="A49" s="28"/>
      <c r="B49" s="28"/>
      <c r="C49" s="28"/>
      <c r="D49" s="28"/>
      <c r="E49" s="28"/>
      <c r="F49" s="285"/>
      <c r="G49" s="28"/>
      <c r="H49" s="28"/>
      <c r="I49" s="28"/>
      <c r="J49" s="28">
        <v>1</v>
      </c>
      <c r="K49" s="28"/>
      <c r="L49" s="28"/>
      <c r="M49" s="28"/>
      <c r="N49" s="28"/>
      <c r="O49" s="28"/>
      <c r="P49" s="28"/>
      <c r="Q49" s="28"/>
      <c r="R49" s="28"/>
      <c r="S49" s="28"/>
      <c r="T49" s="28">
        <v>1</v>
      </c>
      <c r="U49" s="28"/>
      <c r="V49" s="28">
        <v>1</v>
      </c>
      <c r="W49" s="28">
        <v>1</v>
      </c>
      <c r="X49" s="28"/>
      <c r="Y49" s="28"/>
      <c r="Z49" s="28"/>
      <c r="AA49" s="28"/>
      <c r="AB49" s="28"/>
      <c r="AC49" s="28"/>
      <c r="AD49" s="28"/>
      <c r="AE49" s="28"/>
    </row>
    <row r="50" spans="1:31" ht="15.75" customHeight="1">
      <c r="A50" s="28"/>
      <c r="B50" s="28"/>
      <c r="C50" s="28"/>
      <c r="D50" s="28"/>
      <c r="E50" s="28"/>
      <c r="F50" s="285"/>
      <c r="G50" s="28"/>
      <c r="H50" s="28"/>
      <c r="I50" s="28"/>
      <c r="J50" s="28"/>
      <c r="K50" s="28"/>
      <c r="L50" s="28"/>
      <c r="M50" s="28"/>
      <c r="N50" s="28"/>
      <c r="O50" s="28"/>
      <c r="P50" s="28"/>
      <c r="Q50" s="28"/>
      <c r="R50" s="28"/>
      <c r="S50" s="28"/>
      <c r="T50" s="28"/>
      <c r="U50" s="28"/>
      <c r="V50" s="28">
        <v>1</v>
      </c>
      <c r="W50" s="28"/>
      <c r="X50" s="28"/>
      <c r="Y50" s="28"/>
      <c r="Z50" s="28"/>
      <c r="AA50" s="28"/>
      <c r="AB50" s="28"/>
      <c r="AC50" s="28"/>
      <c r="AD50" s="28"/>
      <c r="AE50" s="28"/>
    </row>
    <row r="51" spans="1:31" ht="15.75" customHeight="1">
      <c r="A51" s="28"/>
      <c r="B51" s="28"/>
      <c r="C51" s="28"/>
      <c r="D51" s="28"/>
      <c r="E51" s="28"/>
      <c r="F51" s="285"/>
      <c r="G51" s="28"/>
      <c r="H51" s="28"/>
      <c r="I51" s="28"/>
      <c r="J51" s="28"/>
      <c r="K51" s="28"/>
      <c r="L51" s="28"/>
      <c r="M51" s="28"/>
      <c r="N51" s="28"/>
      <c r="O51" s="28"/>
      <c r="P51" s="28"/>
      <c r="Q51" s="28"/>
      <c r="R51" s="28">
        <v>1</v>
      </c>
      <c r="S51" s="28"/>
      <c r="T51" s="28"/>
      <c r="U51" s="28"/>
      <c r="V51" s="28"/>
      <c r="W51" s="28"/>
      <c r="X51" s="28"/>
      <c r="Y51" s="28"/>
      <c r="Z51" s="28"/>
      <c r="AA51" s="28"/>
      <c r="AB51" s="28"/>
      <c r="AC51" s="28"/>
      <c r="AD51" s="28"/>
      <c r="AE51" s="28"/>
    </row>
    <row r="52" spans="1:31" ht="15.75" customHeight="1">
      <c r="A52" s="28">
        <v>0</v>
      </c>
      <c r="B52" s="28">
        <v>1</v>
      </c>
      <c r="C52" s="28">
        <v>1</v>
      </c>
      <c r="D52" s="28"/>
      <c r="E52" s="28"/>
      <c r="F52" s="285"/>
      <c r="G52" s="28">
        <v>1</v>
      </c>
      <c r="H52" s="28">
        <v>1</v>
      </c>
      <c r="I52" s="28">
        <v>1</v>
      </c>
      <c r="J52" s="28">
        <v>1</v>
      </c>
      <c r="K52" s="28"/>
      <c r="L52" s="28"/>
      <c r="M52" s="28"/>
      <c r="N52" s="28"/>
      <c r="O52" s="28"/>
      <c r="P52" s="28"/>
      <c r="Q52" s="28"/>
      <c r="R52" s="28"/>
      <c r="S52" s="28"/>
      <c r="T52" s="28"/>
      <c r="U52" s="28"/>
      <c r="V52" s="28"/>
      <c r="W52" s="28"/>
      <c r="X52" s="28"/>
      <c r="Y52" s="28"/>
      <c r="Z52" s="28"/>
      <c r="AA52" s="28"/>
      <c r="AB52" s="28"/>
      <c r="AC52" s="28"/>
      <c r="AD52" s="28"/>
      <c r="AE52" s="28"/>
    </row>
    <row r="53" spans="1:31" ht="15.75" customHeight="1">
      <c r="A53" s="28"/>
      <c r="B53" s="28"/>
      <c r="C53" s="28"/>
      <c r="D53" s="28"/>
      <c r="E53" s="28"/>
      <c r="F53" s="285"/>
      <c r="G53" s="28"/>
      <c r="H53" s="28"/>
      <c r="I53" s="28"/>
      <c r="J53" s="28"/>
      <c r="K53" s="28"/>
      <c r="L53" s="28"/>
      <c r="M53" s="28"/>
      <c r="N53" s="28"/>
      <c r="O53" s="28">
        <v>1</v>
      </c>
      <c r="P53" s="28"/>
      <c r="Q53" s="28"/>
      <c r="R53" s="28"/>
      <c r="S53" s="28"/>
      <c r="T53" s="28"/>
      <c r="U53" s="28"/>
      <c r="V53" s="28"/>
      <c r="W53" s="28"/>
      <c r="X53" s="28"/>
      <c r="Y53" s="28"/>
      <c r="Z53" s="28"/>
      <c r="AA53" s="28"/>
      <c r="AB53" s="28"/>
      <c r="AC53" s="28"/>
      <c r="AD53" s="28"/>
      <c r="AE53" s="28"/>
    </row>
    <row r="54" spans="1:31" ht="15.75" customHeight="1">
      <c r="A54" s="28"/>
      <c r="B54" s="28"/>
      <c r="C54" s="28"/>
      <c r="D54" s="28"/>
      <c r="E54" s="28"/>
      <c r="F54" s="285"/>
      <c r="G54" s="28"/>
      <c r="H54" s="28"/>
      <c r="I54" s="28"/>
      <c r="J54" s="28"/>
      <c r="K54" s="28"/>
      <c r="L54" s="28"/>
      <c r="M54" s="28"/>
      <c r="N54" s="28"/>
      <c r="O54" s="28"/>
      <c r="P54" s="28"/>
      <c r="Q54" s="28"/>
      <c r="R54" s="28"/>
      <c r="S54" s="28"/>
      <c r="T54" s="28"/>
      <c r="U54" s="28"/>
      <c r="V54" s="28"/>
      <c r="W54" s="28"/>
      <c r="X54" s="28"/>
      <c r="Y54" s="28"/>
      <c r="Z54" s="28"/>
      <c r="AA54" s="28"/>
      <c r="AB54" s="28">
        <v>1</v>
      </c>
      <c r="AC54" s="28"/>
      <c r="AD54" s="28"/>
      <c r="AE54" s="28"/>
    </row>
    <row r="55" spans="1:31" ht="15.75" customHeight="1">
      <c r="A55" s="28"/>
      <c r="B55" s="28"/>
      <c r="C55" s="28"/>
      <c r="D55" s="28"/>
      <c r="E55" s="28"/>
      <c r="F55" s="285"/>
      <c r="G55" s="28"/>
      <c r="H55" s="28"/>
      <c r="I55" s="28"/>
      <c r="J55" s="28"/>
      <c r="K55" s="28"/>
      <c r="L55" s="28"/>
      <c r="M55" s="28"/>
      <c r="N55" s="28"/>
      <c r="O55" s="28">
        <v>1</v>
      </c>
      <c r="P55" s="28"/>
      <c r="Q55" s="28"/>
      <c r="R55" s="28"/>
      <c r="S55" s="28"/>
      <c r="T55" s="28"/>
      <c r="U55" s="28"/>
      <c r="V55" s="28"/>
      <c r="W55" s="28"/>
      <c r="X55" s="28"/>
      <c r="Y55" s="28"/>
      <c r="Z55" s="28"/>
      <c r="AA55" s="28"/>
      <c r="AB55" s="28"/>
      <c r="AC55" s="28"/>
      <c r="AD55" s="28"/>
      <c r="AE55" s="28"/>
    </row>
    <row r="56" spans="1:31" ht="15.75" customHeight="1">
      <c r="A56" s="148">
        <v>0</v>
      </c>
      <c r="B56" s="28"/>
      <c r="C56" s="28"/>
      <c r="D56" s="28"/>
      <c r="E56" s="28"/>
      <c r="F56" s="285"/>
      <c r="G56" s="28"/>
      <c r="H56" s="28"/>
      <c r="I56" s="28"/>
      <c r="J56" s="28"/>
      <c r="K56" s="28"/>
      <c r="L56" s="28"/>
      <c r="M56" s="28"/>
      <c r="N56" s="28"/>
      <c r="O56" s="28"/>
      <c r="P56" s="28"/>
      <c r="Q56" s="28"/>
      <c r="R56" s="28"/>
      <c r="S56" s="28"/>
      <c r="T56" s="28"/>
      <c r="U56" s="28"/>
      <c r="V56" s="28">
        <v>1</v>
      </c>
      <c r="W56" s="28"/>
      <c r="X56" s="28"/>
      <c r="Y56" s="28"/>
      <c r="Z56" s="28"/>
      <c r="AA56" s="28"/>
      <c r="AB56" s="28"/>
      <c r="AC56" s="28"/>
      <c r="AD56" s="28"/>
      <c r="AE56" s="28"/>
    </row>
    <row r="57" spans="1:31" ht="15.75" customHeight="1">
      <c r="A57" s="28">
        <v>1</v>
      </c>
      <c r="B57" s="28">
        <v>1</v>
      </c>
      <c r="C57" s="28">
        <v>1</v>
      </c>
      <c r="D57" s="28"/>
      <c r="E57" s="28"/>
      <c r="F57" s="285"/>
      <c r="G57" s="28"/>
      <c r="H57" s="28"/>
      <c r="I57" s="28"/>
      <c r="J57" s="28"/>
      <c r="K57" s="28"/>
      <c r="L57" s="28">
        <v>1</v>
      </c>
      <c r="M57" s="28"/>
      <c r="N57" s="28"/>
      <c r="O57" s="28"/>
      <c r="P57" s="28"/>
      <c r="Q57" s="28"/>
      <c r="R57" s="28"/>
      <c r="S57" s="28"/>
      <c r="T57" s="28"/>
      <c r="U57" s="28"/>
      <c r="V57" s="28"/>
      <c r="W57" s="28"/>
      <c r="X57" s="28"/>
      <c r="Y57" s="28"/>
      <c r="Z57" s="28"/>
      <c r="AA57" s="28"/>
      <c r="AB57" s="28"/>
      <c r="AC57" s="28"/>
      <c r="AD57" s="28"/>
      <c r="AE57" s="28"/>
    </row>
    <row r="58" spans="1:31" ht="15.75" customHeight="1">
      <c r="A58" s="148">
        <v>0</v>
      </c>
      <c r="B58" s="28"/>
      <c r="C58" s="28"/>
      <c r="D58" s="28"/>
      <c r="E58" s="28"/>
      <c r="F58" s="285"/>
      <c r="G58" s="28"/>
      <c r="H58" s="28"/>
      <c r="I58" s="28"/>
      <c r="J58" s="28"/>
      <c r="K58" s="28"/>
      <c r="L58" s="28"/>
      <c r="M58" s="28"/>
      <c r="N58" s="28"/>
      <c r="O58" s="28"/>
      <c r="P58" s="28"/>
      <c r="Q58" s="28"/>
      <c r="R58" s="28"/>
      <c r="S58" s="28"/>
      <c r="T58" s="28"/>
      <c r="U58" s="28"/>
      <c r="V58" s="28"/>
      <c r="W58" s="28"/>
      <c r="X58" s="28">
        <v>1</v>
      </c>
      <c r="Y58" s="28"/>
      <c r="Z58" s="28">
        <v>1</v>
      </c>
      <c r="AA58" s="28">
        <v>1</v>
      </c>
      <c r="AB58" s="28"/>
      <c r="AC58" s="28"/>
      <c r="AD58" s="28"/>
      <c r="AE58" s="28"/>
    </row>
    <row r="59" spans="1:31" ht="15.75" customHeight="1">
      <c r="A59" s="28"/>
      <c r="B59" s="28"/>
      <c r="C59" s="28"/>
      <c r="D59" s="28"/>
      <c r="E59" s="28"/>
      <c r="F59" s="285"/>
      <c r="G59" s="28">
        <v>1</v>
      </c>
      <c r="H59" s="28"/>
      <c r="I59" s="28"/>
      <c r="J59" s="28"/>
      <c r="K59" s="28"/>
      <c r="L59" s="28"/>
      <c r="M59" s="28"/>
      <c r="N59" s="28"/>
      <c r="O59" s="28"/>
      <c r="P59" s="28"/>
      <c r="Q59" s="28"/>
      <c r="R59" s="28"/>
      <c r="S59" s="28"/>
      <c r="T59" s="28"/>
      <c r="U59" s="28"/>
      <c r="V59" s="28"/>
      <c r="W59" s="28"/>
      <c r="X59" s="28"/>
      <c r="Y59" s="28"/>
      <c r="Z59" s="28"/>
      <c r="AA59" s="28"/>
      <c r="AB59" s="28"/>
      <c r="AC59" s="28"/>
      <c r="AD59" s="28"/>
      <c r="AE59" s="28"/>
    </row>
    <row r="60" spans="1:31" ht="15.75" customHeight="1">
      <c r="A60" s="28"/>
      <c r="B60" s="28">
        <v>1</v>
      </c>
      <c r="C60" s="28"/>
      <c r="D60" s="28"/>
      <c r="E60" s="28"/>
      <c r="F60" s="285"/>
      <c r="G60" s="28"/>
      <c r="H60" s="28"/>
      <c r="I60" s="28"/>
      <c r="J60" s="28"/>
      <c r="K60" s="28"/>
      <c r="L60" s="28"/>
      <c r="M60" s="28"/>
      <c r="N60" s="28"/>
      <c r="O60" s="28"/>
      <c r="P60" s="28"/>
      <c r="Q60" s="28"/>
      <c r="R60" s="28"/>
      <c r="S60" s="28"/>
      <c r="T60" s="28"/>
      <c r="U60" s="28"/>
      <c r="V60" s="28"/>
      <c r="W60" s="28"/>
      <c r="X60" s="28"/>
      <c r="Y60" s="28"/>
      <c r="Z60" s="28"/>
      <c r="AA60" s="28"/>
      <c r="AB60" s="28"/>
      <c r="AC60" s="28"/>
      <c r="AD60" s="28">
        <v>1</v>
      </c>
      <c r="AE60" s="28"/>
    </row>
    <row r="61" spans="1:31" ht="15.75" customHeight="1">
      <c r="A61" s="28"/>
      <c r="B61" s="28"/>
      <c r="C61" s="28"/>
      <c r="D61" s="28"/>
      <c r="E61" s="28"/>
      <c r="F61" s="285"/>
      <c r="G61" s="28"/>
      <c r="H61" s="28"/>
      <c r="I61" s="28"/>
      <c r="J61" s="28"/>
      <c r="K61" s="28"/>
      <c r="L61" s="28"/>
      <c r="M61" s="28"/>
      <c r="N61" s="28"/>
      <c r="O61" s="28"/>
      <c r="P61" s="28"/>
      <c r="Q61" s="28"/>
      <c r="R61" s="28"/>
      <c r="S61" s="28"/>
      <c r="T61" s="28"/>
      <c r="U61" s="28"/>
      <c r="V61" s="28">
        <v>1</v>
      </c>
      <c r="W61" s="28"/>
      <c r="X61" s="28"/>
      <c r="Y61" s="28"/>
      <c r="Z61" s="28"/>
      <c r="AA61" s="28"/>
      <c r="AB61" s="28"/>
      <c r="AC61" s="28"/>
      <c r="AD61" s="28"/>
      <c r="AE61" s="28"/>
    </row>
    <row r="62" spans="1:31" ht="15.75" customHeight="1">
      <c r="A62" s="28"/>
      <c r="B62" s="28"/>
      <c r="C62" s="28"/>
      <c r="D62" s="28"/>
      <c r="E62" s="28"/>
      <c r="F62" s="285"/>
      <c r="G62" s="28"/>
      <c r="H62" s="28"/>
      <c r="I62" s="28"/>
      <c r="J62" s="28"/>
      <c r="K62" s="28"/>
      <c r="L62" s="28"/>
      <c r="M62" s="28"/>
      <c r="N62" s="28"/>
      <c r="O62" s="28"/>
      <c r="P62" s="28"/>
      <c r="Q62" s="28"/>
      <c r="R62" s="28"/>
      <c r="S62" s="28"/>
      <c r="T62" s="28"/>
      <c r="U62" s="28"/>
      <c r="V62" s="28"/>
      <c r="W62" s="28"/>
      <c r="X62" s="28"/>
      <c r="Y62" s="28">
        <v>1</v>
      </c>
      <c r="Z62" s="28"/>
      <c r="AA62" s="28"/>
      <c r="AB62" s="28"/>
      <c r="AC62" s="28"/>
      <c r="AD62" s="28"/>
      <c r="AE62" s="28"/>
    </row>
    <row r="63" spans="1:31" ht="15.75" customHeight="1">
      <c r="A63" s="28"/>
      <c r="B63" s="28"/>
      <c r="C63" s="28"/>
      <c r="D63" s="28"/>
      <c r="E63" s="28"/>
      <c r="F63" s="285"/>
      <c r="G63" s="28"/>
      <c r="H63" s="28"/>
      <c r="I63" s="28"/>
      <c r="J63" s="28"/>
      <c r="K63" s="28"/>
      <c r="L63" s="28"/>
      <c r="M63" s="28"/>
      <c r="N63" s="28"/>
      <c r="O63" s="28"/>
      <c r="P63" s="28">
        <v>1</v>
      </c>
      <c r="Q63" s="28"/>
      <c r="R63" s="28"/>
      <c r="S63" s="28"/>
      <c r="T63" s="28"/>
      <c r="U63" s="28"/>
      <c r="V63" s="28"/>
      <c r="W63" s="28"/>
      <c r="X63" s="28"/>
      <c r="Y63" s="28"/>
      <c r="Z63" s="28"/>
      <c r="AA63" s="28"/>
      <c r="AB63" s="28"/>
      <c r="AC63" s="28"/>
      <c r="AD63" s="28"/>
      <c r="AE63" s="28"/>
    </row>
    <row r="64" spans="1:31" ht="15.75" customHeight="1">
      <c r="A64" s="28"/>
      <c r="B64" s="28"/>
      <c r="C64" s="28"/>
      <c r="D64" s="28"/>
      <c r="E64" s="28"/>
      <c r="F64" s="285"/>
      <c r="G64" s="28"/>
      <c r="H64" s="28"/>
      <c r="I64" s="28"/>
      <c r="J64" s="28"/>
      <c r="K64" s="28"/>
      <c r="L64" s="28"/>
      <c r="M64" s="28"/>
      <c r="N64" s="28"/>
      <c r="O64" s="28"/>
      <c r="P64" s="28"/>
      <c r="Q64" s="28"/>
      <c r="R64" s="28"/>
      <c r="S64" s="28"/>
      <c r="T64" s="28"/>
      <c r="U64" s="28"/>
      <c r="V64" s="28"/>
      <c r="W64" s="28"/>
      <c r="X64" s="28"/>
      <c r="Y64" s="28"/>
      <c r="Z64" s="28"/>
      <c r="AA64" s="28"/>
      <c r="AB64" s="28"/>
      <c r="AC64" s="28"/>
      <c r="AD64" s="28" t="s">
        <v>864</v>
      </c>
      <c r="AE64" s="28">
        <v>1</v>
      </c>
    </row>
    <row r="65" spans="1:31" ht="15.75" customHeight="1">
      <c r="A65" s="28"/>
      <c r="B65" s="28"/>
      <c r="C65" s="28"/>
      <c r="D65" s="28"/>
      <c r="E65" s="28"/>
      <c r="F65" s="285"/>
      <c r="G65" s="28"/>
      <c r="H65" s="28"/>
      <c r="I65" s="28"/>
      <c r="J65" s="28"/>
      <c r="K65" s="28"/>
      <c r="L65" s="28"/>
      <c r="M65" s="28"/>
      <c r="N65" s="28"/>
      <c r="O65" s="28"/>
      <c r="P65" s="28"/>
      <c r="Q65" s="28"/>
      <c r="R65" s="28"/>
      <c r="S65" s="28"/>
      <c r="T65" s="28"/>
      <c r="U65" s="28"/>
      <c r="V65" s="28"/>
      <c r="W65" s="28"/>
      <c r="X65" s="28"/>
      <c r="Y65" s="28"/>
      <c r="Z65" s="28"/>
      <c r="AA65" s="28"/>
      <c r="AB65" s="28"/>
      <c r="AC65" s="28"/>
      <c r="AD65" s="28">
        <v>1</v>
      </c>
      <c r="AE65" s="28"/>
    </row>
    <row r="66" spans="1:31" ht="15.75" customHeight="1">
      <c r="A66" s="28"/>
      <c r="B66" s="28"/>
      <c r="C66" s="28"/>
      <c r="D66" s="28"/>
      <c r="E66" s="28"/>
      <c r="F66" s="285"/>
      <c r="G66" s="28"/>
      <c r="H66" s="28"/>
      <c r="I66" s="28"/>
      <c r="J66" s="28"/>
      <c r="K66" s="28"/>
      <c r="L66" s="28"/>
      <c r="M66" s="28"/>
      <c r="N66" s="28"/>
      <c r="O66" s="28"/>
      <c r="P66" s="28"/>
      <c r="Q66" s="28"/>
      <c r="R66" s="28"/>
      <c r="S66" s="28"/>
      <c r="T66" s="28"/>
      <c r="U66" s="28"/>
      <c r="V66" s="28"/>
      <c r="W66" s="28"/>
      <c r="X66" s="28"/>
      <c r="Y66" s="28"/>
      <c r="Z66" s="28"/>
      <c r="AA66" s="28"/>
      <c r="AB66" s="28">
        <v>1</v>
      </c>
      <c r="AC66" s="28"/>
      <c r="AD66" s="28"/>
      <c r="AE66" s="28"/>
    </row>
    <row r="67" spans="1:31" ht="15.75" customHeight="1">
      <c r="A67" s="28">
        <v>1</v>
      </c>
      <c r="B67" s="28">
        <v>1</v>
      </c>
      <c r="C67" s="105">
        <v>1</v>
      </c>
      <c r="D67" s="105">
        <v>1</v>
      </c>
      <c r="E67" s="28"/>
      <c r="F67" s="285"/>
      <c r="G67" s="28"/>
      <c r="H67" s="28"/>
      <c r="I67" s="28"/>
      <c r="J67" s="28"/>
      <c r="K67" s="28"/>
      <c r="L67" s="28"/>
      <c r="M67" s="28"/>
      <c r="N67" s="28"/>
      <c r="O67" s="28"/>
      <c r="P67" s="28">
        <v>1</v>
      </c>
      <c r="Q67" s="28"/>
      <c r="R67" s="28"/>
      <c r="S67" s="28"/>
      <c r="T67" s="28"/>
      <c r="U67" s="28"/>
      <c r="V67" s="28"/>
      <c r="W67" s="28"/>
      <c r="X67" s="28"/>
      <c r="Y67" s="28"/>
      <c r="Z67" s="28"/>
      <c r="AA67" s="28"/>
      <c r="AB67" s="28"/>
      <c r="AC67" s="28"/>
      <c r="AD67" s="28"/>
      <c r="AE67" s="28"/>
    </row>
    <row r="68" spans="1:31" ht="15.75" customHeight="1">
      <c r="A68" s="13"/>
      <c r="B68" s="164">
        <v>1</v>
      </c>
      <c r="C68" s="13"/>
      <c r="D68" s="13"/>
      <c r="E68" s="13"/>
      <c r="F68" s="286"/>
      <c r="G68" s="13"/>
      <c r="H68" s="13"/>
      <c r="I68" s="13"/>
      <c r="J68" s="13"/>
      <c r="K68" s="13"/>
      <c r="L68" s="13"/>
      <c r="M68" s="13"/>
      <c r="N68" s="13"/>
      <c r="O68" s="13"/>
      <c r="P68" s="13"/>
      <c r="Q68" s="13"/>
      <c r="R68" s="13"/>
      <c r="S68" s="13">
        <v>1</v>
      </c>
      <c r="T68" s="13"/>
      <c r="U68" s="13"/>
      <c r="V68" s="13"/>
      <c r="W68" s="13"/>
      <c r="X68" s="13"/>
      <c r="Y68" s="13"/>
      <c r="Z68" s="13"/>
      <c r="AA68" s="13"/>
      <c r="AB68" s="13"/>
      <c r="AC68" s="13"/>
      <c r="AD68" s="13"/>
      <c r="AE68" s="13"/>
    </row>
    <row r="69" spans="1:31" ht="15.75" customHeight="1">
      <c r="A69" s="13"/>
      <c r="B69" s="13"/>
      <c r="C69" s="13"/>
      <c r="D69" s="13"/>
      <c r="E69" s="13"/>
      <c r="F69" s="286"/>
      <c r="G69" s="13"/>
      <c r="H69" s="13"/>
      <c r="I69" s="13"/>
      <c r="J69" s="13"/>
      <c r="K69" s="13"/>
      <c r="L69" s="13"/>
      <c r="M69" s="13"/>
      <c r="N69" s="13"/>
      <c r="O69" s="13"/>
      <c r="P69" s="13"/>
      <c r="Q69" s="13">
        <v>1</v>
      </c>
      <c r="R69" s="13"/>
      <c r="S69" s="13"/>
      <c r="T69" s="13"/>
      <c r="U69" s="13"/>
      <c r="V69" s="13"/>
      <c r="W69" s="13"/>
      <c r="X69" s="13"/>
      <c r="Y69" s="13"/>
      <c r="Z69" s="13"/>
      <c r="AA69" s="13"/>
      <c r="AB69" s="13"/>
      <c r="AC69" s="13"/>
      <c r="AD69" s="13"/>
      <c r="AE69" s="13"/>
    </row>
    <row r="70" spans="1:31" ht="15.75" customHeight="1">
      <c r="A70" s="13"/>
      <c r="B70" s="164">
        <v>1</v>
      </c>
      <c r="C70" s="13"/>
      <c r="D70" s="13"/>
      <c r="E70" s="13"/>
      <c r="F70" s="286"/>
      <c r="G70" s="13"/>
      <c r="H70" s="13"/>
      <c r="I70" s="13"/>
      <c r="J70" s="13"/>
      <c r="K70" s="13"/>
      <c r="L70" s="13"/>
      <c r="M70" s="13"/>
      <c r="N70" s="13"/>
      <c r="O70" s="13"/>
      <c r="P70" s="13">
        <v>1</v>
      </c>
      <c r="Q70" s="13"/>
      <c r="R70" s="13"/>
      <c r="S70" s="13"/>
      <c r="T70" s="13"/>
      <c r="U70" s="13"/>
      <c r="V70" s="13"/>
      <c r="W70" s="13"/>
      <c r="X70" s="13"/>
      <c r="Y70" s="13"/>
      <c r="Z70" s="13"/>
      <c r="AA70" s="13"/>
      <c r="AB70" s="13"/>
      <c r="AC70" s="13"/>
      <c r="AD70" s="13"/>
      <c r="AE70" s="13"/>
    </row>
    <row r="71" spans="1:31" ht="15.75" customHeight="1">
      <c r="A71" s="13"/>
      <c r="B71" s="13"/>
      <c r="C71" s="13"/>
      <c r="D71" s="13"/>
      <c r="E71" s="13"/>
      <c r="F71" s="286"/>
      <c r="G71" s="13"/>
      <c r="H71" s="13">
        <v>1</v>
      </c>
      <c r="I71" s="13">
        <v>1</v>
      </c>
      <c r="J71" s="13">
        <v>1</v>
      </c>
      <c r="K71" s="13">
        <v>1</v>
      </c>
      <c r="L71" s="13">
        <v>1</v>
      </c>
      <c r="M71" s="13">
        <v>1</v>
      </c>
      <c r="N71" s="13">
        <v>1</v>
      </c>
      <c r="O71" s="13">
        <v>1</v>
      </c>
      <c r="P71" s="13">
        <v>1</v>
      </c>
      <c r="Q71" s="13"/>
      <c r="R71" s="13"/>
      <c r="S71" s="13"/>
      <c r="T71" s="13"/>
      <c r="U71" s="13">
        <v>1</v>
      </c>
      <c r="V71" s="13">
        <v>1</v>
      </c>
      <c r="W71" s="13"/>
      <c r="X71" s="13">
        <v>1</v>
      </c>
      <c r="Y71" s="13"/>
      <c r="Z71" s="13">
        <v>1</v>
      </c>
      <c r="AA71" s="13">
        <v>1</v>
      </c>
      <c r="AB71" s="13">
        <v>1</v>
      </c>
      <c r="AC71" s="13"/>
      <c r="AD71" s="13"/>
      <c r="AE71" s="13"/>
    </row>
    <row r="72" spans="1:31" ht="15.75" customHeight="1">
      <c r="A72" s="28"/>
      <c r="B72" s="28"/>
      <c r="C72" s="28"/>
      <c r="D72" s="28"/>
      <c r="E72" s="28"/>
      <c r="F72" s="285"/>
      <c r="G72" s="28"/>
      <c r="H72" s="28">
        <v>1</v>
      </c>
      <c r="I72" s="28">
        <v>1</v>
      </c>
      <c r="J72" s="28">
        <v>1</v>
      </c>
      <c r="K72" s="28"/>
      <c r="L72" s="28"/>
      <c r="M72" s="28"/>
      <c r="N72" s="28"/>
      <c r="O72" s="28"/>
      <c r="P72" s="28"/>
      <c r="Q72" s="28"/>
      <c r="R72" s="28"/>
      <c r="S72" s="28"/>
      <c r="T72" s="28"/>
      <c r="U72" s="28"/>
      <c r="V72" s="28"/>
      <c r="W72" s="28"/>
      <c r="X72" s="28"/>
      <c r="Y72" s="28"/>
      <c r="Z72" s="28"/>
      <c r="AA72" s="28"/>
      <c r="AB72" s="28"/>
      <c r="AC72" s="28"/>
      <c r="AD72" s="28"/>
      <c r="AE72" s="28"/>
    </row>
    <row r="73" spans="1:31" ht="15.75" customHeight="1">
      <c r="A73" s="28"/>
      <c r="B73" s="28"/>
      <c r="C73" s="28"/>
      <c r="D73" s="28"/>
      <c r="E73" s="28"/>
      <c r="F73" s="285"/>
      <c r="G73" s="28">
        <v>1</v>
      </c>
      <c r="H73" s="28"/>
      <c r="I73" s="28"/>
      <c r="J73" s="28"/>
      <c r="K73" s="28"/>
      <c r="L73" s="28"/>
      <c r="M73" s="28"/>
      <c r="N73" s="28"/>
      <c r="O73" s="28"/>
      <c r="P73" s="28"/>
      <c r="Q73" s="28"/>
      <c r="R73" s="28"/>
      <c r="S73" s="28"/>
      <c r="T73" s="28"/>
      <c r="U73" s="28"/>
      <c r="V73" s="28"/>
      <c r="W73" s="28"/>
      <c r="X73" s="28"/>
      <c r="Y73" s="28"/>
      <c r="Z73" s="28"/>
      <c r="AA73" s="28"/>
      <c r="AB73" s="28"/>
      <c r="AC73" s="28"/>
      <c r="AD73" s="28"/>
      <c r="AE73" s="28"/>
    </row>
    <row r="74" spans="1:31" ht="15.75" customHeight="1">
      <c r="A74" s="49"/>
      <c r="B74" s="49"/>
      <c r="C74" s="49"/>
      <c r="D74" s="49"/>
      <c r="E74" s="49"/>
      <c r="F74" s="288"/>
      <c r="G74" s="49"/>
      <c r="H74" s="49"/>
      <c r="I74" s="49"/>
      <c r="J74" s="49"/>
      <c r="K74" s="49"/>
      <c r="L74" s="49"/>
      <c r="M74" s="49"/>
      <c r="N74" s="49"/>
      <c r="O74" s="49"/>
      <c r="P74" s="49"/>
      <c r="Q74" s="49"/>
      <c r="R74" s="49"/>
      <c r="S74" s="49"/>
      <c r="T74" s="49"/>
      <c r="U74" s="49"/>
      <c r="V74" s="49"/>
      <c r="W74" s="49"/>
      <c r="X74" s="49"/>
      <c r="Y74" s="49"/>
      <c r="Z74" s="49">
        <v>1</v>
      </c>
      <c r="AA74" s="49"/>
      <c r="AB74" s="49"/>
      <c r="AC74" s="49"/>
      <c r="AD74" s="49"/>
      <c r="AE74" s="49"/>
    </row>
    <row r="75" spans="1:31" ht="15.75" customHeight="1">
      <c r="A75" s="28"/>
      <c r="B75" s="28"/>
      <c r="C75" s="28"/>
      <c r="D75" s="28"/>
      <c r="E75" s="28"/>
      <c r="F75" s="285"/>
      <c r="G75" s="28"/>
      <c r="H75" s="28"/>
      <c r="I75" s="28"/>
      <c r="J75" s="28"/>
      <c r="K75" s="28"/>
      <c r="L75" s="28"/>
      <c r="M75" s="28"/>
      <c r="N75" s="28"/>
      <c r="O75" s="28"/>
      <c r="P75" s="28"/>
      <c r="Q75" s="28"/>
      <c r="R75" s="28"/>
      <c r="S75" s="28"/>
      <c r="T75" s="28"/>
      <c r="U75" s="28"/>
      <c r="V75" s="28"/>
      <c r="W75" s="28"/>
      <c r="X75" s="28"/>
      <c r="Y75" s="28"/>
      <c r="Z75" s="28"/>
      <c r="AA75" s="28"/>
      <c r="AB75" s="28">
        <v>1</v>
      </c>
      <c r="AC75" s="28"/>
      <c r="AD75" s="28"/>
      <c r="AE75" s="28"/>
    </row>
    <row r="76" spans="1:31" ht="15.75" customHeight="1">
      <c r="A76" s="28"/>
      <c r="B76" s="28"/>
      <c r="C76" s="28"/>
      <c r="D76" s="28"/>
      <c r="E76" s="28"/>
      <c r="F76" s="285"/>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v>1</v>
      </c>
    </row>
    <row r="77" spans="1:31" ht="15.75" customHeight="1">
      <c r="A77" s="28"/>
      <c r="B77" s="28"/>
      <c r="C77" s="28"/>
      <c r="D77" s="28"/>
      <c r="E77" s="28"/>
      <c r="F77" s="285"/>
      <c r="G77" s="28"/>
      <c r="H77" s="28"/>
      <c r="I77" s="28"/>
      <c r="J77" s="28"/>
      <c r="K77" s="28"/>
      <c r="L77" s="28"/>
      <c r="M77" s="28"/>
      <c r="N77" s="28"/>
      <c r="O77" s="28">
        <v>1</v>
      </c>
      <c r="P77" s="28"/>
      <c r="Q77" s="28"/>
      <c r="R77" s="28"/>
      <c r="S77" s="28"/>
      <c r="T77" s="28"/>
      <c r="U77" s="28"/>
      <c r="V77" s="28"/>
      <c r="W77" s="28"/>
      <c r="X77" s="28"/>
      <c r="Y77" s="28"/>
      <c r="Z77" s="28"/>
      <c r="AA77" s="28"/>
      <c r="AB77" s="28"/>
      <c r="AC77" s="28"/>
      <c r="AD77" s="28"/>
      <c r="AE77" s="28"/>
    </row>
    <row r="78" spans="1:31" ht="15.75" customHeight="1">
      <c r="A78" s="28"/>
      <c r="B78" s="28"/>
      <c r="C78" s="28"/>
      <c r="D78" s="28"/>
      <c r="E78" s="28"/>
      <c r="F78" s="285"/>
      <c r="G78" s="28"/>
      <c r="H78" s="28"/>
      <c r="I78" s="28"/>
      <c r="J78" s="28"/>
      <c r="K78" s="28"/>
      <c r="L78" s="28"/>
      <c r="M78" s="28"/>
      <c r="N78" s="28"/>
      <c r="O78" s="28"/>
      <c r="P78" s="28">
        <v>1</v>
      </c>
      <c r="Q78" s="28"/>
      <c r="R78" s="28"/>
      <c r="S78" s="28"/>
      <c r="T78" s="28"/>
      <c r="U78" s="28"/>
      <c r="V78" s="28"/>
      <c r="W78" s="28"/>
      <c r="X78" s="28"/>
      <c r="Y78" s="28"/>
      <c r="Z78" s="28"/>
      <c r="AA78" s="28"/>
      <c r="AB78" s="28"/>
      <c r="AC78" s="28"/>
      <c r="AD78" s="28"/>
      <c r="AE78" s="28"/>
    </row>
    <row r="79" spans="1:31" ht="15.75" customHeight="1">
      <c r="A79" s="28"/>
      <c r="B79" s="28"/>
      <c r="C79" s="28"/>
      <c r="D79" s="28"/>
      <c r="E79" s="28"/>
      <c r="F79" s="285"/>
      <c r="G79" s="28"/>
      <c r="H79" s="28"/>
      <c r="I79" s="28"/>
      <c r="J79" s="28"/>
      <c r="K79" s="28"/>
      <c r="L79" s="28"/>
      <c r="M79" s="28"/>
      <c r="N79" s="28"/>
      <c r="O79" s="28">
        <v>1</v>
      </c>
      <c r="P79" s="28"/>
      <c r="Q79" s="28"/>
      <c r="R79" s="28"/>
      <c r="S79" s="28"/>
      <c r="T79" s="28"/>
      <c r="U79" s="28"/>
      <c r="V79" s="28"/>
      <c r="W79" s="28"/>
      <c r="X79" s="28"/>
      <c r="Y79" s="28"/>
      <c r="Z79" s="28"/>
      <c r="AA79" s="28"/>
      <c r="AB79" s="28"/>
      <c r="AC79" s="28"/>
      <c r="AD79" s="28"/>
      <c r="AE79" s="28"/>
    </row>
    <row r="80" spans="1:31" ht="15.75" customHeight="1">
      <c r="A80" s="14"/>
      <c r="B80" s="14"/>
      <c r="C80" s="14"/>
      <c r="D80" s="14"/>
      <c r="E80" s="14"/>
      <c r="F80" s="289"/>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v>1</v>
      </c>
    </row>
    <row r="81" spans="1:31" ht="15.75" customHeight="1">
      <c r="A81" s="28"/>
      <c r="B81" s="28"/>
      <c r="C81" s="28"/>
      <c r="D81" s="28"/>
      <c r="E81" s="28"/>
      <c r="F81" s="285"/>
      <c r="G81" s="28"/>
      <c r="H81" s="28"/>
      <c r="I81" s="28"/>
      <c r="J81" s="28"/>
      <c r="K81" s="28"/>
      <c r="L81" s="28"/>
      <c r="M81" s="28"/>
      <c r="N81" s="28"/>
      <c r="O81" s="28">
        <v>1</v>
      </c>
      <c r="P81" s="28"/>
      <c r="Q81" s="28"/>
      <c r="R81" s="28"/>
      <c r="S81" s="28"/>
      <c r="T81" s="28"/>
      <c r="U81" s="28"/>
      <c r="V81" s="28"/>
      <c r="W81" s="28"/>
      <c r="X81" s="28"/>
      <c r="Y81" s="28"/>
      <c r="Z81" s="28"/>
      <c r="AA81" s="28"/>
      <c r="AB81" s="28"/>
      <c r="AC81" s="28"/>
      <c r="AD81" s="28"/>
      <c r="AE81" s="28"/>
    </row>
    <row r="82" spans="1:31" ht="15.75" customHeight="1">
      <c r="A82" s="28"/>
      <c r="B82" s="28"/>
      <c r="C82" s="28"/>
      <c r="D82" s="28"/>
      <c r="E82" s="28"/>
      <c r="F82" s="285"/>
      <c r="G82" s="28">
        <v>1</v>
      </c>
      <c r="H82" s="28"/>
      <c r="I82" s="28"/>
      <c r="J82" s="28"/>
      <c r="K82" s="28"/>
      <c r="L82" s="28"/>
      <c r="M82" s="28"/>
      <c r="N82" s="28"/>
      <c r="O82" s="28"/>
      <c r="P82" s="28"/>
      <c r="Q82" s="28"/>
      <c r="R82" s="28"/>
      <c r="S82" s="28"/>
      <c r="T82" s="28"/>
      <c r="U82" s="28"/>
      <c r="V82" s="28"/>
      <c r="W82" s="28"/>
      <c r="X82" s="28"/>
      <c r="Y82" s="28"/>
      <c r="Z82" s="28"/>
      <c r="AA82" s="28">
        <v>1</v>
      </c>
      <c r="AB82" s="28">
        <v>1</v>
      </c>
      <c r="AC82" s="28"/>
      <c r="AD82" s="28"/>
      <c r="AE82" s="28"/>
    </row>
    <row r="83" spans="1:31" ht="15.75" customHeight="1">
      <c r="A83" s="28"/>
      <c r="B83" s="28"/>
      <c r="C83" s="28"/>
      <c r="D83" s="28"/>
      <c r="E83" s="28"/>
      <c r="F83" s="285"/>
      <c r="G83" s="28"/>
      <c r="H83" s="28"/>
      <c r="I83" s="28"/>
      <c r="J83" s="28"/>
      <c r="K83" s="28"/>
      <c r="L83" s="28"/>
      <c r="M83" s="28"/>
      <c r="N83" s="28"/>
      <c r="O83" s="28"/>
      <c r="P83" s="28"/>
      <c r="Q83" s="28"/>
      <c r="R83" s="28"/>
      <c r="S83" s="28"/>
      <c r="T83" s="28"/>
      <c r="U83" s="28"/>
      <c r="V83" s="28">
        <v>1</v>
      </c>
      <c r="W83" s="28"/>
      <c r="X83" s="28"/>
      <c r="Y83" s="28"/>
      <c r="Z83" s="28"/>
      <c r="AA83" s="28"/>
      <c r="AB83" s="28"/>
      <c r="AC83" s="28"/>
      <c r="AD83" s="28"/>
      <c r="AE83" s="28"/>
    </row>
    <row r="84" spans="1:31" ht="15.75" customHeight="1">
      <c r="A84" s="28"/>
      <c r="B84" s="28"/>
      <c r="C84" s="28"/>
      <c r="D84" s="28"/>
      <c r="E84" s="28"/>
      <c r="F84" s="285"/>
      <c r="G84" s="28"/>
      <c r="H84" s="28"/>
      <c r="I84" s="28"/>
      <c r="J84" s="28"/>
      <c r="K84" s="28"/>
      <c r="L84" s="28"/>
      <c r="M84" s="28"/>
      <c r="N84" s="28"/>
      <c r="O84" s="28"/>
      <c r="P84" s="28"/>
      <c r="Q84" s="28"/>
      <c r="R84" s="28"/>
      <c r="S84" s="28"/>
      <c r="T84" s="28"/>
      <c r="U84" s="28"/>
      <c r="V84" s="28"/>
      <c r="W84" s="28"/>
      <c r="X84" s="28"/>
      <c r="Y84" s="28"/>
      <c r="Z84" s="28"/>
      <c r="AA84" s="28"/>
      <c r="AB84" s="28">
        <v>1</v>
      </c>
      <c r="AC84" s="28"/>
      <c r="AD84" s="28"/>
      <c r="AE84" s="28"/>
    </row>
    <row r="85" spans="1:31" ht="15.75" customHeight="1">
      <c r="A85" s="28"/>
      <c r="B85" s="28"/>
      <c r="C85" s="28"/>
      <c r="D85" s="28"/>
      <c r="E85" s="28"/>
      <c r="F85" s="285"/>
      <c r="G85" s="28"/>
      <c r="H85" s="28"/>
      <c r="I85" s="28"/>
      <c r="J85" s="28"/>
      <c r="K85" s="28"/>
      <c r="L85" s="28"/>
      <c r="M85" s="28"/>
      <c r="N85" s="28"/>
      <c r="O85" s="28"/>
      <c r="P85" s="28"/>
      <c r="Q85" s="28"/>
      <c r="R85" s="28"/>
      <c r="S85" s="28"/>
      <c r="T85" s="28"/>
      <c r="U85" s="28"/>
      <c r="V85" s="28">
        <v>1</v>
      </c>
      <c r="W85" s="28"/>
      <c r="X85" s="28"/>
      <c r="Y85" s="28"/>
      <c r="Z85" s="28"/>
      <c r="AA85" s="28"/>
      <c r="AB85" s="28"/>
      <c r="AC85" s="28"/>
      <c r="AD85" s="28"/>
      <c r="AE85" s="28"/>
    </row>
    <row r="86" spans="1:31" ht="15.75" customHeight="1">
      <c r="A86" s="28"/>
      <c r="B86" s="28"/>
      <c r="C86" s="28"/>
      <c r="D86" s="28"/>
      <c r="E86" s="28"/>
      <c r="F86" s="285"/>
      <c r="G86" s="28">
        <v>1</v>
      </c>
      <c r="H86" s="28">
        <v>1</v>
      </c>
      <c r="I86" s="28"/>
      <c r="J86" s="28">
        <v>1</v>
      </c>
      <c r="K86" s="28"/>
      <c r="L86" s="28">
        <v>1</v>
      </c>
      <c r="M86" s="28"/>
      <c r="N86" s="28">
        <v>1</v>
      </c>
      <c r="O86" s="28">
        <v>1</v>
      </c>
      <c r="P86" s="28">
        <v>1</v>
      </c>
      <c r="Q86" s="28">
        <v>1</v>
      </c>
      <c r="R86" s="28"/>
      <c r="S86" s="28"/>
      <c r="T86" s="28"/>
      <c r="U86" s="28"/>
      <c r="V86" s="28"/>
      <c r="W86" s="28">
        <v>1</v>
      </c>
      <c r="X86" s="28">
        <v>1</v>
      </c>
      <c r="Y86" s="28">
        <v>1</v>
      </c>
      <c r="Z86" s="28">
        <v>1</v>
      </c>
      <c r="AA86" s="28"/>
      <c r="AB86" s="28">
        <v>1</v>
      </c>
      <c r="AC86" s="28"/>
      <c r="AD86" s="28"/>
      <c r="AE86" s="28"/>
    </row>
    <row r="87" spans="1:31" ht="15.75" customHeight="1">
      <c r="A87" s="28"/>
      <c r="B87" s="28"/>
      <c r="C87" s="28"/>
      <c r="D87" s="28"/>
      <c r="E87" s="28"/>
      <c r="F87" s="285"/>
      <c r="G87" s="28"/>
      <c r="H87" s="28"/>
      <c r="I87" s="28"/>
      <c r="J87" s="28"/>
      <c r="K87" s="28"/>
      <c r="L87" s="28"/>
      <c r="M87" s="28"/>
      <c r="N87" s="28"/>
      <c r="O87" s="28"/>
      <c r="P87" s="28"/>
      <c r="Q87" s="28"/>
      <c r="R87" s="28"/>
      <c r="S87" s="28"/>
      <c r="T87" s="28"/>
      <c r="U87" s="28"/>
      <c r="V87" s="28">
        <v>1</v>
      </c>
      <c r="W87" s="28"/>
      <c r="X87" s="28"/>
      <c r="Y87" s="28"/>
      <c r="Z87" s="28"/>
      <c r="AA87" s="28"/>
      <c r="AB87" s="28"/>
      <c r="AC87" s="28"/>
      <c r="AD87" s="28"/>
      <c r="AE87" s="28"/>
    </row>
    <row r="88" spans="1:31" ht="15.75" customHeight="1">
      <c r="A88" s="28"/>
      <c r="B88" s="28"/>
      <c r="C88" s="28"/>
      <c r="D88" s="28"/>
      <c r="E88" s="28"/>
      <c r="F88" s="285"/>
      <c r="G88" s="28">
        <v>1</v>
      </c>
      <c r="H88" s="28"/>
      <c r="I88" s="28"/>
      <c r="J88" s="28"/>
      <c r="K88" s="28"/>
      <c r="L88" s="28"/>
      <c r="M88" s="28"/>
      <c r="N88" s="28"/>
      <c r="O88" s="28"/>
      <c r="P88" s="28"/>
      <c r="Q88" s="28"/>
      <c r="R88" s="28"/>
      <c r="S88" s="28"/>
      <c r="T88" s="28"/>
      <c r="U88" s="28">
        <v>1</v>
      </c>
      <c r="V88" s="28"/>
      <c r="W88" s="28"/>
      <c r="X88" s="28"/>
      <c r="Y88" s="28">
        <v>1</v>
      </c>
      <c r="Z88" s="28"/>
      <c r="AA88" s="28"/>
      <c r="AB88" s="28">
        <v>1</v>
      </c>
      <c r="AC88" s="28"/>
      <c r="AD88" s="28"/>
      <c r="AE88" s="28"/>
    </row>
    <row r="89" spans="1:31" ht="15.75" customHeight="1">
      <c r="A89" s="28"/>
      <c r="B89" s="28"/>
      <c r="C89" s="28"/>
      <c r="D89" s="28"/>
      <c r="E89" s="28"/>
      <c r="F89" s="285"/>
      <c r="G89" s="28"/>
      <c r="H89" s="28"/>
      <c r="I89" s="28"/>
      <c r="J89" s="28"/>
      <c r="K89" s="28"/>
      <c r="L89" s="28"/>
      <c r="M89" s="28"/>
      <c r="N89" s="28"/>
      <c r="O89" s="28"/>
      <c r="P89" s="28"/>
      <c r="Q89" s="28"/>
      <c r="R89" s="28"/>
      <c r="S89" s="28"/>
      <c r="T89" s="28"/>
      <c r="U89" s="28"/>
      <c r="V89" s="28"/>
      <c r="W89" s="28"/>
      <c r="X89" s="28"/>
      <c r="Y89" s="28"/>
      <c r="Z89" s="28"/>
      <c r="AA89" s="28"/>
      <c r="AB89" s="28"/>
      <c r="AC89" s="28"/>
      <c r="AD89" s="28">
        <v>1</v>
      </c>
      <c r="AE89" s="28"/>
    </row>
    <row r="90" spans="1:31" ht="15.75" customHeight="1">
      <c r="A90" s="28"/>
      <c r="B90" s="28"/>
      <c r="C90" s="28"/>
      <c r="D90" s="28"/>
      <c r="E90" s="28"/>
      <c r="F90" s="285"/>
      <c r="G90" s="28"/>
      <c r="H90" s="28"/>
      <c r="I90" s="28"/>
      <c r="J90" s="28"/>
      <c r="K90" s="28"/>
      <c r="L90" s="28"/>
      <c r="M90" s="28"/>
      <c r="N90" s="28"/>
      <c r="O90" s="28"/>
      <c r="P90" s="28">
        <v>1</v>
      </c>
      <c r="Q90" s="28"/>
      <c r="R90" s="28"/>
      <c r="S90" s="28"/>
      <c r="T90" s="28"/>
      <c r="U90" s="28"/>
      <c r="V90" s="28"/>
      <c r="W90" s="28"/>
      <c r="X90" s="28"/>
      <c r="Y90" s="28"/>
      <c r="Z90" s="28"/>
      <c r="AA90" s="28"/>
      <c r="AB90" s="28"/>
      <c r="AC90" s="28"/>
      <c r="AD90" s="28"/>
      <c r="AE90" s="28"/>
    </row>
    <row r="91" spans="1:31" ht="15.75" customHeight="1">
      <c r="A91" s="28"/>
      <c r="B91" s="28"/>
      <c r="C91" s="28"/>
      <c r="D91" s="28"/>
      <c r="E91" s="28"/>
      <c r="F91" s="285"/>
      <c r="G91" s="28"/>
      <c r="H91" s="28"/>
      <c r="I91" s="28"/>
      <c r="J91" s="28"/>
      <c r="K91" s="28"/>
      <c r="L91" s="28"/>
      <c r="M91" s="28"/>
      <c r="N91" s="28"/>
      <c r="O91" s="28"/>
      <c r="P91" s="28"/>
      <c r="Q91" s="28"/>
      <c r="R91" s="28"/>
      <c r="S91" s="28"/>
      <c r="T91" s="28"/>
      <c r="U91" s="28"/>
      <c r="V91" s="28"/>
      <c r="W91" s="28"/>
      <c r="X91" s="28"/>
      <c r="Y91" s="28"/>
      <c r="Z91" s="28">
        <v>1</v>
      </c>
      <c r="AA91" s="28"/>
      <c r="AB91" s="28"/>
      <c r="AC91" s="28"/>
      <c r="AD91" s="28"/>
      <c r="AE91" s="28"/>
    </row>
    <row r="92" spans="1:31" ht="15.75" customHeight="1">
      <c r="A92" s="28"/>
      <c r="B92" s="28"/>
      <c r="C92" s="28"/>
      <c r="D92" s="28"/>
      <c r="E92" s="28"/>
      <c r="F92" s="285"/>
      <c r="G92" s="28"/>
      <c r="H92" s="28"/>
      <c r="I92" s="28"/>
      <c r="J92" s="28"/>
      <c r="K92" s="28"/>
      <c r="L92" s="28"/>
      <c r="M92" s="28"/>
      <c r="N92" s="28"/>
      <c r="O92" s="28">
        <v>1</v>
      </c>
      <c r="P92" s="28"/>
      <c r="Q92" s="28"/>
      <c r="R92" s="28"/>
      <c r="S92" s="28"/>
      <c r="T92" s="28"/>
      <c r="U92" s="28"/>
      <c r="V92" s="28"/>
      <c r="W92" s="28"/>
      <c r="X92" s="28"/>
      <c r="Y92" s="28"/>
      <c r="Z92" s="28"/>
      <c r="AA92" s="28"/>
      <c r="AB92" s="28"/>
      <c r="AC92" s="28"/>
      <c r="AD92" s="28"/>
      <c r="AE92" s="28"/>
    </row>
    <row r="93" spans="1:31" ht="15.75" customHeight="1">
      <c r="A93" s="28"/>
      <c r="B93" s="28"/>
      <c r="C93" s="28"/>
      <c r="D93" s="28"/>
      <c r="E93" s="28"/>
      <c r="F93" s="285"/>
      <c r="G93" s="28"/>
      <c r="H93" s="28"/>
      <c r="I93" s="28"/>
      <c r="J93" s="28"/>
      <c r="K93" s="28"/>
      <c r="L93" s="28"/>
      <c r="M93" s="28"/>
      <c r="N93" s="28"/>
      <c r="O93" s="28"/>
      <c r="P93" s="28">
        <v>1</v>
      </c>
      <c r="Q93" s="28"/>
      <c r="R93" s="28"/>
      <c r="S93" s="28"/>
      <c r="T93" s="28"/>
      <c r="U93" s="28"/>
      <c r="V93" s="28"/>
      <c r="W93" s="28"/>
      <c r="X93" s="28"/>
      <c r="Y93" s="28"/>
      <c r="Z93" s="28"/>
      <c r="AA93" s="28"/>
      <c r="AB93" s="28"/>
      <c r="AC93" s="28"/>
      <c r="AD93" s="28"/>
      <c r="AE93" s="28"/>
    </row>
    <row r="94" spans="1:31" ht="15.75" customHeight="1">
      <c r="A94" s="28"/>
      <c r="B94" s="28"/>
      <c r="C94" s="28"/>
      <c r="D94" s="28"/>
      <c r="E94" s="28"/>
      <c r="F94" s="285"/>
      <c r="G94" s="28"/>
      <c r="H94" s="28"/>
      <c r="I94" s="28"/>
      <c r="J94" s="28"/>
      <c r="K94" s="28"/>
      <c r="L94" s="28"/>
      <c r="M94" s="28"/>
      <c r="N94" s="28"/>
      <c r="O94" s="28">
        <v>1</v>
      </c>
      <c r="P94" s="28"/>
      <c r="Q94" s="28"/>
      <c r="R94" s="28"/>
      <c r="S94" s="28"/>
      <c r="T94" s="28"/>
      <c r="U94" s="28"/>
      <c r="V94" s="28"/>
      <c r="W94" s="28"/>
      <c r="X94" s="28"/>
      <c r="Y94" s="28"/>
      <c r="Z94" s="28"/>
      <c r="AA94" s="28"/>
      <c r="AB94" s="28"/>
      <c r="AC94" s="28"/>
      <c r="AD94" s="28"/>
      <c r="AE94" s="28"/>
    </row>
    <row r="95" spans="1:31" ht="15.75" customHeight="1">
      <c r="A95" s="28"/>
      <c r="B95" s="28"/>
      <c r="C95" s="28"/>
      <c r="D95" s="28"/>
      <c r="E95" s="28"/>
      <c r="F95" s="285"/>
      <c r="G95" s="28"/>
      <c r="H95" s="28"/>
      <c r="I95" s="28"/>
      <c r="J95" s="28"/>
      <c r="K95" s="28"/>
      <c r="L95" s="28"/>
      <c r="M95" s="28"/>
      <c r="N95" s="28"/>
      <c r="O95" s="28"/>
      <c r="P95" s="28"/>
      <c r="Q95" s="28">
        <v>1</v>
      </c>
      <c r="R95" s="28"/>
      <c r="S95" s="28"/>
      <c r="T95" s="28"/>
      <c r="U95" s="28"/>
      <c r="V95" s="28"/>
      <c r="W95" s="28"/>
      <c r="X95" s="28"/>
      <c r="Y95" s="28"/>
      <c r="Z95" s="28"/>
      <c r="AA95" s="28"/>
      <c r="AB95" s="28"/>
      <c r="AC95" s="28"/>
      <c r="AD95" s="28"/>
      <c r="AE95" s="28"/>
    </row>
    <row r="96" spans="1:31" ht="15.75" customHeight="1">
      <c r="A96" s="28"/>
      <c r="B96" s="28"/>
      <c r="C96" s="28"/>
      <c r="D96" s="28"/>
      <c r="E96" s="28"/>
      <c r="F96" s="285"/>
      <c r="G96" s="28"/>
      <c r="H96" s="28"/>
      <c r="I96" s="28"/>
      <c r="J96" s="28"/>
      <c r="K96" s="28"/>
      <c r="L96" s="28">
        <v>1</v>
      </c>
      <c r="M96" s="28"/>
      <c r="N96" s="28"/>
      <c r="O96" s="28"/>
      <c r="P96" s="28">
        <v>1</v>
      </c>
      <c r="Q96" s="28">
        <v>1</v>
      </c>
      <c r="R96" s="28"/>
      <c r="S96" s="28">
        <v>1</v>
      </c>
      <c r="T96" s="28"/>
      <c r="U96" s="28"/>
      <c r="V96" s="28"/>
      <c r="W96" s="28"/>
      <c r="X96" s="28"/>
      <c r="Y96" s="28"/>
      <c r="Z96" s="28"/>
      <c r="AA96" s="28"/>
      <c r="AB96" s="28"/>
      <c r="AC96" s="28"/>
      <c r="AD96" s="28"/>
      <c r="AE96" s="28"/>
    </row>
    <row r="97" spans="1:31" ht="15.75" customHeight="1">
      <c r="A97" s="28"/>
      <c r="B97" s="28"/>
      <c r="C97" s="28"/>
      <c r="D97" s="28"/>
      <c r="E97" s="28"/>
      <c r="F97" s="285"/>
      <c r="G97" s="28"/>
      <c r="H97" s="28"/>
      <c r="I97" s="28"/>
      <c r="J97" s="28"/>
      <c r="K97" s="28"/>
      <c r="L97" s="28"/>
      <c r="M97" s="28"/>
      <c r="N97" s="28"/>
      <c r="O97" s="28"/>
      <c r="P97" s="28"/>
      <c r="Q97" s="28"/>
      <c r="R97" s="28"/>
      <c r="S97" s="28"/>
      <c r="T97" s="28"/>
      <c r="U97" s="28"/>
      <c r="V97" s="28">
        <v>1</v>
      </c>
      <c r="W97" s="28"/>
      <c r="X97" s="28"/>
      <c r="Y97" s="28"/>
      <c r="Z97" s="28"/>
      <c r="AA97" s="28"/>
      <c r="AB97" s="28"/>
      <c r="AC97" s="28"/>
      <c r="AD97" s="28"/>
      <c r="AE97" s="28"/>
    </row>
    <row r="98" spans="1:31" ht="15.75" customHeight="1">
      <c r="A98" s="28"/>
      <c r="B98" s="28"/>
      <c r="C98" s="28"/>
      <c r="D98" s="28"/>
      <c r="E98" s="28"/>
      <c r="F98" s="285"/>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v>1</v>
      </c>
    </row>
    <row r="99" spans="1:31" ht="15.75" customHeight="1">
      <c r="A99" s="28"/>
      <c r="B99" s="28"/>
      <c r="C99" s="28"/>
      <c r="D99" s="28"/>
      <c r="E99" s="28"/>
      <c r="F99" s="285"/>
      <c r="G99" s="28"/>
      <c r="H99" s="28"/>
      <c r="I99" s="28"/>
      <c r="J99" s="28"/>
      <c r="K99" s="28"/>
      <c r="L99" s="28"/>
      <c r="M99" s="28"/>
      <c r="N99" s="28"/>
      <c r="O99" s="28"/>
      <c r="P99" s="28"/>
      <c r="Q99" s="28"/>
      <c r="R99" s="28"/>
      <c r="S99" s="28"/>
      <c r="T99" s="28"/>
      <c r="U99" s="28"/>
      <c r="V99" s="28"/>
      <c r="W99" s="28"/>
      <c r="X99" s="28"/>
      <c r="Y99" s="28"/>
      <c r="Z99" s="28"/>
      <c r="AA99" s="28"/>
      <c r="AB99" s="28">
        <v>1</v>
      </c>
      <c r="AC99" s="28"/>
      <c r="AD99" s="28"/>
      <c r="AE99" s="28"/>
    </row>
    <row r="100" spans="1:31" ht="15.75" customHeight="1">
      <c r="A100" s="28"/>
      <c r="B100" s="28"/>
      <c r="C100" s="28"/>
      <c r="D100" s="28"/>
      <c r="E100" s="28"/>
      <c r="F100" s="285"/>
      <c r="G100" s="28"/>
      <c r="H100" s="28"/>
      <c r="I100" s="28"/>
      <c r="J100" s="28"/>
      <c r="K100" s="28"/>
      <c r="L100" s="28"/>
      <c r="M100" s="28"/>
      <c r="N100" s="28"/>
      <c r="O100" s="28">
        <v>1</v>
      </c>
      <c r="P100" s="28"/>
      <c r="Q100" s="28"/>
      <c r="R100" s="28"/>
      <c r="S100" s="28"/>
      <c r="T100" s="28"/>
      <c r="U100" s="28"/>
      <c r="V100" s="28"/>
      <c r="W100" s="28"/>
      <c r="X100" s="28"/>
      <c r="Y100" s="28"/>
      <c r="Z100" s="28"/>
      <c r="AA100" s="28"/>
      <c r="AB100" s="28"/>
      <c r="AC100" s="28"/>
      <c r="AD100" s="28"/>
      <c r="AE100" s="28"/>
    </row>
    <row r="101" spans="1:31" ht="15.75" customHeight="1">
      <c r="A101" s="28"/>
      <c r="B101" s="28"/>
      <c r="C101" s="28"/>
      <c r="D101" s="28"/>
      <c r="E101" s="28"/>
      <c r="F101" s="285"/>
      <c r="G101" s="28"/>
      <c r="H101" s="28"/>
      <c r="I101" s="28"/>
      <c r="J101" s="28"/>
      <c r="K101" s="28"/>
      <c r="L101" s="28"/>
      <c r="M101" s="28"/>
      <c r="N101" s="28"/>
      <c r="O101" s="28"/>
      <c r="P101" s="28"/>
      <c r="Q101" s="28"/>
      <c r="R101" s="28"/>
      <c r="S101" s="28"/>
      <c r="T101" s="28"/>
      <c r="U101" s="28"/>
      <c r="V101" s="28"/>
      <c r="W101" s="28"/>
      <c r="X101" s="28"/>
      <c r="Y101" s="28"/>
      <c r="Z101" s="28"/>
      <c r="AA101" s="28"/>
      <c r="AB101" s="28">
        <v>1</v>
      </c>
      <c r="AC101" s="28"/>
      <c r="AD101" s="28"/>
      <c r="AE101" s="28"/>
    </row>
    <row r="102" spans="1:31" ht="15.75" customHeight="1">
      <c r="A102" s="28"/>
      <c r="B102" s="28">
        <v>1</v>
      </c>
      <c r="C102" s="28"/>
      <c r="D102" s="28"/>
      <c r="E102" s="28"/>
      <c r="F102" s="285"/>
      <c r="G102" s="28"/>
      <c r="H102" s="28"/>
      <c r="I102" s="28"/>
      <c r="J102" s="28"/>
      <c r="K102" s="28"/>
      <c r="L102" s="28"/>
      <c r="M102" s="28"/>
      <c r="N102" s="28"/>
      <c r="O102" s="28"/>
      <c r="P102" s="28"/>
      <c r="Q102" s="28">
        <v>1</v>
      </c>
      <c r="R102" s="28"/>
      <c r="S102" s="28"/>
      <c r="T102" s="28"/>
      <c r="U102" s="28"/>
      <c r="V102" s="28"/>
      <c r="W102" s="28"/>
      <c r="X102" s="28"/>
      <c r="Y102" s="28"/>
      <c r="Z102" s="28"/>
      <c r="AA102" s="28"/>
      <c r="AB102" s="28"/>
      <c r="AC102" s="28"/>
      <c r="AD102" s="28"/>
      <c r="AE102" s="28"/>
    </row>
    <row r="103" spans="1:31" ht="15.75" customHeight="1">
      <c r="A103" s="28"/>
      <c r="B103" s="28"/>
      <c r="C103" s="28"/>
      <c r="D103" s="28"/>
      <c r="E103" s="28"/>
      <c r="F103" s="285"/>
      <c r="G103" s="28"/>
      <c r="H103" s="28">
        <v>1</v>
      </c>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row>
    <row r="104" spans="1:31" ht="15.75" customHeight="1">
      <c r="A104" s="28"/>
      <c r="B104" s="28"/>
      <c r="C104" s="28"/>
      <c r="D104" s="28"/>
      <c r="E104" s="28"/>
      <c r="F104" s="285"/>
      <c r="G104" s="28"/>
      <c r="H104" s="28"/>
      <c r="I104" s="28"/>
      <c r="J104" s="28"/>
      <c r="K104" s="28"/>
      <c r="L104" s="28"/>
      <c r="M104" s="28"/>
      <c r="N104" s="28"/>
      <c r="O104" s="28"/>
      <c r="P104" s="28"/>
      <c r="Q104" s="28"/>
      <c r="R104" s="28"/>
      <c r="S104" s="28"/>
      <c r="T104" s="28"/>
      <c r="U104" s="28"/>
      <c r="V104" s="28"/>
      <c r="W104" s="28"/>
      <c r="X104" s="28">
        <v>1</v>
      </c>
      <c r="Y104" s="28"/>
      <c r="Z104" s="28"/>
      <c r="AA104" s="28"/>
      <c r="AB104" s="28"/>
      <c r="AC104" s="28"/>
      <c r="AD104" s="28"/>
      <c r="AE104" s="28"/>
    </row>
    <row r="105" spans="1:31" ht="15.75" customHeight="1">
      <c r="A105" s="28"/>
      <c r="B105" s="28"/>
      <c r="C105" s="28"/>
      <c r="D105" s="28"/>
      <c r="E105" s="28"/>
      <c r="F105" s="285"/>
      <c r="G105" s="28"/>
      <c r="H105" s="28"/>
      <c r="I105" s="28"/>
      <c r="J105" s="28"/>
      <c r="K105" s="28"/>
      <c r="L105" s="28"/>
      <c r="M105" s="28"/>
      <c r="N105" s="28"/>
      <c r="O105" s="28"/>
      <c r="P105" s="28"/>
      <c r="Q105" s="28"/>
      <c r="R105" s="28"/>
      <c r="S105" s="28"/>
      <c r="T105" s="28"/>
      <c r="U105" s="28"/>
      <c r="V105" s="28"/>
      <c r="W105" s="28"/>
      <c r="X105" s="28"/>
      <c r="Y105" s="28"/>
      <c r="Z105" s="28"/>
      <c r="AA105" s="28">
        <v>1</v>
      </c>
      <c r="AB105" s="28"/>
      <c r="AC105" s="28"/>
      <c r="AD105" s="28"/>
      <c r="AE105" s="28"/>
    </row>
    <row r="106" spans="1:31" ht="15.75" customHeight="1">
      <c r="A106" s="28"/>
      <c r="B106" s="28"/>
      <c r="C106" s="28"/>
      <c r="D106" s="28"/>
      <c r="E106" s="28"/>
      <c r="F106" s="285"/>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v>1</v>
      </c>
    </row>
    <row r="107" spans="1:31" ht="15.75" customHeight="1">
      <c r="A107" s="28"/>
      <c r="B107" s="28"/>
      <c r="C107" s="28"/>
      <c r="D107" s="28"/>
      <c r="E107" s="28"/>
      <c r="F107" s="285"/>
      <c r="G107" s="28">
        <v>1</v>
      </c>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row>
    <row r="108" spans="1:31" ht="15.75" customHeight="1">
      <c r="A108" s="28"/>
      <c r="B108" s="28"/>
      <c r="C108" s="28"/>
      <c r="D108" s="28"/>
      <c r="E108" s="28"/>
      <c r="F108" s="285"/>
      <c r="G108" s="28"/>
      <c r="H108" s="28"/>
      <c r="I108" s="28"/>
      <c r="J108" s="28"/>
      <c r="K108" s="28"/>
      <c r="L108" s="28"/>
      <c r="M108" s="28"/>
      <c r="N108" s="28"/>
      <c r="O108" s="28"/>
      <c r="P108" s="28"/>
      <c r="Q108" s="28"/>
      <c r="R108" s="28"/>
      <c r="S108" s="28"/>
      <c r="T108" s="28"/>
      <c r="U108" s="28"/>
      <c r="V108" s="28">
        <v>1</v>
      </c>
      <c r="W108" s="28"/>
      <c r="X108" s="28"/>
      <c r="Y108" s="28"/>
      <c r="Z108" s="28"/>
      <c r="AA108" s="28"/>
      <c r="AB108" s="28"/>
      <c r="AC108" s="28"/>
      <c r="AD108" s="28"/>
      <c r="AE108" s="28"/>
    </row>
    <row r="109" spans="1:31" ht="15.75" customHeight="1">
      <c r="A109" s="28"/>
      <c r="B109" s="28"/>
      <c r="C109" s="28"/>
      <c r="D109" s="28"/>
      <c r="E109" s="28"/>
      <c r="F109" s="285"/>
      <c r="G109" s="28"/>
      <c r="H109" s="28"/>
      <c r="I109" s="28"/>
      <c r="J109" s="28"/>
      <c r="K109" s="28"/>
      <c r="L109" s="28"/>
      <c r="M109" s="28"/>
      <c r="N109" s="28"/>
      <c r="O109" s="28"/>
      <c r="P109" s="28"/>
      <c r="Q109" s="28"/>
      <c r="R109" s="28"/>
      <c r="S109" s="177">
        <v>1</v>
      </c>
      <c r="T109" s="28"/>
      <c r="U109" s="28"/>
      <c r="V109" s="28"/>
      <c r="W109" s="28"/>
      <c r="X109" s="28"/>
      <c r="Y109" s="28"/>
      <c r="Z109" s="28"/>
      <c r="AA109" s="28"/>
      <c r="AB109" s="28"/>
      <c r="AC109" s="28"/>
      <c r="AD109" s="28"/>
      <c r="AE109" s="28"/>
    </row>
    <row r="110" spans="1:31" ht="15.75" customHeight="1">
      <c r="A110" s="28">
        <v>1</v>
      </c>
      <c r="B110" s="28">
        <v>1</v>
      </c>
      <c r="C110" s="28">
        <v>1</v>
      </c>
      <c r="D110" s="28"/>
      <c r="E110" s="28"/>
      <c r="F110" s="285"/>
      <c r="G110" s="28"/>
      <c r="H110" s="28"/>
      <c r="I110" s="28"/>
      <c r="J110" s="28"/>
      <c r="K110" s="28"/>
      <c r="L110" s="28"/>
      <c r="M110" s="28"/>
      <c r="N110" s="28"/>
      <c r="O110" s="28"/>
      <c r="P110" s="28"/>
      <c r="Q110" s="28"/>
      <c r="R110" s="28"/>
      <c r="S110" s="28"/>
      <c r="T110" s="28"/>
      <c r="U110" s="28"/>
      <c r="V110" s="28"/>
      <c r="W110" s="28"/>
      <c r="X110" s="28"/>
      <c r="Y110" s="28">
        <v>1</v>
      </c>
      <c r="Z110" s="28"/>
      <c r="AA110" s="28"/>
      <c r="AB110" s="28"/>
      <c r="AC110" s="28"/>
      <c r="AD110" s="28"/>
      <c r="AE110" s="28"/>
    </row>
    <row r="111" spans="1:31" ht="15.75" customHeight="1">
      <c r="A111" s="28"/>
      <c r="B111" s="28"/>
      <c r="C111" s="28"/>
      <c r="D111" s="28"/>
      <c r="E111" s="28"/>
      <c r="F111" s="285"/>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v>1</v>
      </c>
    </row>
    <row r="112" spans="1:31" ht="15.75" customHeight="1">
      <c r="A112" s="28"/>
      <c r="B112" s="28"/>
      <c r="C112" s="28"/>
      <c r="D112" s="28"/>
      <c r="E112" s="28"/>
      <c r="F112" s="285"/>
      <c r="G112" s="28"/>
      <c r="H112" s="28"/>
      <c r="I112" s="28"/>
      <c r="J112" s="28"/>
      <c r="K112" s="28"/>
      <c r="L112" s="28"/>
      <c r="M112" s="28"/>
      <c r="N112" s="28"/>
      <c r="O112" s="28"/>
      <c r="P112" s="28"/>
      <c r="Q112" s="28"/>
      <c r="R112" s="28"/>
      <c r="S112" s="28"/>
      <c r="T112" s="28"/>
      <c r="U112" s="28"/>
      <c r="V112" s="28"/>
      <c r="W112" s="28"/>
      <c r="X112" s="28">
        <v>1</v>
      </c>
      <c r="Y112" s="28"/>
      <c r="Z112" s="28"/>
      <c r="AA112" s="28"/>
      <c r="AB112" s="28"/>
      <c r="AC112" s="28"/>
      <c r="AD112" s="28"/>
      <c r="AE112" s="28"/>
    </row>
    <row r="113" spans="1:31" ht="15.75" customHeight="1">
      <c r="A113" s="28"/>
      <c r="B113" s="28"/>
      <c r="C113" s="28"/>
      <c r="D113" s="28"/>
      <c r="E113" s="28"/>
      <c r="F113" s="285"/>
      <c r="G113" s="28"/>
      <c r="H113" s="28"/>
      <c r="I113" s="28"/>
      <c r="J113" s="28"/>
      <c r="K113" s="28"/>
      <c r="L113" s="28"/>
      <c r="M113" s="28"/>
      <c r="N113" s="28"/>
      <c r="O113" s="28"/>
      <c r="P113" s="28"/>
      <c r="Q113" s="28"/>
      <c r="R113" s="28"/>
      <c r="S113" s="28"/>
      <c r="T113" s="28"/>
      <c r="U113" s="28"/>
      <c r="V113" s="28"/>
      <c r="W113" s="28"/>
      <c r="X113" s="28"/>
      <c r="Y113" s="28"/>
      <c r="Z113" s="28"/>
      <c r="AA113" s="28"/>
      <c r="AB113" s="28">
        <v>1</v>
      </c>
      <c r="AC113" s="28"/>
      <c r="AD113" s="28"/>
      <c r="AE113" s="28"/>
    </row>
    <row r="114" spans="1:31" ht="15.75" customHeight="1">
      <c r="A114" s="28"/>
      <c r="B114" s="28"/>
      <c r="C114" s="28"/>
      <c r="D114" s="28"/>
      <c r="E114" s="28"/>
      <c r="F114" s="285"/>
      <c r="G114" s="28"/>
      <c r="H114" s="28"/>
      <c r="I114" s="28"/>
      <c r="J114" s="28"/>
      <c r="K114" s="28"/>
      <c r="L114" s="28"/>
      <c r="M114" s="28"/>
      <c r="N114" s="28"/>
      <c r="O114" s="28"/>
      <c r="P114" s="28"/>
      <c r="Q114" s="28"/>
      <c r="R114" s="28"/>
      <c r="S114" s="28"/>
      <c r="T114" s="28"/>
      <c r="U114" s="28"/>
      <c r="V114" s="28"/>
      <c r="W114" s="28"/>
      <c r="X114" s="28">
        <v>1</v>
      </c>
      <c r="Y114" s="28"/>
      <c r="Z114" s="28"/>
      <c r="AA114" s="28"/>
      <c r="AB114" s="28"/>
      <c r="AC114" s="28"/>
      <c r="AD114" s="28"/>
      <c r="AE114" s="28"/>
    </row>
    <row r="115" spans="1:31" ht="15.75" customHeight="1">
      <c r="A115" s="28"/>
      <c r="B115" s="28"/>
      <c r="C115" s="28"/>
      <c r="D115" s="28"/>
      <c r="E115" s="28"/>
      <c r="F115" s="285"/>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v>1</v>
      </c>
      <c r="AE115" s="28"/>
    </row>
    <row r="116" spans="1:31" ht="15.75" customHeight="1">
      <c r="A116" s="28"/>
      <c r="B116" s="28"/>
      <c r="C116" s="28"/>
      <c r="D116" s="28"/>
      <c r="E116" s="28"/>
      <c r="F116" s="285"/>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v>1</v>
      </c>
    </row>
    <row r="117" spans="1:31" ht="15.75" customHeight="1">
      <c r="A117" s="28"/>
      <c r="B117" s="28"/>
      <c r="C117" s="28"/>
      <c r="D117" s="28"/>
      <c r="E117" s="28"/>
      <c r="F117" s="285"/>
      <c r="G117" s="28"/>
      <c r="H117" s="28"/>
      <c r="I117" s="28"/>
      <c r="J117" s="28"/>
      <c r="K117" s="28"/>
      <c r="L117" s="28"/>
      <c r="M117" s="28"/>
      <c r="N117" s="28"/>
      <c r="O117" s="28">
        <v>1</v>
      </c>
      <c r="P117" s="28"/>
      <c r="Q117" s="28"/>
      <c r="R117" s="28"/>
      <c r="S117" s="28"/>
      <c r="T117" s="28"/>
      <c r="U117" s="28"/>
      <c r="V117" s="28"/>
      <c r="W117" s="28"/>
      <c r="X117" s="28"/>
      <c r="Y117" s="28"/>
      <c r="Z117" s="28"/>
      <c r="AA117" s="28"/>
      <c r="AB117" s="28"/>
      <c r="AC117" s="28"/>
      <c r="AD117" s="28"/>
      <c r="AE117" s="28"/>
    </row>
    <row r="118" spans="1:31" ht="15.75" customHeight="1">
      <c r="A118" s="28">
        <v>1</v>
      </c>
      <c r="B118" s="28">
        <v>1</v>
      </c>
      <c r="C118" s="28">
        <v>1</v>
      </c>
      <c r="D118" s="28">
        <v>1</v>
      </c>
      <c r="E118" s="28"/>
      <c r="F118" s="285"/>
      <c r="G118" s="28"/>
      <c r="H118" s="28"/>
      <c r="I118" s="28"/>
      <c r="J118" s="28"/>
      <c r="K118" s="28"/>
      <c r="L118" s="28"/>
      <c r="M118" s="28"/>
      <c r="N118" s="28"/>
      <c r="O118" s="28"/>
      <c r="P118" s="28">
        <v>1</v>
      </c>
      <c r="Q118" s="28"/>
      <c r="R118" s="28"/>
      <c r="S118" s="28"/>
      <c r="T118" s="28"/>
      <c r="U118" s="28"/>
      <c r="V118" s="28"/>
      <c r="W118" s="28"/>
      <c r="X118" s="28"/>
      <c r="Y118" s="28"/>
      <c r="Z118" s="28"/>
      <c r="AA118" s="28"/>
      <c r="AB118" s="28"/>
      <c r="AC118" s="28"/>
      <c r="AD118" s="28"/>
      <c r="AE118" s="28"/>
    </row>
    <row r="119" spans="1:31" ht="15.75" customHeight="1">
      <c r="A119" s="28">
        <v>1</v>
      </c>
      <c r="B119" s="28">
        <v>1</v>
      </c>
      <c r="C119" s="28"/>
      <c r="D119" s="28"/>
      <c r="E119" s="28"/>
      <c r="F119" s="285"/>
      <c r="G119" s="28"/>
      <c r="H119" s="28"/>
      <c r="I119" s="28"/>
      <c r="J119" s="28"/>
      <c r="K119" s="28"/>
      <c r="L119" s="28"/>
      <c r="M119" s="28"/>
      <c r="N119" s="28"/>
      <c r="O119" s="28">
        <v>1</v>
      </c>
      <c r="P119" s="28"/>
      <c r="Q119" s="28"/>
      <c r="R119" s="28"/>
      <c r="S119" s="28"/>
      <c r="T119" s="28"/>
      <c r="U119" s="28"/>
      <c r="V119" s="28"/>
      <c r="W119" s="28"/>
      <c r="X119" s="28"/>
      <c r="Y119" s="28"/>
      <c r="Z119" s="28"/>
      <c r="AA119" s="28"/>
      <c r="AB119" s="28"/>
      <c r="AC119" s="28"/>
      <c r="AD119" s="28"/>
      <c r="AE119" s="28"/>
    </row>
    <row r="120" spans="1:31" ht="15.75" customHeight="1">
      <c r="A120" s="28"/>
      <c r="B120" s="28"/>
      <c r="C120" s="28"/>
      <c r="D120" s="28"/>
      <c r="E120" s="28"/>
      <c r="F120" s="285"/>
      <c r="G120" s="28"/>
      <c r="H120" s="28"/>
      <c r="I120" s="28"/>
      <c r="J120" s="28"/>
      <c r="K120" s="28"/>
      <c r="L120" s="28"/>
      <c r="M120" s="28"/>
      <c r="N120" s="28"/>
      <c r="O120" s="28">
        <v>1</v>
      </c>
      <c r="P120" s="28"/>
      <c r="Q120" s="28"/>
      <c r="R120" s="28"/>
      <c r="S120" s="28"/>
      <c r="T120" s="28"/>
      <c r="U120" s="28"/>
      <c r="V120" s="28"/>
      <c r="W120" s="28"/>
      <c r="X120" s="28"/>
      <c r="Y120" s="28"/>
      <c r="Z120" s="28"/>
      <c r="AA120" s="28"/>
      <c r="AB120" s="28"/>
      <c r="AC120" s="28"/>
      <c r="AD120" s="28"/>
      <c r="AE120" s="28"/>
    </row>
    <row r="121" spans="1:31" ht="15.75" customHeight="1">
      <c r="A121" s="28"/>
      <c r="B121" s="28"/>
      <c r="C121" s="28"/>
      <c r="D121" s="28"/>
      <c r="E121" s="28"/>
      <c r="F121" s="285"/>
      <c r="G121" s="28"/>
      <c r="H121" s="28"/>
      <c r="I121" s="28"/>
      <c r="J121" s="28"/>
      <c r="K121" s="28"/>
      <c r="L121" s="28"/>
      <c r="M121" s="28"/>
      <c r="N121" s="28"/>
      <c r="O121" s="28"/>
      <c r="P121" s="28"/>
      <c r="Q121" s="28">
        <v>1</v>
      </c>
      <c r="R121" s="28"/>
      <c r="S121" s="28"/>
      <c r="T121" s="28"/>
      <c r="U121" s="28"/>
      <c r="V121" s="28"/>
      <c r="W121" s="28"/>
      <c r="X121" s="28"/>
      <c r="Y121" s="28"/>
      <c r="Z121" s="28"/>
      <c r="AA121" s="28"/>
      <c r="AB121" s="28"/>
      <c r="AC121" s="28"/>
      <c r="AD121" s="28"/>
      <c r="AE121" s="28"/>
    </row>
    <row r="122" spans="1:31" ht="15.75" customHeight="1">
      <c r="A122" s="28">
        <v>1</v>
      </c>
      <c r="B122" s="28">
        <v>1</v>
      </c>
      <c r="C122" s="28">
        <v>1</v>
      </c>
      <c r="D122" s="28"/>
      <c r="E122" s="28"/>
      <c r="F122" s="285"/>
      <c r="G122" s="28"/>
      <c r="H122" s="28"/>
      <c r="I122" s="28"/>
      <c r="J122" s="28"/>
      <c r="K122" s="28">
        <v>1</v>
      </c>
      <c r="L122" s="28">
        <v>1</v>
      </c>
      <c r="M122" s="28"/>
      <c r="N122" s="28">
        <v>1</v>
      </c>
      <c r="O122" s="28"/>
      <c r="P122" s="28"/>
      <c r="Q122" s="28"/>
      <c r="R122" s="28"/>
      <c r="S122" s="28"/>
      <c r="T122" s="28"/>
      <c r="U122" s="28"/>
      <c r="V122" s="28"/>
      <c r="W122" s="28"/>
      <c r="X122" s="28"/>
      <c r="Y122" s="28"/>
      <c r="Z122" s="28"/>
      <c r="AA122" s="28"/>
      <c r="AB122" s="28"/>
      <c r="AC122" s="28"/>
      <c r="AD122" s="28"/>
      <c r="AE122" s="28"/>
    </row>
    <row r="123" spans="1:31" ht="15.75" customHeight="1">
      <c r="A123" s="28"/>
      <c r="B123" s="28"/>
      <c r="C123" s="28"/>
      <c r="D123" s="28"/>
      <c r="E123" s="28"/>
      <c r="F123" s="285"/>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v>1</v>
      </c>
    </row>
    <row r="124" spans="1:31" ht="15.75" customHeight="1">
      <c r="A124" s="28"/>
      <c r="B124" s="28"/>
      <c r="C124" s="28"/>
      <c r="D124" s="28"/>
      <c r="E124" s="28"/>
      <c r="F124" s="285"/>
      <c r="G124" s="28"/>
      <c r="H124" s="28"/>
      <c r="I124" s="28"/>
      <c r="J124" s="28"/>
      <c r="K124" s="28"/>
      <c r="L124" s="28"/>
      <c r="M124" s="28"/>
      <c r="N124" s="28"/>
      <c r="O124" s="28"/>
      <c r="P124" s="28"/>
      <c r="Q124" s="28"/>
      <c r="R124" s="28"/>
      <c r="S124" s="28"/>
      <c r="T124" s="28"/>
      <c r="U124" s="28"/>
      <c r="V124" s="28"/>
      <c r="W124" s="28">
        <v>1</v>
      </c>
      <c r="X124" s="28"/>
      <c r="Y124" s="28"/>
      <c r="Z124" s="28"/>
      <c r="AA124" s="28"/>
      <c r="AB124" s="28"/>
      <c r="AC124" s="28"/>
      <c r="AD124" s="28"/>
      <c r="AE124" s="28"/>
    </row>
    <row r="125" spans="1:31" ht="15.75" customHeight="1">
      <c r="A125" s="28"/>
      <c r="B125" s="28"/>
      <c r="C125" s="28"/>
      <c r="D125" s="28"/>
      <c r="E125" s="28"/>
      <c r="F125" s="285"/>
      <c r="G125" s="28"/>
      <c r="H125" s="28"/>
      <c r="I125" s="28"/>
      <c r="J125" s="28"/>
      <c r="K125" s="28"/>
      <c r="L125" s="28"/>
      <c r="M125" s="28"/>
      <c r="N125" s="28"/>
      <c r="O125" s="28"/>
      <c r="P125" s="28"/>
      <c r="Q125" s="28"/>
      <c r="R125" s="28"/>
      <c r="S125" s="28"/>
      <c r="T125" s="28"/>
      <c r="U125" s="28"/>
      <c r="V125" s="28"/>
      <c r="W125" s="28">
        <v>1</v>
      </c>
      <c r="X125" s="28"/>
      <c r="Y125" s="28"/>
      <c r="Z125" s="28"/>
      <c r="AA125" s="28"/>
      <c r="AB125" s="28"/>
      <c r="AC125" s="28"/>
      <c r="AD125" s="28"/>
      <c r="AE125" s="28"/>
    </row>
    <row r="126" spans="1:31" ht="15" customHeight="1">
      <c r="A126" s="28"/>
      <c r="B126" s="28"/>
      <c r="C126" s="28"/>
      <c r="D126" s="28"/>
      <c r="E126" s="28"/>
      <c r="F126" s="285"/>
      <c r="G126" s="28"/>
      <c r="H126" s="28"/>
      <c r="I126" s="28"/>
      <c r="J126" s="28"/>
      <c r="K126" s="28"/>
      <c r="L126" s="28"/>
      <c r="M126" s="28"/>
      <c r="N126" s="28"/>
      <c r="O126" s="28"/>
      <c r="P126" s="28"/>
      <c r="Q126" s="28"/>
      <c r="R126" s="28"/>
      <c r="S126" s="28"/>
      <c r="T126" s="28"/>
      <c r="U126" s="28"/>
      <c r="V126" s="28"/>
      <c r="W126" s="28"/>
      <c r="X126" s="28"/>
      <c r="Y126" s="28"/>
      <c r="Z126" s="28"/>
      <c r="AA126" s="28"/>
      <c r="AB126" s="28">
        <v>1</v>
      </c>
      <c r="AC126" s="28"/>
      <c r="AD126" s="28"/>
      <c r="AE126" s="28"/>
    </row>
    <row r="127" spans="1:31" ht="15.75" customHeight="1">
      <c r="A127" s="28"/>
      <c r="B127" s="28"/>
      <c r="C127" s="28"/>
      <c r="D127" s="28"/>
      <c r="E127" s="28"/>
      <c r="F127" s="285"/>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v>1</v>
      </c>
    </row>
    <row r="128" spans="1:31" ht="15.75" customHeight="1">
      <c r="A128" s="28"/>
      <c r="B128" s="28"/>
      <c r="C128" s="28"/>
      <c r="D128" s="28"/>
      <c r="E128" s="28"/>
      <c r="F128" s="285"/>
      <c r="G128" s="28"/>
      <c r="H128" s="28"/>
      <c r="I128" s="28"/>
      <c r="J128" s="28">
        <v>1</v>
      </c>
      <c r="K128" s="28"/>
      <c r="L128" s="28"/>
      <c r="M128" s="28"/>
      <c r="N128" s="28"/>
      <c r="O128" s="28"/>
      <c r="P128" s="28"/>
      <c r="Q128" s="28"/>
      <c r="R128" s="28"/>
      <c r="S128" s="28"/>
      <c r="T128" s="28"/>
      <c r="U128" s="28"/>
      <c r="V128" s="28"/>
      <c r="W128" s="28"/>
      <c r="X128" s="28"/>
      <c r="Y128" s="28"/>
      <c r="Z128" s="28"/>
      <c r="AA128" s="28"/>
      <c r="AB128" s="28"/>
      <c r="AC128" s="28"/>
      <c r="AD128" s="28"/>
      <c r="AE128" s="28"/>
    </row>
    <row r="129" spans="1:31" ht="15.75" customHeight="1">
      <c r="A129" s="28"/>
      <c r="B129" s="28"/>
      <c r="C129" s="28"/>
      <c r="D129" s="28"/>
      <c r="E129" s="28"/>
      <c r="F129" s="285"/>
      <c r="G129" s="28"/>
      <c r="H129" s="28">
        <v>1</v>
      </c>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row>
    <row r="130" spans="1:31" ht="15.75" customHeight="1">
      <c r="A130" s="28"/>
      <c r="B130" s="28"/>
      <c r="C130" s="28"/>
      <c r="D130" s="28"/>
      <c r="E130" s="28"/>
      <c r="F130" s="290"/>
      <c r="G130" s="184"/>
      <c r="H130" s="28"/>
      <c r="I130" s="28"/>
      <c r="J130" s="28"/>
      <c r="K130" s="28"/>
      <c r="L130" s="184"/>
      <c r="M130" s="28"/>
      <c r="N130" s="28"/>
      <c r="O130" s="28"/>
      <c r="P130" s="184"/>
      <c r="Q130" s="28"/>
      <c r="R130" s="28"/>
      <c r="S130" s="28"/>
      <c r="T130" s="28"/>
      <c r="U130" s="28"/>
      <c r="V130" s="28"/>
      <c r="W130" s="28"/>
      <c r="X130" s="28"/>
      <c r="Y130" s="28"/>
      <c r="Z130" s="28"/>
      <c r="AA130" s="28"/>
      <c r="AB130" s="28"/>
      <c r="AC130" s="28"/>
      <c r="AD130" s="28"/>
      <c r="AE130" s="184">
        <v>1</v>
      </c>
    </row>
    <row r="131" spans="1:31" ht="15.75" customHeight="1">
      <c r="A131" s="28"/>
      <c r="B131" s="28"/>
      <c r="C131" s="28"/>
      <c r="D131" s="28"/>
      <c r="E131" s="28"/>
      <c r="F131" s="291"/>
      <c r="G131" s="186"/>
      <c r="H131" s="28"/>
      <c r="I131" s="28"/>
      <c r="J131" s="28"/>
      <c r="K131" s="28"/>
      <c r="L131" s="186"/>
      <c r="M131" s="28"/>
      <c r="N131" s="28"/>
      <c r="O131" s="28"/>
      <c r="P131" s="186"/>
      <c r="Q131" s="28"/>
      <c r="R131" s="28"/>
      <c r="S131" s="28"/>
      <c r="T131" s="28"/>
      <c r="U131" s="28"/>
      <c r="V131" s="28"/>
      <c r="W131" s="28"/>
      <c r="X131" s="183"/>
      <c r="Y131" s="28"/>
      <c r="Z131" s="28"/>
      <c r="AA131" s="28"/>
      <c r="AB131" s="28"/>
      <c r="AC131" s="28"/>
      <c r="AD131" s="28">
        <v>1</v>
      </c>
      <c r="AE131" s="186"/>
    </row>
    <row r="132" spans="1:31" ht="15.75" customHeight="1">
      <c r="A132" s="28"/>
      <c r="B132" s="28"/>
      <c r="C132" s="28"/>
      <c r="D132" s="28"/>
      <c r="E132" s="28"/>
      <c r="F132" s="292"/>
      <c r="G132" s="185"/>
      <c r="H132" s="28"/>
      <c r="I132" s="28"/>
      <c r="J132" s="28"/>
      <c r="K132" s="28"/>
      <c r="L132" s="185"/>
      <c r="M132" s="28"/>
      <c r="N132" s="28"/>
      <c r="O132" s="28"/>
      <c r="P132" s="185"/>
      <c r="Q132" s="28"/>
      <c r="R132" s="28"/>
      <c r="S132" s="28"/>
      <c r="T132" s="28"/>
      <c r="U132" s="28"/>
      <c r="V132" s="28">
        <v>1</v>
      </c>
      <c r="W132" s="28"/>
      <c r="X132" s="28"/>
      <c r="Y132" s="28"/>
      <c r="Z132" s="28"/>
      <c r="AA132" s="28"/>
      <c r="AB132" s="28"/>
      <c r="AC132" s="28"/>
      <c r="AD132" s="28"/>
      <c r="AE132" s="185"/>
    </row>
    <row r="133" spans="1:31" ht="15.75" customHeight="1">
      <c r="A133" s="28"/>
      <c r="B133" s="28">
        <v>1</v>
      </c>
      <c r="C133" s="28"/>
      <c r="D133" s="28"/>
      <c r="E133" s="28"/>
      <c r="F133" s="285"/>
      <c r="G133" s="28"/>
      <c r="H133" s="28"/>
      <c r="I133" s="28"/>
      <c r="J133" s="28"/>
      <c r="K133" s="28"/>
      <c r="L133" s="28"/>
      <c r="M133" s="28"/>
      <c r="N133" s="28"/>
      <c r="O133" s="28"/>
      <c r="P133" s="28"/>
      <c r="Q133" s="28"/>
      <c r="R133" s="28"/>
      <c r="S133" s="28"/>
      <c r="T133" s="28"/>
      <c r="U133" s="28"/>
      <c r="V133" s="28"/>
      <c r="W133" s="28"/>
      <c r="X133" s="28"/>
      <c r="Y133" s="28">
        <v>1</v>
      </c>
      <c r="Z133" s="28"/>
      <c r="AA133" s="28"/>
      <c r="AB133" s="28"/>
      <c r="AC133" s="28"/>
      <c r="AD133" s="28"/>
      <c r="AE133" s="28"/>
    </row>
    <row r="134" spans="1:31" ht="15.75" customHeight="1">
      <c r="A134" s="28"/>
      <c r="B134" s="28"/>
      <c r="C134" s="28"/>
      <c r="D134" s="28"/>
      <c r="E134" s="28"/>
      <c r="F134" s="285"/>
      <c r="G134" s="28"/>
      <c r="H134" s="28"/>
      <c r="I134" s="28"/>
      <c r="J134" s="28"/>
      <c r="K134" s="28"/>
      <c r="L134" s="28"/>
      <c r="M134" s="28"/>
      <c r="N134" s="28"/>
      <c r="O134" s="28"/>
      <c r="P134" s="28"/>
      <c r="Q134" s="28"/>
      <c r="R134" s="28"/>
      <c r="S134" s="28"/>
      <c r="T134" s="28"/>
      <c r="U134" s="28"/>
      <c r="V134" s="28"/>
      <c r="W134" s="28"/>
      <c r="X134" s="28"/>
      <c r="Y134" s="28"/>
      <c r="Z134" s="28">
        <v>1</v>
      </c>
      <c r="AA134" s="28"/>
      <c r="AB134" s="28"/>
      <c r="AC134" s="28"/>
      <c r="AD134" s="28"/>
      <c r="AE134" s="28"/>
    </row>
    <row r="135" spans="1:31" ht="15.75" customHeight="1">
      <c r="A135" s="28">
        <v>1</v>
      </c>
      <c r="B135" s="28">
        <v>1</v>
      </c>
      <c r="C135" s="28"/>
      <c r="D135" s="28"/>
      <c r="E135" s="28"/>
      <c r="F135" s="285"/>
      <c r="G135" s="28"/>
      <c r="H135" s="28"/>
      <c r="I135" s="28"/>
      <c r="J135" s="28"/>
      <c r="K135" s="28"/>
      <c r="L135" s="28"/>
      <c r="M135" s="28"/>
      <c r="N135" s="28"/>
      <c r="O135" s="28"/>
      <c r="P135" s="28"/>
      <c r="Q135" s="28"/>
      <c r="R135" s="28"/>
      <c r="S135" s="28"/>
      <c r="T135" s="28"/>
      <c r="U135" s="28">
        <v>1</v>
      </c>
      <c r="V135" s="28"/>
      <c r="W135" s="28"/>
      <c r="X135" s="28"/>
      <c r="Y135" s="28"/>
      <c r="Z135" s="28"/>
      <c r="AA135" s="28"/>
      <c r="AB135" s="28"/>
      <c r="AC135" s="28"/>
      <c r="AD135" s="28"/>
      <c r="AE135" s="28"/>
    </row>
    <row r="136" spans="1:31" ht="15.75" customHeight="1">
      <c r="A136" s="28"/>
      <c r="B136" s="28"/>
      <c r="C136" s="28"/>
      <c r="D136" s="28"/>
      <c r="E136" s="28"/>
      <c r="F136" s="285"/>
      <c r="G136" s="28"/>
      <c r="H136" s="28"/>
      <c r="I136" s="28"/>
      <c r="J136" s="28"/>
      <c r="K136" s="28"/>
      <c r="L136" s="28"/>
      <c r="M136" s="28"/>
      <c r="N136" s="28"/>
      <c r="O136" s="28"/>
      <c r="P136" s="28"/>
      <c r="Q136" s="28">
        <v>1</v>
      </c>
      <c r="R136" s="28"/>
      <c r="S136" s="28"/>
      <c r="T136" s="28"/>
      <c r="U136" s="28"/>
      <c r="V136" s="28"/>
      <c r="W136" s="28"/>
      <c r="X136" s="28"/>
      <c r="Y136" s="28"/>
      <c r="Z136" s="28"/>
      <c r="AA136" s="28"/>
      <c r="AB136" s="28">
        <v>1</v>
      </c>
      <c r="AC136" s="28"/>
      <c r="AD136" s="28"/>
      <c r="AE136" s="28"/>
    </row>
    <row r="137" spans="1:31" ht="15.75" customHeight="1">
      <c r="A137" s="20"/>
      <c r="B137" s="20"/>
      <c r="C137" s="105">
        <v>1</v>
      </c>
      <c r="D137" s="20"/>
      <c r="E137" s="20"/>
      <c r="F137" s="293"/>
      <c r="G137" s="20"/>
      <c r="H137" s="20"/>
      <c r="I137" s="20"/>
      <c r="J137" s="20"/>
      <c r="K137" s="20"/>
      <c r="L137" s="20"/>
      <c r="M137" s="20"/>
      <c r="N137" s="20"/>
      <c r="O137" s="20"/>
      <c r="P137" s="20"/>
      <c r="Q137" s="20"/>
      <c r="R137" s="20"/>
      <c r="S137" s="20"/>
      <c r="T137" s="20"/>
      <c r="U137" s="20">
        <v>1</v>
      </c>
      <c r="V137" s="20"/>
      <c r="W137" s="20"/>
      <c r="X137" s="20"/>
      <c r="Y137" s="20"/>
      <c r="Z137" s="20"/>
      <c r="AA137" s="20"/>
      <c r="AB137" s="20"/>
      <c r="AC137" s="20"/>
      <c r="AD137" s="20"/>
      <c r="AE137" s="20"/>
    </row>
    <row r="138" spans="1:31" ht="15.75" customHeight="1">
      <c r="A138" s="28"/>
      <c r="B138" s="28"/>
      <c r="C138" s="28"/>
      <c r="D138" s="28"/>
      <c r="E138" s="28"/>
      <c r="F138" s="285"/>
      <c r="G138" s="28"/>
      <c r="H138" s="28"/>
      <c r="I138" s="28"/>
      <c r="J138" s="28"/>
      <c r="K138" s="28"/>
      <c r="L138" s="28"/>
      <c r="M138" s="28"/>
      <c r="N138" s="28"/>
      <c r="O138" s="28"/>
      <c r="P138" s="28"/>
      <c r="Q138" s="28"/>
      <c r="R138" s="28"/>
      <c r="S138" s="28"/>
      <c r="T138" s="28"/>
      <c r="U138" s="28"/>
      <c r="V138" s="28"/>
      <c r="W138" s="28">
        <v>1</v>
      </c>
      <c r="X138" s="28"/>
      <c r="Y138" s="28"/>
      <c r="Z138" s="28"/>
      <c r="AA138" s="28"/>
      <c r="AB138" s="28"/>
      <c r="AC138" s="28"/>
      <c r="AD138" s="28"/>
      <c r="AE138" s="28"/>
    </row>
    <row r="139" spans="1:31" ht="15.75" customHeight="1">
      <c r="A139" s="28"/>
      <c r="B139" s="28"/>
      <c r="C139" s="28"/>
      <c r="D139" s="28"/>
      <c r="E139" s="28"/>
      <c r="F139" s="285"/>
      <c r="G139" s="28"/>
      <c r="H139" s="28"/>
      <c r="I139" s="28"/>
      <c r="J139" s="28"/>
      <c r="K139" s="28"/>
      <c r="L139" s="28"/>
      <c r="M139" s="28"/>
      <c r="N139" s="28"/>
      <c r="O139" s="28">
        <v>1</v>
      </c>
      <c r="P139" s="28"/>
      <c r="Q139" s="28"/>
      <c r="R139" s="28"/>
      <c r="S139" s="28"/>
      <c r="T139" s="28"/>
      <c r="U139" s="28"/>
      <c r="V139" s="28"/>
      <c r="W139" s="28"/>
      <c r="X139" s="28"/>
      <c r="Y139" s="28"/>
      <c r="Z139" s="28"/>
      <c r="AA139" s="28"/>
      <c r="AB139" s="28"/>
      <c r="AC139" s="28"/>
      <c r="AD139" s="28"/>
      <c r="AE139" s="28"/>
    </row>
    <row r="140" spans="1:31" ht="15.75" customHeight="1">
      <c r="A140" s="28">
        <v>1</v>
      </c>
      <c r="B140" s="28">
        <v>1</v>
      </c>
      <c r="C140" s="28">
        <v>1</v>
      </c>
      <c r="D140" s="28">
        <v>1</v>
      </c>
      <c r="E140" s="28"/>
      <c r="F140" s="285"/>
      <c r="G140" s="28"/>
      <c r="H140" s="28"/>
      <c r="I140" s="28"/>
      <c r="J140" s="28"/>
      <c r="K140" s="28"/>
      <c r="L140" s="28"/>
      <c r="M140" s="28"/>
      <c r="N140" s="28"/>
      <c r="O140" s="28"/>
      <c r="P140" s="28"/>
      <c r="Q140" s="28"/>
      <c r="R140" s="28"/>
      <c r="S140" s="28"/>
      <c r="T140" s="28"/>
      <c r="U140" s="28">
        <v>1</v>
      </c>
      <c r="V140" s="28"/>
      <c r="W140" s="28"/>
      <c r="X140" s="28"/>
      <c r="Y140" s="28"/>
      <c r="Z140" s="28">
        <v>1</v>
      </c>
      <c r="AA140" s="28"/>
      <c r="AB140" s="28"/>
      <c r="AC140" s="28"/>
      <c r="AD140" s="28"/>
      <c r="AE140" s="28"/>
    </row>
    <row r="141" spans="1:31" ht="15.75" customHeight="1">
      <c r="A141" s="28"/>
      <c r="B141" s="28">
        <v>1</v>
      </c>
      <c r="C141" s="28"/>
      <c r="D141" s="28"/>
      <c r="E141" s="28"/>
      <c r="F141" s="285"/>
      <c r="G141" s="28"/>
      <c r="H141" s="28"/>
      <c r="I141" s="28"/>
      <c r="J141" s="28"/>
      <c r="K141" s="28"/>
      <c r="L141" s="28"/>
      <c r="M141" s="28"/>
      <c r="N141" s="28"/>
      <c r="O141" s="28"/>
      <c r="P141" s="28"/>
      <c r="Q141" s="28"/>
      <c r="R141" s="28">
        <v>1</v>
      </c>
      <c r="S141" s="28"/>
      <c r="T141" s="28"/>
      <c r="U141" s="28"/>
      <c r="V141" s="28"/>
      <c r="W141" s="28"/>
      <c r="X141" s="28"/>
      <c r="Y141" s="28"/>
      <c r="Z141" s="28"/>
      <c r="AA141" s="28"/>
      <c r="AB141" s="28"/>
      <c r="AC141" s="28"/>
      <c r="AD141" s="28"/>
      <c r="AE141" s="28"/>
    </row>
    <row r="142" spans="1:31" ht="15.75" customHeight="1">
      <c r="A142" s="14"/>
      <c r="B142" s="14"/>
      <c r="C142" s="14"/>
      <c r="D142" s="14"/>
      <c r="E142" s="14"/>
      <c r="F142" s="286"/>
      <c r="G142" s="14"/>
      <c r="H142" s="14"/>
      <c r="I142" s="14"/>
      <c r="J142" s="14"/>
      <c r="K142" s="14"/>
      <c r="L142" s="14"/>
      <c r="M142" s="14"/>
      <c r="N142" s="14"/>
      <c r="O142" s="14"/>
      <c r="P142" s="14"/>
      <c r="Q142" s="14"/>
      <c r="R142" s="13">
        <v>1</v>
      </c>
      <c r="S142" s="14"/>
      <c r="T142" s="14"/>
      <c r="U142" s="14"/>
      <c r="V142" s="14"/>
      <c r="W142" s="14"/>
      <c r="X142" s="14"/>
      <c r="Y142" s="14"/>
      <c r="Z142" s="14"/>
      <c r="AA142" s="14"/>
      <c r="AB142" s="14"/>
      <c r="AC142" s="14"/>
      <c r="AD142" s="14"/>
      <c r="AE142" s="14"/>
    </row>
    <row r="143" spans="1:31" ht="15.75" customHeight="1">
      <c r="A143" s="28"/>
      <c r="B143" s="28"/>
      <c r="C143" s="28"/>
      <c r="D143" s="28"/>
      <c r="E143" s="28"/>
      <c r="F143" s="285"/>
      <c r="G143" s="28"/>
      <c r="H143" s="28"/>
      <c r="I143" s="28"/>
      <c r="J143" s="28"/>
      <c r="K143" s="28"/>
      <c r="L143" s="28"/>
      <c r="M143" s="28"/>
      <c r="N143" s="28"/>
      <c r="O143" s="28"/>
      <c r="P143" s="28"/>
      <c r="Q143" s="28"/>
      <c r="R143" s="28"/>
      <c r="S143" s="28"/>
      <c r="T143" s="28"/>
      <c r="U143" s="28"/>
      <c r="V143" s="28">
        <v>1</v>
      </c>
      <c r="W143" s="28"/>
      <c r="X143" s="28"/>
      <c r="Y143" s="28"/>
      <c r="Z143" s="28"/>
      <c r="AA143" s="28"/>
      <c r="AB143" s="28"/>
      <c r="AC143" s="28"/>
      <c r="AD143" s="28"/>
      <c r="AE143" s="28"/>
    </row>
    <row r="144" spans="1:31" ht="15" customHeight="1">
      <c r="A144" s="28"/>
      <c r="B144" s="28"/>
      <c r="C144" s="28"/>
      <c r="D144" s="28"/>
      <c r="E144" s="28"/>
      <c r="F144" s="285"/>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v>1</v>
      </c>
    </row>
    <row r="145" spans="1:31" ht="15.75" customHeight="1">
      <c r="A145" s="28"/>
      <c r="B145" s="28"/>
      <c r="C145" s="28"/>
      <c r="D145" s="28"/>
      <c r="E145" s="28"/>
      <c r="F145" s="285"/>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v>1</v>
      </c>
    </row>
    <row r="146" spans="1:31" ht="15.75" customHeight="1">
      <c r="A146" s="28"/>
      <c r="B146" s="28"/>
      <c r="C146" s="28"/>
      <c r="D146" s="28"/>
      <c r="E146" s="28"/>
      <c r="F146" s="285"/>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v>1</v>
      </c>
    </row>
    <row r="147" spans="1:31" ht="15.75" customHeight="1">
      <c r="A147" s="28"/>
      <c r="B147" s="28"/>
      <c r="C147" s="28"/>
      <c r="D147" s="28"/>
      <c r="E147" s="28"/>
      <c r="F147" s="285"/>
      <c r="G147" s="28"/>
      <c r="H147" s="28"/>
      <c r="I147" s="28"/>
      <c r="J147" s="28"/>
      <c r="K147" s="28"/>
      <c r="L147" s="28"/>
      <c r="M147" s="28"/>
      <c r="N147" s="28"/>
      <c r="O147" s="28"/>
      <c r="P147" s="28"/>
      <c r="Q147" s="28"/>
      <c r="R147" s="28"/>
      <c r="S147" s="28"/>
      <c r="T147" s="28"/>
      <c r="U147" s="28">
        <v>1</v>
      </c>
      <c r="V147" s="28"/>
      <c r="W147" s="28"/>
      <c r="X147" s="28">
        <v>1</v>
      </c>
      <c r="Y147" s="28"/>
      <c r="Z147" s="28"/>
      <c r="AA147" s="28"/>
      <c r="AB147" s="28">
        <v>1</v>
      </c>
      <c r="AC147" s="28"/>
      <c r="AD147" s="28"/>
      <c r="AE147" s="28"/>
    </row>
    <row r="148" spans="1:31" ht="15.75" customHeight="1">
      <c r="A148" s="28">
        <v>1</v>
      </c>
      <c r="B148" s="28">
        <v>1</v>
      </c>
      <c r="C148" s="28">
        <v>1</v>
      </c>
      <c r="D148" s="28"/>
      <c r="E148" s="28"/>
      <c r="F148" s="285"/>
      <c r="G148" s="28"/>
      <c r="H148" s="28"/>
      <c r="I148" s="28"/>
      <c r="J148" s="28"/>
      <c r="K148" s="28"/>
      <c r="L148" s="28"/>
      <c r="M148" s="28"/>
      <c r="N148" s="28"/>
      <c r="O148" s="28"/>
      <c r="P148" s="28">
        <v>1</v>
      </c>
      <c r="Q148" s="28"/>
      <c r="R148" s="28"/>
      <c r="S148" s="28"/>
      <c r="T148" s="28"/>
      <c r="U148" s="28"/>
      <c r="V148" s="28"/>
      <c r="W148" s="28"/>
      <c r="X148" s="28"/>
      <c r="Y148" s="28"/>
      <c r="Z148" s="28"/>
      <c r="AA148" s="28"/>
      <c r="AB148" s="28"/>
      <c r="AC148" s="28"/>
      <c r="AD148" s="28"/>
      <c r="AE148" s="28"/>
    </row>
    <row r="149" spans="1:31" ht="15.75" customHeight="1">
      <c r="A149" s="28"/>
      <c r="B149" s="28"/>
      <c r="C149" s="28"/>
      <c r="D149" s="28"/>
      <c r="E149" s="28"/>
      <c r="F149" s="285"/>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v>1</v>
      </c>
    </row>
    <row r="150" spans="1:31" ht="15.75" customHeight="1">
      <c r="A150" s="28">
        <v>1</v>
      </c>
      <c r="B150" s="28">
        <v>1</v>
      </c>
      <c r="C150" s="28">
        <v>1</v>
      </c>
      <c r="D150" s="28"/>
      <c r="E150" s="28"/>
      <c r="F150" s="285"/>
      <c r="G150" s="28"/>
      <c r="H150" s="28"/>
      <c r="I150" s="28"/>
      <c r="J150" s="28"/>
      <c r="K150" s="28"/>
      <c r="L150" s="28"/>
      <c r="M150" s="28"/>
      <c r="N150" s="28"/>
      <c r="O150" s="28"/>
      <c r="P150" s="28">
        <v>1</v>
      </c>
      <c r="Q150" s="28"/>
      <c r="R150" s="28"/>
      <c r="S150" s="28"/>
      <c r="T150" s="28"/>
      <c r="U150" s="28"/>
      <c r="V150" s="28"/>
      <c r="W150" s="28"/>
      <c r="X150" s="28"/>
      <c r="Y150" s="28"/>
      <c r="Z150" s="28"/>
      <c r="AA150" s="28"/>
      <c r="AB150" s="28"/>
      <c r="AC150" s="28"/>
      <c r="AD150" s="28"/>
      <c r="AE150" s="28"/>
    </row>
    <row r="151" spans="1:31" ht="15.75" customHeight="1">
      <c r="A151" s="28">
        <v>1</v>
      </c>
      <c r="B151" s="28">
        <v>1</v>
      </c>
      <c r="C151" s="28">
        <v>1</v>
      </c>
      <c r="D151" s="28">
        <v>1</v>
      </c>
      <c r="E151" s="28"/>
      <c r="F151" s="285"/>
      <c r="G151" s="28"/>
      <c r="H151" s="28"/>
      <c r="I151" s="28"/>
      <c r="J151" s="28"/>
      <c r="K151" s="28"/>
      <c r="L151" s="28"/>
      <c r="M151" s="28"/>
      <c r="N151" s="28"/>
      <c r="O151" s="28"/>
      <c r="P151" s="28">
        <v>1</v>
      </c>
      <c r="Q151" s="28"/>
      <c r="R151" s="28"/>
      <c r="S151" s="28"/>
      <c r="T151" s="28"/>
      <c r="U151" s="28"/>
      <c r="V151" s="28"/>
      <c r="W151" s="28"/>
      <c r="X151" s="28"/>
      <c r="Y151" s="28"/>
      <c r="Z151" s="28"/>
      <c r="AA151" s="28"/>
      <c r="AB151" s="28"/>
      <c r="AC151" s="28"/>
      <c r="AD151" s="28"/>
      <c r="AE151" s="28"/>
    </row>
    <row r="152" spans="1:31" ht="15.75" customHeight="1">
      <c r="A152" s="28"/>
      <c r="B152" s="28"/>
      <c r="C152" s="28"/>
      <c r="D152" s="28"/>
      <c r="E152" s="28"/>
      <c r="F152" s="285"/>
      <c r="G152" s="28"/>
      <c r="H152" s="28"/>
      <c r="I152" s="28"/>
      <c r="J152" s="28"/>
      <c r="K152" s="28"/>
      <c r="L152" s="28"/>
      <c r="M152" s="28"/>
      <c r="N152" s="28"/>
      <c r="O152" s="28">
        <v>1</v>
      </c>
      <c r="P152" s="28"/>
      <c r="Q152" s="28"/>
      <c r="R152" s="28"/>
      <c r="S152" s="28"/>
      <c r="T152" s="28"/>
      <c r="U152" s="28"/>
      <c r="V152" s="28"/>
      <c r="W152" s="28"/>
      <c r="X152" s="28"/>
      <c r="Y152" s="28"/>
      <c r="Z152" s="28"/>
      <c r="AA152" s="28"/>
      <c r="AB152" s="28"/>
      <c r="AC152" s="28"/>
      <c r="AD152" s="28"/>
      <c r="AE152" s="28"/>
    </row>
    <row r="153" spans="1:31" ht="15.75" customHeight="1">
      <c r="A153" s="28"/>
      <c r="B153" s="28"/>
      <c r="C153" s="28"/>
      <c r="D153" s="28"/>
      <c r="E153" s="28"/>
      <c r="F153" s="285"/>
      <c r="G153" s="28"/>
      <c r="H153" s="28"/>
      <c r="I153" s="28"/>
      <c r="J153" s="28"/>
      <c r="K153" s="28"/>
      <c r="L153" s="28"/>
      <c r="M153" s="28"/>
      <c r="N153" s="28"/>
      <c r="O153" s="28"/>
      <c r="P153" s="28"/>
      <c r="Q153" s="28"/>
      <c r="R153" s="28">
        <v>1</v>
      </c>
      <c r="S153" s="28"/>
      <c r="T153" s="28"/>
      <c r="U153" s="28"/>
      <c r="V153" s="28"/>
      <c r="W153" s="28"/>
      <c r="X153" s="28"/>
      <c r="Y153" s="28"/>
      <c r="Z153" s="28"/>
      <c r="AA153" s="28"/>
      <c r="AB153" s="28"/>
      <c r="AC153" s="28"/>
      <c r="AD153" s="28"/>
      <c r="AE153" s="28"/>
    </row>
    <row r="154" spans="1:31" ht="15.75" customHeight="1">
      <c r="A154" s="28">
        <v>1</v>
      </c>
      <c r="B154" s="28">
        <v>1</v>
      </c>
      <c r="C154" s="28">
        <v>1</v>
      </c>
      <c r="D154" s="28">
        <v>1</v>
      </c>
      <c r="E154" s="28"/>
      <c r="F154" s="285"/>
      <c r="G154" s="28"/>
      <c r="H154" s="28"/>
      <c r="I154" s="28"/>
      <c r="J154" s="28"/>
      <c r="K154" s="28"/>
      <c r="L154" s="28"/>
      <c r="M154" s="28"/>
      <c r="N154" s="28"/>
      <c r="O154" s="28"/>
      <c r="P154" s="28">
        <v>1</v>
      </c>
      <c r="Q154" s="28">
        <v>1</v>
      </c>
      <c r="R154" s="28"/>
      <c r="S154" s="28">
        <v>1</v>
      </c>
      <c r="T154" s="28"/>
      <c r="U154" s="28"/>
      <c r="V154" s="28"/>
      <c r="W154" s="28"/>
      <c r="X154" s="28"/>
      <c r="Y154" s="28"/>
      <c r="Z154" s="28"/>
      <c r="AA154" s="28"/>
      <c r="AB154" s="28"/>
      <c r="AC154" s="28"/>
      <c r="AD154" s="28"/>
      <c r="AE154" s="28"/>
    </row>
    <row r="155" spans="1:31" ht="15.75" customHeight="1">
      <c r="A155" s="60"/>
      <c r="B155" s="60"/>
      <c r="C155" s="60"/>
      <c r="D155" s="60"/>
      <c r="E155" s="60"/>
      <c r="F155" s="294"/>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v>1</v>
      </c>
    </row>
    <row r="156" spans="1:31" ht="15.75" customHeight="1">
      <c r="A156" s="28"/>
      <c r="B156" s="28"/>
      <c r="C156" s="28"/>
      <c r="D156" s="28"/>
      <c r="E156" s="28"/>
      <c r="F156" s="285"/>
      <c r="G156" s="28"/>
      <c r="H156" s="28"/>
      <c r="I156" s="28"/>
      <c r="J156" s="28"/>
      <c r="K156" s="28"/>
      <c r="L156" s="28"/>
      <c r="M156" s="28"/>
      <c r="N156" s="28"/>
      <c r="O156" s="28">
        <v>1</v>
      </c>
      <c r="P156" s="28"/>
      <c r="Q156" s="28"/>
      <c r="R156" s="28"/>
      <c r="S156" s="28"/>
      <c r="T156" s="28"/>
      <c r="U156" s="28"/>
      <c r="V156" s="28"/>
      <c r="W156" s="28"/>
      <c r="X156" s="28"/>
      <c r="Y156" s="28"/>
      <c r="Z156" s="28"/>
      <c r="AA156" s="28"/>
      <c r="AB156" s="28"/>
      <c r="AC156" s="28"/>
      <c r="AD156" s="28"/>
      <c r="AE156" s="28"/>
    </row>
    <row r="157" spans="1:31" ht="15.75" customHeight="1">
      <c r="A157" s="28">
        <v>1</v>
      </c>
      <c r="B157" s="28">
        <v>1</v>
      </c>
      <c r="C157" s="28">
        <v>1</v>
      </c>
      <c r="D157" s="28"/>
      <c r="E157" s="28"/>
      <c r="F157" s="285"/>
      <c r="G157" s="28"/>
      <c r="H157" s="28"/>
      <c r="I157" s="28"/>
      <c r="J157" s="28"/>
      <c r="K157" s="28"/>
      <c r="L157" s="28"/>
      <c r="M157" s="28"/>
      <c r="N157" s="28"/>
      <c r="O157" s="28"/>
      <c r="P157" s="28"/>
      <c r="Q157" s="28">
        <v>1</v>
      </c>
      <c r="R157" s="28"/>
      <c r="S157" s="28"/>
      <c r="T157" s="28"/>
      <c r="U157" s="28"/>
      <c r="V157" s="28"/>
      <c r="W157" s="28"/>
      <c r="X157" s="28"/>
      <c r="Y157" s="28"/>
      <c r="Z157" s="28"/>
      <c r="AA157" s="28"/>
      <c r="AB157" s="28"/>
      <c r="AC157" s="28"/>
      <c r="AD157" s="28"/>
      <c r="AE157" s="28"/>
    </row>
    <row r="158" spans="1:31" ht="15.75" customHeight="1">
      <c r="A158" s="28">
        <v>1</v>
      </c>
      <c r="B158" s="28">
        <v>1</v>
      </c>
      <c r="C158" s="28">
        <v>1</v>
      </c>
      <c r="D158" s="28">
        <v>1</v>
      </c>
      <c r="E158" s="28"/>
      <c r="F158" s="285"/>
      <c r="G158" s="28"/>
      <c r="H158" s="28"/>
      <c r="I158" s="28"/>
      <c r="J158" s="28"/>
      <c r="K158" s="28"/>
      <c r="L158" s="28"/>
      <c r="M158" s="28"/>
      <c r="N158" s="28"/>
      <c r="O158" s="28"/>
      <c r="P158" s="28">
        <v>1</v>
      </c>
      <c r="Q158" s="28"/>
      <c r="R158" s="28"/>
      <c r="S158" s="28"/>
      <c r="T158" s="28"/>
      <c r="U158" s="28"/>
      <c r="V158" s="28"/>
      <c r="W158" s="28"/>
      <c r="X158" s="28"/>
      <c r="Y158" s="28">
        <v>1</v>
      </c>
      <c r="Z158" s="28"/>
      <c r="AA158" s="28"/>
      <c r="AB158" s="28"/>
      <c r="AC158" s="28"/>
      <c r="AD158" s="28"/>
      <c r="AE158" s="28"/>
    </row>
    <row r="159" spans="1:31" ht="15.75" customHeight="1">
      <c r="A159" s="28"/>
      <c r="B159" s="28"/>
      <c r="C159" s="28"/>
      <c r="D159" s="28"/>
      <c r="E159" s="28"/>
      <c r="F159" s="285"/>
      <c r="G159" s="28"/>
      <c r="H159" s="28"/>
      <c r="I159" s="28"/>
      <c r="J159" s="28"/>
      <c r="K159" s="28"/>
      <c r="L159" s="28"/>
      <c r="M159" s="28"/>
      <c r="N159" s="28"/>
      <c r="O159" s="28"/>
      <c r="P159" s="28"/>
      <c r="Q159" s="28">
        <v>1</v>
      </c>
      <c r="R159" s="28"/>
      <c r="S159" s="28"/>
      <c r="T159" s="28"/>
      <c r="U159" s="28"/>
      <c r="V159" s="28"/>
      <c r="W159" s="28"/>
      <c r="X159" s="28"/>
      <c r="Y159" s="28"/>
      <c r="Z159" s="28"/>
      <c r="AA159" s="28"/>
      <c r="AB159" s="28"/>
      <c r="AC159" s="28"/>
      <c r="AD159" s="28"/>
      <c r="AE159" s="28"/>
    </row>
    <row r="160" spans="1:31" ht="15.75" customHeight="1">
      <c r="A160" s="28"/>
      <c r="B160" s="28"/>
      <c r="C160" s="28"/>
      <c r="D160" s="28"/>
      <c r="E160" s="28"/>
      <c r="F160" s="285"/>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v>1</v>
      </c>
    </row>
    <row r="161" spans="1:33" ht="15.75" customHeight="1">
      <c r="A161" s="28"/>
      <c r="B161" s="105">
        <v>0</v>
      </c>
      <c r="C161" s="28"/>
      <c r="D161" s="28"/>
      <c r="E161" s="28"/>
      <c r="F161" s="285"/>
      <c r="G161" s="28"/>
      <c r="H161" s="28"/>
      <c r="I161" s="28"/>
      <c r="J161" s="28"/>
      <c r="K161" s="28"/>
      <c r="L161" s="28"/>
      <c r="M161" s="28"/>
      <c r="N161" s="28"/>
      <c r="O161" s="28"/>
      <c r="P161" s="28"/>
      <c r="Q161" s="28">
        <v>1</v>
      </c>
      <c r="R161" s="28"/>
      <c r="S161" s="28"/>
      <c r="T161" s="28"/>
      <c r="U161" s="28"/>
      <c r="V161" s="28"/>
      <c r="W161" s="28"/>
      <c r="X161" s="28"/>
      <c r="Y161" s="28"/>
      <c r="Z161" s="28"/>
      <c r="AA161" s="28"/>
      <c r="AB161" s="28"/>
      <c r="AC161" s="28"/>
      <c r="AD161" s="28"/>
      <c r="AE161" s="28"/>
    </row>
    <row r="162" spans="1:33" ht="15.75" customHeight="1">
      <c r="A162" s="28">
        <v>1</v>
      </c>
      <c r="B162" s="28">
        <v>1</v>
      </c>
      <c r="C162" s="28"/>
      <c r="D162" s="28"/>
      <c r="E162" s="28"/>
      <c r="F162" s="285"/>
      <c r="G162" s="28"/>
      <c r="H162" s="28"/>
      <c r="I162" s="28"/>
      <c r="J162" s="28">
        <v>1</v>
      </c>
      <c r="K162" s="28">
        <v>1</v>
      </c>
      <c r="L162" s="28">
        <v>1</v>
      </c>
      <c r="M162" s="28"/>
      <c r="N162" s="28">
        <v>1</v>
      </c>
      <c r="O162" s="28"/>
      <c r="P162" s="28"/>
      <c r="Q162" s="28"/>
      <c r="R162" s="28"/>
      <c r="S162" s="28"/>
      <c r="T162" s="28"/>
      <c r="U162" s="28"/>
      <c r="V162" s="28"/>
      <c r="W162" s="28"/>
      <c r="X162" s="28"/>
      <c r="Y162" s="28"/>
      <c r="Z162" s="28"/>
      <c r="AA162" s="28"/>
      <c r="AB162" s="28"/>
      <c r="AC162" s="28"/>
      <c r="AD162" s="28"/>
      <c r="AE162" s="28"/>
    </row>
    <row r="163" spans="1:33" ht="15.75" customHeight="1">
      <c r="A163" s="28"/>
      <c r="B163" s="28"/>
      <c r="C163" s="28"/>
      <c r="D163" s="28"/>
      <c r="E163" s="28"/>
      <c r="F163" s="285"/>
      <c r="G163" s="28"/>
      <c r="H163" s="28"/>
      <c r="I163" s="28"/>
      <c r="J163" s="28"/>
      <c r="K163" s="28"/>
      <c r="L163" s="28"/>
      <c r="M163" s="28"/>
      <c r="N163" s="28"/>
      <c r="O163" s="28"/>
      <c r="P163" s="28">
        <v>1</v>
      </c>
      <c r="Q163" s="28"/>
      <c r="R163" s="28"/>
      <c r="S163" s="28"/>
      <c r="T163" s="28"/>
      <c r="U163" s="28"/>
      <c r="V163" s="28"/>
      <c r="W163" s="28"/>
      <c r="X163" s="28"/>
      <c r="Y163" s="28"/>
      <c r="Z163" s="28"/>
      <c r="AA163" s="28"/>
      <c r="AB163" s="28"/>
      <c r="AC163" s="28"/>
      <c r="AD163" s="28"/>
      <c r="AE163" s="28"/>
    </row>
    <row r="164" spans="1:33" ht="15.75" customHeight="1">
      <c r="A164" s="28"/>
      <c r="B164" s="28"/>
      <c r="C164" s="28"/>
      <c r="D164" s="28"/>
      <c r="E164" s="28"/>
      <c r="F164" s="285"/>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v>1</v>
      </c>
    </row>
    <row r="165" spans="1:33" ht="15.75" customHeight="1">
      <c r="A165" s="28"/>
      <c r="B165" s="28"/>
      <c r="C165" s="28"/>
      <c r="D165" s="28"/>
      <c r="E165" s="28"/>
      <c r="F165" s="285"/>
      <c r="G165" s="28">
        <v>1</v>
      </c>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row>
    <row r="166" spans="1:33" ht="15.75" customHeight="1">
      <c r="A166" s="28"/>
      <c r="B166" s="28"/>
      <c r="C166" s="28"/>
      <c r="D166" s="28"/>
      <c r="E166" s="28"/>
      <c r="F166" s="285"/>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v>1</v>
      </c>
    </row>
    <row r="167" spans="1:33" ht="15.75" customHeight="1">
      <c r="A167" s="28"/>
      <c r="B167" s="28"/>
      <c r="C167" s="28"/>
      <c r="D167" s="28"/>
      <c r="E167" s="28"/>
      <c r="F167" s="285"/>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v>1</v>
      </c>
    </row>
    <row r="168" spans="1:33" ht="15.75" customHeight="1">
      <c r="A168" s="28"/>
      <c r="B168" s="28"/>
      <c r="C168" s="28"/>
      <c r="D168" s="28"/>
      <c r="E168" s="28"/>
      <c r="F168" s="285"/>
      <c r="G168" s="28"/>
      <c r="H168" s="28"/>
      <c r="I168" s="28"/>
      <c r="J168" s="28"/>
      <c r="K168" s="28"/>
      <c r="L168" s="28"/>
      <c r="M168" s="28"/>
      <c r="N168" s="28"/>
      <c r="O168" s="28"/>
      <c r="P168" s="28"/>
      <c r="Q168" s="28">
        <v>1</v>
      </c>
      <c r="R168" s="28"/>
      <c r="S168" s="28"/>
      <c r="T168" s="28"/>
      <c r="U168" s="28"/>
      <c r="V168" s="28"/>
      <c r="W168" s="28"/>
      <c r="X168" s="28"/>
      <c r="Y168" s="28"/>
      <c r="Z168" s="28"/>
      <c r="AA168" s="28"/>
      <c r="AB168" s="28"/>
      <c r="AC168" s="28"/>
      <c r="AD168" s="28"/>
      <c r="AE168" s="28"/>
    </row>
    <row r="169" spans="1:33" ht="15.75" customHeight="1">
      <c r="A169" s="28"/>
      <c r="B169" s="28"/>
      <c r="C169" s="28"/>
      <c r="D169" s="28"/>
      <c r="E169" s="28"/>
      <c r="F169" s="285"/>
      <c r="G169" s="28"/>
      <c r="H169" s="28"/>
      <c r="I169" s="28"/>
      <c r="J169" s="28"/>
      <c r="K169" s="28"/>
      <c r="L169" s="28"/>
      <c r="M169" s="28"/>
      <c r="N169" s="28"/>
      <c r="O169" s="28"/>
      <c r="P169" s="28"/>
      <c r="Q169" s="28"/>
      <c r="R169" s="28"/>
      <c r="S169" s="28"/>
      <c r="T169" s="28"/>
      <c r="U169" s="28"/>
      <c r="V169" s="28"/>
      <c r="W169" s="28"/>
      <c r="X169" s="28"/>
      <c r="Y169" s="28">
        <v>1</v>
      </c>
      <c r="Z169" s="28"/>
      <c r="AA169" s="28"/>
      <c r="AB169" s="28"/>
      <c r="AC169" s="28"/>
      <c r="AD169" s="28"/>
      <c r="AE169" s="28"/>
    </row>
    <row r="170" spans="1:33" ht="17.25" customHeight="1">
      <c r="A170" s="28"/>
      <c r="B170" s="28"/>
      <c r="C170" s="28"/>
      <c r="D170" s="28"/>
      <c r="E170" s="28"/>
      <c r="F170" s="285"/>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v>1</v>
      </c>
    </row>
    <row r="171" spans="1:33" ht="17.25" customHeight="1">
      <c r="A171" s="28"/>
      <c r="B171" s="28"/>
      <c r="C171" s="28"/>
      <c r="D171" s="28"/>
      <c r="E171" s="28"/>
      <c r="F171" s="291"/>
      <c r="G171" s="104">
        <f>SUM(G3:G170)</f>
        <v>10</v>
      </c>
      <c r="H171" s="104">
        <f t="shared" ref="H171:AE171" si="0">SUM(H3:H170)</f>
        <v>7</v>
      </c>
      <c r="I171" s="104">
        <f t="shared" si="0"/>
        <v>4</v>
      </c>
      <c r="J171" s="104">
        <f t="shared" si="0"/>
        <v>9</v>
      </c>
      <c r="K171" s="104">
        <f t="shared" si="0"/>
        <v>5</v>
      </c>
      <c r="L171" s="104">
        <f t="shared" si="0"/>
        <v>6</v>
      </c>
      <c r="M171" s="104">
        <f t="shared" si="0"/>
        <v>1</v>
      </c>
      <c r="N171" s="104">
        <f t="shared" si="0"/>
        <v>4</v>
      </c>
      <c r="O171" s="104">
        <f t="shared" si="0"/>
        <v>20</v>
      </c>
      <c r="P171" s="104">
        <f t="shared" si="0"/>
        <v>25</v>
      </c>
      <c r="Q171" s="104">
        <f t="shared" si="0"/>
        <v>14</v>
      </c>
      <c r="R171" s="104">
        <f t="shared" si="0"/>
        <v>4</v>
      </c>
      <c r="S171" s="104">
        <f t="shared" si="0"/>
        <v>4</v>
      </c>
      <c r="T171" s="104">
        <f t="shared" si="0"/>
        <v>1</v>
      </c>
      <c r="U171" s="104">
        <f t="shared" si="0"/>
        <v>10</v>
      </c>
      <c r="V171" s="104">
        <f t="shared" si="0"/>
        <v>13</v>
      </c>
      <c r="W171" s="104">
        <f t="shared" si="0"/>
        <v>5</v>
      </c>
      <c r="X171" s="104">
        <f t="shared" si="0"/>
        <v>13</v>
      </c>
      <c r="Y171" s="104">
        <f t="shared" si="0"/>
        <v>14</v>
      </c>
      <c r="Z171" s="104">
        <f t="shared" si="0"/>
        <v>12</v>
      </c>
      <c r="AA171" s="104">
        <f t="shared" si="0"/>
        <v>10</v>
      </c>
      <c r="AB171" s="104">
        <f t="shared" si="0"/>
        <v>20</v>
      </c>
      <c r="AC171" s="104">
        <f t="shared" si="0"/>
        <v>0</v>
      </c>
      <c r="AD171" s="104">
        <f t="shared" si="0"/>
        <v>8</v>
      </c>
      <c r="AE171" s="104">
        <f t="shared" si="0"/>
        <v>22</v>
      </c>
      <c r="AF171" s="324">
        <f>SUM(G171:AE171)</f>
        <v>241</v>
      </c>
    </row>
    <row r="172" spans="1:33" ht="19.5" customHeight="1">
      <c r="A172" s="168" t="s">
        <v>45</v>
      </c>
      <c r="B172" s="168" t="s">
        <v>1697</v>
      </c>
      <c r="C172" s="168" t="s">
        <v>49</v>
      </c>
      <c r="D172" s="168" t="s">
        <v>1696</v>
      </c>
      <c r="E172" s="168" t="s">
        <v>51</v>
      </c>
      <c r="F172" s="303"/>
      <c r="G172" s="304" t="s">
        <v>107</v>
      </c>
      <c r="H172" s="304" t="s">
        <v>114</v>
      </c>
      <c r="I172" s="304" t="s">
        <v>128</v>
      </c>
      <c r="J172" s="304" t="s">
        <v>121</v>
      </c>
      <c r="K172" s="305" t="s">
        <v>126</v>
      </c>
      <c r="L172" s="306" t="s">
        <v>108</v>
      </c>
      <c r="M172" s="306" t="s">
        <v>111</v>
      </c>
      <c r="N172" s="306" t="s">
        <v>113</v>
      </c>
      <c r="O172" s="306" t="s">
        <v>118</v>
      </c>
      <c r="P172" s="307" t="s">
        <v>105</v>
      </c>
      <c r="Q172" s="308" t="s">
        <v>110</v>
      </c>
      <c r="R172" s="308" t="s">
        <v>112</v>
      </c>
      <c r="S172" s="308" t="s">
        <v>125</v>
      </c>
      <c r="T172" s="309" t="s">
        <v>116</v>
      </c>
      <c r="U172" s="309" t="s">
        <v>117</v>
      </c>
      <c r="V172" s="309" t="s">
        <v>122</v>
      </c>
      <c r="W172" s="309" t="s">
        <v>123</v>
      </c>
      <c r="X172" s="310" t="s">
        <v>109</v>
      </c>
      <c r="Y172" s="310" t="s">
        <v>115</v>
      </c>
      <c r="Z172" s="310" t="s">
        <v>119</v>
      </c>
      <c r="AA172" s="310" t="s">
        <v>120</v>
      </c>
      <c r="AB172" s="310" t="s">
        <v>124</v>
      </c>
      <c r="AC172" s="310" t="s">
        <v>127</v>
      </c>
      <c r="AD172" s="311" t="s">
        <v>129</v>
      </c>
      <c r="AE172" s="312" t="s">
        <v>20</v>
      </c>
      <c r="AF172" s="295" t="s">
        <v>1205</v>
      </c>
    </row>
    <row r="173" spans="1:33" ht="15.75" customHeight="1">
      <c r="A173" s="94">
        <f>SUM(A3:A170)</f>
        <v>25</v>
      </c>
      <c r="B173" s="94">
        <f t="shared" ref="B173:E173" si="1">SUM(B3:B170)</f>
        <v>33</v>
      </c>
      <c r="C173" s="94">
        <f t="shared" si="1"/>
        <v>24</v>
      </c>
      <c r="D173" s="94">
        <f t="shared" si="1"/>
        <v>10</v>
      </c>
      <c r="E173" s="94">
        <f t="shared" si="1"/>
        <v>1</v>
      </c>
      <c r="F173" s="168" t="s">
        <v>45</v>
      </c>
      <c r="G173" s="315">
        <v>1</v>
      </c>
      <c r="H173" s="315">
        <v>0</v>
      </c>
      <c r="I173" s="187">
        <v>0</v>
      </c>
      <c r="J173" s="315">
        <v>2</v>
      </c>
      <c r="K173" s="315">
        <v>4</v>
      </c>
      <c r="L173" s="315">
        <v>3</v>
      </c>
      <c r="M173" s="315">
        <v>0</v>
      </c>
      <c r="N173" s="315">
        <v>2</v>
      </c>
      <c r="O173" s="315">
        <v>1</v>
      </c>
      <c r="P173" s="315">
        <v>9</v>
      </c>
      <c r="Q173" s="315">
        <v>3</v>
      </c>
      <c r="R173" s="315">
        <v>0</v>
      </c>
      <c r="S173" s="316">
        <v>1</v>
      </c>
      <c r="T173" s="315">
        <v>0</v>
      </c>
      <c r="U173" s="315">
        <v>3</v>
      </c>
      <c r="V173" s="315">
        <v>0</v>
      </c>
      <c r="W173" s="315">
        <v>0</v>
      </c>
      <c r="X173" s="315">
        <v>1</v>
      </c>
      <c r="Y173" s="315">
        <v>2</v>
      </c>
      <c r="Z173" s="315">
        <v>2</v>
      </c>
      <c r="AA173" s="315">
        <v>1</v>
      </c>
      <c r="AB173" s="315">
        <v>0</v>
      </c>
      <c r="AC173" s="317">
        <v>0</v>
      </c>
      <c r="AD173" s="317">
        <v>2</v>
      </c>
      <c r="AE173" s="315">
        <v>2</v>
      </c>
      <c r="AF173" s="318">
        <f>SUM(G173:AE173)</f>
        <v>39</v>
      </c>
      <c r="AG173" s="161"/>
    </row>
    <row r="174" spans="1:33" ht="15.75" customHeight="1">
      <c r="A174" s="297"/>
      <c r="B174" s="298"/>
      <c r="C174" s="298"/>
      <c r="D174" s="298"/>
      <c r="E174" s="298"/>
      <c r="F174" s="168" t="s">
        <v>1697</v>
      </c>
      <c r="G174" s="319">
        <v>3</v>
      </c>
      <c r="H174" s="319">
        <v>2</v>
      </c>
      <c r="I174" s="319">
        <v>2</v>
      </c>
      <c r="J174" s="319">
        <v>4</v>
      </c>
      <c r="K174" s="319">
        <v>4</v>
      </c>
      <c r="L174" s="319">
        <v>3</v>
      </c>
      <c r="M174" s="319">
        <v>0</v>
      </c>
      <c r="N174" s="319">
        <v>2</v>
      </c>
      <c r="O174" s="319">
        <v>1</v>
      </c>
      <c r="P174" s="319">
        <v>12</v>
      </c>
      <c r="Q174" s="319">
        <v>4</v>
      </c>
      <c r="R174" s="319">
        <v>1</v>
      </c>
      <c r="S174" s="319">
        <v>2</v>
      </c>
      <c r="T174" s="319">
        <v>0</v>
      </c>
      <c r="U174" s="319">
        <v>3</v>
      </c>
      <c r="V174" s="319">
        <v>0</v>
      </c>
      <c r="W174" s="319">
        <v>0</v>
      </c>
      <c r="X174" s="319">
        <v>1</v>
      </c>
      <c r="Y174" s="319">
        <v>3</v>
      </c>
      <c r="Z174" s="319">
        <v>2</v>
      </c>
      <c r="AA174" s="319">
        <v>1</v>
      </c>
      <c r="AB174" s="319">
        <v>0</v>
      </c>
      <c r="AC174" s="319">
        <v>0</v>
      </c>
      <c r="AD174" s="319">
        <v>3</v>
      </c>
      <c r="AE174" s="319">
        <v>1</v>
      </c>
      <c r="AF174" s="318">
        <f t="shared" ref="AF174:AF179" si="2">SUM(G174:AE174)</f>
        <v>54</v>
      </c>
    </row>
    <row r="175" spans="1:33" ht="15.75" customHeight="1">
      <c r="A175" s="299">
        <f>SUM(A173:E173)</f>
        <v>93</v>
      </c>
      <c r="B175" s="300"/>
      <c r="C175" s="300"/>
      <c r="D175" s="300"/>
      <c r="E175" s="300"/>
      <c r="F175" s="168" t="s">
        <v>49</v>
      </c>
      <c r="G175" s="320">
        <v>3</v>
      </c>
      <c r="H175" s="320">
        <v>2</v>
      </c>
      <c r="I175" s="320">
        <v>2</v>
      </c>
      <c r="J175" s="320">
        <v>3</v>
      </c>
      <c r="K175" s="320">
        <v>3</v>
      </c>
      <c r="L175" s="320">
        <v>2</v>
      </c>
      <c r="M175" s="320">
        <v>0</v>
      </c>
      <c r="N175" s="320">
        <v>1</v>
      </c>
      <c r="O175" s="320">
        <v>1</v>
      </c>
      <c r="P175" s="321">
        <v>10</v>
      </c>
      <c r="Q175" s="321">
        <v>3</v>
      </c>
      <c r="R175" s="321">
        <v>0</v>
      </c>
      <c r="S175" s="321">
        <v>1</v>
      </c>
      <c r="T175" s="321">
        <v>0</v>
      </c>
      <c r="U175" s="321">
        <v>3</v>
      </c>
      <c r="V175" s="321">
        <v>0</v>
      </c>
      <c r="W175" s="321">
        <v>0</v>
      </c>
      <c r="X175" s="321">
        <v>0</v>
      </c>
      <c r="Y175" s="321">
        <v>2</v>
      </c>
      <c r="Z175" s="321">
        <v>2</v>
      </c>
      <c r="AA175" s="321">
        <v>0</v>
      </c>
      <c r="AB175" s="321">
        <v>0</v>
      </c>
      <c r="AC175" s="187">
        <v>0</v>
      </c>
      <c r="AD175" s="321">
        <v>2</v>
      </c>
      <c r="AE175" s="321">
        <v>1</v>
      </c>
      <c r="AF175" s="318">
        <f t="shared" si="2"/>
        <v>41</v>
      </c>
    </row>
    <row r="176" spans="1:33" ht="15.75" customHeight="1">
      <c r="A176" s="94"/>
      <c r="F176" s="168" t="s">
        <v>1696</v>
      </c>
      <c r="G176" s="187">
        <v>0</v>
      </c>
      <c r="H176" s="187">
        <v>0</v>
      </c>
      <c r="I176" s="187">
        <v>0</v>
      </c>
      <c r="J176" s="187">
        <v>0</v>
      </c>
      <c r="K176" s="187">
        <v>0</v>
      </c>
      <c r="L176" s="187">
        <v>0</v>
      </c>
      <c r="M176" s="187">
        <v>0</v>
      </c>
      <c r="N176" s="187">
        <v>0</v>
      </c>
      <c r="O176" s="187">
        <v>0</v>
      </c>
      <c r="P176" s="187">
        <v>7</v>
      </c>
      <c r="Q176" s="187">
        <v>2</v>
      </c>
      <c r="R176" s="187">
        <v>0</v>
      </c>
      <c r="S176" s="187">
        <v>1</v>
      </c>
      <c r="T176" s="187">
        <v>0</v>
      </c>
      <c r="U176" s="187">
        <v>2</v>
      </c>
      <c r="V176" s="187">
        <v>0</v>
      </c>
      <c r="W176" s="187">
        <v>0</v>
      </c>
      <c r="X176" s="187">
        <v>0</v>
      </c>
      <c r="Y176" s="187">
        <v>1</v>
      </c>
      <c r="Z176" s="187">
        <v>2</v>
      </c>
      <c r="AA176" s="187">
        <v>0</v>
      </c>
      <c r="AB176" s="187">
        <v>0</v>
      </c>
      <c r="AC176" s="187">
        <v>0</v>
      </c>
      <c r="AD176" s="187">
        <v>1</v>
      </c>
      <c r="AE176" s="187">
        <v>0</v>
      </c>
      <c r="AF176" s="318">
        <f t="shared" si="2"/>
        <v>16</v>
      </c>
    </row>
    <row r="177" spans="1:33" ht="15.75" customHeight="1">
      <c r="A177" s="94"/>
      <c r="F177" s="168" t="s">
        <v>51</v>
      </c>
      <c r="G177" s="315">
        <v>0</v>
      </c>
      <c r="H177" s="315">
        <v>0</v>
      </c>
      <c r="I177" s="315">
        <v>0</v>
      </c>
      <c r="J177" s="315">
        <v>0</v>
      </c>
      <c r="K177" s="315">
        <v>0</v>
      </c>
      <c r="L177" s="315">
        <v>0</v>
      </c>
      <c r="M177" s="315">
        <v>0</v>
      </c>
      <c r="N177" s="315">
        <v>0</v>
      </c>
      <c r="O177" s="315">
        <v>0</v>
      </c>
      <c r="P177" s="315">
        <v>0</v>
      </c>
      <c r="Q177" s="315">
        <v>0</v>
      </c>
      <c r="R177" s="315">
        <v>0</v>
      </c>
      <c r="S177" s="315">
        <v>0</v>
      </c>
      <c r="T177" s="315">
        <v>0</v>
      </c>
      <c r="U177" s="315">
        <v>0</v>
      </c>
      <c r="V177" s="315">
        <v>0</v>
      </c>
      <c r="W177" s="315">
        <v>0</v>
      </c>
      <c r="X177" s="315">
        <v>1</v>
      </c>
      <c r="Y177" s="315">
        <v>1</v>
      </c>
      <c r="Z177" s="315">
        <v>1</v>
      </c>
      <c r="AA177" s="315">
        <v>1</v>
      </c>
      <c r="AB177" s="315">
        <v>1</v>
      </c>
      <c r="AC177" s="317">
        <v>0</v>
      </c>
      <c r="AD177" s="317">
        <v>0</v>
      </c>
      <c r="AE177" s="315">
        <v>0</v>
      </c>
      <c r="AF177" s="318">
        <f t="shared" si="2"/>
        <v>5</v>
      </c>
      <c r="AG177" s="161" t="s">
        <v>1680</v>
      </c>
    </row>
    <row r="178" spans="1:33" ht="15.75" customHeight="1">
      <c r="A178" s="94"/>
      <c r="F178" s="328"/>
      <c r="G178" s="187"/>
      <c r="H178" s="187"/>
      <c r="I178" s="187"/>
      <c r="J178" s="187"/>
      <c r="K178" s="187"/>
      <c r="L178" s="187"/>
      <c r="M178" s="187"/>
      <c r="N178" s="187"/>
      <c r="O178" s="187"/>
      <c r="P178" s="187"/>
      <c r="Q178" s="187"/>
      <c r="R178" s="187"/>
      <c r="S178" s="187"/>
      <c r="T178" s="187"/>
      <c r="U178" s="187"/>
      <c r="V178" s="187"/>
      <c r="W178" s="187"/>
      <c r="X178" s="187"/>
      <c r="Y178" s="187"/>
      <c r="Z178" s="187"/>
      <c r="AA178" s="187"/>
      <c r="AB178" s="187"/>
      <c r="AC178" s="187"/>
      <c r="AD178" s="187"/>
      <c r="AE178" s="187"/>
      <c r="AF178" s="318">
        <f t="shared" si="2"/>
        <v>0</v>
      </c>
    </row>
    <row r="179" spans="1:33" ht="15.75" customHeight="1">
      <c r="A179" s="94"/>
      <c r="F179" s="328"/>
      <c r="G179" s="187"/>
      <c r="H179" s="187"/>
      <c r="I179" s="187"/>
      <c r="J179" s="187"/>
      <c r="K179" s="187"/>
      <c r="L179" s="187"/>
      <c r="M179" s="187"/>
      <c r="N179" s="187"/>
      <c r="O179" s="187"/>
      <c r="P179" s="187"/>
      <c r="Q179" s="187"/>
      <c r="R179" s="187"/>
      <c r="S179" s="187"/>
      <c r="T179" s="187"/>
      <c r="U179" s="187"/>
      <c r="V179" s="187"/>
      <c r="W179" s="187"/>
      <c r="X179" s="187"/>
      <c r="Y179" s="187"/>
      <c r="Z179" s="187"/>
      <c r="AA179" s="187"/>
      <c r="AB179" s="187"/>
      <c r="AC179" s="187"/>
      <c r="AD179" s="187"/>
      <c r="AE179" s="187"/>
      <c r="AF179" s="318">
        <f t="shared" si="2"/>
        <v>0</v>
      </c>
    </row>
    <row r="180" spans="1:33" ht="15.75" customHeight="1">
      <c r="A180" s="94"/>
      <c r="B180" s="18" t="e">
        <f>SUM(P173,#REF!,#REF!,#REF!,G173)</f>
        <v>#REF!</v>
      </c>
      <c r="F180" s="325"/>
      <c r="G180" s="322"/>
      <c r="H180" s="322"/>
      <c r="I180" s="322"/>
      <c r="J180" s="322"/>
      <c r="K180" s="322"/>
      <c r="L180" s="322"/>
      <c r="M180" s="322"/>
      <c r="N180" s="322"/>
      <c r="O180" s="322"/>
      <c r="P180" s="322"/>
      <c r="Q180" s="322"/>
      <c r="R180" s="322"/>
      <c r="S180" s="322"/>
      <c r="T180" s="322"/>
      <c r="U180" s="322"/>
      <c r="V180" s="322"/>
      <c r="W180" s="322"/>
      <c r="X180" s="322"/>
      <c r="Y180" s="322"/>
      <c r="Z180" s="322"/>
      <c r="AA180" s="322"/>
      <c r="AB180" s="322"/>
      <c r="AC180" s="322"/>
      <c r="AD180" s="322"/>
      <c r="AE180" s="322"/>
      <c r="AF180" s="323"/>
    </row>
    <row r="181" spans="1:33" ht="15.75" customHeight="1">
      <c r="A181" s="94"/>
      <c r="B181" s="18">
        <f>SUM(L173,X173,Q173,M173)</f>
        <v>7</v>
      </c>
      <c r="F181" s="325"/>
      <c r="G181" s="322"/>
      <c r="H181" s="322"/>
      <c r="I181" s="322"/>
      <c r="J181" s="322"/>
      <c r="K181" s="322"/>
      <c r="L181" s="322"/>
      <c r="M181" s="322"/>
      <c r="N181" s="322"/>
      <c r="O181" s="322"/>
      <c r="P181" s="322"/>
      <c r="Q181" s="322"/>
      <c r="R181" s="322"/>
      <c r="S181" s="322"/>
      <c r="T181" s="322"/>
      <c r="U181" s="322"/>
      <c r="V181" s="322"/>
      <c r="W181" s="322"/>
      <c r="X181" s="322"/>
      <c r="Y181" s="322"/>
      <c r="Z181" s="322"/>
      <c r="AA181" s="322"/>
      <c r="AB181" s="322"/>
      <c r="AC181" s="322"/>
      <c r="AD181" s="322"/>
      <c r="AE181" s="322"/>
      <c r="AF181" s="323"/>
    </row>
    <row r="182" spans="1:33" ht="15.75" customHeight="1">
      <c r="A182" s="94"/>
      <c r="B182" s="18">
        <f>SUM(R173,N173,H173,Y173)</f>
        <v>4</v>
      </c>
      <c r="F182" s="132"/>
      <c r="G182" s="303"/>
      <c r="H182" s="303"/>
      <c r="I182" s="303"/>
      <c r="J182" s="303"/>
      <c r="K182" s="303"/>
      <c r="L182" s="303"/>
      <c r="M182" s="303"/>
      <c r="N182" s="303"/>
      <c r="O182" s="303"/>
      <c r="P182" s="303"/>
      <c r="Q182" s="303"/>
      <c r="R182" s="303"/>
      <c r="S182" s="303"/>
      <c r="T182" s="303"/>
      <c r="U182" s="303"/>
      <c r="V182" s="303"/>
      <c r="W182" s="303"/>
      <c r="X182" s="303"/>
      <c r="Y182" s="303"/>
      <c r="Z182" s="303"/>
      <c r="AA182" s="303"/>
      <c r="AB182" s="303"/>
      <c r="AC182" s="303"/>
      <c r="AD182" s="303"/>
      <c r="AE182" s="303"/>
      <c r="AF182" s="313"/>
    </row>
    <row r="183" spans="1:33" ht="15.75" customHeight="1">
      <c r="A183" s="94"/>
      <c r="B183" s="18">
        <f>SUM(T173,U173,O173,Z173)</f>
        <v>6</v>
      </c>
      <c r="F183" s="109"/>
      <c r="J183" s="303"/>
      <c r="K183" s="303"/>
      <c r="L183" s="303"/>
      <c r="M183" s="303"/>
      <c r="N183" s="303"/>
      <c r="O183" s="303"/>
      <c r="P183" s="303"/>
      <c r="Q183" s="303"/>
      <c r="R183" s="303"/>
      <c r="S183" s="303"/>
      <c r="T183" s="303"/>
      <c r="U183" s="303"/>
      <c r="V183" s="303"/>
      <c r="W183" s="303"/>
      <c r="X183" s="303"/>
      <c r="Y183" s="303"/>
      <c r="Z183" s="303"/>
      <c r="AA183" s="303"/>
      <c r="AB183" s="303"/>
      <c r="AC183" s="303"/>
      <c r="AD183" s="303"/>
      <c r="AE183" s="303"/>
      <c r="AF183" s="296"/>
    </row>
    <row r="184" spans="1:33" ht="15.75" customHeight="1">
      <c r="A184" s="94"/>
      <c r="B184" s="18">
        <f>SUM(AA173,J173,V173,W173,AB173,S173)</f>
        <v>4</v>
      </c>
    </row>
    <row r="185" spans="1:33" ht="15.75" customHeight="1">
      <c r="A185" s="94"/>
      <c r="B185" s="267" t="e">
        <f>SUM(B180:B184)</f>
        <v>#REF!</v>
      </c>
      <c r="F185" s="281" t="s">
        <v>1682</v>
      </c>
    </row>
    <row r="186" spans="1:33" ht="15.75" customHeight="1">
      <c r="A186" s="94"/>
    </row>
    <row r="187" spans="1:33" ht="15.75" customHeight="1">
      <c r="A187" s="94"/>
    </row>
    <row r="188" spans="1:33" ht="15.75" customHeight="1">
      <c r="A188" s="94"/>
      <c r="F188" s="329" t="s">
        <v>1706</v>
      </c>
      <c r="G188" s="330" t="s">
        <v>1328</v>
      </c>
      <c r="H188" s="331" t="s">
        <v>1330</v>
      </c>
      <c r="I188" s="332" t="s">
        <v>1683</v>
      </c>
      <c r="J188" s="333" t="s">
        <v>1684</v>
      </c>
      <c r="K188" s="334" t="s">
        <v>1685</v>
      </c>
      <c r="L188" s="340" t="s">
        <v>129</v>
      </c>
      <c r="M188" s="341" t="s">
        <v>20</v>
      </c>
      <c r="N188" s="342" t="s">
        <v>1205</v>
      </c>
      <c r="O188" s="325"/>
      <c r="P188" s="325"/>
      <c r="Q188" s="325"/>
      <c r="R188" s="325"/>
      <c r="S188" s="325"/>
      <c r="T188" s="325"/>
      <c r="U188" s="325"/>
      <c r="V188" s="325"/>
      <c r="W188" s="325"/>
      <c r="X188" s="303"/>
      <c r="Y188" s="303"/>
    </row>
    <row r="189" spans="1:33" ht="15.75" customHeight="1">
      <c r="A189" t="s">
        <v>1698</v>
      </c>
      <c r="F189" s="168" t="s">
        <v>45</v>
      </c>
      <c r="G189" s="349">
        <v>7</v>
      </c>
      <c r="H189" s="350">
        <v>6</v>
      </c>
      <c r="I189" s="351">
        <v>13</v>
      </c>
      <c r="J189" s="352">
        <v>3</v>
      </c>
      <c r="K189" s="353">
        <v>6</v>
      </c>
      <c r="L189" s="317">
        <v>2</v>
      </c>
      <c r="M189" s="315">
        <v>2</v>
      </c>
      <c r="N189" s="339">
        <f>SUM(G189:M189)</f>
        <v>39</v>
      </c>
      <c r="O189" s="96"/>
      <c r="P189" s="303"/>
      <c r="Q189" s="303"/>
      <c r="R189" s="303"/>
      <c r="S189" s="303"/>
      <c r="T189" s="303"/>
      <c r="U189" s="303"/>
      <c r="V189" s="327"/>
      <c r="W189" s="96"/>
      <c r="X189" s="303"/>
      <c r="Y189" s="303"/>
    </row>
    <row r="190" spans="1:33" ht="15.75" customHeight="1">
      <c r="A190" t="s">
        <v>1699</v>
      </c>
      <c r="F190" s="168" t="s">
        <v>1697</v>
      </c>
      <c r="G190" s="349">
        <v>15</v>
      </c>
      <c r="H190" s="350">
        <v>6</v>
      </c>
      <c r="I190" s="351">
        <v>19</v>
      </c>
      <c r="J190" s="352">
        <v>3</v>
      </c>
      <c r="K190" s="353">
        <v>7</v>
      </c>
      <c r="L190" s="319">
        <v>3</v>
      </c>
      <c r="M190" s="319">
        <v>1</v>
      </c>
      <c r="N190" s="339">
        <f t="shared" ref="N190:N193" si="3">SUM(G190:M190)</f>
        <v>54</v>
      </c>
      <c r="O190" s="301"/>
      <c r="P190" s="303"/>
      <c r="Q190" s="303"/>
      <c r="R190" s="303"/>
      <c r="S190" s="303"/>
      <c r="T190" s="303"/>
      <c r="U190" s="303"/>
      <c r="V190" s="301"/>
      <c r="W190" s="301"/>
      <c r="X190" s="303"/>
      <c r="Y190" s="303"/>
    </row>
    <row r="191" spans="1:33" ht="15.75" customHeight="1">
      <c r="A191" t="s">
        <v>1700</v>
      </c>
      <c r="F191" s="168" t="s">
        <v>49</v>
      </c>
      <c r="G191" s="349">
        <v>13</v>
      </c>
      <c r="H191" s="350">
        <v>4</v>
      </c>
      <c r="I191" s="351">
        <v>14</v>
      </c>
      <c r="J191" s="352">
        <v>3</v>
      </c>
      <c r="K191" s="353">
        <v>4</v>
      </c>
      <c r="L191" s="321">
        <v>2</v>
      </c>
      <c r="M191" s="321">
        <v>1</v>
      </c>
      <c r="N191" s="339">
        <f t="shared" si="3"/>
        <v>41</v>
      </c>
      <c r="O191" s="302"/>
      <c r="P191" s="303"/>
      <c r="Q191" s="303"/>
      <c r="R191" s="303"/>
      <c r="S191" s="303"/>
      <c r="T191" s="303"/>
      <c r="U191" s="303"/>
      <c r="V191" s="302"/>
      <c r="W191" s="302"/>
      <c r="X191" s="303"/>
      <c r="Y191" s="303"/>
    </row>
    <row r="192" spans="1:33" ht="15.75" customHeight="1">
      <c r="A192" s="94"/>
      <c r="F192" s="168" t="s">
        <v>1696</v>
      </c>
      <c r="G192" s="349">
        <v>0</v>
      </c>
      <c r="H192" s="350">
        <v>0</v>
      </c>
      <c r="I192" s="351">
        <v>10</v>
      </c>
      <c r="J192" s="352">
        <v>2</v>
      </c>
      <c r="K192" s="353">
        <v>3</v>
      </c>
      <c r="L192" s="187">
        <v>1</v>
      </c>
      <c r="M192" s="187">
        <v>0</v>
      </c>
      <c r="N192" s="339">
        <f t="shared" si="3"/>
        <v>16</v>
      </c>
      <c r="O192" s="303"/>
      <c r="P192" s="303"/>
      <c r="Q192" s="303"/>
      <c r="R192" s="303"/>
      <c r="S192" s="303"/>
      <c r="T192" s="303"/>
      <c r="U192" s="303"/>
      <c r="V192" s="303"/>
      <c r="W192" s="303"/>
      <c r="X192" s="303"/>
      <c r="Y192" s="303"/>
    </row>
    <row r="193" spans="1:25" ht="15.75" customHeight="1">
      <c r="A193" s="94"/>
      <c r="F193" s="168" t="s">
        <v>51</v>
      </c>
      <c r="G193" s="349">
        <v>0</v>
      </c>
      <c r="H193" s="350">
        <v>0</v>
      </c>
      <c r="I193" s="351">
        <v>0</v>
      </c>
      <c r="J193" s="352">
        <v>0</v>
      </c>
      <c r="K193" s="353">
        <v>5</v>
      </c>
      <c r="L193" s="317">
        <v>0</v>
      </c>
      <c r="M193" s="315">
        <v>0</v>
      </c>
      <c r="N193" s="339">
        <f t="shared" si="3"/>
        <v>5</v>
      </c>
      <c r="O193" s="96"/>
      <c r="P193" s="303"/>
      <c r="Q193" s="303"/>
      <c r="R193" s="303"/>
      <c r="S193" s="303"/>
      <c r="T193" s="303"/>
      <c r="U193" s="303"/>
      <c r="V193" s="327"/>
      <c r="W193" s="96"/>
      <c r="X193" s="303"/>
      <c r="Y193" s="303"/>
    </row>
    <row r="194" spans="1:25" ht="15.75" customHeight="1">
      <c r="A194" s="354" t="s">
        <v>1701</v>
      </c>
      <c r="F194" s="335"/>
      <c r="G194" s="343">
        <f>SUM(G189:G193)</f>
        <v>35</v>
      </c>
      <c r="H194" s="343">
        <f t="shared" ref="H194:K194" si="4">SUM(H189:H193)</f>
        <v>16</v>
      </c>
      <c r="I194" s="343">
        <f t="shared" si="4"/>
        <v>56</v>
      </c>
      <c r="J194" s="343">
        <f t="shared" si="4"/>
        <v>11</v>
      </c>
      <c r="K194" s="343">
        <f t="shared" si="4"/>
        <v>25</v>
      </c>
      <c r="L194" s="336"/>
      <c r="M194" s="336"/>
      <c r="N194" s="339"/>
      <c r="O194" s="303"/>
      <c r="P194" s="303"/>
      <c r="Q194" s="303"/>
      <c r="R194" s="303"/>
      <c r="S194" s="303"/>
      <c r="T194" s="303"/>
      <c r="U194" s="303"/>
      <c r="V194" s="303"/>
      <c r="W194" s="303"/>
      <c r="X194" s="303"/>
      <c r="Y194" s="303"/>
    </row>
    <row r="195" spans="1:25" ht="15.75" customHeight="1">
      <c r="A195" s="94"/>
      <c r="F195" s="335"/>
      <c r="G195" s="343"/>
      <c r="H195" s="344"/>
      <c r="I195" s="345"/>
      <c r="J195" s="346"/>
      <c r="K195" s="347"/>
      <c r="L195" s="336"/>
      <c r="M195" s="336"/>
      <c r="N195" s="339"/>
      <c r="O195" s="303"/>
      <c r="P195" s="303"/>
      <c r="Q195" s="303"/>
      <c r="R195" s="303"/>
      <c r="S195" s="303"/>
      <c r="T195" s="303"/>
      <c r="U195" s="303"/>
      <c r="V195" s="303"/>
      <c r="W195" s="303"/>
      <c r="X195" s="303"/>
      <c r="Y195" s="303"/>
    </row>
    <row r="196" spans="1:25" ht="15.75" customHeight="1">
      <c r="A196" s="354" t="s">
        <v>1702</v>
      </c>
      <c r="F196" s="335"/>
      <c r="G196" s="343"/>
      <c r="H196" s="344"/>
      <c r="I196" s="345"/>
      <c r="J196" s="346"/>
      <c r="K196" s="347"/>
      <c r="L196" s="336"/>
      <c r="M196" s="336"/>
      <c r="N196" s="339"/>
      <c r="O196" s="303"/>
      <c r="P196" s="303"/>
      <c r="Q196" s="303"/>
      <c r="R196" s="303"/>
      <c r="S196" s="303"/>
      <c r="T196" s="303"/>
      <c r="U196" s="303"/>
      <c r="V196" s="303"/>
      <c r="W196" s="303"/>
      <c r="X196" s="303"/>
      <c r="Y196" s="303"/>
    </row>
    <row r="197" spans="1:25" ht="15.75" customHeight="1">
      <c r="A197" s="354" t="s">
        <v>1703</v>
      </c>
      <c r="F197" s="335"/>
      <c r="G197" s="343"/>
      <c r="H197" s="348"/>
      <c r="I197" s="345"/>
      <c r="J197" s="346"/>
      <c r="K197" s="347"/>
      <c r="L197" s="336"/>
      <c r="M197" s="336"/>
      <c r="N197" s="339"/>
      <c r="O197" s="303"/>
      <c r="P197" s="303"/>
      <c r="Q197" s="303"/>
      <c r="R197" s="303"/>
      <c r="S197" s="303"/>
      <c r="T197" s="303"/>
      <c r="U197" s="303"/>
      <c r="V197" s="303"/>
      <c r="W197" s="303"/>
      <c r="X197" s="303"/>
      <c r="Y197" s="303"/>
    </row>
    <row r="198" spans="1:25" ht="15.75" customHeight="1">
      <c r="A198" s="354" t="s">
        <v>1704</v>
      </c>
      <c r="F198" s="335"/>
      <c r="G198" s="343"/>
      <c r="H198" s="344"/>
      <c r="I198" s="345"/>
      <c r="J198" s="346"/>
      <c r="K198" s="347"/>
      <c r="L198" s="336"/>
      <c r="M198" s="336"/>
      <c r="N198" s="337"/>
      <c r="O198" s="303"/>
      <c r="P198" s="303"/>
      <c r="Q198" s="303"/>
      <c r="R198" s="303"/>
      <c r="S198" s="303"/>
      <c r="T198" s="303"/>
      <c r="U198" s="303"/>
      <c r="V198" s="303"/>
      <c r="W198" s="303"/>
      <c r="X198" s="303"/>
      <c r="Y198" s="303"/>
    </row>
    <row r="199" spans="1:25" ht="15.75" customHeight="1">
      <c r="A199" s="94"/>
      <c r="F199" s="335"/>
      <c r="G199" s="343"/>
      <c r="H199" s="348"/>
      <c r="I199" s="345"/>
      <c r="J199" s="346"/>
      <c r="K199" s="347"/>
      <c r="L199" s="336"/>
      <c r="M199" s="336"/>
      <c r="N199" s="337"/>
      <c r="O199" s="303"/>
      <c r="P199" s="303"/>
      <c r="Q199" s="303"/>
      <c r="R199" s="303"/>
      <c r="S199" s="303"/>
      <c r="T199" s="303"/>
      <c r="U199" s="303"/>
      <c r="V199" s="303"/>
      <c r="W199" s="303"/>
      <c r="X199" s="303"/>
      <c r="Y199" s="303"/>
    </row>
    <row r="200" spans="1:25" ht="15.75" customHeight="1">
      <c r="A200" s="94"/>
    </row>
    <row r="201" spans="1:25" ht="15.75" customHeight="1">
      <c r="A201" s="94"/>
    </row>
    <row r="202" spans="1:25" ht="15.75" customHeight="1">
      <c r="A202" s="94"/>
    </row>
    <row r="203" spans="1:25" ht="15.75" customHeight="1">
      <c r="A203" s="94"/>
    </row>
    <row r="204" spans="1:25" ht="15.75" customHeight="1">
      <c r="A204" s="94"/>
    </row>
    <row r="205" spans="1:25" ht="15.75" customHeight="1">
      <c r="A205" s="94"/>
    </row>
    <row r="206" spans="1:25" ht="15.75" customHeight="1">
      <c r="A206" s="94"/>
    </row>
    <row r="207" spans="1:25" ht="15.75" customHeight="1">
      <c r="A207" s="94"/>
    </row>
    <row r="208" spans="1:25" ht="15.75" customHeight="1">
      <c r="A208" s="94"/>
    </row>
    <row r="209" spans="1:1" ht="15.75" customHeight="1">
      <c r="A209" s="94"/>
    </row>
    <row r="210" spans="1:1" ht="15.75" customHeight="1">
      <c r="A210" s="94"/>
    </row>
    <row r="211" spans="1:1" ht="15.75" customHeight="1">
      <c r="A211" s="94"/>
    </row>
    <row r="212" spans="1:1" ht="15.75" customHeight="1">
      <c r="A212" s="94"/>
    </row>
    <row r="213" spans="1:1" ht="15.75" customHeight="1">
      <c r="A213" s="94"/>
    </row>
    <row r="214" spans="1:1" ht="15.75" customHeight="1">
      <c r="A214" s="94"/>
    </row>
    <row r="215" spans="1:1" ht="15.75" customHeight="1">
      <c r="A215" s="94"/>
    </row>
    <row r="216" spans="1:1" ht="15.75" customHeight="1">
      <c r="A216" s="94"/>
    </row>
    <row r="217" spans="1:1" ht="15.75" customHeight="1">
      <c r="A217" s="94"/>
    </row>
    <row r="218" spans="1:1" ht="15.75" customHeight="1">
      <c r="A218" s="94"/>
    </row>
    <row r="219" spans="1:1" ht="15.75" customHeight="1">
      <c r="A219" s="94"/>
    </row>
    <row r="220" spans="1:1" ht="15.75" customHeight="1">
      <c r="A220" s="94"/>
    </row>
    <row r="221" spans="1:1" ht="15.75" customHeight="1">
      <c r="A221" s="94"/>
    </row>
    <row r="222" spans="1:1" ht="15.75" customHeight="1">
      <c r="A222" s="94"/>
    </row>
    <row r="223" spans="1:1" ht="15.75" customHeight="1">
      <c r="A223" s="94"/>
    </row>
    <row r="224" spans="1:1" ht="15.75" customHeight="1">
      <c r="A224" s="94"/>
    </row>
    <row r="225" spans="1:1" ht="15.75" customHeight="1">
      <c r="A225" s="94"/>
    </row>
    <row r="226" spans="1:1" ht="15.75" customHeight="1">
      <c r="A226" s="94"/>
    </row>
    <row r="227" spans="1:1" ht="15.75" customHeight="1">
      <c r="A227" s="94"/>
    </row>
    <row r="228" spans="1:1" ht="15.75" customHeight="1">
      <c r="A228" s="94"/>
    </row>
    <row r="229" spans="1:1" ht="15.75" customHeight="1">
      <c r="A229" s="94"/>
    </row>
    <row r="230" spans="1:1" ht="15.75" customHeight="1">
      <c r="A230" s="94"/>
    </row>
    <row r="231" spans="1:1" ht="15.75" customHeight="1">
      <c r="A231" s="94"/>
    </row>
    <row r="232" spans="1:1" ht="15.75" customHeight="1">
      <c r="A232" s="94"/>
    </row>
    <row r="233" spans="1:1" ht="15.75" customHeight="1">
      <c r="A233" s="94"/>
    </row>
    <row r="234" spans="1:1" ht="15.75" customHeight="1">
      <c r="A234" s="94"/>
    </row>
    <row r="235" spans="1:1" ht="15.75" customHeight="1">
      <c r="A235" s="94"/>
    </row>
    <row r="236" spans="1:1" ht="15.75" customHeight="1">
      <c r="A236" s="94"/>
    </row>
    <row r="237" spans="1:1" ht="15.75" customHeight="1">
      <c r="A237" s="94"/>
    </row>
    <row r="238" spans="1:1" ht="15.75" customHeight="1">
      <c r="A238" s="94"/>
    </row>
    <row r="239" spans="1:1" ht="15.75" customHeight="1">
      <c r="A239" s="94"/>
    </row>
    <row r="240" spans="1:1" ht="15.75" customHeight="1">
      <c r="A240" s="94"/>
    </row>
    <row r="241" spans="1:1" ht="15.75" customHeight="1">
      <c r="A241" s="94"/>
    </row>
    <row r="242" spans="1:1" ht="15.75" customHeight="1">
      <c r="A242" s="94"/>
    </row>
    <row r="243" spans="1:1" ht="15.75" customHeight="1">
      <c r="A243" s="94"/>
    </row>
    <row r="244" spans="1:1" ht="15.75" customHeight="1">
      <c r="A244" s="94"/>
    </row>
    <row r="245" spans="1:1" ht="15.75" customHeight="1">
      <c r="A245" s="94"/>
    </row>
    <row r="246" spans="1:1" ht="15.75" customHeight="1">
      <c r="A246" s="94"/>
    </row>
    <row r="247" spans="1:1" ht="15.75" customHeight="1">
      <c r="A247" s="94"/>
    </row>
    <row r="248" spans="1:1" ht="15.75" customHeight="1">
      <c r="A248" s="94"/>
    </row>
    <row r="249" spans="1:1" ht="15.75" customHeight="1">
      <c r="A249" s="94"/>
    </row>
    <row r="250" spans="1:1" ht="15.75" customHeight="1">
      <c r="A250" s="94"/>
    </row>
    <row r="251" spans="1:1" ht="15.75" customHeight="1">
      <c r="A251" s="94"/>
    </row>
    <row r="252" spans="1:1" ht="15.75" customHeight="1">
      <c r="A252" s="94"/>
    </row>
    <row r="253" spans="1:1" ht="15.75" customHeight="1">
      <c r="A253" s="94"/>
    </row>
    <row r="254" spans="1:1" ht="15.75" customHeight="1">
      <c r="A254" s="94"/>
    </row>
    <row r="255" spans="1:1" ht="15.75" customHeight="1">
      <c r="A255" s="94"/>
    </row>
    <row r="256" spans="1:1" ht="15.75" customHeight="1">
      <c r="A256" s="94"/>
    </row>
    <row r="257" spans="1:1" ht="15.75" customHeight="1">
      <c r="A257" s="94"/>
    </row>
    <row r="258" spans="1:1" ht="15.75" customHeight="1">
      <c r="A258" s="94"/>
    </row>
    <row r="259" spans="1:1" ht="15.75" customHeight="1">
      <c r="A259" s="94"/>
    </row>
    <row r="260" spans="1:1" ht="15.75" customHeight="1">
      <c r="A260" s="94"/>
    </row>
    <row r="261" spans="1:1" ht="15.75" customHeight="1">
      <c r="A261" s="94"/>
    </row>
    <row r="262" spans="1:1" ht="15.75" customHeight="1">
      <c r="A262" s="94"/>
    </row>
    <row r="263" spans="1:1" ht="15.75" customHeight="1">
      <c r="A263" s="94"/>
    </row>
    <row r="264" spans="1:1" ht="15.75" customHeight="1">
      <c r="A264" s="94"/>
    </row>
    <row r="265" spans="1:1" ht="15.75" customHeight="1">
      <c r="A265" s="94"/>
    </row>
    <row r="266" spans="1:1" ht="15.75" customHeight="1">
      <c r="A266" s="94"/>
    </row>
    <row r="267" spans="1:1" ht="15.75" customHeight="1">
      <c r="A267" s="94"/>
    </row>
    <row r="268" spans="1:1" ht="15.75" customHeight="1">
      <c r="A268" s="94"/>
    </row>
    <row r="269" spans="1:1" ht="15.75" customHeight="1">
      <c r="A269" s="94"/>
    </row>
    <row r="270" spans="1:1" ht="15.75" customHeight="1">
      <c r="A270" s="94"/>
    </row>
    <row r="271" spans="1:1" ht="15.75" customHeight="1">
      <c r="A271" s="94"/>
    </row>
    <row r="272" spans="1:1" ht="15.75" customHeight="1">
      <c r="A272" s="94"/>
    </row>
    <row r="273" spans="1:1" ht="15.75" customHeight="1">
      <c r="A273" s="94"/>
    </row>
    <row r="274" spans="1:1" ht="15.75" customHeight="1">
      <c r="A274" s="94"/>
    </row>
    <row r="275" spans="1:1" ht="15.75" customHeight="1">
      <c r="A275" s="94"/>
    </row>
    <row r="276" spans="1:1" ht="15.75" customHeight="1">
      <c r="A276" s="94"/>
    </row>
    <row r="277" spans="1:1" ht="15.75" customHeight="1">
      <c r="A277" s="94"/>
    </row>
    <row r="278" spans="1:1" ht="15.75" customHeight="1">
      <c r="A278" s="94"/>
    </row>
    <row r="279" spans="1:1" ht="15.75" customHeight="1">
      <c r="A279" s="94"/>
    </row>
    <row r="280" spans="1:1" ht="15.75" customHeight="1">
      <c r="A280" s="94"/>
    </row>
    <row r="281" spans="1:1" ht="15.75" customHeight="1">
      <c r="A281" s="94"/>
    </row>
    <row r="282" spans="1:1" ht="15.75" customHeight="1">
      <c r="A282" s="94"/>
    </row>
    <row r="283" spans="1:1" ht="15.75" customHeight="1">
      <c r="A283" s="94"/>
    </row>
    <row r="284" spans="1:1" ht="15.75" customHeight="1">
      <c r="A284" s="94"/>
    </row>
    <row r="285" spans="1:1" ht="15.75" customHeight="1">
      <c r="A285" s="94"/>
    </row>
    <row r="286" spans="1:1" ht="15.75" customHeight="1">
      <c r="A286" s="94"/>
    </row>
    <row r="287" spans="1:1" ht="15.75" customHeight="1">
      <c r="A287" s="94"/>
    </row>
    <row r="288" spans="1:1" ht="15.75" customHeight="1">
      <c r="A288" s="94"/>
    </row>
    <row r="289" spans="1:1" ht="15.75" customHeight="1">
      <c r="A289" s="94"/>
    </row>
    <row r="290" spans="1:1" ht="15.75" customHeight="1">
      <c r="A290" s="94"/>
    </row>
    <row r="291" spans="1:1" ht="15.75" customHeight="1">
      <c r="A291" s="94"/>
    </row>
    <row r="292" spans="1:1" ht="15.75" customHeight="1">
      <c r="A292" s="94"/>
    </row>
    <row r="293" spans="1:1" ht="15.75" customHeight="1">
      <c r="A293" s="94"/>
    </row>
    <row r="294" spans="1:1" ht="15.75" customHeight="1">
      <c r="A294" s="94"/>
    </row>
    <row r="295" spans="1:1" ht="15.75" customHeight="1">
      <c r="A295" s="94"/>
    </row>
    <row r="296" spans="1:1" ht="15.75" customHeight="1">
      <c r="A296" s="94"/>
    </row>
    <row r="297" spans="1:1" ht="15.75" customHeight="1">
      <c r="A297" s="94"/>
    </row>
    <row r="298" spans="1:1" ht="15.75" customHeight="1">
      <c r="A298" s="94"/>
    </row>
    <row r="299" spans="1:1" ht="15.75" customHeight="1">
      <c r="A299" s="94"/>
    </row>
    <row r="300" spans="1:1" ht="15.75" customHeight="1">
      <c r="A300" s="94"/>
    </row>
    <row r="301" spans="1:1" ht="15.75" customHeight="1">
      <c r="A301" s="94"/>
    </row>
    <row r="302" spans="1:1" ht="15.75" customHeight="1">
      <c r="A302" s="94"/>
    </row>
    <row r="303" spans="1:1" ht="15.75" customHeight="1">
      <c r="A303" s="94"/>
    </row>
    <row r="304" spans="1:1" ht="15.75" customHeight="1">
      <c r="A304" s="94"/>
    </row>
    <row r="305" spans="1:1" ht="15.75" customHeight="1">
      <c r="A305" s="94"/>
    </row>
    <row r="306" spans="1:1" ht="15.75" customHeight="1">
      <c r="A306" s="94"/>
    </row>
    <row r="307" spans="1:1" ht="15.75" customHeight="1">
      <c r="A307" s="94"/>
    </row>
    <row r="308" spans="1:1" ht="15.75" customHeight="1">
      <c r="A308" s="94"/>
    </row>
    <row r="309" spans="1:1" ht="15.75" customHeight="1">
      <c r="A309" s="94"/>
    </row>
    <row r="310" spans="1:1" ht="15.75" customHeight="1">
      <c r="A310" s="94"/>
    </row>
    <row r="311" spans="1:1" ht="15.75" customHeight="1">
      <c r="A311" s="94"/>
    </row>
    <row r="312" spans="1:1" ht="15.75" customHeight="1">
      <c r="A312" s="94"/>
    </row>
    <row r="313" spans="1:1" ht="15.75" customHeight="1">
      <c r="A313" s="94"/>
    </row>
    <row r="314" spans="1:1" ht="15.75" customHeight="1">
      <c r="A314" s="94"/>
    </row>
    <row r="315" spans="1:1" ht="15.75" customHeight="1">
      <c r="A315" s="94"/>
    </row>
    <row r="316" spans="1:1" ht="15.75" customHeight="1">
      <c r="A316" s="94"/>
    </row>
    <row r="317" spans="1:1" ht="15.75" customHeight="1">
      <c r="A317" s="94"/>
    </row>
    <row r="318" spans="1:1" ht="15.75" customHeight="1">
      <c r="A318" s="94"/>
    </row>
    <row r="319" spans="1:1" ht="15.75" customHeight="1">
      <c r="A319" s="94"/>
    </row>
    <row r="320" spans="1:1" ht="15.75" customHeight="1">
      <c r="A320" s="94"/>
    </row>
    <row r="321" spans="1:1" ht="15.75" customHeight="1">
      <c r="A321" s="94"/>
    </row>
    <row r="322" spans="1:1" ht="15.75" customHeight="1">
      <c r="A322" s="94"/>
    </row>
    <row r="323" spans="1:1" ht="15.75" customHeight="1">
      <c r="A323" s="94"/>
    </row>
    <row r="324" spans="1:1" ht="15.75" customHeight="1">
      <c r="A324" s="94"/>
    </row>
    <row r="325" spans="1:1" ht="15.75" customHeight="1">
      <c r="A325" s="94"/>
    </row>
    <row r="326" spans="1:1" ht="15.75" customHeight="1">
      <c r="A326" s="94"/>
    </row>
    <row r="327" spans="1:1" ht="15.75" customHeight="1">
      <c r="A327" s="94"/>
    </row>
    <row r="328" spans="1:1" ht="15.75" customHeight="1">
      <c r="A328" s="94"/>
    </row>
    <row r="329" spans="1:1" ht="15.75" customHeight="1">
      <c r="A329" s="94"/>
    </row>
    <row r="330" spans="1:1" ht="15.75" customHeight="1">
      <c r="A330" s="94"/>
    </row>
    <row r="331" spans="1:1" ht="15.75" customHeight="1">
      <c r="A331" s="94"/>
    </row>
    <row r="332" spans="1:1" ht="15.75" customHeight="1">
      <c r="A332" s="94"/>
    </row>
    <row r="333" spans="1:1" ht="15.75" customHeight="1">
      <c r="A333" s="94"/>
    </row>
    <row r="334" spans="1:1" ht="15.75" customHeight="1">
      <c r="A334" s="94"/>
    </row>
    <row r="335" spans="1:1" ht="15.75" customHeight="1">
      <c r="A335" s="94"/>
    </row>
    <row r="336" spans="1:1" ht="15.75" customHeight="1">
      <c r="A336" s="94"/>
    </row>
    <row r="337" spans="1:1" ht="15.75" customHeight="1">
      <c r="A337" s="94"/>
    </row>
    <row r="338" spans="1:1" ht="15.75" customHeight="1">
      <c r="A338" s="94"/>
    </row>
    <row r="339" spans="1:1" ht="15.75" customHeight="1">
      <c r="A339" s="94"/>
    </row>
    <row r="340" spans="1:1" ht="15.75" customHeight="1">
      <c r="A340" s="94"/>
    </row>
    <row r="341" spans="1:1" ht="15.75" customHeight="1">
      <c r="A341" s="94"/>
    </row>
    <row r="342" spans="1:1" ht="15.75" customHeight="1">
      <c r="A342" s="94"/>
    </row>
    <row r="343" spans="1:1" ht="15.75" customHeight="1">
      <c r="A343" s="94"/>
    </row>
    <row r="344" spans="1:1" ht="15.75" customHeight="1">
      <c r="A344" s="94"/>
    </row>
    <row r="345" spans="1:1" ht="15.75" customHeight="1">
      <c r="A345" s="94"/>
    </row>
    <row r="346" spans="1:1" ht="15.75" customHeight="1">
      <c r="A346" s="94"/>
    </row>
    <row r="347" spans="1:1" ht="15.75" customHeight="1">
      <c r="A347" s="94"/>
    </row>
    <row r="348" spans="1:1" ht="15.75" customHeight="1">
      <c r="A348" s="94"/>
    </row>
    <row r="349" spans="1:1" ht="15.75" customHeight="1">
      <c r="A349" s="94"/>
    </row>
    <row r="350" spans="1:1" ht="15.75" customHeight="1">
      <c r="A350" s="94"/>
    </row>
    <row r="351" spans="1:1" ht="15.75" customHeight="1">
      <c r="A351" s="94"/>
    </row>
    <row r="352" spans="1:1" ht="15.75" customHeight="1">
      <c r="A352" s="94"/>
    </row>
    <row r="353" spans="1:1" ht="15.75" customHeight="1">
      <c r="A353" s="94"/>
    </row>
    <row r="354" spans="1:1" ht="15.75" customHeight="1">
      <c r="A354" s="94"/>
    </row>
    <row r="355" spans="1:1" ht="15.75" customHeight="1">
      <c r="A355" s="94"/>
    </row>
    <row r="356" spans="1:1" ht="15.75" customHeight="1">
      <c r="A356" s="94"/>
    </row>
    <row r="357" spans="1:1" ht="15.75" customHeight="1">
      <c r="A357" s="94"/>
    </row>
    <row r="358" spans="1:1" ht="15.75" customHeight="1">
      <c r="A358" s="94"/>
    </row>
    <row r="359" spans="1:1" ht="15.75" customHeight="1">
      <c r="A359" s="94"/>
    </row>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F3:XFD3 AF6:XFD9 AF28:XFD30 AF67:XFD68 AF117:XFD119 AF140:XFD141 AF150:XFD151 AF154:XFD154 AF157:XFD158">
    <cfRule type="cellIs" dxfId="35" priority="1" operator="equal">
      <formula>1</formula>
    </cfRule>
  </conditionalFormatting>
  <conditionalFormatting sqref="AF20:XFD20 AF60:XFD60 AF70:XFD70 AF102:XFD102 AF133:XFD133 AF135:XFD135 AF162:XFD162">
    <cfRule type="cellIs" dxfId="34" priority="3" operator="equal">
      <formula>1</formula>
    </cfRule>
  </conditionalFormatting>
  <conditionalFormatting sqref="AF23:XFD23 AF25:XFD26 AF52:XFD52 AF57:XFD57 AF110:XFD110 AF122:XFD122 AF137:XFD137 AF148:XFD148">
    <cfRule type="cellIs" dxfId="33" priority="2" operator="equal">
      <formula>1</formula>
    </cfRule>
  </conditionalFormatting>
  <conditionalFormatting sqref="AF64:XFD64 AF94:XFD94 AF160:XFD160">
    <cfRule type="cellIs" dxfId="32" priority="5" operator="equal">
      <formula>1</formula>
    </cfRule>
  </conditionalFormatting>
  <pageMargins left="0.7" right="0.7" top="0.75" bottom="0.75" header="0" footer="0"/>
  <pageSetup orientation="landscape"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1000"/>
  <sheetViews>
    <sheetView workbookViewId="0">
      <selection activeCell="B14" sqref="B14"/>
    </sheetView>
  </sheetViews>
  <sheetFormatPr baseColWidth="10" defaultColWidth="12.5703125" defaultRowHeight="15" customHeight="1"/>
  <cols>
    <col min="1" max="1" width="18.42578125" customWidth="1"/>
    <col min="2" max="2" width="14.42578125" customWidth="1"/>
    <col min="3" max="6" width="12.5703125" customWidth="1"/>
  </cols>
  <sheetData>
    <row r="1" spans="1:15" ht="15.75" customHeight="1">
      <c r="A1" s="18" t="s">
        <v>15</v>
      </c>
      <c r="B1" s="171" t="s">
        <v>1674</v>
      </c>
    </row>
    <row r="2" spans="1:15" ht="15.75" customHeight="1">
      <c r="A2" s="150" t="str">
        <f t="array" ref="A2:A27">TRANSPOSE('Data Base'!FA2:FZ2)</f>
        <v>No aplica</v>
      </c>
      <c r="B2" s="18">
        <f>SUM('Data Base'!FA$3:FA$170)</f>
        <v>22</v>
      </c>
    </row>
    <row r="3" spans="1:15" ht="15.75" customHeight="1">
      <c r="A3" s="18" t="str">
        <v>Buenos Aires</v>
      </c>
      <c r="B3" s="18">
        <f>SUM('Data Base'!FB3:FB171)</f>
        <v>25</v>
      </c>
    </row>
    <row r="4" spans="1:15" ht="15.75" customHeight="1">
      <c r="A4" s="18" t="str">
        <v>CABA</v>
      </c>
      <c r="B4" s="18">
        <f>SUM('Data Base'!FC3:FC171)</f>
        <v>0</v>
      </c>
      <c r="M4" s="18">
        <f>SUM(B5,B12,B26,B19,B24)</f>
        <v>35</v>
      </c>
      <c r="N4" s="1" t="s">
        <v>1328</v>
      </c>
      <c r="O4" s="95" t="s">
        <v>1329</v>
      </c>
    </row>
    <row r="5" spans="1:15" ht="15.75" customHeight="1">
      <c r="A5" s="18" t="str">
        <v>Catamarca</v>
      </c>
      <c r="B5" s="18">
        <f>SUM('Data Base'!FD3:FD171)</f>
        <v>10</v>
      </c>
      <c r="M5" s="18">
        <f>SUM(B6,B9,B11,B16)</f>
        <v>31</v>
      </c>
      <c r="N5" s="1" t="s">
        <v>1330</v>
      </c>
      <c r="O5" s="95" t="s">
        <v>1331</v>
      </c>
    </row>
    <row r="6" spans="1:15" ht="15.75" customHeight="1">
      <c r="A6" s="18" t="str">
        <v>Chaco</v>
      </c>
      <c r="B6" s="18">
        <f>SUM('Data Base'!FE3:FE171)</f>
        <v>6</v>
      </c>
      <c r="M6" s="18">
        <f>SUM(B3,B10,B8,B23)</f>
        <v>47</v>
      </c>
      <c r="N6" s="1" t="s">
        <v>1332</v>
      </c>
      <c r="O6" s="95" t="s">
        <v>1333</v>
      </c>
    </row>
    <row r="7" spans="1:15" ht="15.75" customHeight="1">
      <c r="A7" s="18" t="str">
        <v>Chubut</v>
      </c>
      <c r="B7" s="18">
        <f>SUM('Data Base'!FF3:FF171)</f>
        <v>13</v>
      </c>
      <c r="M7" s="18">
        <f>SUM(B14,B20,B21,B15)</f>
        <v>29</v>
      </c>
      <c r="N7" s="1" t="s">
        <v>1334</v>
      </c>
      <c r="O7" s="95" t="s">
        <v>1335</v>
      </c>
    </row>
    <row r="8" spans="1:15" ht="15.75" customHeight="1">
      <c r="A8" s="18" t="str">
        <v>Córdoba</v>
      </c>
      <c r="B8" s="18">
        <f>SUM('Data Base'!FG3:FG171)</f>
        <v>14</v>
      </c>
      <c r="M8" s="75">
        <f>SUM(B7,B13,B17,B22,B25,B18)</f>
        <v>69</v>
      </c>
      <c r="N8" s="1" t="s">
        <v>1336</v>
      </c>
      <c r="O8" s="95" t="s">
        <v>1337</v>
      </c>
    </row>
    <row r="9" spans="1:15" ht="15.75" customHeight="1">
      <c r="A9" s="18" t="str">
        <v>Corrientes</v>
      </c>
      <c r="B9" s="18">
        <f>SUM('Data Base'!FH3:FH171)</f>
        <v>1</v>
      </c>
      <c r="M9">
        <f>SUM(M4:M8)</f>
        <v>211</v>
      </c>
    </row>
    <row r="10" spans="1:15" ht="15.75" customHeight="1">
      <c r="A10" s="18" t="str">
        <v>Entre Ríos</v>
      </c>
      <c r="B10" s="18">
        <f>SUM('Data Base'!FI3:FI171)</f>
        <v>4</v>
      </c>
    </row>
    <row r="11" spans="1:15" ht="15.75" customHeight="1">
      <c r="A11" s="18" t="str">
        <v>Formosa</v>
      </c>
      <c r="B11" s="18">
        <f>SUM('Data Base'!FJ3:FJ171)</f>
        <v>4</v>
      </c>
      <c r="M11" s="18">
        <f>SUM(B12,B19,B26,B11,B6,B24)</f>
        <v>35</v>
      </c>
      <c r="N11" s="1" t="s">
        <v>1343</v>
      </c>
    </row>
    <row r="12" spans="1:15" ht="15.75" customHeight="1">
      <c r="A12" s="18" t="str">
        <v>Jujuy</v>
      </c>
      <c r="B12" s="18">
        <f>SUM('Data Base'!FK3:FK171)</f>
        <v>7</v>
      </c>
      <c r="M12" s="75">
        <f>SUM(B13,B3,B21,B23,B8)</f>
        <v>62</v>
      </c>
      <c r="N12" s="1" t="s">
        <v>1332</v>
      </c>
    </row>
    <row r="13" spans="1:15" ht="15.75" customHeight="1">
      <c r="A13" s="18" t="str">
        <v>La Pampa</v>
      </c>
      <c r="B13" s="18">
        <f>SUM('Data Base'!FL3:FL171)</f>
        <v>14</v>
      </c>
      <c r="M13" s="18">
        <f>SUM(B16,B9,B10)</f>
        <v>25</v>
      </c>
      <c r="N13" s="1" t="s">
        <v>1344</v>
      </c>
    </row>
    <row r="14" spans="1:15" ht="15.75" customHeight="1">
      <c r="A14" s="18" t="str">
        <v>La Rioja</v>
      </c>
      <c r="B14" s="18">
        <f>SUM('Data Base'!FM3:FM171)</f>
        <v>1</v>
      </c>
      <c r="M14" s="18">
        <f>SUM(B15,B20,B14,B5)</f>
        <v>34</v>
      </c>
      <c r="N14" s="1" t="s">
        <v>1345</v>
      </c>
    </row>
    <row r="15" spans="1:15" ht="15.75" customHeight="1">
      <c r="A15" s="18" t="str">
        <v>Mendoza</v>
      </c>
      <c r="B15" s="18">
        <f>SUM('Data Base'!FN3:FN171)</f>
        <v>10</v>
      </c>
      <c r="M15" s="75">
        <f>SUM(B25,B22,B7,B17,B18)</f>
        <v>55</v>
      </c>
      <c r="N15" s="1" t="s">
        <v>1346</v>
      </c>
    </row>
    <row r="16" spans="1:15" ht="15.75" customHeight="1">
      <c r="A16" s="18" t="str">
        <v>Misiones</v>
      </c>
      <c r="B16" s="18">
        <f>SUM('Data Base'!FO3:FO171)</f>
        <v>20</v>
      </c>
    </row>
    <row r="17" spans="1:14" ht="15.75" customHeight="1">
      <c r="A17" s="18" t="str">
        <v>Neuquen</v>
      </c>
      <c r="B17" s="18">
        <f>SUM('Data Base'!FP3:FP171)</f>
        <v>12</v>
      </c>
    </row>
    <row r="18" spans="1:14" ht="15.75" customHeight="1">
      <c r="A18" s="18" t="str">
        <v>Río Negro</v>
      </c>
      <c r="B18" s="18">
        <f>SUM('Data Base'!FQ3:FQ171)</f>
        <v>10</v>
      </c>
      <c r="M18" s="68">
        <f>SUM(M11:M15)</f>
        <v>211</v>
      </c>
      <c r="N18" s="68">
        <f>SUM(M4:M8)</f>
        <v>211</v>
      </c>
    </row>
    <row r="19" spans="1:14" ht="15.75" customHeight="1">
      <c r="A19" s="18" t="str">
        <v>Salta</v>
      </c>
      <c r="B19" s="18">
        <f>SUM('Data Base'!FR3:FR171)</f>
        <v>9</v>
      </c>
    </row>
    <row r="20" spans="1:14" ht="15.75" customHeight="1">
      <c r="A20" s="18" t="str">
        <v>San Juan</v>
      </c>
      <c r="B20" s="18">
        <f>SUM('Data Base'!FS3:FS171)</f>
        <v>13</v>
      </c>
    </row>
    <row r="21" spans="1:14" ht="15.75" customHeight="1">
      <c r="A21" s="18" t="str">
        <v>San Luis</v>
      </c>
      <c r="B21" s="18">
        <f>SUM('Data Base'!FT3:FT171)</f>
        <v>5</v>
      </c>
    </row>
    <row r="22" spans="1:14" ht="15.75" customHeight="1">
      <c r="A22" s="18" t="str">
        <v>Santa Cruz</v>
      </c>
      <c r="B22" s="18">
        <f>SUM('Data Base'!FU3:FU171)</f>
        <v>20</v>
      </c>
    </row>
    <row r="23" spans="1:14" ht="15.75" customHeight="1">
      <c r="A23" s="18" t="str">
        <v>Santa Fe</v>
      </c>
      <c r="B23" s="18">
        <f>SUM('Data Base'!FV3:FV171)</f>
        <v>4</v>
      </c>
    </row>
    <row r="24" spans="1:14" ht="15.75" customHeight="1">
      <c r="A24" s="18" t="str">
        <v>Santiago del Estero</v>
      </c>
      <c r="B24" s="18">
        <f>SUM('Data Base'!FW3:FW171)</f>
        <v>5</v>
      </c>
    </row>
    <row r="25" spans="1:14" ht="15.75" customHeight="1">
      <c r="A25" s="18" t="str">
        <v>Tierra del Fuego</v>
      </c>
      <c r="B25" s="18">
        <f>SUM('Data Base'!FX4:FX171)</f>
        <v>0</v>
      </c>
    </row>
    <row r="26" spans="1:14" ht="15.75" customHeight="1">
      <c r="A26" s="18" t="str">
        <v>Tucuman</v>
      </c>
      <c r="B26" s="18">
        <f>SUM('Data Base'!FY3:FY171)</f>
        <v>4</v>
      </c>
    </row>
    <row r="27" spans="1:14" ht="15.75" customHeight="1">
      <c r="A27" s="150" t="str">
        <v>No aclara en detalle</v>
      </c>
      <c r="B27" s="18">
        <f>SUM('Data Base'!FZ3:FZ171)</f>
        <v>8</v>
      </c>
    </row>
    <row r="28" spans="1:14" ht="15.75" customHeight="1"/>
    <row r="29" spans="1:14" ht="15.75" customHeight="1"/>
    <row r="30" spans="1:14" ht="15.75" customHeight="1">
      <c r="B30" s="68">
        <f>SUM(B2:B27)</f>
        <v>241</v>
      </c>
    </row>
    <row r="31" spans="1:14" ht="15.75" customHeight="1">
      <c r="I31" s="18" t="s">
        <v>1347</v>
      </c>
    </row>
    <row r="32" spans="1:14" ht="15.75" customHeight="1">
      <c r="I32" s="18" t="s">
        <v>1348</v>
      </c>
    </row>
    <row r="33" spans="9:9" ht="15.75" customHeight="1">
      <c r="I33" s="18" t="s">
        <v>1349</v>
      </c>
    </row>
    <row r="34" spans="9:9" ht="15.75" customHeight="1"/>
    <row r="35" spans="9:9" ht="15.75" customHeight="1"/>
    <row r="36" spans="9:9" ht="15.75" customHeight="1"/>
    <row r="37" spans="9:9" ht="15.75" customHeight="1"/>
    <row r="38" spans="9:9" ht="15.75" customHeight="1"/>
    <row r="39" spans="9:9" ht="15.75" customHeight="1"/>
    <row r="40" spans="9:9" ht="15.75" customHeight="1"/>
    <row r="41" spans="9:9" ht="15.75" customHeight="1"/>
    <row r="42" spans="9:9" ht="15.75" customHeight="1"/>
    <row r="43" spans="9:9" ht="15.75" customHeight="1"/>
    <row r="44" spans="9:9" ht="15.75" customHeight="1"/>
    <row r="45" spans="9:9" ht="15.75" customHeight="1"/>
    <row r="46" spans="9:9" ht="15.75" customHeight="1"/>
    <row r="47" spans="9:9" ht="15.75" customHeight="1"/>
    <row r="48" spans="9: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J1000"/>
  <sheetViews>
    <sheetView workbookViewId="0"/>
  </sheetViews>
  <sheetFormatPr baseColWidth="10" defaultColWidth="12.5703125" defaultRowHeight="15" customHeight="1"/>
  <cols>
    <col min="1" max="3" width="12.5703125" customWidth="1"/>
    <col min="4" max="4" width="21.7109375" customWidth="1"/>
    <col min="5" max="5" width="12.5703125" customWidth="1"/>
    <col min="6" max="6" width="18.5703125" customWidth="1"/>
    <col min="7" max="7" width="23.85546875" customWidth="1"/>
    <col min="8" max="8" width="34.85546875" customWidth="1"/>
  </cols>
  <sheetData>
    <row r="1" spans="1:114" ht="15.75" customHeight="1">
      <c r="A1" s="4" t="s">
        <v>10</v>
      </c>
      <c r="B1" s="4" t="s">
        <v>13</v>
      </c>
      <c r="C1" s="4" t="s">
        <v>14</v>
      </c>
      <c r="D1" s="4" t="s">
        <v>15</v>
      </c>
      <c r="E1" s="4" t="s">
        <v>1210</v>
      </c>
      <c r="F1" s="4" t="s">
        <v>18</v>
      </c>
      <c r="G1" s="4" t="s">
        <v>19</v>
      </c>
      <c r="H1" s="4" t="s">
        <v>34</v>
      </c>
      <c r="I1" s="4" t="s">
        <v>39</v>
      </c>
      <c r="J1" s="4" t="s">
        <v>43</v>
      </c>
      <c r="K1" s="4" t="s">
        <v>83</v>
      </c>
      <c r="L1" s="4" t="s">
        <v>1211</v>
      </c>
      <c r="M1" s="4" t="s">
        <v>1212</v>
      </c>
      <c r="N1" s="4" t="s">
        <v>105</v>
      </c>
      <c r="O1" s="4" t="s">
        <v>106</v>
      </c>
      <c r="P1" s="4" t="s">
        <v>107</v>
      </c>
      <c r="Q1" s="4" t="s">
        <v>108</v>
      </c>
      <c r="R1" s="4" t="s">
        <v>109</v>
      </c>
      <c r="S1" s="4" t="s">
        <v>110</v>
      </c>
      <c r="T1" s="4" t="s">
        <v>111</v>
      </c>
      <c r="U1" s="4" t="s">
        <v>112</v>
      </c>
      <c r="V1" s="4" t="s">
        <v>113</v>
      </c>
      <c r="W1" s="4" t="s">
        <v>114</v>
      </c>
      <c r="X1" s="4" t="s">
        <v>115</v>
      </c>
      <c r="Y1" s="4" t="s">
        <v>116</v>
      </c>
      <c r="Z1" s="4" t="s">
        <v>117</v>
      </c>
      <c r="AA1" s="4" t="s">
        <v>118</v>
      </c>
      <c r="AB1" s="4" t="s">
        <v>119</v>
      </c>
      <c r="AC1" s="4" t="s">
        <v>120</v>
      </c>
      <c r="AD1" s="4" t="s">
        <v>121</v>
      </c>
      <c r="AE1" s="4" t="s">
        <v>122</v>
      </c>
      <c r="AF1" s="4" t="s">
        <v>123</v>
      </c>
      <c r="AG1" s="4" t="s">
        <v>124</v>
      </c>
      <c r="AH1" s="4" t="s">
        <v>125</v>
      </c>
      <c r="AI1" s="4" t="s">
        <v>126</v>
      </c>
      <c r="AJ1" s="4" t="s">
        <v>127</v>
      </c>
      <c r="AK1" s="4" t="s">
        <v>128</v>
      </c>
      <c r="AL1" s="4" t="s">
        <v>129</v>
      </c>
      <c r="AM1" s="4" t="s">
        <v>130</v>
      </c>
      <c r="AN1" s="4" t="s">
        <v>131</v>
      </c>
      <c r="AO1" s="4" t="s">
        <v>132</v>
      </c>
      <c r="AP1" s="4" t="s">
        <v>133</v>
      </c>
      <c r="AQ1" s="4" t="s">
        <v>134</v>
      </c>
      <c r="AR1" s="4" t="s">
        <v>135</v>
      </c>
      <c r="AS1" s="4" t="s">
        <v>136</v>
      </c>
      <c r="AT1" s="4" t="s">
        <v>137</v>
      </c>
      <c r="AU1" s="4" t="s">
        <v>138</v>
      </c>
      <c r="AV1" s="4" t="s">
        <v>70</v>
      </c>
      <c r="AW1" s="4" t="s">
        <v>72</v>
      </c>
      <c r="AX1" s="4" t="s">
        <v>78</v>
      </c>
      <c r="AY1" s="4" t="s">
        <v>45</v>
      </c>
      <c r="AZ1" s="6" t="s">
        <v>46</v>
      </c>
      <c r="BA1" s="6" t="s">
        <v>47</v>
      </c>
      <c r="BB1" s="6" t="s">
        <v>1213</v>
      </c>
      <c r="BC1" s="4" t="s">
        <v>49</v>
      </c>
      <c r="BD1" s="4" t="s">
        <v>51</v>
      </c>
      <c r="BE1" s="4" t="s">
        <v>52</v>
      </c>
      <c r="BF1" s="4" t="s">
        <v>1214</v>
      </c>
      <c r="BG1" s="4" t="s">
        <v>54</v>
      </c>
      <c r="BH1" s="4" t="s">
        <v>55</v>
      </c>
      <c r="BI1" s="4" t="s">
        <v>56</v>
      </c>
      <c r="BJ1" s="4" t="s">
        <v>57</v>
      </c>
      <c r="BK1" s="4" t="s">
        <v>772</v>
      </c>
      <c r="BL1" s="4" t="s">
        <v>58</v>
      </c>
      <c r="BM1" s="4" t="s">
        <v>59</v>
      </c>
      <c r="BN1" s="4" t="s">
        <v>60</v>
      </c>
      <c r="BO1" s="4" t="s">
        <v>1215</v>
      </c>
      <c r="BP1" s="4" t="s">
        <v>61</v>
      </c>
      <c r="BQ1" s="4" t="s">
        <v>62</v>
      </c>
      <c r="BR1" s="4" t="s">
        <v>63</v>
      </c>
      <c r="BS1" s="4" t="s">
        <v>65</v>
      </c>
      <c r="BT1" s="7" t="s">
        <v>66</v>
      </c>
      <c r="BU1" s="4" t="s">
        <v>38</v>
      </c>
      <c r="BV1" s="4" t="s">
        <v>67</v>
      </c>
      <c r="BW1" s="4" t="s">
        <v>68</v>
      </c>
      <c r="BX1" s="4" t="s">
        <v>139</v>
      </c>
      <c r="BY1" s="4" t="s">
        <v>140</v>
      </c>
      <c r="BZ1" s="4" t="s">
        <v>2</v>
      </c>
      <c r="CA1" s="4" t="s">
        <v>25</v>
      </c>
      <c r="CB1" s="4" t="s">
        <v>1216</v>
      </c>
      <c r="CC1" s="4" t="s">
        <v>1217</v>
      </c>
      <c r="CD1" s="4" t="s">
        <v>141</v>
      </c>
      <c r="CE1" s="4" t="s">
        <v>142</v>
      </c>
      <c r="CF1" s="4" t="s">
        <v>143</v>
      </c>
      <c r="CG1" s="4" t="s">
        <v>144</v>
      </c>
      <c r="CH1" s="4" t="s">
        <v>145</v>
      </c>
      <c r="CI1" s="4" t="s">
        <v>146</v>
      </c>
      <c r="CJ1" s="4" t="s">
        <v>5</v>
      </c>
      <c r="CK1" s="4" t="s">
        <v>39</v>
      </c>
      <c r="CL1" s="4" t="s">
        <v>124</v>
      </c>
      <c r="CM1" s="4" t="s">
        <v>131</v>
      </c>
      <c r="CN1" s="4" t="s">
        <v>132</v>
      </c>
      <c r="CO1" s="4" t="s">
        <v>133</v>
      </c>
      <c r="CP1" s="4" t="s">
        <v>147</v>
      </c>
      <c r="CQ1" s="1"/>
      <c r="CR1" s="1"/>
      <c r="CS1" s="1"/>
      <c r="CT1" s="1"/>
      <c r="CU1" s="1"/>
      <c r="CV1" s="1"/>
      <c r="CW1" s="1"/>
      <c r="CX1" s="1"/>
      <c r="CY1" s="1"/>
      <c r="CZ1" s="1"/>
      <c r="DA1" s="1"/>
      <c r="DB1" s="1"/>
      <c r="DC1" s="1"/>
      <c r="DD1" s="1"/>
      <c r="DE1" s="1"/>
      <c r="DF1" s="1"/>
      <c r="DG1" s="1"/>
      <c r="DH1" s="1"/>
      <c r="DI1" s="1"/>
      <c r="DJ1" s="1"/>
    </row>
    <row r="2" spans="1:114" ht="99.75" customHeight="1">
      <c r="A2" s="42">
        <v>35</v>
      </c>
      <c r="B2" s="28" t="s">
        <v>576</v>
      </c>
      <c r="C2" s="28" t="s">
        <v>577</v>
      </c>
      <c r="D2" s="28">
        <v>2009</v>
      </c>
      <c r="E2" s="28" t="s">
        <v>578</v>
      </c>
      <c r="F2" s="28" t="s">
        <v>579</v>
      </c>
      <c r="G2" s="28" t="s">
        <v>580</v>
      </c>
      <c r="H2" s="28"/>
      <c r="I2" s="28"/>
      <c r="J2" s="28"/>
      <c r="K2" s="28"/>
      <c r="L2" s="28"/>
      <c r="M2" s="28"/>
      <c r="N2" s="28"/>
      <c r="O2" s="28"/>
      <c r="P2" s="28"/>
      <c r="Q2" s="28"/>
      <c r="R2" s="28"/>
      <c r="S2" s="28"/>
      <c r="T2" s="28"/>
      <c r="U2" s="28"/>
      <c r="V2" s="28"/>
      <c r="W2" s="28"/>
      <c r="X2" s="28"/>
      <c r="Y2" s="28"/>
      <c r="Z2" s="28"/>
      <c r="AA2" s="28"/>
      <c r="AB2" s="28"/>
      <c r="AC2" s="28"/>
      <c r="AD2" s="28"/>
      <c r="AE2" s="28"/>
      <c r="AF2" s="28"/>
      <c r="AG2" s="28">
        <v>1</v>
      </c>
      <c r="AH2" s="28"/>
      <c r="AI2" s="28"/>
      <c r="AJ2" s="28"/>
      <c r="AK2" s="28"/>
      <c r="AL2" s="28"/>
      <c r="AM2" s="28" t="s">
        <v>581</v>
      </c>
      <c r="AN2" s="28">
        <v>1</v>
      </c>
      <c r="AO2" s="28"/>
      <c r="AP2" s="28"/>
      <c r="AQ2" s="28" t="s">
        <v>582</v>
      </c>
      <c r="AR2" s="28" t="s">
        <v>58</v>
      </c>
      <c r="AS2" s="28" t="s">
        <v>583</v>
      </c>
      <c r="AT2" s="28" t="s">
        <v>352</v>
      </c>
      <c r="AU2" s="28"/>
      <c r="AV2" s="28"/>
      <c r="AW2" s="28"/>
      <c r="AX2" s="28"/>
      <c r="AY2" s="28"/>
      <c r="AZ2" s="28"/>
      <c r="BA2" s="28"/>
      <c r="BB2" s="28"/>
      <c r="BC2" s="28"/>
      <c r="BD2" s="28"/>
      <c r="BE2" s="28"/>
      <c r="BF2" s="28"/>
      <c r="BG2" s="28"/>
      <c r="BH2" s="28"/>
      <c r="BI2" s="28"/>
      <c r="BJ2" s="28"/>
      <c r="BK2" s="28"/>
      <c r="BL2" s="28">
        <v>1</v>
      </c>
      <c r="BM2" s="28"/>
      <c r="BN2" s="28"/>
      <c r="BO2" s="28"/>
      <c r="BP2" s="28"/>
      <c r="BQ2" s="28"/>
      <c r="BR2" s="28"/>
      <c r="BS2" s="28"/>
      <c r="BT2" s="28"/>
      <c r="BU2" s="28"/>
      <c r="BV2" s="28"/>
      <c r="BW2" s="28"/>
      <c r="BX2" s="28" t="s">
        <v>584</v>
      </c>
      <c r="BY2" s="28"/>
      <c r="BZ2" s="28"/>
      <c r="CA2" s="28"/>
      <c r="CB2" s="28"/>
      <c r="CC2" s="28"/>
      <c r="CD2" s="28"/>
      <c r="CE2" s="28"/>
      <c r="CF2" s="28"/>
      <c r="CG2" s="28"/>
      <c r="CH2" s="28"/>
      <c r="CI2" s="28"/>
      <c r="CJ2" s="28"/>
      <c r="CK2" s="28"/>
      <c r="CL2" s="28"/>
      <c r="CM2" s="28"/>
      <c r="CN2" s="28"/>
      <c r="CO2" s="28"/>
      <c r="CP2" s="28"/>
      <c r="CQ2" s="44"/>
      <c r="CR2" s="44"/>
      <c r="CS2" s="44"/>
      <c r="CT2" s="44"/>
      <c r="CU2" s="44"/>
      <c r="CV2" s="44"/>
      <c r="CW2" s="44"/>
      <c r="CX2" s="44"/>
      <c r="CY2" s="44"/>
      <c r="CZ2" s="44"/>
      <c r="DA2" s="44"/>
      <c r="DB2" s="44"/>
      <c r="DC2" s="44"/>
      <c r="DD2" s="44"/>
      <c r="DE2" s="44"/>
      <c r="DF2" s="44"/>
      <c r="DG2" s="44"/>
      <c r="DH2" s="44"/>
      <c r="DI2" s="44"/>
      <c r="DJ2" s="44"/>
    </row>
    <row r="3" spans="1:114" ht="166.5" customHeight="1">
      <c r="A3" s="72">
        <v>44</v>
      </c>
      <c r="B3" s="28" t="s">
        <v>672</v>
      </c>
      <c r="C3" s="28" t="s">
        <v>673</v>
      </c>
      <c r="D3" s="28">
        <v>2016</v>
      </c>
      <c r="E3" s="28" t="s">
        <v>151</v>
      </c>
      <c r="F3" s="28" t="s">
        <v>674</v>
      </c>
      <c r="G3" s="28" t="s">
        <v>675</v>
      </c>
      <c r="H3" s="28"/>
      <c r="I3" s="28"/>
      <c r="J3" s="28"/>
      <c r="K3" s="28"/>
      <c r="L3" s="28"/>
      <c r="M3" s="28"/>
      <c r="N3" s="28"/>
      <c r="O3" s="28"/>
      <c r="P3" s="28"/>
      <c r="Q3" s="28"/>
      <c r="R3" s="28"/>
      <c r="S3" s="28"/>
      <c r="T3" s="28"/>
      <c r="U3" s="28"/>
      <c r="V3" s="28"/>
      <c r="W3" s="28"/>
      <c r="X3" s="28"/>
      <c r="Y3" s="28"/>
      <c r="Z3" s="28"/>
      <c r="AA3" s="28"/>
      <c r="AB3" s="28"/>
      <c r="AC3" s="28">
        <v>1</v>
      </c>
      <c r="AD3" s="28"/>
      <c r="AE3" s="28"/>
      <c r="AF3" s="28"/>
      <c r="AG3" s="28"/>
      <c r="AH3" s="28"/>
      <c r="AI3" s="28"/>
      <c r="AJ3" s="28"/>
      <c r="AK3" s="28"/>
      <c r="AL3" s="28"/>
      <c r="AM3" s="28"/>
      <c r="AN3" s="28"/>
      <c r="AO3" s="28"/>
      <c r="AP3" s="28"/>
      <c r="AQ3" s="28"/>
      <c r="AR3" s="28" t="s">
        <v>676</v>
      </c>
      <c r="AS3" s="28" t="s">
        <v>677</v>
      </c>
      <c r="AT3" s="28" t="s">
        <v>513</v>
      </c>
      <c r="AU3" s="28" t="s">
        <v>678</v>
      </c>
      <c r="AV3" s="28"/>
      <c r="AW3" s="28"/>
      <c r="AX3" s="28"/>
      <c r="AY3" s="28"/>
      <c r="AZ3" s="28"/>
      <c r="BA3" s="28"/>
      <c r="BB3" s="28"/>
      <c r="BC3" s="28"/>
      <c r="BD3" s="28"/>
      <c r="BE3" s="28"/>
      <c r="BF3" s="28"/>
      <c r="BG3" s="28"/>
      <c r="BH3" s="28"/>
      <c r="BI3" s="28"/>
      <c r="BJ3" s="28"/>
      <c r="BK3" s="28"/>
      <c r="BL3" s="28"/>
      <c r="BM3" s="28"/>
      <c r="BN3" s="28"/>
      <c r="BO3" s="28"/>
      <c r="BP3" s="28"/>
      <c r="BQ3" s="28"/>
      <c r="BR3" s="28">
        <v>1</v>
      </c>
      <c r="BS3" s="28"/>
      <c r="BT3" s="28"/>
      <c r="BU3" s="28"/>
      <c r="BV3" s="28"/>
      <c r="BW3" s="28"/>
      <c r="BX3" s="28" t="s">
        <v>679</v>
      </c>
      <c r="BY3" s="28"/>
      <c r="BZ3" s="28" t="s">
        <v>680</v>
      </c>
      <c r="CA3" s="28"/>
      <c r="CB3" s="28"/>
      <c r="CC3" s="28"/>
      <c r="CD3" s="28" t="s">
        <v>681</v>
      </c>
      <c r="CE3" s="28" t="s">
        <v>682</v>
      </c>
      <c r="CF3" s="28"/>
      <c r="CG3" s="28"/>
      <c r="CH3" s="28"/>
      <c r="CI3" s="28"/>
      <c r="CJ3" s="28"/>
      <c r="CK3" s="28"/>
      <c r="CL3" s="28"/>
      <c r="CM3" s="28"/>
      <c r="CN3" s="28"/>
      <c r="CO3" s="28"/>
      <c r="CP3" s="28"/>
      <c r="CQ3" s="44"/>
      <c r="CR3" s="44"/>
      <c r="CS3" s="44"/>
      <c r="CT3" s="44"/>
      <c r="CU3" s="44"/>
      <c r="CV3" s="44"/>
      <c r="CW3" s="44"/>
      <c r="CX3" s="44"/>
      <c r="CY3" s="44"/>
      <c r="CZ3" s="44"/>
      <c r="DA3" s="44"/>
      <c r="DB3" s="44"/>
      <c r="DC3" s="44"/>
      <c r="DD3" s="44"/>
      <c r="DE3" s="44"/>
      <c r="DF3" s="44"/>
      <c r="DG3" s="44"/>
      <c r="DH3" s="44"/>
      <c r="DI3" s="44"/>
      <c r="DJ3" s="44"/>
    </row>
    <row r="4" spans="1:114" ht="166.5" customHeight="1">
      <c r="A4" s="72">
        <v>45</v>
      </c>
      <c r="B4" s="28" t="s">
        <v>683</v>
      </c>
      <c r="C4" s="28" t="s">
        <v>684</v>
      </c>
      <c r="D4" s="28">
        <v>2008</v>
      </c>
      <c r="E4" s="28" t="s">
        <v>151</v>
      </c>
      <c r="F4" s="28" t="s">
        <v>685</v>
      </c>
      <c r="G4" s="28" t="s">
        <v>686</v>
      </c>
      <c r="H4" s="28" t="s">
        <v>1218</v>
      </c>
      <c r="I4" s="28" t="s">
        <v>1219</v>
      </c>
      <c r="J4" s="28" t="s">
        <v>1220</v>
      </c>
      <c r="K4" s="28"/>
      <c r="L4" s="28"/>
      <c r="M4" s="28"/>
      <c r="N4" s="28"/>
      <c r="O4" s="28"/>
      <c r="P4" s="28"/>
      <c r="Q4" s="28"/>
      <c r="R4" s="28"/>
      <c r="S4" s="28"/>
      <c r="T4" s="28"/>
      <c r="U4" s="28"/>
      <c r="V4" s="28"/>
      <c r="W4" s="28"/>
      <c r="X4" s="28"/>
      <c r="Y4" s="28"/>
      <c r="Z4" s="28"/>
      <c r="AA4" s="28"/>
      <c r="AB4" s="28"/>
      <c r="AC4" s="28">
        <v>1</v>
      </c>
      <c r="AD4" s="28"/>
      <c r="AE4" s="28"/>
      <c r="AF4" s="28"/>
      <c r="AG4" s="28"/>
      <c r="AH4" s="28"/>
      <c r="AI4" s="28"/>
      <c r="AJ4" s="28"/>
      <c r="AK4" s="28"/>
      <c r="AL4" s="28"/>
      <c r="AM4" s="28"/>
      <c r="AN4" s="28"/>
      <c r="AO4" s="28"/>
      <c r="AP4" s="28"/>
      <c r="AQ4" s="28"/>
      <c r="AR4" s="28" t="s">
        <v>37</v>
      </c>
      <c r="AS4" s="28" t="s">
        <v>687</v>
      </c>
      <c r="AT4" s="28" t="s">
        <v>688</v>
      </c>
      <c r="AU4" s="28" t="s">
        <v>689</v>
      </c>
      <c r="AV4" s="28"/>
      <c r="AW4" s="28"/>
      <c r="AX4" s="28"/>
      <c r="AY4" s="28"/>
      <c r="AZ4" s="28"/>
      <c r="BA4" s="28"/>
      <c r="BB4" s="28"/>
      <c r="BC4" s="28"/>
      <c r="BD4" s="28"/>
      <c r="BE4" s="28"/>
      <c r="BF4" s="28"/>
      <c r="BG4" s="28"/>
      <c r="BH4" s="28"/>
      <c r="BI4" s="28"/>
      <c r="BJ4" s="28"/>
      <c r="BK4" s="28"/>
      <c r="BL4" s="28"/>
      <c r="BM4" s="28"/>
      <c r="BN4" s="28"/>
      <c r="BO4" s="28"/>
      <c r="BP4" s="28"/>
      <c r="BQ4" s="28"/>
      <c r="BR4" s="28"/>
      <c r="BS4" s="28">
        <v>1</v>
      </c>
      <c r="BT4" s="28"/>
      <c r="BU4" s="28"/>
      <c r="BV4" s="28"/>
      <c r="BW4" s="28"/>
      <c r="BX4" s="28" t="s">
        <v>690</v>
      </c>
      <c r="BY4" s="28"/>
      <c r="BZ4" s="28" t="s">
        <v>691</v>
      </c>
      <c r="CA4" s="28"/>
      <c r="CB4" s="28"/>
      <c r="CC4" s="28"/>
      <c r="CD4" s="28" t="s">
        <v>692</v>
      </c>
      <c r="CE4" s="28" t="s">
        <v>693</v>
      </c>
      <c r="CF4" s="28"/>
      <c r="CG4" s="28"/>
      <c r="CH4" s="28"/>
      <c r="CI4" s="28"/>
      <c r="CJ4" s="28"/>
      <c r="CK4" s="28"/>
      <c r="CL4" s="28"/>
      <c r="CM4" s="28"/>
      <c r="CN4" s="28"/>
      <c r="CO4" s="28"/>
      <c r="CP4" s="28"/>
      <c r="CQ4" s="44"/>
      <c r="CR4" s="44"/>
      <c r="CS4" s="44"/>
      <c r="CT4" s="44"/>
      <c r="CU4" s="44"/>
      <c r="CV4" s="44"/>
      <c r="CW4" s="44"/>
      <c r="CX4" s="44"/>
      <c r="CY4" s="44"/>
      <c r="CZ4" s="44"/>
      <c r="DA4" s="44"/>
      <c r="DB4" s="44"/>
      <c r="DC4" s="44"/>
      <c r="DD4" s="44"/>
      <c r="DE4" s="44"/>
      <c r="DF4" s="44"/>
      <c r="DG4" s="44"/>
      <c r="DH4" s="44"/>
      <c r="DI4" s="44"/>
      <c r="DJ4" s="44"/>
    </row>
    <row r="5" spans="1:114" ht="166.5" customHeight="1">
      <c r="A5" s="72">
        <v>46</v>
      </c>
      <c r="B5" s="28" t="s">
        <v>694</v>
      </c>
      <c r="C5" s="28" t="s">
        <v>695</v>
      </c>
      <c r="D5" s="28">
        <v>2018</v>
      </c>
      <c r="E5" s="28" t="s">
        <v>151</v>
      </c>
      <c r="F5" s="28" t="s">
        <v>696</v>
      </c>
      <c r="G5" s="28" t="s">
        <v>118</v>
      </c>
      <c r="H5" s="28"/>
      <c r="I5" s="28"/>
      <c r="J5" s="28"/>
      <c r="K5" s="28"/>
      <c r="L5" s="28"/>
      <c r="M5" s="28"/>
      <c r="N5" s="28"/>
      <c r="O5" s="28"/>
      <c r="P5" s="28"/>
      <c r="Q5" s="28"/>
      <c r="R5" s="28"/>
      <c r="S5" s="28"/>
      <c r="T5" s="28"/>
      <c r="U5" s="28"/>
      <c r="V5" s="28"/>
      <c r="W5" s="28"/>
      <c r="X5" s="28"/>
      <c r="Y5" s="28"/>
      <c r="Z5" s="28"/>
      <c r="AA5" s="28">
        <v>1</v>
      </c>
      <c r="AB5" s="28"/>
      <c r="AC5" s="28"/>
      <c r="AD5" s="28"/>
      <c r="AE5" s="28"/>
      <c r="AF5" s="28"/>
      <c r="AG5" s="28"/>
      <c r="AH5" s="28"/>
      <c r="AI5" s="28"/>
      <c r="AJ5" s="28"/>
      <c r="AK5" s="28"/>
      <c r="AL5" s="28"/>
      <c r="AM5" s="28"/>
      <c r="AN5" s="28"/>
      <c r="AO5" s="28"/>
      <c r="AP5" s="28"/>
      <c r="AQ5" s="28"/>
      <c r="AR5" s="28" t="s">
        <v>37</v>
      </c>
      <c r="AS5" s="28" t="s">
        <v>697</v>
      </c>
      <c r="AT5" s="28" t="s">
        <v>698</v>
      </c>
      <c r="AU5" s="28" t="s">
        <v>699</v>
      </c>
      <c r="AV5" s="28"/>
      <c r="AW5" s="28"/>
      <c r="AX5" s="28"/>
      <c r="AY5" s="28"/>
      <c r="AZ5" s="28"/>
      <c r="BA5" s="28"/>
      <c r="BB5" s="28"/>
      <c r="BC5" s="28"/>
      <c r="BD5" s="28"/>
      <c r="BE5" s="28"/>
      <c r="BF5" s="28"/>
      <c r="BG5" s="28"/>
      <c r="BH5" s="28"/>
      <c r="BI5" s="28"/>
      <c r="BJ5" s="28"/>
      <c r="BK5" s="28"/>
      <c r="BL5" s="28"/>
      <c r="BM5" s="28"/>
      <c r="BN5" s="28"/>
      <c r="BO5" s="28"/>
      <c r="BP5" s="28"/>
      <c r="BQ5" s="28"/>
      <c r="BR5" s="28"/>
      <c r="BS5" s="28">
        <v>1</v>
      </c>
      <c r="BT5" s="28"/>
      <c r="BU5" s="28"/>
      <c r="BV5" s="28"/>
      <c r="BW5" s="28"/>
      <c r="BX5" s="28" t="s">
        <v>700</v>
      </c>
      <c r="BY5" s="28"/>
      <c r="BZ5" s="28" t="s">
        <v>701</v>
      </c>
      <c r="CA5" s="28"/>
      <c r="CB5" s="28"/>
      <c r="CC5" s="28"/>
      <c r="CD5" s="28" t="s">
        <v>1221</v>
      </c>
      <c r="CE5" s="28" t="s">
        <v>703</v>
      </c>
      <c r="CF5" s="28"/>
      <c r="CG5" s="28"/>
      <c r="CH5" s="28"/>
      <c r="CI5" s="28"/>
      <c r="CJ5" s="28"/>
      <c r="CK5" s="28"/>
      <c r="CL5" s="28"/>
      <c r="CM5" s="28"/>
      <c r="CN5" s="28"/>
      <c r="CO5" s="28"/>
      <c r="CP5" s="28"/>
      <c r="CQ5" s="44"/>
      <c r="CR5" s="44"/>
      <c r="CS5" s="44"/>
      <c r="CT5" s="44"/>
      <c r="CU5" s="44"/>
      <c r="CV5" s="44"/>
      <c r="CW5" s="44"/>
      <c r="CX5" s="44"/>
      <c r="CY5" s="44"/>
      <c r="CZ5" s="44"/>
      <c r="DA5" s="44"/>
      <c r="DB5" s="44"/>
      <c r="DC5" s="44"/>
      <c r="DD5" s="44"/>
      <c r="DE5" s="44"/>
      <c r="DF5" s="44"/>
      <c r="DG5" s="44"/>
      <c r="DH5" s="44"/>
      <c r="DI5" s="44"/>
      <c r="DJ5" s="44"/>
    </row>
    <row r="6" spans="1:114" ht="166.5" customHeight="1">
      <c r="A6" s="42">
        <v>51</v>
      </c>
      <c r="B6" s="28" t="s">
        <v>683</v>
      </c>
      <c r="C6" s="28" t="s">
        <v>748</v>
      </c>
      <c r="D6" s="28">
        <v>2017</v>
      </c>
      <c r="E6" s="28" t="s">
        <v>151</v>
      </c>
      <c r="F6" s="28" t="s">
        <v>749</v>
      </c>
      <c r="G6" s="28" t="s">
        <v>750</v>
      </c>
      <c r="H6" s="28"/>
      <c r="I6" s="28"/>
      <c r="J6" s="28"/>
      <c r="K6" s="28"/>
      <c r="L6" s="28"/>
      <c r="M6" s="28"/>
      <c r="N6" s="28"/>
      <c r="O6" s="28"/>
      <c r="P6" s="28"/>
      <c r="Q6" s="28"/>
      <c r="R6" s="28"/>
      <c r="S6" s="28"/>
      <c r="T6" s="28"/>
      <c r="U6" s="28"/>
      <c r="V6" s="28"/>
      <c r="W6" s="28"/>
      <c r="X6" s="28"/>
      <c r="Y6" s="28"/>
      <c r="Z6" s="28"/>
      <c r="AA6" s="28">
        <v>1</v>
      </c>
      <c r="AB6" s="28"/>
      <c r="AC6" s="28"/>
      <c r="AD6" s="28"/>
      <c r="AE6" s="28"/>
      <c r="AF6" s="28"/>
      <c r="AG6" s="28"/>
      <c r="AH6" s="28"/>
      <c r="AI6" s="28"/>
      <c r="AJ6" s="28"/>
      <c r="AK6" s="28"/>
      <c r="AL6" s="28"/>
      <c r="AM6" s="28"/>
      <c r="AN6" s="28"/>
      <c r="AO6" s="28"/>
      <c r="AP6" s="28"/>
      <c r="AQ6" s="28"/>
      <c r="AR6" s="28" t="s">
        <v>37</v>
      </c>
      <c r="AS6" s="28" t="s">
        <v>751</v>
      </c>
      <c r="AT6" s="28" t="s">
        <v>698</v>
      </c>
      <c r="AU6" s="28" t="s">
        <v>752</v>
      </c>
      <c r="AV6" s="28"/>
      <c r="AW6" s="28"/>
      <c r="AX6" s="28"/>
      <c r="AY6" s="28"/>
      <c r="AZ6" s="28"/>
      <c r="BA6" s="28"/>
      <c r="BB6" s="28"/>
      <c r="BC6" s="28"/>
      <c r="BD6" s="28"/>
      <c r="BE6" s="28"/>
      <c r="BF6" s="28"/>
      <c r="BG6" s="28"/>
      <c r="BH6" s="28"/>
      <c r="BI6" s="28"/>
      <c r="BJ6" s="28"/>
      <c r="BK6" s="28"/>
      <c r="BL6" s="28"/>
      <c r="BM6" s="28"/>
      <c r="BN6" s="28"/>
      <c r="BO6" s="28"/>
      <c r="BP6" s="28"/>
      <c r="BQ6" s="28"/>
      <c r="BR6" s="28"/>
      <c r="BS6" s="28">
        <v>1</v>
      </c>
      <c r="BT6" s="28"/>
      <c r="BU6" s="28"/>
      <c r="BV6" s="28"/>
      <c r="BW6" s="28"/>
      <c r="BX6" s="28" t="s">
        <v>753</v>
      </c>
      <c r="BY6" s="28"/>
      <c r="BZ6" s="28" t="s">
        <v>754</v>
      </c>
      <c r="CA6" s="28"/>
      <c r="CB6" s="28"/>
      <c r="CC6" s="28"/>
      <c r="CD6" s="28" t="s">
        <v>755</v>
      </c>
      <c r="CE6" s="28" t="s">
        <v>756</v>
      </c>
      <c r="CF6" s="28" t="s">
        <v>757</v>
      </c>
      <c r="CG6" s="28"/>
      <c r="CH6" s="28"/>
      <c r="CI6" s="28"/>
      <c r="CJ6" s="28"/>
      <c r="CK6" s="28"/>
      <c r="CL6" s="28"/>
      <c r="CM6" s="28"/>
      <c r="CN6" s="28"/>
      <c r="CO6" s="28"/>
      <c r="CP6" s="28"/>
      <c r="CQ6" s="44"/>
      <c r="CR6" s="44"/>
      <c r="CS6" s="44"/>
      <c r="CT6" s="44"/>
      <c r="CU6" s="44"/>
      <c r="CV6" s="44"/>
      <c r="CW6" s="44"/>
      <c r="CX6" s="44"/>
      <c r="CY6" s="44"/>
      <c r="CZ6" s="44"/>
      <c r="DA6" s="44"/>
      <c r="DB6" s="44"/>
      <c r="DC6" s="44"/>
      <c r="DD6" s="44"/>
      <c r="DE6" s="44"/>
      <c r="DF6" s="44"/>
      <c r="DG6" s="44"/>
      <c r="DH6" s="44"/>
      <c r="DI6" s="44"/>
      <c r="DJ6" s="44"/>
    </row>
    <row r="7" spans="1:114" ht="166.5" customHeight="1">
      <c r="A7" s="73">
        <v>52</v>
      </c>
      <c r="B7" s="28" t="s">
        <v>758</v>
      </c>
      <c r="C7" s="28" t="s">
        <v>759</v>
      </c>
      <c r="D7" s="28">
        <v>2010</v>
      </c>
      <c r="E7" s="28" t="s">
        <v>151</v>
      </c>
      <c r="F7" s="28" t="s">
        <v>760</v>
      </c>
      <c r="G7" s="28" t="s">
        <v>1222</v>
      </c>
      <c r="H7" s="28"/>
      <c r="I7" s="28"/>
      <c r="J7" s="28"/>
      <c r="K7" s="28"/>
      <c r="L7" s="28"/>
      <c r="M7" s="28"/>
      <c r="N7" s="28"/>
      <c r="O7" s="28"/>
      <c r="P7" s="28"/>
      <c r="Q7" s="28"/>
      <c r="R7" s="28"/>
      <c r="S7" s="28"/>
      <c r="T7" s="28"/>
      <c r="U7" s="28"/>
      <c r="V7" s="28"/>
      <c r="W7" s="28"/>
      <c r="X7" s="28"/>
      <c r="Y7" s="28"/>
      <c r="Z7" s="28"/>
      <c r="AA7" s="28"/>
      <c r="AB7" s="28"/>
      <c r="AC7" s="28"/>
      <c r="AD7" s="28"/>
      <c r="AE7" s="28"/>
      <c r="AF7" s="28"/>
      <c r="AG7" s="28">
        <v>1</v>
      </c>
      <c r="AH7" s="28"/>
      <c r="AI7" s="28"/>
      <c r="AJ7" s="28"/>
      <c r="AK7" s="28"/>
      <c r="AL7" s="28"/>
      <c r="AM7" s="28"/>
      <c r="AN7" s="28"/>
      <c r="AO7" s="28"/>
      <c r="AP7" s="28">
        <v>1</v>
      </c>
      <c r="AQ7" s="28"/>
      <c r="AR7" s="28" t="s">
        <v>37</v>
      </c>
      <c r="AS7" s="28" t="s">
        <v>762</v>
      </c>
      <c r="AT7" s="28" t="s">
        <v>698</v>
      </c>
      <c r="AU7" s="28"/>
      <c r="AV7" s="28"/>
      <c r="AW7" s="28"/>
      <c r="AX7" s="28"/>
      <c r="AY7" s="28"/>
      <c r="AZ7" s="28"/>
      <c r="BA7" s="28"/>
      <c r="BB7" s="28"/>
      <c r="BC7" s="28"/>
      <c r="BD7" s="28"/>
      <c r="BE7" s="28"/>
      <c r="BF7" s="28"/>
      <c r="BG7" s="28"/>
      <c r="BH7" s="28"/>
      <c r="BI7" s="28"/>
      <c r="BJ7" s="28"/>
      <c r="BK7" s="28"/>
      <c r="BL7" s="28"/>
      <c r="BM7" s="28"/>
      <c r="BN7" s="28"/>
      <c r="BO7" s="28"/>
      <c r="BP7" s="28"/>
      <c r="BQ7" s="28"/>
      <c r="BR7" s="28"/>
      <c r="BS7" s="28">
        <v>1</v>
      </c>
      <c r="BT7" s="28"/>
      <c r="BU7" s="28"/>
      <c r="BV7" s="28"/>
      <c r="BW7" s="28"/>
      <c r="BX7" s="28" t="s">
        <v>763</v>
      </c>
      <c r="BY7" s="28"/>
      <c r="BZ7" s="28" t="s">
        <v>764</v>
      </c>
      <c r="CA7" s="28"/>
      <c r="CB7" s="28"/>
      <c r="CC7" s="28"/>
      <c r="CD7" s="28" t="s">
        <v>765</v>
      </c>
      <c r="CE7" s="28" t="s">
        <v>766</v>
      </c>
      <c r="CF7" s="28"/>
      <c r="CG7" s="28"/>
      <c r="CH7" s="28"/>
      <c r="CI7" s="28"/>
      <c r="CJ7" s="28"/>
      <c r="CK7" s="28"/>
      <c r="CL7" s="28"/>
      <c r="CM7" s="28"/>
      <c r="CN7" s="28"/>
      <c r="CO7" s="28"/>
      <c r="CP7" s="28"/>
      <c r="CQ7" s="44"/>
      <c r="CR7" s="44"/>
      <c r="CS7" s="44"/>
      <c r="CT7" s="44"/>
      <c r="CU7" s="44"/>
      <c r="CV7" s="44"/>
      <c r="CW7" s="44"/>
      <c r="CX7" s="44"/>
      <c r="CY7" s="44"/>
      <c r="CZ7" s="44"/>
      <c r="DA7" s="44"/>
      <c r="DB7" s="44"/>
      <c r="DC7" s="44"/>
      <c r="DD7" s="44"/>
      <c r="DE7" s="44"/>
      <c r="DF7" s="44"/>
      <c r="DG7" s="44"/>
      <c r="DH7" s="44"/>
      <c r="DI7" s="44"/>
      <c r="DJ7" s="44"/>
    </row>
    <row r="8" spans="1:114" ht="186" customHeight="1">
      <c r="A8" s="73">
        <v>53</v>
      </c>
      <c r="B8" s="28" t="s">
        <v>767</v>
      </c>
      <c r="C8" s="28" t="s">
        <v>768</v>
      </c>
      <c r="D8" s="28">
        <v>2014</v>
      </c>
      <c r="E8" s="28" t="s">
        <v>151</v>
      </c>
      <c r="F8" s="28" t="s">
        <v>769</v>
      </c>
      <c r="G8" s="28" t="s">
        <v>118</v>
      </c>
      <c r="H8" s="28"/>
      <c r="I8" s="28"/>
      <c r="J8" s="28"/>
      <c r="K8" s="28"/>
      <c r="L8" s="28"/>
      <c r="M8" s="28"/>
      <c r="N8" s="28"/>
      <c r="O8" s="28"/>
      <c r="P8" s="28"/>
      <c r="Q8" s="28"/>
      <c r="R8" s="28"/>
      <c r="S8" s="28"/>
      <c r="T8" s="28"/>
      <c r="U8" s="28"/>
      <c r="V8" s="28"/>
      <c r="W8" s="28"/>
      <c r="X8" s="28"/>
      <c r="Y8" s="28"/>
      <c r="Z8" s="28"/>
      <c r="AA8" s="28">
        <v>1</v>
      </c>
      <c r="AB8" s="28"/>
      <c r="AC8" s="28"/>
      <c r="AD8" s="28"/>
      <c r="AE8" s="28"/>
      <c r="AF8" s="28"/>
      <c r="AG8" s="28"/>
      <c r="AH8" s="28"/>
      <c r="AI8" s="28"/>
      <c r="AJ8" s="28"/>
      <c r="AK8" s="28"/>
      <c r="AL8" s="28"/>
      <c r="AM8" s="28"/>
      <c r="AN8" s="28"/>
      <c r="AO8" s="28"/>
      <c r="AP8" s="28"/>
      <c r="AQ8" s="28"/>
      <c r="AR8" s="28" t="s">
        <v>708</v>
      </c>
      <c r="AS8" s="28" t="s">
        <v>771</v>
      </c>
      <c r="AT8" s="28" t="s">
        <v>772</v>
      </c>
      <c r="AU8" s="28" t="s">
        <v>773</v>
      </c>
      <c r="AV8" s="28"/>
      <c r="AW8" s="28"/>
      <c r="AX8" s="28"/>
      <c r="AY8" s="28"/>
      <c r="AZ8" s="28"/>
      <c r="BA8" s="28"/>
      <c r="BB8" s="28"/>
      <c r="BC8" s="28"/>
      <c r="BD8" s="28"/>
      <c r="BE8" s="28"/>
      <c r="BF8" s="28"/>
      <c r="BG8" s="28"/>
      <c r="BH8" s="28"/>
      <c r="BI8" s="28"/>
      <c r="BJ8" s="28"/>
      <c r="BK8" s="28">
        <v>1</v>
      </c>
      <c r="BL8" s="28"/>
      <c r="BM8" s="28"/>
      <c r="BN8" s="28"/>
      <c r="BO8" s="28"/>
      <c r="BP8" s="28"/>
      <c r="BQ8" s="28">
        <v>1</v>
      </c>
      <c r="BR8" s="28"/>
      <c r="BS8" s="28"/>
      <c r="BT8" s="28">
        <v>1</v>
      </c>
      <c r="BU8" s="28"/>
      <c r="BV8" s="28"/>
      <c r="BW8" s="28"/>
      <c r="BX8" s="28" t="s">
        <v>774</v>
      </c>
      <c r="BY8" s="28"/>
      <c r="BZ8" s="28" t="s">
        <v>775</v>
      </c>
      <c r="CA8" s="28"/>
      <c r="CB8" s="28"/>
      <c r="CC8" s="28"/>
      <c r="CD8" s="28" t="s">
        <v>776</v>
      </c>
      <c r="CE8" s="28" t="s">
        <v>777</v>
      </c>
      <c r="CF8" s="28"/>
      <c r="CG8" s="28"/>
      <c r="CH8" s="28"/>
      <c r="CI8" s="28"/>
      <c r="CJ8" s="28"/>
      <c r="CK8" s="28"/>
      <c r="CL8" s="28"/>
      <c r="CM8" s="28"/>
      <c r="CN8" s="28"/>
      <c r="CO8" s="28"/>
      <c r="CP8" s="28"/>
      <c r="CQ8" s="44"/>
      <c r="CR8" s="44"/>
      <c r="CS8" s="44"/>
      <c r="CT8" s="44"/>
      <c r="CU8" s="44"/>
      <c r="CV8" s="44"/>
      <c r="CW8" s="44"/>
      <c r="CX8" s="44"/>
      <c r="CY8" s="44"/>
      <c r="CZ8" s="44"/>
      <c r="DA8" s="44"/>
      <c r="DB8" s="44"/>
      <c r="DC8" s="44"/>
      <c r="DD8" s="44"/>
      <c r="DE8" s="44"/>
      <c r="DF8" s="44"/>
      <c r="DG8" s="44"/>
      <c r="DH8" s="44"/>
      <c r="DI8" s="44"/>
      <c r="DJ8" s="44"/>
    </row>
    <row r="9" spans="1:114" ht="166.5" customHeight="1">
      <c r="A9" s="42">
        <v>54</v>
      </c>
      <c r="B9" s="28" t="s">
        <v>778</v>
      </c>
      <c r="C9" s="28" t="s">
        <v>779</v>
      </c>
      <c r="D9" s="28">
        <v>2015</v>
      </c>
      <c r="E9" s="28" t="s">
        <v>151</v>
      </c>
      <c r="F9" s="28" t="s">
        <v>780</v>
      </c>
      <c r="G9" s="28" t="s">
        <v>781</v>
      </c>
      <c r="H9" s="42"/>
      <c r="I9" s="42"/>
      <c r="J9" s="42"/>
      <c r="K9" s="28"/>
      <c r="L9" s="28"/>
      <c r="M9" s="28"/>
      <c r="N9" s="28"/>
      <c r="O9" s="28"/>
      <c r="P9" s="28"/>
      <c r="Q9" s="28"/>
      <c r="R9" s="28"/>
      <c r="S9" s="28"/>
      <c r="T9" s="28"/>
      <c r="U9" s="28"/>
      <c r="V9" s="28"/>
      <c r="W9" s="28"/>
      <c r="X9" s="28"/>
      <c r="Y9" s="28"/>
      <c r="Z9" s="28"/>
      <c r="AA9" s="28"/>
      <c r="AB9" s="28"/>
      <c r="AC9" s="28"/>
      <c r="AD9" s="28"/>
      <c r="AE9" s="28">
        <v>1</v>
      </c>
      <c r="AF9" s="28"/>
      <c r="AG9" s="28"/>
      <c r="AH9" s="28"/>
      <c r="AI9" s="28"/>
      <c r="AJ9" s="28"/>
      <c r="AK9" s="28"/>
      <c r="AL9" s="28"/>
      <c r="AM9" s="28"/>
      <c r="AN9" s="28"/>
      <c r="AO9" s="28"/>
      <c r="AP9" s="28"/>
      <c r="AQ9" s="28"/>
      <c r="AR9" s="28" t="s">
        <v>782</v>
      </c>
      <c r="AS9" s="28" t="s">
        <v>783</v>
      </c>
      <c r="AT9" s="28" t="s">
        <v>784</v>
      </c>
      <c r="AU9" s="28" t="s">
        <v>785</v>
      </c>
      <c r="AV9" s="42"/>
      <c r="AW9" s="42"/>
      <c r="AX9" s="42"/>
      <c r="AY9" s="42">
        <v>1</v>
      </c>
      <c r="AZ9" s="28"/>
      <c r="BA9" s="28">
        <v>1</v>
      </c>
      <c r="BB9" s="28">
        <v>1</v>
      </c>
      <c r="BC9" s="28"/>
      <c r="BD9" s="28"/>
      <c r="BE9" s="28"/>
      <c r="BF9" s="28"/>
      <c r="BG9" s="28"/>
      <c r="BH9" s="28"/>
      <c r="BI9" s="28"/>
      <c r="BJ9" s="28"/>
      <c r="BK9" s="28"/>
      <c r="BL9" s="28"/>
      <c r="BM9" s="28"/>
      <c r="BN9" s="28"/>
      <c r="BO9" s="28"/>
      <c r="BP9" s="28"/>
      <c r="BQ9" s="28"/>
      <c r="BR9" s="28"/>
      <c r="BS9" s="28"/>
      <c r="BT9" s="28"/>
      <c r="BU9" s="28">
        <v>1</v>
      </c>
      <c r="BV9" s="28"/>
      <c r="BW9" s="28"/>
      <c r="BX9" s="28" t="s">
        <v>786</v>
      </c>
      <c r="BY9" s="28"/>
      <c r="BZ9" s="28" t="s">
        <v>787</v>
      </c>
      <c r="CA9" s="28"/>
      <c r="CB9" s="28"/>
      <c r="CC9" s="28"/>
      <c r="CD9" s="28" t="s">
        <v>1223</v>
      </c>
      <c r="CE9" s="28" t="s">
        <v>789</v>
      </c>
      <c r="CF9" s="28"/>
      <c r="CG9" s="28"/>
      <c r="CH9" s="28"/>
      <c r="CI9" s="28"/>
      <c r="CJ9" s="28"/>
      <c r="CK9" s="28"/>
      <c r="CL9" s="28"/>
      <c r="CM9" s="28"/>
      <c r="CN9" s="28"/>
      <c r="CO9" s="28"/>
      <c r="CP9" s="28"/>
      <c r="CQ9" s="44"/>
      <c r="CR9" s="44"/>
      <c r="CS9" s="44"/>
      <c r="CT9" s="44"/>
      <c r="CU9" s="44"/>
      <c r="CV9" s="44"/>
      <c r="CW9" s="44"/>
      <c r="CX9" s="44"/>
      <c r="CY9" s="44"/>
      <c r="CZ9" s="44"/>
      <c r="DA9" s="44"/>
      <c r="DB9" s="44"/>
      <c r="DC9" s="44"/>
      <c r="DD9" s="44"/>
      <c r="DE9" s="44"/>
      <c r="DF9" s="44"/>
      <c r="DG9" s="44"/>
      <c r="DH9" s="44"/>
      <c r="DI9" s="44"/>
      <c r="DJ9" s="44"/>
    </row>
    <row r="10" spans="1:114" ht="166.5" customHeight="1">
      <c r="A10" s="73">
        <v>57</v>
      </c>
      <c r="B10" s="28" t="s">
        <v>809</v>
      </c>
      <c r="C10" s="28" t="s">
        <v>810</v>
      </c>
      <c r="D10" s="28">
        <v>2017</v>
      </c>
      <c r="E10" s="28" t="s">
        <v>151</v>
      </c>
      <c r="F10" s="28" t="s">
        <v>811</v>
      </c>
      <c r="G10" s="28" t="s">
        <v>812</v>
      </c>
      <c r="H10" s="28"/>
      <c r="I10" s="28"/>
      <c r="J10" s="28"/>
      <c r="K10" s="28"/>
      <c r="L10" s="28"/>
      <c r="M10" s="28"/>
      <c r="N10" s="28"/>
      <c r="O10" s="28"/>
      <c r="P10" s="28">
        <v>1</v>
      </c>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t="s">
        <v>782</v>
      </c>
      <c r="AS10" s="28" t="s">
        <v>813</v>
      </c>
      <c r="AT10" s="28" t="s">
        <v>38</v>
      </c>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v>1</v>
      </c>
      <c r="BV10" s="28"/>
      <c r="BW10" s="28"/>
      <c r="BX10" s="28" t="s">
        <v>814</v>
      </c>
      <c r="BY10" s="28"/>
      <c r="BZ10" s="28" t="s">
        <v>815</v>
      </c>
      <c r="CA10" s="28"/>
      <c r="CB10" s="28"/>
      <c r="CC10" s="28"/>
      <c r="CD10" s="28" t="s">
        <v>816</v>
      </c>
      <c r="CE10" s="28" t="s">
        <v>817</v>
      </c>
      <c r="CF10" s="28"/>
      <c r="CG10" s="28"/>
      <c r="CH10" s="28"/>
      <c r="CI10" s="28"/>
      <c r="CJ10" s="28"/>
      <c r="CK10" s="28"/>
      <c r="CL10" s="28"/>
      <c r="CM10" s="28"/>
      <c r="CN10" s="28"/>
      <c r="CO10" s="28"/>
      <c r="CP10" s="28"/>
      <c r="CQ10" s="44"/>
      <c r="CR10" s="44"/>
      <c r="CS10" s="44"/>
      <c r="CT10" s="44"/>
      <c r="CU10" s="44"/>
      <c r="CV10" s="44"/>
      <c r="CW10" s="44"/>
      <c r="CX10" s="44"/>
      <c r="CY10" s="44"/>
      <c r="CZ10" s="44"/>
      <c r="DA10" s="44"/>
      <c r="DB10" s="44"/>
      <c r="DC10" s="44"/>
      <c r="DD10" s="44"/>
      <c r="DE10" s="44"/>
      <c r="DF10" s="44"/>
      <c r="DG10" s="44"/>
      <c r="DH10" s="44"/>
      <c r="DI10" s="44"/>
      <c r="DJ10" s="44"/>
    </row>
    <row r="11" spans="1:114" ht="166.5" customHeight="1">
      <c r="A11" s="73">
        <v>58</v>
      </c>
      <c r="B11" s="28" t="s">
        <v>818</v>
      </c>
      <c r="C11" s="28" t="s">
        <v>819</v>
      </c>
      <c r="D11" s="28">
        <v>2020</v>
      </c>
      <c r="E11" s="28" t="s">
        <v>820</v>
      </c>
      <c r="F11" s="51" t="s">
        <v>821</v>
      </c>
      <c r="G11" s="42" t="s">
        <v>1224</v>
      </c>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v>1</v>
      </c>
      <c r="AM11" s="28"/>
      <c r="AN11" s="28"/>
      <c r="AO11" s="28"/>
      <c r="AP11" s="28"/>
      <c r="AQ11" s="28" t="s">
        <v>822</v>
      </c>
      <c r="AR11" s="28" t="s">
        <v>823</v>
      </c>
      <c r="AS11" s="28" t="s">
        <v>824</v>
      </c>
      <c r="AT11" s="28" t="s">
        <v>156</v>
      </c>
      <c r="AU11" s="28" t="s">
        <v>825</v>
      </c>
      <c r="AV11" s="28"/>
      <c r="AW11" s="28"/>
      <c r="AX11" s="28"/>
      <c r="AY11" s="28"/>
      <c r="AZ11" s="28">
        <v>1</v>
      </c>
      <c r="BA11" s="28">
        <v>1</v>
      </c>
      <c r="BB11" s="28">
        <v>1</v>
      </c>
      <c r="BC11" s="28"/>
      <c r="BD11" s="28"/>
      <c r="BE11" s="28"/>
      <c r="BF11" s="28"/>
      <c r="BG11" s="28"/>
      <c r="BH11" s="28"/>
      <c r="BI11" s="28"/>
      <c r="BJ11" s="28"/>
      <c r="BK11" s="28"/>
      <c r="BL11" s="28"/>
      <c r="BM11" s="28"/>
      <c r="BN11" s="28"/>
      <c r="BO11" s="28"/>
      <c r="BP11" s="28"/>
      <c r="BQ11" s="28"/>
      <c r="BR11" s="28"/>
      <c r="BS11" s="28"/>
      <c r="BT11" s="28"/>
      <c r="BU11" s="28"/>
      <c r="BV11" s="28"/>
      <c r="BW11" s="28"/>
      <c r="BX11" s="28" t="s">
        <v>826</v>
      </c>
      <c r="BY11" s="28"/>
      <c r="BZ11" s="28" t="s">
        <v>827</v>
      </c>
      <c r="CA11" s="28"/>
      <c r="CB11" s="28"/>
      <c r="CC11" s="28"/>
      <c r="CD11" s="28" t="s">
        <v>828</v>
      </c>
      <c r="CE11" s="28" t="s">
        <v>829</v>
      </c>
      <c r="CF11" s="28"/>
      <c r="CG11" s="28"/>
      <c r="CH11" s="28"/>
      <c r="CI11" s="28"/>
      <c r="CJ11" s="28"/>
      <c r="CK11" s="28"/>
      <c r="CL11" s="28"/>
      <c r="CM11" s="28"/>
      <c r="CN11" s="28"/>
      <c r="CO11" s="28"/>
      <c r="CP11" s="28"/>
      <c r="CQ11" s="44"/>
      <c r="CR11" s="44"/>
      <c r="CS11" s="44"/>
      <c r="CT11" s="44"/>
      <c r="CU11" s="44"/>
      <c r="CV11" s="44"/>
      <c r="CW11" s="44"/>
      <c r="CX11" s="44"/>
      <c r="CY11" s="44"/>
      <c r="CZ11" s="44"/>
      <c r="DA11" s="44"/>
      <c r="DB11" s="44"/>
      <c r="DC11" s="44"/>
      <c r="DD11" s="44"/>
      <c r="DE11" s="44"/>
      <c r="DF11" s="44"/>
      <c r="DG11" s="44"/>
      <c r="DH11" s="44"/>
      <c r="DI11" s="44"/>
      <c r="DJ11" s="44"/>
    </row>
    <row r="12" spans="1:114" ht="166.5" customHeight="1">
      <c r="A12" s="73">
        <f>A11+1</f>
        <v>59</v>
      </c>
      <c r="B12" s="28"/>
      <c r="C12" s="28" t="s">
        <v>684</v>
      </c>
      <c r="D12" s="28">
        <v>2012</v>
      </c>
      <c r="E12" s="28"/>
      <c r="F12" s="28" t="s">
        <v>947</v>
      </c>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44"/>
      <c r="CR12" s="44"/>
      <c r="CS12" s="44"/>
      <c r="CT12" s="44"/>
      <c r="CU12" s="44"/>
      <c r="CV12" s="44"/>
      <c r="CW12" s="44"/>
      <c r="CX12" s="44"/>
      <c r="CY12" s="44"/>
      <c r="CZ12" s="44"/>
      <c r="DA12" s="44"/>
      <c r="DB12" s="44"/>
      <c r="DC12" s="44"/>
      <c r="DD12" s="44"/>
      <c r="DE12" s="44"/>
      <c r="DF12" s="44"/>
      <c r="DG12" s="44"/>
      <c r="DH12" s="44"/>
      <c r="DI12" s="44"/>
      <c r="DJ12" s="44"/>
    </row>
    <row r="13" spans="1:114" ht="166.5" customHeight="1">
      <c r="A13" s="74">
        <f>A12+1</f>
        <v>60</v>
      </c>
      <c r="B13" s="28"/>
      <c r="C13" s="28" t="s">
        <v>1225</v>
      </c>
      <c r="D13" s="28">
        <v>2011</v>
      </c>
      <c r="E13" s="28"/>
      <c r="F13" s="28" t="s">
        <v>1226</v>
      </c>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44"/>
      <c r="CR13" s="44"/>
      <c r="CS13" s="44"/>
      <c r="CT13" s="44"/>
      <c r="CU13" s="44"/>
      <c r="CV13" s="44"/>
      <c r="CW13" s="44"/>
      <c r="CX13" s="44"/>
      <c r="CY13" s="44"/>
      <c r="CZ13" s="44"/>
      <c r="DA13" s="44"/>
      <c r="DB13" s="44"/>
      <c r="DC13" s="44"/>
      <c r="DD13" s="44"/>
      <c r="DE13" s="44"/>
      <c r="DF13" s="44"/>
      <c r="DG13" s="44"/>
      <c r="DH13" s="44"/>
      <c r="DI13" s="44"/>
      <c r="DJ13" s="44"/>
    </row>
    <row r="14" spans="1:114" ht="166.5" customHeight="1">
      <c r="A14" s="46"/>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44"/>
      <c r="CR14" s="44"/>
      <c r="CS14" s="44"/>
      <c r="CT14" s="44"/>
      <c r="CU14" s="44"/>
      <c r="CV14" s="44"/>
      <c r="CW14" s="44"/>
      <c r="CX14" s="44"/>
      <c r="CY14" s="44"/>
      <c r="CZ14" s="44"/>
      <c r="DA14" s="44"/>
      <c r="DB14" s="44"/>
      <c r="DC14" s="44"/>
      <c r="DD14" s="44"/>
      <c r="DE14" s="44"/>
      <c r="DF14" s="44"/>
      <c r="DG14" s="44"/>
      <c r="DH14" s="44"/>
      <c r="DI14" s="44"/>
      <c r="DJ14" s="44"/>
    </row>
    <row r="15" spans="1:114" ht="166.5" customHeight="1">
      <c r="A15" s="73"/>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44"/>
      <c r="CR15" s="44"/>
      <c r="CS15" s="44"/>
      <c r="CT15" s="44"/>
      <c r="CU15" s="44"/>
      <c r="CV15" s="44"/>
      <c r="CW15" s="44"/>
      <c r="CX15" s="44"/>
      <c r="CY15" s="44"/>
      <c r="CZ15" s="44"/>
      <c r="DA15" s="44"/>
      <c r="DB15" s="44"/>
      <c r="DC15" s="44"/>
      <c r="DD15" s="44"/>
      <c r="DE15" s="44"/>
      <c r="DF15" s="44"/>
      <c r="DG15" s="44"/>
      <c r="DH15" s="44"/>
      <c r="DI15" s="44"/>
      <c r="DJ15" s="44"/>
    </row>
    <row r="16" spans="1:114" ht="166.5" customHeight="1">
      <c r="A16" s="73">
        <f>A15+1</f>
        <v>1</v>
      </c>
      <c r="B16" s="28"/>
      <c r="C16" s="28" t="s">
        <v>1227</v>
      </c>
      <c r="D16" s="28">
        <v>2015</v>
      </c>
      <c r="E16" s="28"/>
      <c r="F16" s="28" t="s">
        <v>1228</v>
      </c>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44"/>
      <c r="CR16" s="44"/>
      <c r="CS16" s="44"/>
      <c r="CT16" s="44"/>
      <c r="CU16" s="44"/>
      <c r="CV16" s="44"/>
      <c r="CW16" s="44"/>
      <c r="CX16" s="44"/>
      <c r="CY16" s="44"/>
      <c r="CZ16" s="44"/>
      <c r="DA16" s="44"/>
      <c r="DB16" s="44"/>
      <c r="DC16" s="44"/>
      <c r="DD16" s="44"/>
      <c r="DE16" s="44"/>
      <c r="DF16" s="44"/>
      <c r="DG16" s="44"/>
      <c r="DH16" s="44"/>
      <c r="DI16" s="44"/>
      <c r="DJ16" s="44"/>
    </row>
    <row r="17" spans="1:114" ht="166.5" customHeight="1">
      <c r="A17" s="74">
        <v>101</v>
      </c>
      <c r="B17" s="28"/>
      <c r="C17" s="28" t="s">
        <v>1229</v>
      </c>
      <c r="D17" s="28">
        <v>2006</v>
      </c>
      <c r="E17" s="28"/>
      <c r="F17" s="28" t="s">
        <v>1230</v>
      </c>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44"/>
      <c r="CR17" s="44"/>
      <c r="CS17" s="44"/>
      <c r="CT17" s="44"/>
      <c r="CU17" s="44"/>
      <c r="CV17" s="44"/>
      <c r="CW17" s="44"/>
      <c r="CX17" s="44"/>
      <c r="CY17" s="44"/>
      <c r="CZ17" s="44"/>
      <c r="DA17" s="44"/>
      <c r="DB17" s="44"/>
      <c r="DC17" s="44"/>
      <c r="DD17" s="44"/>
      <c r="DE17" s="44"/>
      <c r="DF17" s="44"/>
      <c r="DG17" s="44"/>
      <c r="DH17" s="44"/>
      <c r="DI17" s="44"/>
      <c r="DJ17" s="44"/>
    </row>
    <row r="18" spans="1:114" ht="15.75" customHeight="1"/>
    <row r="19" spans="1:114" ht="15.75" customHeight="1"/>
    <row r="20" spans="1:114" ht="15.75" customHeight="1"/>
    <row r="21" spans="1:114" ht="15.75" customHeight="1"/>
    <row r="22" spans="1:114" ht="15.75" customHeight="1"/>
    <row r="23" spans="1:114" ht="15.75" customHeight="1"/>
    <row r="24" spans="1:114" ht="166.5" customHeight="1">
      <c r="A24" s="74">
        <f>'Data Base'!C88+1</f>
        <v>89</v>
      </c>
      <c r="B24" s="28"/>
      <c r="C24" s="28" t="s">
        <v>1225</v>
      </c>
      <c r="D24" s="28">
        <v>1997</v>
      </c>
      <c r="E24" s="28"/>
      <c r="F24" s="28" t="s">
        <v>1231</v>
      </c>
      <c r="G24" s="28" t="s">
        <v>1232</v>
      </c>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44"/>
      <c r="DJ24" s="44"/>
    </row>
    <row r="25" spans="1:114" ht="166.5" customHeight="1">
      <c r="A25" s="19" t="e">
        <f>#REF!+1</f>
        <v>#REF!</v>
      </c>
      <c r="B25" s="73" t="e">
        <f>#REF!+1</f>
        <v>#REF!</v>
      </c>
      <c r="C25" s="28"/>
      <c r="D25" s="28" t="s">
        <v>1233</v>
      </c>
      <c r="E25" s="28">
        <v>2021</v>
      </c>
      <c r="F25" s="28"/>
      <c r="G25" s="28" t="s">
        <v>1234</v>
      </c>
      <c r="H25" s="28" t="s">
        <v>1235</v>
      </c>
      <c r="I25" s="28"/>
      <c r="J25" s="28"/>
      <c r="K25" s="28">
        <v>1</v>
      </c>
      <c r="L25" s="28"/>
      <c r="M25" s="28">
        <v>1</v>
      </c>
      <c r="N25" s="28"/>
      <c r="O25" s="28"/>
      <c r="P25" s="28"/>
      <c r="Q25" s="28"/>
      <c r="R25" s="28"/>
      <c r="S25" s="28"/>
      <c r="T25" s="28"/>
      <c r="U25" s="28"/>
      <c r="V25" s="28"/>
      <c r="W25" s="28">
        <v>1</v>
      </c>
      <c r="X25" s="28"/>
      <c r="Y25" s="28">
        <v>1</v>
      </c>
      <c r="Z25" s="28"/>
      <c r="AA25" s="28"/>
      <c r="AB25" s="28">
        <v>1</v>
      </c>
      <c r="AC25" s="28"/>
      <c r="AD25" s="28"/>
      <c r="AE25" s="28"/>
      <c r="AF25" s="28"/>
      <c r="AG25" s="28"/>
      <c r="AH25" s="28"/>
      <c r="AI25" s="28"/>
      <c r="AJ25" s="28"/>
      <c r="AK25" s="28"/>
      <c r="AL25" s="28"/>
      <c r="AM25" s="28">
        <v>1</v>
      </c>
      <c r="AN25" s="28">
        <v>1</v>
      </c>
      <c r="AO25" s="28"/>
      <c r="AP25" s="28"/>
      <c r="AQ25" s="28"/>
      <c r="AR25" s="28"/>
      <c r="AS25" s="28"/>
      <c r="AT25" s="28"/>
      <c r="AU25" s="28"/>
      <c r="AV25" s="28"/>
      <c r="AW25" s="28"/>
      <c r="AX25" s="28"/>
      <c r="AY25" s="28"/>
      <c r="AZ25" s="28"/>
      <c r="BA25" s="28"/>
      <c r="BB25" s="28"/>
      <c r="BC25" s="28"/>
      <c r="BD25" s="28"/>
      <c r="BE25" s="28">
        <v>1</v>
      </c>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row>
    <row r="26" spans="1:114" ht="15.75" customHeight="1"/>
    <row r="27" spans="1:114" ht="23.25" customHeight="1">
      <c r="A27" s="18"/>
      <c r="B27" s="18"/>
      <c r="C27" s="18"/>
      <c r="D27" s="75" t="s">
        <v>1093</v>
      </c>
      <c r="E27" s="75">
        <v>2021</v>
      </c>
      <c r="F27" s="75"/>
      <c r="G27" s="76" t="s">
        <v>1236</v>
      </c>
      <c r="H27" s="77" t="s">
        <v>1237</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row>
    <row r="28" spans="1:114" ht="27" customHeight="1">
      <c r="A28" s="44"/>
      <c r="B28" s="44"/>
      <c r="C28" s="44" t="s">
        <v>1238</v>
      </c>
      <c r="D28" s="18" t="s">
        <v>1239</v>
      </c>
      <c r="E28" s="44">
        <v>2013</v>
      </c>
      <c r="F28" s="44"/>
      <c r="G28" s="44" t="s">
        <v>1240</v>
      </c>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row>
    <row r="29" spans="1:114" ht="22.5" customHeight="1">
      <c r="D29" s="18" t="s">
        <v>1241</v>
      </c>
      <c r="E29" s="18">
        <v>1983</v>
      </c>
      <c r="G29" s="18" t="s">
        <v>1242</v>
      </c>
    </row>
    <row r="30" spans="1:114" ht="19.5" customHeight="1">
      <c r="D30" s="18" t="s">
        <v>1243</v>
      </c>
      <c r="E30" s="18">
        <v>1940</v>
      </c>
      <c r="F30" s="18" t="s">
        <v>32</v>
      </c>
      <c r="G30" s="18" t="s">
        <v>1244</v>
      </c>
    </row>
    <row r="31" spans="1:114" ht="15.75" customHeight="1">
      <c r="D31" s="78" t="s">
        <v>1245</v>
      </c>
      <c r="E31" s="79" t="s">
        <v>1246</v>
      </c>
      <c r="F31" s="18" t="s">
        <v>32</v>
      </c>
      <c r="G31" s="18" t="s">
        <v>1247</v>
      </c>
    </row>
    <row r="32" spans="1:114" ht="15.75" customHeight="1">
      <c r="D32" s="18" t="s">
        <v>1248</v>
      </c>
      <c r="E32" s="18">
        <v>1981</v>
      </c>
      <c r="F32" s="18" t="s">
        <v>32</v>
      </c>
      <c r="G32" s="18" t="s">
        <v>1249</v>
      </c>
    </row>
    <row r="33" spans="1:114" ht="15.75" customHeight="1">
      <c r="D33" s="18" t="s">
        <v>1121</v>
      </c>
      <c r="E33" s="80">
        <v>1981</v>
      </c>
      <c r="F33" s="18" t="s">
        <v>32</v>
      </c>
      <c r="G33" s="80" t="s">
        <v>1122</v>
      </c>
      <c r="H33" s="37" t="s">
        <v>1250</v>
      </c>
    </row>
    <row r="34" spans="1:114" ht="15.75" customHeight="1">
      <c r="D34" s="81" t="s">
        <v>1251</v>
      </c>
      <c r="E34" s="18">
        <v>2013</v>
      </c>
      <c r="F34" s="18" t="s">
        <v>1252</v>
      </c>
      <c r="G34" s="18" t="s">
        <v>1253</v>
      </c>
      <c r="H34" s="37" t="s">
        <v>1254</v>
      </c>
    </row>
    <row r="35" spans="1:114" ht="15.75" customHeight="1">
      <c r="A35" s="82" t="s">
        <v>1255</v>
      </c>
      <c r="D35" s="18" t="s">
        <v>1256</v>
      </c>
      <c r="E35" s="18">
        <v>2010</v>
      </c>
      <c r="F35" s="18" t="s">
        <v>1257</v>
      </c>
      <c r="G35" s="18" t="s">
        <v>1258</v>
      </c>
    </row>
    <row r="36" spans="1:114" ht="15.75" customHeight="1">
      <c r="A36" s="18" t="s">
        <v>165</v>
      </c>
      <c r="D36" s="18" t="s">
        <v>1259</v>
      </c>
      <c r="E36" s="18">
        <v>2017</v>
      </c>
      <c r="F36" s="18" t="s">
        <v>1260</v>
      </c>
      <c r="G36" s="18" t="s">
        <v>1261</v>
      </c>
    </row>
    <row r="37" spans="1:114" ht="15.75" customHeight="1">
      <c r="D37" s="18" t="s">
        <v>1262</v>
      </c>
      <c r="E37" s="18">
        <v>2008</v>
      </c>
      <c r="F37" s="18" t="s">
        <v>1263</v>
      </c>
      <c r="G37" s="18" t="s">
        <v>1264</v>
      </c>
    </row>
    <row r="38" spans="1:114" ht="15.75" customHeight="1">
      <c r="A38" s="18" t="s">
        <v>1265</v>
      </c>
      <c r="D38" s="18" t="s">
        <v>1266</v>
      </c>
      <c r="E38" s="18">
        <v>2009</v>
      </c>
      <c r="F38" s="18" t="s">
        <v>1267</v>
      </c>
      <c r="G38" s="18" t="s">
        <v>1268</v>
      </c>
    </row>
    <row r="39" spans="1:114" ht="15.75" customHeight="1">
      <c r="D39" s="18" t="s">
        <v>1269</v>
      </c>
      <c r="E39" s="18">
        <v>2008</v>
      </c>
      <c r="F39" s="18" t="s">
        <v>1270</v>
      </c>
      <c r="G39" s="18" t="s">
        <v>1271</v>
      </c>
    </row>
    <row r="40" spans="1:114" ht="15.75" customHeight="1">
      <c r="D40" s="18" t="s">
        <v>1272</v>
      </c>
      <c r="E40" s="18">
        <v>1984</v>
      </c>
      <c r="F40" s="18" t="s">
        <v>32</v>
      </c>
      <c r="G40" s="18" t="s">
        <v>1273</v>
      </c>
    </row>
    <row r="41" spans="1:114" ht="15.75" customHeight="1">
      <c r="D41" s="18" t="s">
        <v>1274</v>
      </c>
      <c r="E41" s="18">
        <v>2005</v>
      </c>
      <c r="F41" s="18" t="s">
        <v>32</v>
      </c>
      <c r="G41" s="18" t="s">
        <v>1275</v>
      </c>
    </row>
    <row r="42" spans="1:114" ht="15.75" customHeight="1">
      <c r="D42" s="18" t="s">
        <v>1276</v>
      </c>
      <c r="E42" s="18">
        <v>2009</v>
      </c>
      <c r="F42" s="18" t="s">
        <v>32</v>
      </c>
      <c r="G42" s="18" t="s">
        <v>1277</v>
      </c>
    </row>
    <row r="43" spans="1:114" ht="15.75" customHeight="1">
      <c r="D43" s="18" t="s">
        <v>1162</v>
      </c>
      <c r="E43" s="18">
        <v>2018</v>
      </c>
      <c r="F43" s="18" t="s">
        <v>1278</v>
      </c>
      <c r="G43" s="18" t="s">
        <v>1279</v>
      </c>
    </row>
    <row r="44" spans="1:114" ht="15.75" customHeight="1">
      <c r="D44" s="18" t="s">
        <v>1280</v>
      </c>
      <c r="E44" s="18">
        <v>2005</v>
      </c>
      <c r="F44" s="18" t="s">
        <v>1281</v>
      </c>
      <c r="G44" s="18" t="s">
        <v>1282</v>
      </c>
    </row>
    <row r="45" spans="1:114" ht="15.75" customHeight="1">
      <c r="D45" s="18" t="s">
        <v>1283</v>
      </c>
      <c r="E45" s="18">
        <v>2021</v>
      </c>
      <c r="F45" s="18" t="s">
        <v>151</v>
      </c>
      <c r="G45" s="18" t="s">
        <v>1284</v>
      </c>
    </row>
    <row r="46" spans="1:114" ht="21" customHeight="1">
      <c r="A46" s="44"/>
      <c r="B46" s="44"/>
      <c r="C46" s="44"/>
      <c r="D46" s="56" t="s">
        <v>1229</v>
      </c>
      <c r="E46" s="83">
        <v>2006</v>
      </c>
      <c r="F46" s="56" t="s">
        <v>151</v>
      </c>
      <c r="G46" s="84" t="s">
        <v>1230</v>
      </c>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row>
    <row r="47" spans="1:114" ht="15.75" customHeight="1">
      <c r="D47" s="18" t="s">
        <v>1285</v>
      </c>
      <c r="E47" s="18">
        <v>2019</v>
      </c>
      <c r="F47" s="18" t="s">
        <v>151</v>
      </c>
      <c r="G47" s="18" t="s">
        <v>1286</v>
      </c>
    </row>
    <row r="48" spans="1:114" ht="32.25" customHeight="1">
      <c r="A48" s="85"/>
      <c r="B48" s="84"/>
      <c r="C48" s="84"/>
      <c r="D48" s="84" t="s">
        <v>1287</v>
      </c>
      <c r="E48" s="86">
        <v>2022</v>
      </c>
      <c r="F48" s="84"/>
      <c r="G48" s="84" t="s">
        <v>1288</v>
      </c>
      <c r="H48" s="84" t="s">
        <v>1289</v>
      </c>
      <c r="I48" s="44"/>
      <c r="J48" s="44"/>
      <c r="K48" s="44">
        <v>1</v>
      </c>
      <c r="L48" s="44"/>
      <c r="M48" s="44">
        <v>1</v>
      </c>
      <c r="N48" s="44"/>
      <c r="O48" s="44"/>
      <c r="P48" s="44"/>
      <c r="Q48" s="44"/>
      <c r="R48" s="44"/>
      <c r="S48" s="44"/>
      <c r="T48" s="44"/>
      <c r="U48" s="44"/>
      <c r="V48" s="44"/>
      <c r="W48" s="44">
        <v>1</v>
      </c>
      <c r="X48" s="44"/>
      <c r="Y48" s="44"/>
      <c r="Z48" s="44"/>
      <c r="AA48" s="44"/>
      <c r="AB48" s="44">
        <v>1</v>
      </c>
      <c r="AC48" s="44"/>
      <c r="AD48" s="44"/>
      <c r="AE48" s="44"/>
      <c r="AF48" s="44"/>
      <c r="AG48" s="44"/>
      <c r="AH48" s="44"/>
      <c r="AI48" s="44"/>
      <c r="AJ48" s="44"/>
      <c r="AK48" s="44"/>
      <c r="AL48" s="44"/>
      <c r="AM48" s="44">
        <v>1</v>
      </c>
      <c r="AN48" s="44">
        <v>1</v>
      </c>
      <c r="AO48" s="44"/>
      <c r="AP48" s="44"/>
      <c r="AQ48" s="44"/>
      <c r="AR48" s="44"/>
      <c r="AS48" s="44"/>
      <c r="AT48" s="44"/>
      <c r="AU48" s="44"/>
      <c r="AV48" s="44"/>
      <c r="AW48" s="44"/>
      <c r="AX48" s="44"/>
      <c r="AY48" s="44"/>
      <c r="AZ48" s="44"/>
      <c r="BA48" s="44"/>
      <c r="BB48" s="44"/>
      <c r="BC48" s="44"/>
      <c r="BD48" s="44"/>
      <c r="BE48" s="44"/>
      <c r="BF48" s="44"/>
      <c r="BG48" s="44"/>
      <c r="BH48" s="44">
        <v>1</v>
      </c>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row>
    <row r="49" spans="1:114" ht="15.75" customHeight="1">
      <c r="D49" s="18" t="s">
        <v>1225</v>
      </c>
      <c r="E49" s="18">
        <v>2011</v>
      </c>
      <c r="F49" s="18" t="s">
        <v>151</v>
      </c>
      <c r="G49" s="18" t="s">
        <v>1226</v>
      </c>
    </row>
    <row r="50" spans="1:114" ht="21.75" customHeight="1">
      <c r="A50" s="19"/>
      <c r="B50" s="87"/>
      <c r="C50" s="44"/>
      <c r="D50" s="44" t="s">
        <v>1290</v>
      </c>
      <c r="E50" s="88">
        <v>2022</v>
      </c>
      <c r="F50" s="44" t="s">
        <v>151</v>
      </c>
      <c r="G50" s="44" t="s">
        <v>1291</v>
      </c>
      <c r="H50" s="31" t="s">
        <v>1292</v>
      </c>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row>
    <row r="51" spans="1:114" ht="27" customHeight="1">
      <c r="D51" s="75" t="s">
        <v>1093</v>
      </c>
      <c r="E51" s="75">
        <v>2021</v>
      </c>
      <c r="F51" s="75"/>
      <c r="G51" s="76" t="s">
        <v>1236</v>
      </c>
      <c r="H51" s="77" t="s">
        <v>1237</v>
      </c>
    </row>
    <row r="52" spans="1:114" ht="25.5" customHeight="1">
      <c r="C52" s="89" t="s">
        <v>1293</v>
      </c>
      <c r="D52" s="28" t="s">
        <v>1294</v>
      </c>
      <c r="E52" s="28">
        <v>2017</v>
      </c>
      <c r="F52" s="42" t="s">
        <v>1295</v>
      </c>
      <c r="G52" s="90" t="s">
        <v>1296</v>
      </c>
    </row>
    <row r="53" spans="1:114" ht="15.75" customHeight="1">
      <c r="D53" s="68" t="s">
        <v>1297</v>
      </c>
      <c r="E53" s="68">
        <v>1997</v>
      </c>
      <c r="F53" s="68" t="s">
        <v>151</v>
      </c>
      <c r="G53" s="68" t="s">
        <v>1298</v>
      </c>
    </row>
    <row r="54" spans="1:114" ht="15.75" customHeight="1">
      <c r="C54" s="68" t="s">
        <v>1299</v>
      </c>
      <c r="D54" s="68" t="s">
        <v>1300</v>
      </c>
      <c r="E54" s="68">
        <v>1983</v>
      </c>
      <c r="F54" s="68" t="s">
        <v>151</v>
      </c>
      <c r="G54" s="91" t="s">
        <v>1301</v>
      </c>
    </row>
    <row r="55" spans="1:114" ht="15.75" customHeight="1">
      <c r="D55" s="91" t="s">
        <v>1302</v>
      </c>
      <c r="E55" s="68">
        <v>2021</v>
      </c>
      <c r="F55" s="68" t="s">
        <v>151</v>
      </c>
      <c r="G55" s="91" t="s">
        <v>1303</v>
      </c>
    </row>
    <row r="56" spans="1:114" ht="15.75" customHeight="1">
      <c r="D56" s="91" t="s">
        <v>1304</v>
      </c>
      <c r="E56" s="68">
        <v>2012</v>
      </c>
      <c r="F56" s="68" t="s">
        <v>1295</v>
      </c>
      <c r="G56" s="91" t="s">
        <v>1305</v>
      </c>
    </row>
    <row r="57" spans="1:114" ht="15.75" customHeight="1"/>
    <row r="58" spans="1:114" ht="15.75" customHeight="1"/>
    <row r="59" spans="1:114" ht="15.75" customHeight="1"/>
    <row r="60" spans="1:114" ht="15.75" customHeight="1"/>
    <row r="61" spans="1:114" ht="15.75" customHeight="1"/>
    <row r="62" spans="1:114" ht="15.75" customHeight="1"/>
    <row r="63" spans="1:114" ht="15.75" customHeight="1"/>
    <row r="64" spans="1:1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H33" r:id="rId1" xr:uid="{00000000-0004-0000-0700-000000000000}"/>
    <hyperlink ref="D34" r:id="rId2" xr:uid="{00000000-0004-0000-0700-000001000000}"/>
    <hyperlink ref="H34" r:id="rId3" xr:uid="{00000000-0004-0000-0700-000002000000}"/>
    <hyperlink ref="H50" r:id="rId4" xr:uid="{00000000-0004-0000-0700-000003000000}"/>
  </hyperlinks>
  <pageMargins left="0.7" right="0.7" top="0.75" bottom="0.75" header="0" footer="0"/>
  <pageSetup orientation="landscape"/>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H1000"/>
  <sheetViews>
    <sheetView workbookViewId="0"/>
  </sheetViews>
  <sheetFormatPr baseColWidth="10" defaultColWidth="12.5703125" defaultRowHeight="15" customHeight="1"/>
  <cols>
    <col min="1" max="138" width="10.5703125" customWidth="1"/>
  </cols>
  <sheetData>
    <row r="1" spans="1:138" ht="12.75" customHeight="1">
      <c r="A1" s="1"/>
      <c r="B1" s="1"/>
      <c r="C1" s="1"/>
      <c r="D1" s="1"/>
      <c r="E1" s="1" t="s">
        <v>0</v>
      </c>
      <c r="F1" s="1"/>
      <c r="G1" s="1"/>
      <c r="H1" s="1"/>
      <c r="I1" s="378" t="s">
        <v>1</v>
      </c>
      <c r="J1" s="372"/>
      <c r="K1" s="372"/>
      <c r="L1" s="372"/>
      <c r="M1" s="373"/>
      <c r="N1" s="379" t="s">
        <v>2</v>
      </c>
      <c r="O1" s="372"/>
      <c r="P1" s="372"/>
      <c r="Q1" s="372"/>
      <c r="R1" s="372"/>
      <c r="S1" s="372"/>
      <c r="T1" s="372"/>
      <c r="U1" s="372"/>
      <c r="V1" s="373"/>
      <c r="W1" s="380" t="s">
        <v>3</v>
      </c>
      <c r="X1" s="372"/>
      <c r="Y1" s="372"/>
      <c r="Z1" s="372"/>
      <c r="AA1" s="372"/>
      <c r="AB1" s="372"/>
      <c r="AC1" s="373"/>
      <c r="AD1" s="2"/>
      <c r="AE1" s="3"/>
      <c r="AF1" s="381" t="s">
        <v>1306</v>
      </c>
      <c r="AG1" s="372"/>
      <c r="AH1" s="372"/>
      <c r="AI1" s="372"/>
      <c r="AJ1" s="372"/>
      <c r="AK1" s="372"/>
      <c r="AL1" s="372"/>
      <c r="AM1" s="373"/>
      <c r="AN1" s="371" t="s">
        <v>7</v>
      </c>
      <c r="AO1" s="372"/>
      <c r="AP1" s="373"/>
      <c r="AQ1" s="382" t="s">
        <v>8</v>
      </c>
      <c r="AR1" s="383"/>
      <c r="AS1" s="383"/>
      <c r="AT1" s="383"/>
      <c r="AU1" s="383"/>
      <c r="AV1" s="383"/>
      <c r="AW1" s="383"/>
      <c r="AX1" s="383"/>
      <c r="AY1" s="383"/>
      <c r="AZ1" s="383"/>
      <c r="BA1" s="383"/>
      <c r="BB1" s="383"/>
      <c r="BC1" s="383"/>
      <c r="BD1" s="383"/>
      <c r="BE1" s="383"/>
      <c r="BF1" s="383"/>
      <c r="BG1" s="383"/>
      <c r="BH1" s="383"/>
      <c r="BI1" s="383"/>
      <c r="BJ1" s="383"/>
      <c r="BK1" s="383"/>
      <c r="BL1" s="383"/>
      <c r="BM1" s="383"/>
      <c r="BN1" s="383"/>
      <c r="BO1" s="383"/>
      <c r="BP1" s="383"/>
      <c r="BQ1" s="383"/>
      <c r="BR1" s="383"/>
      <c r="BS1" s="383"/>
      <c r="BT1" s="383"/>
      <c r="BU1" s="384"/>
      <c r="BV1" s="385" t="s">
        <v>9</v>
      </c>
      <c r="BW1" s="386"/>
      <c r="BX1" s="386"/>
      <c r="BY1" s="386"/>
      <c r="BZ1" s="371"/>
      <c r="CA1" s="372"/>
      <c r="CB1" s="372"/>
      <c r="CC1" s="373"/>
      <c r="CD1" s="374" t="s">
        <v>34</v>
      </c>
      <c r="CE1" s="375"/>
      <c r="CF1" s="375"/>
      <c r="CG1" s="375"/>
      <c r="CH1" s="375"/>
      <c r="CI1" s="375"/>
      <c r="CJ1" s="376"/>
      <c r="CK1" s="377" t="s">
        <v>5</v>
      </c>
      <c r="CL1" s="375"/>
      <c r="CM1" s="375"/>
      <c r="CN1" s="375"/>
      <c r="CO1" s="375"/>
      <c r="CP1" s="375"/>
      <c r="CQ1" s="375"/>
      <c r="CR1" s="375"/>
      <c r="CS1" s="375"/>
      <c r="CT1" s="375"/>
      <c r="CU1" s="375"/>
      <c r="CV1" s="376"/>
      <c r="CW1" s="1" t="s">
        <v>6</v>
      </c>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row>
    <row r="2" spans="1:138" ht="12.75" customHeight="1">
      <c r="A2" s="1" t="s">
        <v>10</v>
      </c>
      <c r="B2" s="4" t="s">
        <v>12</v>
      </c>
      <c r="C2" s="4" t="s">
        <v>13</v>
      </c>
      <c r="D2" s="4" t="s">
        <v>14</v>
      </c>
      <c r="E2" s="4" t="s">
        <v>15</v>
      </c>
      <c r="F2" s="4" t="s">
        <v>1210</v>
      </c>
      <c r="G2" s="4" t="s">
        <v>18</v>
      </c>
      <c r="H2" s="4" t="s">
        <v>19</v>
      </c>
      <c r="I2" s="5" t="s">
        <v>20</v>
      </c>
      <c r="J2" s="5" t="s">
        <v>21</v>
      </c>
      <c r="K2" s="5" t="s">
        <v>22</v>
      </c>
      <c r="L2" s="5" t="s">
        <v>23</v>
      </c>
      <c r="M2" s="6" t="s">
        <v>24</v>
      </c>
      <c r="N2" s="4" t="s">
        <v>25</v>
      </c>
      <c r="O2" s="4" t="s">
        <v>26</v>
      </c>
      <c r="P2" s="4" t="s">
        <v>27</v>
      </c>
      <c r="Q2" s="4" t="s">
        <v>28</v>
      </c>
      <c r="R2" s="4" t="s">
        <v>29</v>
      </c>
      <c r="S2" s="4" t="s">
        <v>30</v>
      </c>
      <c r="T2" s="4" t="s">
        <v>31</v>
      </c>
      <c r="U2" s="4" t="s">
        <v>32</v>
      </c>
      <c r="V2" s="4" t="s">
        <v>33</v>
      </c>
      <c r="W2" s="4" t="s">
        <v>34</v>
      </c>
      <c r="X2" s="4" t="s">
        <v>35</v>
      </c>
      <c r="Y2" s="4" t="s">
        <v>513</v>
      </c>
      <c r="Z2" s="4" t="s">
        <v>37</v>
      </c>
      <c r="AA2" s="4" t="s">
        <v>38</v>
      </c>
      <c r="AB2" s="4" t="s">
        <v>39</v>
      </c>
      <c r="AC2" s="4" t="s">
        <v>43</v>
      </c>
      <c r="AD2" s="4" t="s">
        <v>44</v>
      </c>
      <c r="AE2" s="4" t="s">
        <v>1307</v>
      </c>
      <c r="AF2" s="4" t="s">
        <v>70</v>
      </c>
      <c r="AG2" s="4" t="s">
        <v>71</v>
      </c>
      <c r="AH2" s="4" t="s">
        <v>72</v>
      </c>
      <c r="AI2" s="4" t="s">
        <v>1308</v>
      </c>
      <c r="AJ2" s="4" t="s">
        <v>75</v>
      </c>
      <c r="AK2" s="4" t="s">
        <v>78</v>
      </c>
      <c r="AL2" s="4" t="s">
        <v>76</v>
      </c>
      <c r="AM2" s="4" t="s">
        <v>79</v>
      </c>
      <c r="AN2" s="4" t="s">
        <v>80</v>
      </c>
      <c r="AO2" s="4" t="s">
        <v>81</v>
      </c>
      <c r="AP2" s="4" t="s">
        <v>82</v>
      </c>
      <c r="AQ2" s="4" t="s">
        <v>83</v>
      </c>
      <c r="AR2" s="4" t="s">
        <v>84</v>
      </c>
      <c r="AS2" s="4" t="s">
        <v>87</v>
      </c>
      <c r="AT2" s="4" t="s">
        <v>91</v>
      </c>
      <c r="AU2" s="8" t="s">
        <v>20</v>
      </c>
      <c r="AV2" s="8" t="s">
        <v>105</v>
      </c>
      <c r="AW2" s="8" t="s">
        <v>106</v>
      </c>
      <c r="AX2" s="4" t="s">
        <v>107</v>
      </c>
      <c r="AY2" s="4" t="s">
        <v>108</v>
      </c>
      <c r="AZ2" s="4" t="s">
        <v>109</v>
      </c>
      <c r="BA2" s="4" t="s">
        <v>110</v>
      </c>
      <c r="BB2" s="4" t="s">
        <v>111</v>
      </c>
      <c r="BC2" s="4" t="s">
        <v>112</v>
      </c>
      <c r="BD2" s="4" t="s">
        <v>113</v>
      </c>
      <c r="BE2" s="4" t="s">
        <v>114</v>
      </c>
      <c r="BF2" s="4" t="s">
        <v>115</v>
      </c>
      <c r="BG2" s="4" t="s">
        <v>116</v>
      </c>
      <c r="BH2" s="4" t="s">
        <v>117</v>
      </c>
      <c r="BI2" s="4" t="s">
        <v>118</v>
      </c>
      <c r="BJ2" s="4" t="s">
        <v>119</v>
      </c>
      <c r="BK2" s="4" t="s">
        <v>120</v>
      </c>
      <c r="BL2" s="4" t="s">
        <v>121</v>
      </c>
      <c r="BM2" s="4" t="s">
        <v>122</v>
      </c>
      <c r="BN2" s="4" t="s">
        <v>123</v>
      </c>
      <c r="BO2" s="4" t="s">
        <v>124</v>
      </c>
      <c r="BP2" s="4" t="s">
        <v>125</v>
      </c>
      <c r="BQ2" s="4" t="s">
        <v>126</v>
      </c>
      <c r="BR2" s="4" t="s">
        <v>127</v>
      </c>
      <c r="BS2" s="4" t="s">
        <v>128</v>
      </c>
      <c r="BT2" s="6" t="s">
        <v>129</v>
      </c>
      <c r="BU2" s="4" t="s">
        <v>130</v>
      </c>
      <c r="BV2" s="4" t="s">
        <v>131</v>
      </c>
      <c r="BW2" s="4" t="s">
        <v>132</v>
      </c>
      <c r="BX2" s="4" t="s">
        <v>133</v>
      </c>
      <c r="BY2" s="4" t="s">
        <v>134</v>
      </c>
      <c r="BZ2" s="4" t="s">
        <v>135</v>
      </c>
      <c r="CA2" s="4" t="s">
        <v>136</v>
      </c>
      <c r="CB2" s="4" t="s">
        <v>137</v>
      </c>
      <c r="CC2" s="4" t="s">
        <v>138</v>
      </c>
      <c r="CD2" s="4" t="s">
        <v>45</v>
      </c>
      <c r="CE2" s="6" t="s">
        <v>46</v>
      </c>
      <c r="CF2" s="6" t="s">
        <v>47</v>
      </c>
      <c r="CG2" s="6" t="s">
        <v>1213</v>
      </c>
      <c r="CH2" s="4" t="s">
        <v>49</v>
      </c>
      <c r="CI2" s="4" t="s">
        <v>51</v>
      </c>
      <c r="CJ2" s="4" t="s">
        <v>52</v>
      </c>
      <c r="CK2" s="4" t="s">
        <v>1214</v>
      </c>
      <c r="CL2" s="4" t="s">
        <v>54</v>
      </c>
      <c r="CM2" s="4" t="s">
        <v>55</v>
      </c>
      <c r="CN2" s="4" t="s">
        <v>56</v>
      </c>
      <c r="CO2" s="4" t="s">
        <v>57</v>
      </c>
      <c r="CP2" s="4" t="s">
        <v>772</v>
      </c>
      <c r="CQ2" s="4" t="s">
        <v>58</v>
      </c>
      <c r="CR2" s="4" t="s">
        <v>59</v>
      </c>
      <c r="CS2" s="4" t="s">
        <v>60</v>
      </c>
      <c r="CT2" s="4" t="s">
        <v>1215</v>
      </c>
      <c r="CU2" s="4" t="s">
        <v>61</v>
      </c>
      <c r="CV2" s="4" t="s">
        <v>62</v>
      </c>
      <c r="CW2" s="4" t="s">
        <v>63</v>
      </c>
      <c r="CX2" s="4" t="s">
        <v>65</v>
      </c>
      <c r="CY2" s="7" t="s">
        <v>66</v>
      </c>
      <c r="CZ2" s="4" t="s">
        <v>38</v>
      </c>
      <c r="DA2" s="4" t="s">
        <v>67</v>
      </c>
      <c r="DB2" s="4" t="s">
        <v>68</v>
      </c>
      <c r="DC2" s="4" t="s">
        <v>139</v>
      </c>
      <c r="DD2" s="4" t="s">
        <v>140</v>
      </c>
      <c r="DE2" s="4" t="s">
        <v>2</v>
      </c>
      <c r="DF2" s="4" t="s">
        <v>141</v>
      </c>
      <c r="DG2" s="4" t="s">
        <v>142</v>
      </c>
      <c r="DH2" s="4" t="s">
        <v>143</v>
      </c>
      <c r="DI2" s="4" t="s">
        <v>144</v>
      </c>
      <c r="DJ2" s="4" t="s">
        <v>145</v>
      </c>
      <c r="DK2" s="4" t="s">
        <v>146</v>
      </c>
      <c r="DL2" s="4" t="s">
        <v>5</v>
      </c>
      <c r="DM2" s="4" t="s">
        <v>39</v>
      </c>
      <c r="DN2" s="4" t="s">
        <v>124</v>
      </c>
      <c r="DO2" s="4" t="s">
        <v>131</v>
      </c>
      <c r="DP2" s="4" t="s">
        <v>132</v>
      </c>
      <c r="DQ2" s="4" t="s">
        <v>133</v>
      </c>
      <c r="DR2" s="4" t="s">
        <v>147</v>
      </c>
      <c r="DS2" s="1"/>
      <c r="DT2" s="1"/>
      <c r="DU2" s="1"/>
      <c r="DV2" s="1"/>
      <c r="DW2" s="1"/>
      <c r="DX2" s="1"/>
      <c r="DY2" s="1"/>
      <c r="DZ2" s="1"/>
      <c r="EA2" s="1"/>
      <c r="EB2" s="1"/>
      <c r="EC2" s="1"/>
      <c r="ED2" s="1"/>
      <c r="EE2" s="1"/>
      <c r="EF2" s="1"/>
      <c r="EG2" s="1"/>
      <c r="EH2" s="1"/>
    </row>
    <row r="3" spans="1:138" ht="166.5" customHeight="1">
      <c r="A3" s="19">
        <v>1</v>
      </c>
      <c r="B3" s="42">
        <v>1</v>
      </c>
      <c r="C3" s="28"/>
      <c r="D3" s="28" t="s">
        <v>1302</v>
      </c>
      <c r="E3" s="42">
        <v>2022</v>
      </c>
      <c r="F3" s="28"/>
      <c r="G3" s="28" t="s">
        <v>1309</v>
      </c>
      <c r="H3" s="28" t="s">
        <v>1310</v>
      </c>
      <c r="I3" s="28"/>
      <c r="J3" s="42">
        <v>1</v>
      </c>
      <c r="K3" s="28"/>
      <c r="L3" s="28"/>
      <c r="M3" s="28"/>
      <c r="N3" s="28">
        <v>1</v>
      </c>
      <c r="O3" s="28"/>
      <c r="P3" s="28"/>
      <c r="Q3" s="28"/>
      <c r="R3" s="28"/>
      <c r="S3" s="28"/>
      <c r="T3" s="28"/>
      <c r="U3" s="28"/>
      <c r="V3" s="28"/>
      <c r="W3" s="42"/>
      <c r="X3" s="28"/>
      <c r="Y3" s="28"/>
      <c r="Z3" s="28"/>
      <c r="AA3" s="28"/>
      <c r="AB3" s="28"/>
      <c r="AC3" s="28">
        <v>1</v>
      </c>
      <c r="AD3" s="28"/>
      <c r="AE3" s="28"/>
      <c r="AF3" s="28"/>
      <c r="AG3" s="28"/>
      <c r="AH3" s="28"/>
      <c r="AI3" s="28"/>
      <c r="AJ3" s="28"/>
      <c r="AK3" s="28">
        <v>1</v>
      </c>
      <c r="AL3" s="28"/>
      <c r="AM3" s="28"/>
      <c r="AN3" s="28">
        <v>1</v>
      </c>
      <c r="AO3" s="28"/>
      <c r="AP3" s="28"/>
      <c r="AQ3" s="28">
        <v>1</v>
      </c>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42">
        <v>1</v>
      </c>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44"/>
      <c r="DT3" s="44"/>
      <c r="DU3" s="44"/>
      <c r="DV3" s="44"/>
      <c r="DW3" s="44"/>
      <c r="DX3" s="44"/>
      <c r="DY3" s="44"/>
      <c r="DZ3" s="44"/>
      <c r="EA3" s="44"/>
      <c r="EB3" s="44"/>
      <c r="EC3" s="44"/>
      <c r="ED3" s="44"/>
      <c r="EE3" s="44"/>
      <c r="EF3" s="44"/>
      <c r="EG3" s="44"/>
      <c r="EH3" s="44"/>
    </row>
    <row r="4" spans="1:138" ht="171" customHeight="1">
      <c r="A4" s="19">
        <f t="shared" ref="A4:B8" si="0">A3+1</f>
        <v>2</v>
      </c>
      <c r="B4" s="52">
        <f t="shared" si="0"/>
        <v>2</v>
      </c>
      <c r="C4" s="28"/>
      <c r="D4" s="28" t="s">
        <v>1311</v>
      </c>
      <c r="E4" s="42">
        <v>2022</v>
      </c>
      <c r="F4" s="28"/>
      <c r="G4" s="28" t="s">
        <v>1312</v>
      </c>
      <c r="H4" s="28" t="s">
        <v>1313</v>
      </c>
      <c r="I4" s="28"/>
      <c r="J4" s="28"/>
      <c r="K4" s="28">
        <v>1</v>
      </c>
      <c r="L4" s="28"/>
      <c r="M4" s="28"/>
      <c r="N4" s="28">
        <v>1</v>
      </c>
      <c r="O4" s="28"/>
      <c r="P4" s="28"/>
      <c r="Q4" s="28"/>
      <c r="R4" s="28"/>
      <c r="S4" s="28"/>
      <c r="T4" s="28"/>
      <c r="U4" s="28"/>
      <c r="V4" s="28"/>
      <c r="W4" s="28"/>
      <c r="X4" s="28"/>
      <c r="Y4" s="28"/>
      <c r="Z4" s="28"/>
      <c r="AA4" s="28"/>
      <c r="AB4" s="28"/>
      <c r="AC4" s="28">
        <v>1</v>
      </c>
      <c r="AD4" s="28"/>
      <c r="AE4" s="28"/>
      <c r="AF4" s="28"/>
      <c r="AG4" s="28"/>
      <c r="AH4" s="28"/>
      <c r="AI4" s="28"/>
      <c r="AJ4" s="28"/>
      <c r="AK4" s="28"/>
      <c r="AL4" s="28"/>
      <c r="AM4" s="28">
        <v>1</v>
      </c>
      <c r="AN4" s="28">
        <v>1</v>
      </c>
      <c r="AO4" s="28"/>
      <c r="AP4" s="28"/>
      <c r="AQ4" s="28">
        <v>1</v>
      </c>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44"/>
      <c r="DT4" s="44"/>
      <c r="DU4" s="44"/>
      <c r="DV4" s="44"/>
      <c r="DW4" s="44"/>
      <c r="DX4" s="44"/>
      <c r="DY4" s="44"/>
      <c r="DZ4" s="44"/>
      <c r="EA4" s="44"/>
      <c r="EB4" s="44"/>
      <c r="EC4" s="44"/>
      <c r="ED4" s="44"/>
      <c r="EE4" s="44"/>
      <c r="EF4" s="44"/>
      <c r="EG4" s="44"/>
      <c r="EH4" s="44"/>
    </row>
    <row r="5" spans="1:138" ht="166.5" customHeight="1">
      <c r="A5" s="19">
        <f t="shared" si="0"/>
        <v>3</v>
      </c>
      <c r="B5" s="50">
        <f t="shared" si="0"/>
        <v>3</v>
      </c>
      <c r="C5" s="28"/>
      <c r="D5" s="28" t="s">
        <v>1314</v>
      </c>
      <c r="E5" s="42">
        <v>2022</v>
      </c>
      <c r="F5" s="28" t="s">
        <v>228</v>
      </c>
      <c r="G5" s="28" t="s">
        <v>1315</v>
      </c>
      <c r="H5" s="28" t="s">
        <v>1316</v>
      </c>
      <c r="I5" s="28">
        <v>1</v>
      </c>
      <c r="J5" s="28"/>
      <c r="K5" s="28"/>
      <c r="L5" s="28"/>
      <c r="M5" s="28"/>
      <c r="N5" s="28"/>
      <c r="O5" s="28">
        <v>1</v>
      </c>
      <c r="P5" s="28"/>
      <c r="Q5" s="28"/>
      <c r="R5" s="28"/>
      <c r="S5" s="28"/>
      <c r="T5" s="28"/>
      <c r="U5" s="28"/>
      <c r="V5" s="28"/>
      <c r="W5" s="28"/>
      <c r="X5" s="28"/>
      <c r="Y5" s="28"/>
      <c r="Z5" s="28"/>
      <c r="AA5" s="28"/>
      <c r="AB5" s="28"/>
      <c r="AC5" s="28">
        <v>1</v>
      </c>
      <c r="AD5" s="28"/>
      <c r="AE5" s="28"/>
      <c r="AF5" s="28"/>
      <c r="AG5" s="28">
        <v>1</v>
      </c>
      <c r="AH5" s="28"/>
      <c r="AI5" s="28"/>
      <c r="AJ5" s="28"/>
      <c r="AK5" s="28"/>
      <c r="AL5" s="28"/>
      <c r="AM5" s="28"/>
      <c r="AN5" s="28">
        <v>1</v>
      </c>
      <c r="AO5" s="28"/>
      <c r="AP5" s="28"/>
      <c r="AQ5" s="28"/>
      <c r="AR5" s="28"/>
      <c r="AS5" s="28"/>
      <c r="AT5" s="28">
        <v>1</v>
      </c>
      <c r="AU5" s="28">
        <v>1</v>
      </c>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44"/>
      <c r="DT5" s="44"/>
      <c r="DU5" s="44"/>
      <c r="DV5" s="44"/>
      <c r="DW5" s="44"/>
      <c r="DX5" s="44"/>
      <c r="DY5" s="44"/>
      <c r="DZ5" s="44"/>
      <c r="EA5" s="44"/>
      <c r="EB5" s="44"/>
      <c r="EC5" s="44"/>
      <c r="ED5" s="44"/>
      <c r="EE5" s="44"/>
      <c r="EF5" s="44"/>
      <c r="EG5" s="44"/>
      <c r="EH5" s="44"/>
    </row>
    <row r="6" spans="1:138" ht="166.5" customHeight="1">
      <c r="A6" s="19">
        <f t="shared" si="0"/>
        <v>4</v>
      </c>
      <c r="B6" s="42">
        <f t="shared" si="0"/>
        <v>4</v>
      </c>
      <c r="C6" s="42"/>
      <c r="D6" s="42" t="s">
        <v>1317</v>
      </c>
      <c r="E6" s="42">
        <v>2015</v>
      </c>
      <c r="F6" s="42" t="s">
        <v>1045</v>
      </c>
      <c r="G6" s="28" t="s">
        <v>1318</v>
      </c>
      <c r="H6" s="28" t="s">
        <v>1319</v>
      </c>
      <c r="I6" s="28"/>
      <c r="J6" s="28"/>
      <c r="K6" s="28"/>
      <c r="L6" s="28">
        <v>1</v>
      </c>
      <c r="M6" s="28"/>
      <c r="N6" s="28">
        <v>1</v>
      </c>
      <c r="O6" s="28"/>
      <c r="P6" s="28"/>
      <c r="Q6" s="28"/>
      <c r="R6" s="28"/>
      <c r="S6" s="28"/>
      <c r="T6" s="28"/>
      <c r="U6" s="28"/>
      <c r="V6" s="28"/>
      <c r="W6" s="28"/>
      <c r="X6" s="28"/>
      <c r="Y6" s="28"/>
      <c r="Z6" s="28"/>
      <c r="AA6" s="28"/>
      <c r="AB6" s="28"/>
      <c r="AC6" s="28">
        <v>1</v>
      </c>
      <c r="AD6" s="28"/>
      <c r="AE6" s="28"/>
      <c r="AF6" s="28"/>
      <c r="AG6" s="28"/>
      <c r="AH6" s="28"/>
      <c r="AI6" s="28"/>
      <c r="AJ6" s="28"/>
      <c r="AK6" s="28">
        <v>1</v>
      </c>
      <c r="AL6" s="28"/>
      <c r="AM6" s="28"/>
      <c r="AN6" s="28">
        <v>1</v>
      </c>
      <c r="AO6" s="28"/>
      <c r="AP6" s="28"/>
      <c r="AQ6" s="28">
        <v>1</v>
      </c>
      <c r="AR6" s="28"/>
      <c r="AS6" s="28"/>
      <c r="AT6" s="28"/>
      <c r="AU6" s="28"/>
      <c r="AV6" s="28">
        <v>1</v>
      </c>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44"/>
      <c r="DT6" s="44"/>
      <c r="DU6" s="44"/>
      <c r="DV6" s="44"/>
      <c r="DW6" s="44"/>
      <c r="DX6" s="44"/>
      <c r="DY6" s="44"/>
      <c r="DZ6" s="44"/>
      <c r="EA6" s="44"/>
      <c r="EB6" s="44"/>
      <c r="EC6" s="44"/>
      <c r="ED6" s="44"/>
      <c r="EE6" s="44"/>
      <c r="EF6" s="44"/>
      <c r="EG6" s="44"/>
      <c r="EH6" s="44"/>
    </row>
    <row r="7" spans="1:138" ht="166.5" customHeight="1">
      <c r="A7" s="19">
        <f t="shared" si="0"/>
        <v>5</v>
      </c>
      <c r="B7" s="42">
        <f t="shared" si="0"/>
        <v>5</v>
      </c>
      <c r="C7" s="74"/>
      <c r="D7" s="74" t="s">
        <v>1320</v>
      </c>
      <c r="E7" s="74">
        <v>2016</v>
      </c>
      <c r="F7" s="42" t="s">
        <v>32</v>
      </c>
      <c r="G7" s="28" t="s">
        <v>1321</v>
      </c>
      <c r="H7" s="42" t="s">
        <v>1322</v>
      </c>
      <c r="I7" s="28">
        <v>1</v>
      </c>
      <c r="J7" s="28"/>
      <c r="K7" s="28"/>
      <c r="L7" s="28"/>
      <c r="M7" s="28"/>
      <c r="N7" s="28"/>
      <c r="O7" s="28"/>
      <c r="P7" s="28"/>
      <c r="Q7" s="28"/>
      <c r="R7" s="28"/>
      <c r="S7" s="28"/>
      <c r="T7" s="28"/>
      <c r="U7" s="28">
        <v>1</v>
      </c>
      <c r="V7" s="28"/>
      <c r="W7" s="28"/>
      <c r="X7" s="28"/>
      <c r="Y7" s="28"/>
      <c r="Z7" s="28"/>
      <c r="AA7" s="28"/>
      <c r="AB7" s="28"/>
      <c r="AC7" s="28">
        <v>1</v>
      </c>
      <c r="AD7" s="28"/>
      <c r="AE7" s="28"/>
      <c r="AF7" s="28">
        <v>1</v>
      </c>
      <c r="AG7" s="28"/>
      <c r="AH7" s="28"/>
      <c r="AI7" s="28"/>
      <c r="AJ7" s="28"/>
      <c r="AK7" s="28"/>
      <c r="AL7" s="28"/>
      <c r="AM7" s="28"/>
      <c r="AN7" s="28">
        <v>1</v>
      </c>
      <c r="AO7" s="28"/>
      <c r="AP7" s="28"/>
      <c r="AQ7" s="28"/>
      <c r="AR7" s="28">
        <v>1</v>
      </c>
      <c r="AS7" s="28"/>
      <c r="AT7" s="28"/>
      <c r="AU7" s="28">
        <v>1</v>
      </c>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44"/>
      <c r="DT7" s="44"/>
      <c r="DU7" s="44"/>
      <c r="DV7" s="44"/>
      <c r="DW7" s="44"/>
      <c r="DX7" s="44"/>
      <c r="DY7" s="44"/>
      <c r="DZ7" s="44"/>
      <c r="EA7" s="44"/>
      <c r="EB7" s="44"/>
      <c r="EC7" s="44"/>
      <c r="ED7" s="44"/>
      <c r="EE7" s="44"/>
      <c r="EF7" s="44"/>
      <c r="EG7" s="44"/>
      <c r="EH7" s="44"/>
    </row>
    <row r="8" spans="1:138" ht="166.5" customHeight="1">
      <c r="A8" s="19">
        <f t="shared" si="0"/>
        <v>6</v>
      </c>
      <c r="B8" s="54">
        <f t="shared" si="0"/>
        <v>6</v>
      </c>
      <c r="C8" s="74" t="s">
        <v>1299</v>
      </c>
      <c r="D8" s="74" t="s">
        <v>1300</v>
      </c>
      <c r="E8" s="74">
        <v>1983</v>
      </c>
      <c r="F8" s="74" t="s">
        <v>151</v>
      </c>
      <c r="G8" s="28" t="s">
        <v>1301</v>
      </c>
      <c r="H8" s="28" t="s">
        <v>113</v>
      </c>
      <c r="I8" s="28"/>
      <c r="J8" s="28">
        <v>1</v>
      </c>
      <c r="K8" s="28"/>
      <c r="L8" s="28"/>
      <c r="M8" s="28"/>
      <c r="N8" s="28">
        <v>1</v>
      </c>
      <c r="O8" s="28"/>
      <c r="P8" s="28"/>
      <c r="Q8" s="28"/>
      <c r="R8" s="28"/>
      <c r="S8" s="28"/>
      <c r="T8" s="28"/>
      <c r="U8" s="28"/>
      <c r="V8" s="28"/>
      <c r="W8" s="28"/>
      <c r="X8" s="28"/>
      <c r="Y8" s="28"/>
      <c r="Z8" s="28">
        <v>1</v>
      </c>
      <c r="AA8" s="28"/>
      <c r="AB8" s="28"/>
      <c r="AC8" s="28"/>
      <c r="AD8" s="28"/>
      <c r="AE8" s="28">
        <v>1</v>
      </c>
      <c r="AF8" s="28"/>
      <c r="AG8" s="28"/>
      <c r="AH8" s="28"/>
      <c r="AI8" s="28"/>
      <c r="AJ8" s="28"/>
      <c r="AK8" s="28"/>
      <c r="AL8" s="28"/>
      <c r="AM8" s="28"/>
      <c r="AN8" s="28"/>
      <c r="AO8" s="28"/>
      <c r="AP8" s="28">
        <v>1</v>
      </c>
      <c r="AQ8" s="28">
        <v>1</v>
      </c>
      <c r="AR8" s="28"/>
      <c r="AS8" s="28"/>
      <c r="AT8" s="28"/>
      <c r="AU8" s="28"/>
      <c r="AV8" s="28"/>
      <c r="AW8" s="28"/>
      <c r="AX8" s="28"/>
      <c r="AY8" s="28"/>
      <c r="AZ8" s="28"/>
      <c r="BA8" s="28"/>
      <c r="BB8" s="28"/>
      <c r="BC8" s="28"/>
      <c r="BD8" s="28">
        <v>1</v>
      </c>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44"/>
      <c r="DT8" s="44"/>
      <c r="DU8" s="44"/>
      <c r="DV8" s="44"/>
      <c r="DW8" s="44"/>
      <c r="DX8" s="44"/>
      <c r="DY8" s="44"/>
      <c r="DZ8" s="44"/>
      <c r="EA8" s="44"/>
      <c r="EB8" s="44"/>
      <c r="EC8" s="44"/>
      <c r="ED8" s="44"/>
      <c r="EE8" s="44"/>
      <c r="EF8" s="44"/>
      <c r="EG8" s="44"/>
      <c r="EH8" s="44"/>
    </row>
    <row r="9" spans="1:138" ht="166.5" customHeight="1">
      <c r="A9" s="19">
        <f>A8+1</f>
        <v>7</v>
      </c>
      <c r="B9" s="42">
        <v>109</v>
      </c>
      <c r="C9" s="74"/>
      <c r="D9" s="74" t="s">
        <v>1302</v>
      </c>
      <c r="E9" s="74">
        <v>2021</v>
      </c>
      <c r="F9" s="74" t="s">
        <v>151</v>
      </c>
      <c r="G9" s="74" t="s">
        <v>1303</v>
      </c>
      <c r="H9" s="92" t="s">
        <v>1323</v>
      </c>
      <c r="I9" s="28"/>
      <c r="J9" s="42">
        <v>1</v>
      </c>
      <c r="K9" s="28"/>
      <c r="L9" s="28"/>
      <c r="M9" s="28"/>
      <c r="N9" s="28">
        <v>1</v>
      </c>
      <c r="O9" s="28"/>
      <c r="P9" s="28"/>
      <c r="Q9" s="28"/>
      <c r="R9" s="28"/>
      <c r="S9" s="28"/>
      <c r="T9" s="28"/>
      <c r="U9" s="28"/>
      <c r="V9" s="28"/>
      <c r="W9" s="28"/>
      <c r="X9" s="28"/>
      <c r="Y9" s="28"/>
      <c r="Z9" s="28"/>
      <c r="AA9" s="28"/>
      <c r="AB9" s="28"/>
      <c r="AC9" s="28">
        <v>1</v>
      </c>
      <c r="AD9" s="28"/>
      <c r="AE9" s="28"/>
      <c r="AF9" s="28"/>
      <c r="AG9" s="28"/>
      <c r="AH9" s="28"/>
      <c r="AI9" s="28">
        <v>1</v>
      </c>
      <c r="AJ9" s="28"/>
      <c r="AK9" s="28"/>
      <c r="AL9" s="28"/>
      <c r="AM9" s="28"/>
      <c r="AN9" s="28">
        <v>1</v>
      </c>
      <c r="AO9" s="28"/>
      <c r="AP9" s="28"/>
      <c r="AQ9" s="28">
        <v>1</v>
      </c>
      <c r="AR9" s="28"/>
      <c r="AS9" s="28"/>
      <c r="AT9" s="28"/>
      <c r="AU9" s="28"/>
      <c r="AV9" s="28" t="s">
        <v>1324</v>
      </c>
      <c r="AW9" s="28"/>
      <c r="AX9" s="28"/>
      <c r="AY9" s="28"/>
      <c r="AZ9" s="28"/>
      <c r="BA9" s="28"/>
      <c r="BB9" s="28"/>
      <c r="BC9" s="28"/>
      <c r="BD9" s="28"/>
      <c r="BE9" s="28"/>
      <c r="BF9" s="28"/>
      <c r="BG9" s="28"/>
      <c r="BH9" s="28"/>
      <c r="BI9" s="28"/>
      <c r="BJ9" s="28"/>
      <c r="BK9" s="28"/>
      <c r="BL9" s="28"/>
      <c r="BM9" s="28"/>
      <c r="BN9" s="28"/>
      <c r="BO9" s="28"/>
      <c r="BP9" s="28"/>
      <c r="BQ9" s="28"/>
      <c r="BR9" s="28"/>
      <c r="BS9" s="28"/>
      <c r="BT9" s="42">
        <v>1</v>
      </c>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44"/>
      <c r="DT9" s="44"/>
      <c r="DU9" s="44"/>
      <c r="DV9" s="44"/>
      <c r="DW9" s="44"/>
      <c r="DX9" s="44"/>
      <c r="DY9" s="44"/>
      <c r="DZ9" s="44"/>
      <c r="EA9" s="44"/>
      <c r="EB9" s="44"/>
      <c r="EC9" s="44"/>
      <c r="ED9" s="44"/>
      <c r="EE9" s="44"/>
      <c r="EF9" s="44"/>
      <c r="EG9" s="44"/>
      <c r="EH9" s="44"/>
    </row>
    <row r="10" spans="1:138" ht="166.5" customHeight="1">
      <c r="A10" s="19">
        <f>A9+1</f>
        <v>8</v>
      </c>
      <c r="B10" s="45">
        <f>B9+1</f>
        <v>110</v>
      </c>
      <c r="C10" s="42"/>
      <c r="D10" s="93" t="s">
        <v>1304</v>
      </c>
      <c r="E10" s="42">
        <v>2012</v>
      </c>
      <c r="F10" s="42" t="s">
        <v>1325</v>
      </c>
      <c r="G10" s="28" t="s">
        <v>1326</v>
      </c>
      <c r="H10" s="28" t="s">
        <v>1327</v>
      </c>
      <c r="I10" s="28"/>
      <c r="J10" s="28"/>
      <c r="K10" s="42">
        <v>1</v>
      </c>
      <c r="L10" s="28"/>
      <c r="M10" s="28"/>
      <c r="N10" s="28">
        <v>1</v>
      </c>
      <c r="O10" s="28"/>
      <c r="P10" s="28"/>
      <c r="Q10" s="28"/>
      <c r="R10" s="28"/>
      <c r="S10" s="28"/>
      <c r="T10" s="28"/>
      <c r="U10" s="28"/>
      <c r="V10" s="28"/>
      <c r="W10" s="28"/>
      <c r="X10" s="28">
        <v>1</v>
      </c>
      <c r="Y10" s="28"/>
      <c r="Z10" s="28"/>
      <c r="AA10" s="28"/>
      <c r="AB10" s="28"/>
      <c r="AC10" s="28"/>
      <c r="AD10" s="28"/>
      <c r="AE10" s="28"/>
      <c r="AF10" s="28">
        <v>1</v>
      </c>
      <c r="AG10" s="28"/>
      <c r="AH10" s="28"/>
      <c r="AI10" s="28"/>
      <c r="AJ10" s="28"/>
      <c r="AK10" s="28"/>
      <c r="AL10" s="28"/>
      <c r="AM10" s="28"/>
      <c r="AN10" s="28">
        <v>1</v>
      </c>
      <c r="AO10" s="28"/>
      <c r="AP10" s="28"/>
      <c r="AQ10" s="28"/>
      <c r="AR10" s="28"/>
      <c r="AS10" s="28"/>
      <c r="AT10" s="28">
        <v>1</v>
      </c>
      <c r="AU10" s="28"/>
      <c r="AV10" s="28"/>
      <c r="AW10" s="28"/>
      <c r="AX10" s="28"/>
      <c r="AY10" s="28"/>
      <c r="AZ10" s="28"/>
      <c r="BA10" s="28"/>
      <c r="BB10" s="28"/>
      <c r="BC10" s="28"/>
      <c r="BD10" s="28"/>
      <c r="BE10" s="28"/>
      <c r="BF10" s="28"/>
      <c r="BG10" s="28"/>
      <c r="BH10" s="28"/>
      <c r="BI10" s="28">
        <v>1</v>
      </c>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44"/>
      <c r="DT10" s="44"/>
      <c r="DU10" s="44"/>
      <c r="DV10" s="44"/>
      <c r="DW10" s="44"/>
      <c r="DX10" s="44"/>
      <c r="DY10" s="44"/>
      <c r="DZ10" s="44"/>
      <c r="EA10" s="44"/>
      <c r="EB10" s="44"/>
      <c r="EC10" s="44"/>
      <c r="ED10" s="44"/>
      <c r="EE10" s="44"/>
      <c r="EF10" s="44"/>
      <c r="EG10" s="44"/>
      <c r="EH10" s="44"/>
    </row>
    <row r="11" spans="1:138" ht="12.75" customHeight="1"/>
    <row r="12" spans="1:138" ht="12.75" customHeight="1"/>
    <row r="13" spans="1:138" ht="12.75" customHeight="1"/>
    <row r="14" spans="1:138" ht="12.75" customHeight="1"/>
    <row r="15" spans="1:138" ht="12.75" customHeight="1"/>
    <row r="16" spans="1:13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BZ1:CC1"/>
    <mergeCell ref="CD1:CJ1"/>
    <mergeCell ref="CK1:CV1"/>
    <mergeCell ref="I1:M1"/>
    <mergeCell ref="N1:V1"/>
    <mergeCell ref="W1:AC1"/>
    <mergeCell ref="AF1:AM1"/>
    <mergeCell ref="AN1:AP1"/>
    <mergeCell ref="AQ1:BU1"/>
    <mergeCell ref="BV1:BY1"/>
  </mergeCells>
  <pageMargins left="0.7" right="0.7" top="0.75" bottom="0.75" header="0" footer="0"/>
  <pageSetup orientation="landscape"/>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AA185"/>
  <sheetViews>
    <sheetView topLeftCell="B176" workbookViewId="0">
      <selection activeCell="P175" sqref="P175"/>
    </sheetView>
  </sheetViews>
  <sheetFormatPr baseColWidth="10" defaultColWidth="12.5703125" defaultRowHeight="15" customHeight="1"/>
  <cols>
    <col min="1" max="1" width="20.7109375" customWidth="1"/>
    <col min="2" max="2" width="8.7109375" bestFit="1" customWidth="1"/>
    <col min="3" max="3" width="12.140625" bestFit="1" customWidth="1"/>
    <col min="4" max="4" width="6.7109375" customWidth="1"/>
    <col min="5" max="5" width="10" bestFit="1" customWidth="1"/>
    <col min="6" max="6" width="6.28515625" bestFit="1" customWidth="1"/>
    <col min="7" max="7" width="6.85546875" bestFit="1" customWidth="1"/>
    <col min="8" max="8" width="7.85546875" bestFit="1" customWidth="1"/>
    <col min="9" max="9" width="9.42578125" bestFit="1" customWidth="1"/>
    <col min="10" max="10" width="9.7109375" bestFit="1" customWidth="1"/>
    <col min="11" max="11" width="8.28515625" bestFit="1" customWidth="1"/>
    <col min="12" max="12" width="5.28515625" bestFit="1" customWidth="1"/>
    <col min="13" max="13" width="9.42578125" bestFit="1" customWidth="1"/>
    <col min="14" max="14" width="7.7109375" bestFit="1" customWidth="1"/>
    <col min="15" max="15" width="8.5703125" bestFit="1" customWidth="1"/>
    <col min="16" max="16" width="8.42578125" bestFit="1" customWidth="1"/>
    <col min="17" max="17" width="8.28515625" bestFit="1" customWidth="1"/>
    <col min="18" max="18" width="9.140625" bestFit="1" customWidth="1"/>
    <col min="19" max="19" width="5.28515625" bestFit="1" customWidth="1"/>
    <col min="20" max="20" width="8.7109375" bestFit="1" customWidth="1"/>
    <col min="21" max="21" width="8.28515625" bestFit="1" customWidth="1"/>
    <col min="22" max="22" width="10.28515625" bestFit="1" customWidth="1"/>
    <col min="23" max="23" width="8.5703125" bestFit="1" customWidth="1"/>
    <col min="24" max="24" width="17.42578125" bestFit="1" customWidth="1"/>
    <col min="25" max="25" width="14.28515625" bestFit="1" customWidth="1"/>
    <col min="26" max="26" width="8.5703125" bestFit="1" customWidth="1"/>
    <col min="27" max="27" width="15" customWidth="1"/>
  </cols>
  <sheetData>
    <row r="2" spans="1:27" ht="12.75">
      <c r="A2" s="94" t="s">
        <v>34</v>
      </c>
      <c r="B2" s="18" t="s">
        <v>20</v>
      </c>
      <c r="C2" s="18" t="s">
        <v>105</v>
      </c>
      <c r="D2" s="18" t="s">
        <v>106</v>
      </c>
      <c r="E2" s="18" t="s">
        <v>107</v>
      </c>
      <c r="F2" s="18" t="s">
        <v>108</v>
      </c>
      <c r="G2" s="18" t="s">
        <v>109</v>
      </c>
      <c r="H2" s="18" t="s">
        <v>110</v>
      </c>
      <c r="I2" s="18" t="s">
        <v>111</v>
      </c>
      <c r="J2" s="18" t="s">
        <v>112</v>
      </c>
      <c r="K2" s="18" t="s">
        <v>113</v>
      </c>
      <c r="L2" s="18" t="s">
        <v>114</v>
      </c>
      <c r="M2" s="18" t="s">
        <v>115</v>
      </c>
      <c r="N2" s="18" t="s">
        <v>116</v>
      </c>
      <c r="O2" s="18" t="s">
        <v>117</v>
      </c>
      <c r="P2" s="18" t="s">
        <v>118</v>
      </c>
      <c r="Q2" s="18" t="s">
        <v>119</v>
      </c>
      <c r="R2" s="18" t="s">
        <v>120</v>
      </c>
      <c r="S2" s="18" t="s">
        <v>121</v>
      </c>
      <c r="T2" s="18" t="s">
        <v>122</v>
      </c>
      <c r="U2" s="18" t="s">
        <v>123</v>
      </c>
      <c r="V2" s="18" t="s">
        <v>124</v>
      </c>
      <c r="W2" s="18" t="s">
        <v>125</v>
      </c>
      <c r="X2" s="18" t="s">
        <v>126</v>
      </c>
      <c r="Y2" s="18" t="s">
        <v>127</v>
      </c>
      <c r="Z2" s="18" t="s">
        <v>128</v>
      </c>
      <c r="AA2" s="18" t="s">
        <v>129</v>
      </c>
    </row>
    <row r="3" spans="1:27" ht="12.75">
      <c r="A3" s="12">
        <v>1</v>
      </c>
      <c r="B3" s="12"/>
      <c r="C3" s="12">
        <v>1</v>
      </c>
      <c r="D3" s="12"/>
      <c r="E3" s="12"/>
      <c r="F3" s="12"/>
      <c r="G3" s="12"/>
      <c r="H3" s="12">
        <v>1</v>
      </c>
      <c r="I3" s="12"/>
      <c r="J3" s="12"/>
      <c r="K3" s="12"/>
      <c r="L3" s="12"/>
      <c r="M3" s="12"/>
      <c r="N3" s="12"/>
      <c r="O3" s="12"/>
      <c r="P3" s="12"/>
      <c r="Q3" s="12"/>
      <c r="R3" s="12"/>
      <c r="S3" s="12"/>
      <c r="T3" s="12"/>
      <c r="U3" s="12"/>
      <c r="V3" s="12"/>
      <c r="W3" s="12"/>
      <c r="X3" s="12"/>
      <c r="Y3" s="12"/>
      <c r="Z3" s="12"/>
      <c r="AA3" s="12"/>
    </row>
    <row r="4" spans="1:27" ht="12.75">
      <c r="A4" s="12"/>
      <c r="B4" s="12"/>
      <c r="C4" s="12"/>
      <c r="D4" s="12"/>
      <c r="E4" s="12"/>
      <c r="F4" s="12"/>
      <c r="G4" s="12"/>
      <c r="H4" s="12"/>
      <c r="I4" s="12"/>
      <c r="J4" s="12"/>
      <c r="K4" s="12"/>
      <c r="L4" s="12"/>
      <c r="M4" s="12"/>
      <c r="N4" s="12"/>
      <c r="O4" s="12"/>
      <c r="P4" s="12"/>
      <c r="Q4" s="12"/>
      <c r="R4" s="12"/>
      <c r="S4" s="12"/>
      <c r="T4" s="12"/>
      <c r="U4" s="12"/>
      <c r="V4" s="12">
        <v>1</v>
      </c>
      <c r="W4" s="12"/>
      <c r="X4" s="12"/>
      <c r="Y4" s="12"/>
      <c r="Z4" s="12"/>
      <c r="AA4" s="12"/>
    </row>
    <row r="5" spans="1:27" ht="12.75">
      <c r="A5" s="12"/>
      <c r="B5" s="12"/>
      <c r="C5" s="12"/>
      <c r="D5" s="12"/>
      <c r="E5" s="12"/>
      <c r="F5" s="12"/>
      <c r="G5" s="12"/>
      <c r="H5" s="12"/>
      <c r="I5" s="12"/>
      <c r="J5" s="12"/>
      <c r="K5" s="12"/>
      <c r="L5" s="12"/>
      <c r="M5" s="12"/>
      <c r="N5" s="12"/>
      <c r="O5" s="12">
        <v>1</v>
      </c>
      <c r="P5" s="12"/>
      <c r="Q5" s="12"/>
      <c r="R5" s="12"/>
      <c r="S5" s="12"/>
      <c r="T5" s="12"/>
      <c r="U5" s="12"/>
      <c r="V5" s="12"/>
      <c r="W5" s="12"/>
      <c r="X5" s="12"/>
      <c r="Y5" s="12"/>
      <c r="Z5" s="12"/>
      <c r="AA5" s="12"/>
    </row>
    <row r="6" spans="1:27" ht="12.75">
      <c r="A6" s="12">
        <v>1</v>
      </c>
      <c r="B6" s="12"/>
      <c r="C6" s="12"/>
      <c r="D6" s="12"/>
      <c r="E6" s="12"/>
      <c r="F6" s="12"/>
      <c r="G6" s="12"/>
      <c r="H6" s="12"/>
      <c r="I6" s="12"/>
      <c r="J6" s="12"/>
      <c r="K6" s="12"/>
      <c r="L6" s="12"/>
      <c r="M6" s="12"/>
      <c r="N6" s="12"/>
      <c r="O6" s="12"/>
      <c r="P6" s="12"/>
      <c r="Q6" s="12"/>
      <c r="R6" s="12">
        <v>1</v>
      </c>
      <c r="S6" s="12"/>
      <c r="T6" s="12"/>
      <c r="U6" s="12"/>
      <c r="V6" s="12"/>
      <c r="W6" s="12"/>
      <c r="X6" s="12"/>
      <c r="Y6" s="12"/>
      <c r="Z6" s="12"/>
      <c r="AA6" s="12"/>
    </row>
    <row r="7" spans="1:27" ht="12.75">
      <c r="A7" s="12">
        <v>1</v>
      </c>
      <c r="B7" s="12"/>
      <c r="C7" s="12"/>
      <c r="D7" s="12"/>
      <c r="E7" s="12"/>
      <c r="F7" s="12"/>
      <c r="G7" s="12">
        <v>1</v>
      </c>
      <c r="H7" s="12"/>
      <c r="I7" s="12"/>
      <c r="J7" s="12"/>
      <c r="K7" s="12"/>
      <c r="L7" s="12"/>
      <c r="M7" s="12"/>
      <c r="N7" s="12"/>
      <c r="O7" s="12"/>
      <c r="P7" s="12"/>
      <c r="Q7" s="12"/>
      <c r="R7" s="12"/>
      <c r="S7" s="12"/>
      <c r="T7" s="12"/>
      <c r="U7" s="12"/>
      <c r="V7" s="12"/>
      <c r="W7" s="12"/>
      <c r="X7" s="12"/>
      <c r="Y7" s="12"/>
      <c r="Z7" s="12"/>
      <c r="AA7" s="12"/>
    </row>
    <row r="8" spans="1:27" ht="12.75">
      <c r="A8" s="12">
        <v>1</v>
      </c>
      <c r="B8" s="12">
        <v>1</v>
      </c>
      <c r="C8" s="12"/>
      <c r="D8" s="12"/>
      <c r="E8" s="12"/>
      <c r="F8" s="12"/>
      <c r="G8" s="12"/>
      <c r="H8" s="12"/>
      <c r="I8" s="12"/>
      <c r="J8" s="12"/>
      <c r="K8" s="12"/>
      <c r="L8" s="12"/>
      <c r="M8" s="12"/>
      <c r="N8" s="12"/>
      <c r="O8" s="12"/>
      <c r="P8" s="12"/>
      <c r="Q8" s="12"/>
      <c r="R8" s="12"/>
      <c r="S8" s="12"/>
      <c r="T8" s="12"/>
      <c r="U8" s="12"/>
      <c r="V8" s="12"/>
      <c r="W8" s="12"/>
      <c r="X8" s="12"/>
      <c r="Y8" s="12"/>
      <c r="Z8" s="12"/>
      <c r="AA8" s="12"/>
    </row>
    <row r="9" spans="1:27" ht="12.75">
      <c r="A9" s="12">
        <v>1</v>
      </c>
      <c r="B9" s="12"/>
      <c r="C9" s="12"/>
      <c r="D9" s="12"/>
      <c r="E9" s="12"/>
      <c r="F9" s="12"/>
      <c r="G9" s="12"/>
      <c r="H9" s="12"/>
      <c r="I9" s="12"/>
      <c r="J9" s="12"/>
      <c r="K9" s="12"/>
      <c r="L9" s="12"/>
      <c r="M9" s="12"/>
      <c r="N9" s="12"/>
      <c r="O9" s="12">
        <v>1</v>
      </c>
      <c r="P9" s="12"/>
      <c r="Q9" s="12">
        <v>1</v>
      </c>
      <c r="R9" s="12"/>
      <c r="S9" s="12"/>
      <c r="T9" s="12"/>
      <c r="U9" s="12"/>
      <c r="V9" s="12"/>
      <c r="W9" s="12"/>
      <c r="X9" s="12"/>
      <c r="Y9" s="12"/>
      <c r="Z9" s="12"/>
      <c r="AA9" s="12"/>
    </row>
    <row r="10" spans="1:27" ht="12.75">
      <c r="A10" s="12"/>
      <c r="B10" s="12"/>
      <c r="C10" s="12"/>
      <c r="D10" s="12"/>
      <c r="E10" s="12"/>
      <c r="F10" s="12"/>
      <c r="G10" s="12"/>
      <c r="H10" s="12"/>
      <c r="I10" s="12"/>
      <c r="J10" s="12"/>
      <c r="K10" s="12"/>
      <c r="L10" s="12"/>
      <c r="M10" s="12"/>
      <c r="N10" s="12"/>
      <c r="O10" s="12"/>
      <c r="P10" s="12"/>
      <c r="Q10" s="12"/>
      <c r="R10" s="12"/>
      <c r="S10" s="12"/>
      <c r="T10" s="12"/>
      <c r="U10" s="12"/>
      <c r="V10" s="12">
        <v>1</v>
      </c>
      <c r="W10" s="12"/>
      <c r="X10" s="12"/>
      <c r="Y10" s="12"/>
      <c r="Z10" s="12"/>
      <c r="AA10" s="12"/>
    </row>
    <row r="11" spans="1:27" ht="12.75">
      <c r="A11" s="12">
        <v>0</v>
      </c>
      <c r="B11" s="12"/>
      <c r="C11" s="12"/>
      <c r="D11" s="12"/>
      <c r="E11" s="12"/>
      <c r="F11" s="12"/>
      <c r="G11" s="12">
        <v>1</v>
      </c>
      <c r="H11" s="12"/>
      <c r="I11" s="12"/>
      <c r="J11" s="12"/>
      <c r="K11" s="12"/>
      <c r="L11" s="12"/>
      <c r="M11" s="12"/>
      <c r="N11" s="12"/>
      <c r="O11" s="12"/>
      <c r="P11" s="12"/>
      <c r="Q11" s="12"/>
      <c r="R11" s="12"/>
      <c r="S11" s="12"/>
      <c r="T11" s="12"/>
      <c r="U11" s="12"/>
      <c r="V11" s="12">
        <v>1</v>
      </c>
      <c r="W11" s="12"/>
      <c r="X11" s="12"/>
      <c r="Y11" s="12"/>
      <c r="Z11" s="12"/>
      <c r="AA11" s="12"/>
    </row>
    <row r="12" spans="1:27" ht="12.75">
      <c r="A12" s="12">
        <v>1</v>
      </c>
      <c r="B12" s="12"/>
      <c r="C12" s="12"/>
      <c r="D12" s="12"/>
      <c r="E12" s="12"/>
      <c r="F12" s="12"/>
      <c r="G12" s="12">
        <v>1</v>
      </c>
      <c r="H12" s="12"/>
      <c r="I12" s="12"/>
      <c r="J12" s="12"/>
      <c r="K12" s="12"/>
      <c r="L12" s="12"/>
      <c r="M12" s="12">
        <v>1</v>
      </c>
      <c r="N12" s="12"/>
      <c r="O12" s="12"/>
      <c r="P12" s="12"/>
      <c r="Q12" s="12">
        <v>1</v>
      </c>
      <c r="R12" s="12">
        <v>1</v>
      </c>
      <c r="S12" s="12"/>
      <c r="T12" s="12"/>
      <c r="U12" s="12"/>
      <c r="V12" s="12">
        <v>1</v>
      </c>
      <c r="W12" s="12"/>
      <c r="X12" s="12"/>
      <c r="Y12" s="12"/>
      <c r="Z12" s="12"/>
      <c r="AA12" s="12"/>
    </row>
    <row r="13" spans="1:27" ht="12.75">
      <c r="A13" s="12"/>
      <c r="B13" s="19"/>
      <c r="C13" s="12"/>
      <c r="D13" s="12"/>
      <c r="E13" s="12"/>
      <c r="F13" s="12"/>
      <c r="G13" s="12"/>
      <c r="H13" s="12"/>
      <c r="I13" s="12"/>
      <c r="J13" s="12"/>
      <c r="K13" s="12"/>
      <c r="L13" s="12"/>
      <c r="M13" s="12"/>
      <c r="N13" s="12"/>
      <c r="O13" s="12"/>
      <c r="P13" s="12"/>
      <c r="Q13" s="12"/>
      <c r="R13" s="12"/>
      <c r="S13" s="12"/>
      <c r="T13" s="12"/>
      <c r="U13" s="12"/>
      <c r="V13" s="12">
        <v>1</v>
      </c>
      <c r="W13" s="12"/>
      <c r="X13" s="12"/>
      <c r="Y13" s="12"/>
      <c r="Z13" s="12"/>
      <c r="AA13" s="12"/>
    </row>
    <row r="14" spans="1:27" ht="12.75">
      <c r="A14" s="12"/>
      <c r="B14" s="12"/>
      <c r="C14" s="12"/>
      <c r="D14" s="12"/>
      <c r="E14" s="12"/>
      <c r="F14" s="12"/>
      <c r="G14" s="12"/>
      <c r="H14" s="12"/>
      <c r="I14" s="12"/>
      <c r="J14" s="12"/>
      <c r="K14" s="12"/>
      <c r="L14" s="12"/>
      <c r="M14" s="12"/>
      <c r="N14" s="12"/>
      <c r="O14" s="12"/>
      <c r="P14" s="12"/>
      <c r="Q14" s="12">
        <v>1</v>
      </c>
      <c r="R14" s="12"/>
      <c r="S14" s="12"/>
      <c r="T14" s="12"/>
      <c r="U14" s="12"/>
      <c r="V14" s="12"/>
      <c r="W14" s="12"/>
      <c r="X14" s="12"/>
      <c r="Y14" s="12"/>
      <c r="Z14" s="12"/>
      <c r="AA14" s="12"/>
    </row>
    <row r="15" spans="1:27" ht="12.75">
      <c r="A15" s="12">
        <v>0</v>
      </c>
      <c r="B15" s="12"/>
      <c r="C15" s="12"/>
      <c r="D15" s="12"/>
      <c r="E15" s="12"/>
      <c r="F15" s="12"/>
      <c r="G15" s="12">
        <v>1</v>
      </c>
      <c r="H15" s="12"/>
      <c r="I15" s="12"/>
      <c r="J15" s="12"/>
      <c r="K15" s="12"/>
      <c r="L15" s="12"/>
      <c r="M15" s="12"/>
      <c r="N15" s="12"/>
      <c r="O15" s="12"/>
      <c r="P15" s="12"/>
      <c r="Q15" s="12"/>
      <c r="R15" s="12"/>
      <c r="S15" s="12"/>
      <c r="T15" s="12"/>
      <c r="U15" s="12"/>
      <c r="V15" s="12"/>
      <c r="W15" s="12"/>
      <c r="X15" s="12"/>
      <c r="Y15" s="12"/>
      <c r="Z15" s="12"/>
      <c r="AA15" s="12"/>
    </row>
    <row r="16" spans="1:27" ht="12.75">
      <c r="A16" s="12">
        <v>0</v>
      </c>
      <c r="B16" s="12"/>
      <c r="C16" s="12"/>
      <c r="D16" s="12"/>
      <c r="E16" s="12"/>
      <c r="F16" s="12"/>
      <c r="G16" s="12">
        <v>1</v>
      </c>
      <c r="H16" s="12"/>
      <c r="I16" s="12"/>
      <c r="J16" s="12"/>
      <c r="K16" s="12"/>
      <c r="L16" s="12"/>
      <c r="M16" s="12"/>
      <c r="N16" s="12"/>
      <c r="O16" s="12"/>
      <c r="P16" s="12"/>
      <c r="Q16" s="12"/>
      <c r="R16" s="12"/>
      <c r="S16" s="12"/>
      <c r="T16" s="12"/>
      <c r="U16" s="12"/>
      <c r="V16" s="12"/>
      <c r="W16" s="12"/>
      <c r="X16" s="12"/>
      <c r="Y16" s="12"/>
      <c r="Z16" s="12"/>
      <c r="AA16" s="12"/>
    </row>
    <row r="17" spans="1:27" ht="12.75">
      <c r="A17" s="12"/>
      <c r="B17" s="12"/>
      <c r="C17" s="12"/>
      <c r="D17" s="12"/>
      <c r="E17" s="12"/>
      <c r="F17" s="12"/>
      <c r="G17" s="12"/>
      <c r="H17" s="12"/>
      <c r="I17" s="12"/>
      <c r="J17" s="12"/>
      <c r="K17" s="12"/>
      <c r="L17" s="12"/>
      <c r="M17" s="12">
        <v>1</v>
      </c>
      <c r="N17" s="12"/>
      <c r="O17" s="12"/>
      <c r="P17" s="12"/>
      <c r="Q17" s="12"/>
      <c r="R17" s="12"/>
      <c r="S17" s="12"/>
      <c r="T17" s="12"/>
      <c r="U17" s="12"/>
      <c r="V17" s="12"/>
      <c r="W17" s="12"/>
      <c r="X17" s="12"/>
      <c r="Y17" s="12"/>
      <c r="Z17" s="12"/>
      <c r="AA17" s="12"/>
    </row>
    <row r="18" spans="1:27" ht="12.75">
      <c r="A18" s="12"/>
      <c r="B18" s="12"/>
      <c r="C18" s="12">
        <v>1</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ht="12.75">
      <c r="A19" s="12"/>
      <c r="B19" s="12"/>
      <c r="C19" s="12">
        <v>1</v>
      </c>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ht="12.75">
      <c r="A20" s="12">
        <v>1</v>
      </c>
      <c r="B20" s="12"/>
      <c r="C20" s="12">
        <v>1</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spans="1:27" ht="12.75">
      <c r="A21" s="12"/>
      <c r="B21" s="12"/>
      <c r="C21" s="12"/>
      <c r="D21" s="12"/>
      <c r="E21" s="12"/>
      <c r="F21" s="12"/>
      <c r="G21" s="12"/>
      <c r="H21" s="12"/>
      <c r="I21" s="12"/>
      <c r="J21" s="12"/>
      <c r="K21" s="12"/>
      <c r="L21" s="12"/>
      <c r="M21" s="12"/>
      <c r="N21" s="12"/>
      <c r="O21" s="12"/>
      <c r="P21" s="12"/>
      <c r="Q21" s="12">
        <v>1</v>
      </c>
      <c r="R21" s="12"/>
      <c r="S21" s="12"/>
      <c r="T21" s="12"/>
      <c r="U21" s="12"/>
      <c r="V21" s="12"/>
      <c r="W21" s="12"/>
      <c r="X21" s="12"/>
      <c r="Y21" s="12"/>
      <c r="Z21" s="12"/>
      <c r="AA21" s="12"/>
    </row>
    <row r="22" spans="1:27" ht="12.75">
      <c r="A22" s="12"/>
      <c r="B22" s="19"/>
      <c r="C22" s="12"/>
      <c r="D22" s="12"/>
      <c r="E22" s="12"/>
      <c r="F22" s="12"/>
      <c r="G22" s="12"/>
      <c r="H22" s="12"/>
      <c r="I22" s="12"/>
      <c r="J22" s="12"/>
      <c r="K22" s="12"/>
      <c r="L22" s="12"/>
      <c r="M22" s="12"/>
      <c r="N22" s="12"/>
      <c r="O22" s="12"/>
      <c r="P22" s="12"/>
      <c r="Q22" s="12"/>
      <c r="R22" s="12"/>
      <c r="S22" s="12"/>
      <c r="T22" s="12">
        <v>1</v>
      </c>
      <c r="U22" s="12"/>
      <c r="V22" s="12"/>
      <c r="W22" s="12"/>
      <c r="X22" s="12"/>
      <c r="Y22" s="12"/>
      <c r="Z22" s="12"/>
      <c r="AA22" s="12"/>
    </row>
    <row r="23" spans="1:27" ht="12.75">
      <c r="A23" s="12">
        <v>1</v>
      </c>
      <c r="B23" s="12"/>
      <c r="C23" s="12">
        <v>1</v>
      </c>
      <c r="D23" s="12"/>
      <c r="E23" s="12">
        <v>1</v>
      </c>
      <c r="F23" s="12"/>
      <c r="G23" s="12"/>
      <c r="H23" s="12"/>
      <c r="I23" s="12"/>
      <c r="J23" s="12"/>
      <c r="K23" s="12"/>
      <c r="L23" s="12">
        <v>1</v>
      </c>
      <c r="M23" s="12"/>
      <c r="N23" s="12"/>
      <c r="O23" s="12"/>
      <c r="P23" s="12"/>
      <c r="Q23" s="12"/>
      <c r="R23" s="12"/>
      <c r="S23" s="12">
        <v>1</v>
      </c>
      <c r="T23" s="12"/>
      <c r="U23" s="12"/>
      <c r="V23" s="12"/>
      <c r="W23" s="12"/>
      <c r="X23" s="12"/>
      <c r="Y23" s="12"/>
      <c r="Z23" s="12">
        <v>1</v>
      </c>
      <c r="AA23" s="12"/>
    </row>
    <row r="24" spans="1:27" ht="12.75">
      <c r="A24" s="12"/>
      <c r="B24" s="19"/>
      <c r="C24" s="12"/>
      <c r="D24" s="12"/>
      <c r="E24" s="12"/>
      <c r="F24" s="12"/>
      <c r="G24" s="12"/>
      <c r="H24" s="12">
        <v>1</v>
      </c>
      <c r="I24" s="12"/>
      <c r="J24" s="12"/>
      <c r="K24" s="12"/>
      <c r="L24" s="12"/>
      <c r="M24" s="12"/>
      <c r="N24" s="12"/>
      <c r="O24" s="12"/>
      <c r="P24" s="12"/>
      <c r="Q24" s="12"/>
      <c r="R24" s="12"/>
      <c r="S24" s="12"/>
      <c r="T24" s="12"/>
      <c r="U24" s="12"/>
      <c r="V24" s="12"/>
      <c r="W24" s="12"/>
      <c r="X24" s="12"/>
      <c r="Y24" s="12"/>
      <c r="Z24" s="12"/>
      <c r="AA24" s="12"/>
    </row>
    <row r="25" spans="1:27" ht="12.75">
      <c r="A25" s="12">
        <v>1</v>
      </c>
      <c r="B25" s="12"/>
      <c r="C25" s="12"/>
      <c r="D25" s="12"/>
      <c r="E25" s="12"/>
      <c r="F25" s="12"/>
      <c r="G25" s="12"/>
      <c r="H25" s="12"/>
      <c r="I25" s="12"/>
      <c r="J25" s="12"/>
      <c r="K25" s="12"/>
      <c r="L25" s="12"/>
      <c r="M25" s="12"/>
      <c r="N25" s="12"/>
      <c r="O25" s="12"/>
      <c r="P25" s="12"/>
      <c r="Q25" s="12"/>
      <c r="R25" s="12"/>
      <c r="S25" s="12"/>
      <c r="T25" s="12"/>
      <c r="U25" s="12"/>
      <c r="V25" s="12"/>
      <c r="W25" s="12"/>
      <c r="X25" s="12">
        <v>1</v>
      </c>
      <c r="Y25" s="12"/>
      <c r="Z25" s="12"/>
      <c r="AA25" s="12"/>
    </row>
    <row r="26" spans="1:27" ht="12.75">
      <c r="A26" s="12">
        <v>1</v>
      </c>
      <c r="B26" s="12">
        <v>1</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v>1</v>
      </c>
    </row>
    <row r="27" spans="1:27" ht="12.75">
      <c r="A27" s="12"/>
      <c r="B27" s="12"/>
      <c r="C27" s="12">
        <v>1</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2.75">
      <c r="A28" s="12">
        <v>1</v>
      </c>
      <c r="B28" s="12"/>
      <c r="C28" s="12"/>
      <c r="D28" s="12"/>
      <c r="E28" s="12">
        <v>1</v>
      </c>
      <c r="F28" s="12"/>
      <c r="G28" s="12"/>
      <c r="H28" s="12"/>
      <c r="I28" s="12"/>
      <c r="J28" s="12"/>
      <c r="K28" s="12"/>
      <c r="L28" s="12"/>
      <c r="M28" s="12"/>
      <c r="N28" s="12"/>
      <c r="O28" s="12"/>
      <c r="P28" s="12"/>
      <c r="Q28" s="12"/>
      <c r="R28" s="12"/>
      <c r="S28" s="12">
        <v>1</v>
      </c>
      <c r="T28" s="12"/>
      <c r="U28" s="12"/>
      <c r="V28" s="12"/>
      <c r="W28" s="12"/>
      <c r="X28" s="12">
        <v>1</v>
      </c>
      <c r="Y28" s="12"/>
      <c r="Z28" s="12"/>
      <c r="AA28" s="12"/>
    </row>
    <row r="29" spans="1:27" ht="12.75">
      <c r="A29" s="12">
        <v>1</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v>1</v>
      </c>
    </row>
    <row r="30" spans="1:27" ht="12.75">
      <c r="A30" s="28">
        <v>1</v>
      </c>
      <c r="B30" s="28"/>
      <c r="C30" s="28">
        <v>1</v>
      </c>
      <c r="D30" s="28"/>
      <c r="E30" s="28"/>
      <c r="F30" s="28"/>
      <c r="G30" s="28"/>
      <c r="H30" s="28"/>
      <c r="I30" s="28"/>
      <c r="J30" s="28"/>
      <c r="K30" s="28"/>
      <c r="L30" s="28"/>
      <c r="M30" s="28"/>
      <c r="N30" s="28"/>
      <c r="O30" s="28"/>
      <c r="P30" s="28"/>
      <c r="Q30" s="28"/>
      <c r="R30" s="28"/>
      <c r="S30" s="28"/>
      <c r="T30" s="28"/>
      <c r="U30" s="28"/>
      <c r="V30" s="28"/>
      <c r="W30" s="28"/>
      <c r="X30" s="28"/>
      <c r="Y30" s="28"/>
      <c r="Z30" s="28"/>
      <c r="AA30" s="13"/>
    </row>
    <row r="31" spans="1:27" ht="12.75">
      <c r="A31" s="28"/>
      <c r="B31" s="28"/>
      <c r="C31" s="28"/>
      <c r="D31" s="28"/>
      <c r="E31" s="28"/>
      <c r="F31" s="28"/>
      <c r="G31" s="28"/>
      <c r="H31" s="28"/>
      <c r="I31" s="28"/>
      <c r="J31" s="28"/>
      <c r="K31" s="28"/>
      <c r="L31" s="28"/>
      <c r="M31" s="28">
        <v>1</v>
      </c>
      <c r="N31" s="28"/>
      <c r="O31" s="28"/>
      <c r="P31" s="28"/>
      <c r="Q31" s="28"/>
      <c r="R31" s="28"/>
      <c r="S31" s="28"/>
      <c r="T31" s="28"/>
      <c r="U31" s="28"/>
      <c r="V31" s="28"/>
      <c r="W31" s="28"/>
      <c r="X31" s="28"/>
      <c r="Y31" s="28"/>
      <c r="Z31" s="28"/>
      <c r="AA31" s="28"/>
    </row>
    <row r="32" spans="1:27" ht="12.75">
      <c r="A32" s="28"/>
      <c r="B32" s="28"/>
      <c r="C32" s="28"/>
      <c r="D32" s="28"/>
      <c r="E32" s="28"/>
      <c r="F32" s="28"/>
      <c r="G32" s="28"/>
      <c r="H32" s="28"/>
      <c r="I32" s="28"/>
      <c r="J32" s="28"/>
      <c r="K32" s="28"/>
      <c r="L32" s="28"/>
      <c r="M32" s="28"/>
      <c r="N32" s="28"/>
      <c r="O32" s="28"/>
      <c r="P32" s="28"/>
      <c r="Q32" s="28">
        <v>1</v>
      </c>
      <c r="R32" s="28">
        <v>1</v>
      </c>
      <c r="S32" s="28"/>
      <c r="T32" s="28"/>
      <c r="U32" s="28"/>
      <c r="V32" s="28"/>
      <c r="W32" s="28"/>
      <c r="X32" s="28"/>
      <c r="Y32" s="28"/>
      <c r="Z32" s="28"/>
      <c r="AA32" s="28"/>
    </row>
    <row r="33" spans="1:27" ht="12.75">
      <c r="A33" s="13"/>
      <c r="B33" s="13"/>
      <c r="C33" s="13"/>
      <c r="D33" s="13"/>
      <c r="E33" s="13"/>
      <c r="F33" s="13"/>
      <c r="G33" s="13"/>
      <c r="H33" s="13"/>
      <c r="I33" s="13"/>
      <c r="J33" s="13"/>
      <c r="K33" s="13"/>
      <c r="L33" s="13"/>
      <c r="M33" s="13">
        <v>1</v>
      </c>
      <c r="N33" s="13"/>
      <c r="O33" s="13"/>
      <c r="P33" s="13"/>
      <c r="Q33" s="13"/>
      <c r="R33" s="13"/>
      <c r="S33" s="13"/>
      <c r="T33" s="13"/>
      <c r="U33" s="13"/>
      <c r="V33" s="13"/>
      <c r="W33" s="13"/>
      <c r="X33" s="13"/>
      <c r="Y33" s="13"/>
      <c r="Z33" s="13"/>
      <c r="AA33" s="13"/>
    </row>
    <row r="34" spans="1:27" ht="12.75">
      <c r="A34" s="28"/>
      <c r="B34" s="28"/>
      <c r="C34" s="28"/>
      <c r="D34" s="28"/>
      <c r="E34" s="28"/>
      <c r="F34" s="28"/>
      <c r="G34" s="28"/>
      <c r="H34" s="28"/>
      <c r="I34" s="28"/>
      <c r="J34" s="28"/>
      <c r="K34" s="28"/>
      <c r="L34" s="28"/>
      <c r="M34" s="28"/>
      <c r="N34" s="28"/>
      <c r="O34" s="28">
        <v>1</v>
      </c>
      <c r="P34" s="28"/>
      <c r="Q34" s="28"/>
      <c r="R34" s="28"/>
      <c r="S34" s="28"/>
      <c r="T34" s="28"/>
      <c r="U34" s="28"/>
      <c r="V34" s="28"/>
      <c r="W34" s="28"/>
      <c r="X34" s="28"/>
      <c r="Y34" s="28"/>
      <c r="Z34" s="28"/>
      <c r="AA34" s="28"/>
    </row>
    <row r="35" spans="1:27" ht="12.75">
      <c r="A35" s="28"/>
      <c r="B35" s="28"/>
      <c r="C35" s="28"/>
      <c r="D35" s="28"/>
      <c r="E35" s="28"/>
      <c r="F35" s="28"/>
      <c r="G35" s="28"/>
      <c r="H35" s="28"/>
      <c r="I35" s="28"/>
      <c r="J35" s="28"/>
      <c r="K35" s="28"/>
      <c r="L35" s="28"/>
      <c r="M35" s="28"/>
      <c r="N35" s="28"/>
      <c r="O35" s="28">
        <v>1</v>
      </c>
      <c r="P35" s="28"/>
      <c r="Q35" s="28"/>
      <c r="R35" s="28"/>
      <c r="S35" s="28"/>
      <c r="T35" s="28"/>
      <c r="U35" s="28"/>
      <c r="V35" s="28"/>
      <c r="W35" s="28"/>
      <c r="X35" s="28"/>
      <c r="Y35" s="28"/>
      <c r="Z35" s="28"/>
      <c r="AA35" s="28"/>
    </row>
    <row r="36" spans="1:27" ht="12.7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v>1</v>
      </c>
    </row>
    <row r="37" spans="1:27" ht="12.75">
      <c r="A37" s="47"/>
      <c r="B37" s="47"/>
      <c r="C37" s="47"/>
      <c r="D37" s="47"/>
      <c r="E37" s="47"/>
      <c r="F37" s="47"/>
      <c r="G37" s="47"/>
      <c r="H37" s="47"/>
      <c r="I37" s="47"/>
      <c r="J37" s="47"/>
      <c r="K37" s="47"/>
      <c r="L37" s="47"/>
      <c r="M37" s="47"/>
      <c r="N37" s="47"/>
      <c r="O37" s="47"/>
      <c r="P37" s="47"/>
      <c r="Q37" s="47"/>
      <c r="R37" s="47"/>
      <c r="S37" s="47"/>
      <c r="T37" s="47"/>
      <c r="U37" s="47"/>
      <c r="V37" s="47">
        <v>1</v>
      </c>
      <c r="W37" s="47"/>
      <c r="X37" s="47"/>
      <c r="Y37" s="47"/>
      <c r="Z37" s="47"/>
      <c r="AA37" s="47"/>
    </row>
    <row r="38" spans="1:27" ht="12.75">
      <c r="A38" s="28"/>
      <c r="B38" s="28"/>
      <c r="C38" s="28"/>
      <c r="D38" s="28"/>
      <c r="E38" s="28"/>
      <c r="F38" s="28"/>
      <c r="G38" s="28"/>
      <c r="H38" s="28"/>
      <c r="I38" s="28"/>
      <c r="J38" s="28"/>
      <c r="K38" s="28"/>
      <c r="L38" s="28"/>
      <c r="M38" s="28"/>
      <c r="N38" s="28"/>
      <c r="O38" s="28"/>
      <c r="P38" s="28">
        <v>1</v>
      </c>
      <c r="Q38" s="28"/>
      <c r="R38" s="28"/>
      <c r="S38" s="28"/>
      <c r="T38" s="28"/>
      <c r="U38" s="28"/>
      <c r="V38" s="28"/>
      <c r="W38" s="28"/>
      <c r="X38" s="28"/>
      <c r="Y38" s="28"/>
      <c r="Z38" s="28"/>
      <c r="AA38" s="28"/>
    </row>
    <row r="39" spans="1:27" ht="12.75">
      <c r="A39" s="28"/>
      <c r="B39" s="28"/>
      <c r="C39" s="28">
        <v>1</v>
      </c>
      <c r="D39" s="28"/>
      <c r="E39" s="28"/>
      <c r="F39" s="28"/>
      <c r="G39" s="28"/>
      <c r="H39" s="28"/>
      <c r="I39" s="28"/>
      <c r="J39" s="28"/>
      <c r="K39" s="28"/>
      <c r="L39" s="28"/>
      <c r="M39" s="28"/>
      <c r="N39" s="28"/>
      <c r="O39" s="28"/>
      <c r="P39" s="28"/>
      <c r="Q39" s="28"/>
      <c r="R39" s="28"/>
      <c r="S39" s="28"/>
      <c r="T39" s="28"/>
      <c r="U39" s="28"/>
      <c r="V39" s="28"/>
      <c r="W39" s="28"/>
      <c r="X39" s="28"/>
      <c r="Y39" s="28"/>
      <c r="Z39" s="28"/>
      <c r="AA39" s="28"/>
    </row>
    <row r="40" spans="1:27" ht="12.75">
      <c r="A40" s="13"/>
      <c r="B40" s="13"/>
      <c r="C40" s="13"/>
      <c r="D40" s="13"/>
      <c r="E40" s="13"/>
      <c r="F40" s="13"/>
      <c r="G40" s="13"/>
      <c r="H40" s="13"/>
      <c r="I40" s="13"/>
      <c r="J40" s="13"/>
      <c r="K40" s="13"/>
      <c r="L40" s="13"/>
      <c r="M40" s="13"/>
      <c r="N40" s="13"/>
      <c r="O40" s="13"/>
      <c r="P40" s="13">
        <v>1</v>
      </c>
      <c r="Q40" s="13"/>
      <c r="R40" s="13"/>
      <c r="S40" s="13"/>
      <c r="T40" s="13"/>
      <c r="U40" s="13"/>
      <c r="V40" s="13"/>
      <c r="W40" s="13"/>
      <c r="X40" s="13"/>
      <c r="Y40" s="13"/>
      <c r="Z40" s="13"/>
      <c r="AA40" s="13"/>
    </row>
    <row r="41" spans="1:27" ht="12.75">
      <c r="A41" s="28"/>
      <c r="B41" s="28"/>
      <c r="C41" s="28"/>
      <c r="D41" s="28"/>
      <c r="E41" s="28"/>
      <c r="F41" s="28"/>
      <c r="G41" s="28"/>
      <c r="H41" s="28"/>
      <c r="I41" s="28"/>
      <c r="J41" s="28"/>
      <c r="K41" s="28"/>
      <c r="L41" s="28"/>
      <c r="M41" s="28">
        <v>1</v>
      </c>
      <c r="N41" s="28"/>
      <c r="O41" s="28"/>
      <c r="P41" s="28"/>
      <c r="Q41" s="28"/>
      <c r="R41" s="28"/>
      <c r="S41" s="28"/>
      <c r="T41" s="28"/>
      <c r="U41" s="28"/>
      <c r="V41" s="28"/>
      <c r="W41" s="28"/>
      <c r="X41" s="28"/>
      <c r="Y41" s="28"/>
      <c r="Z41" s="28"/>
      <c r="AA41" s="28"/>
    </row>
    <row r="42" spans="1:27" ht="12.75">
      <c r="A42" s="28"/>
      <c r="B42" s="28"/>
      <c r="C42" s="28"/>
      <c r="D42" s="28"/>
      <c r="E42" s="28"/>
      <c r="F42" s="28"/>
      <c r="G42" s="28"/>
      <c r="H42" s="28"/>
      <c r="I42" s="28"/>
      <c r="J42" s="28"/>
      <c r="K42" s="28"/>
      <c r="L42" s="28"/>
      <c r="M42" s="28">
        <v>1</v>
      </c>
      <c r="N42" s="28"/>
      <c r="O42" s="28"/>
      <c r="P42" s="28"/>
      <c r="Q42" s="28"/>
      <c r="R42" s="28"/>
      <c r="S42" s="28"/>
      <c r="T42" s="28"/>
      <c r="U42" s="28"/>
      <c r="V42" s="28"/>
      <c r="W42" s="28"/>
      <c r="X42" s="28"/>
      <c r="Y42" s="28"/>
      <c r="Z42" s="28"/>
      <c r="AA42" s="28"/>
    </row>
    <row r="43" spans="1:27" ht="12.75">
      <c r="A43" s="28"/>
      <c r="B43" s="28"/>
      <c r="C43" s="28"/>
      <c r="D43" s="28"/>
      <c r="E43" s="28"/>
      <c r="F43" s="28"/>
      <c r="G43" s="28"/>
      <c r="H43" s="28"/>
      <c r="I43" s="28"/>
      <c r="J43" s="28"/>
      <c r="K43" s="28"/>
      <c r="L43" s="28"/>
      <c r="M43" s="28">
        <v>1</v>
      </c>
      <c r="N43" s="28"/>
      <c r="O43" s="28"/>
      <c r="P43" s="28"/>
      <c r="Q43" s="28"/>
      <c r="R43" s="28"/>
      <c r="S43" s="28"/>
      <c r="T43" s="28"/>
      <c r="U43" s="28"/>
      <c r="V43" s="28"/>
      <c r="W43" s="28"/>
      <c r="X43" s="28"/>
      <c r="Y43" s="28"/>
      <c r="Z43" s="28"/>
      <c r="AA43" s="28"/>
    </row>
    <row r="44" spans="1:27" ht="12.75">
      <c r="A44" s="28"/>
      <c r="B44" s="28"/>
      <c r="C44" s="28">
        <v>1</v>
      </c>
      <c r="D44" s="28"/>
      <c r="E44" s="28"/>
      <c r="F44" s="28"/>
      <c r="G44" s="28">
        <v>1</v>
      </c>
      <c r="H44" s="28"/>
      <c r="I44" s="28"/>
      <c r="J44" s="28"/>
      <c r="K44" s="28"/>
      <c r="L44" s="28"/>
      <c r="M44" s="28"/>
      <c r="N44" s="28"/>
      <c r="O44" s="28"/>
      <c r="P44" s="28"/>
      <c r="Q44" s="28"/>
      <c r="R44" s="28">
        <v>1</v>
      </c>
      <c r="S44" s="28"/>
      <c r="T44" s="28"/>
      <c r="U44" s="28"/>
      <c r="V44" s="28"/>
      <c r="W44" s="28"/>
      <c r="X44" s="28"/>
      <c r="Y44" s="28"/>
      <c r="Z44" s="28"/>
      <c r="AA44" s="28"/>
    </row>
    <row r="45" spans="1:27" ht="12.75">
      <c r="A45" s="28"/>
      <c r="B45" s="28"/>
      <c r="C45" s="28"/>
      <c r="D45" s="28"/>
      <c r="E45" s="28"/>
      <c r="F45" s="28"/>
      <c r="G45" s="28"/>
      <c r="H45" s="28"/>
      <c r="I45" s="28"/>
      <c r="J45" s="28"/>
      <c r="K45" s="28"/>
      <c r="L45" s="28"/>
      <c r="M45" s="28"/>
      <c r="N45" s="28"/>
      <c r="O45" s="28"/>
      <c r="P45" s="28">
        <v>1</v>
      </c>
      <c r="Q45" s="28"/>
      <c r="R45" s="28"/>
      <c r="S45" s="28"/>
      <c r="T45" s="28"/>
      <c r="U45" s="28"/>
      <c r="V45" s="28"/>
      <c r="W45" s="28"/>
      <c r="X45" s="28"/>
      <c r="Y45" s="28"/>
      <c r="Z45" s="28"/>
      <c r="AA45" s="28"/>
    </row>
    <row r="46" spans="1:27" ht="12.75">
      <c r="A46" s="28"/>
      <c r="B46" s="28"/>
      <c r="C46" s="28"/>
      <c r="D46" s="28"/>
      <c r="E46" s="28"/>
      <c r="F46" s="28"/>
      <c r="G46" s="28"/>
      <c r="H46" s="28"/>
      <c r="I46" s="28"/>
      <c r="J46" s="28"/>
      <c r="K46" s="28"/>
      <c r="L46" s="28"/>
      <c r="M46" s="28"/>
      <c r="N46" s="28"/>
      <c r="O46" s="28"/>
      <c r="P46" s="28"/>
      <c r="Q46" s="28"/>
      <c r="R46" s="28">
        <v>1</v>
      </c>
      <c r="S46" s="28"/>
      <c r="T46" s="28"/>
      <c r="U46" s="28"/>
      <c r="V46" s="28"/>
      <c r="W46" s="28"/>
      <c r="X46" s="28"/>
      <c r="Y46" s="28"/>
      <c r="Z46" s="28"/>
      <c r="AA46" s="28"/>
    </row>
    <row r="47" spans="1:27" ht="12.75">
      <c r="A47" s="28"/>
      <c r="B47" s="28"/>
      <c r="C47" s="28"/>
      <c r="D47" s="28"/>
      <c r="E47" s="28"/>
      <c r="F47" s="28"/>
      <c r="G47" s="28"/>
      <c r="H47" s="28"/>
      <c r="I47" s="28"/>
      <c r="J47" s="28"/>
      <c r="K47" s="28"/>
      <c r="L47" s="28"/>
      <c r="M47" s="28"/>
      <c r="N47" s="28"/>
      <c r="O47" s="28"/>
      <c r="P47" s="28"/>
      <c r="Q47" s="28"/>
      <c r="R47" s="28">
        <v>1</v>
      </c>
      <c r="S47" s="28"/>
      <c r="T47" s="28"/>
      <c r="U47" s="28"/>
      <c r="V47" s="28"/>
      <c r="W47" s="28"/>
      <c r="X47" s="28"/>
      <c r="Y47" s="28"/>
      <c r="Z47" s="28"/>
      <c r="AA47" s="28"/>
    </row>
    <row r="48" spans="1:27" ht="12.75">
      <c r="A48" s="28"/>
      <c r="B48" s="28"/>
      <c r="C48" s="28"/>
      <c r="D48" s="28"/>
      <c r="E48" s="28"/>
      <c r="F48" s="28"/>
      <c r="G48" s="28"/>
      <c r="H48" s="28"/>
      <c r="I48" s="28"/>
      <c r="J48" s="28"/>
      <c r="K48" s="28"/>
      <c r="L48" s="28"/>
      <c r="M48" s="28"/>
      <c r="N48" s="28"/>
      <c r="O48" s="28"/>
      <c r="P48" s="28">
        <v>1</v>
      </c>
      <c r="Q48" s="28"/>
      <c r="R48" s="28"/>
      <c r="S48" s="28"/>
      <c r="T48" s="28"/>
      <c r="U48" s="28"/>
      <c r="V48" s="28"/>
      <c r="W48" s="28"/>
      <c r="X48" s="28"/>
      <c r="Y48" s="28"/>
      <c r="Z48" s="28"/>
      <c r="AA48" s="28"/>
    </row>
    <row r="49" spans="1:27" ht="12.75">
      <c r="A49" s="28"/>
      <c r="B49" s="28"/>
      <c r="C49" s="28"/>
      <c r="D49" s="28"/>
      <c r="E49" s="28"/>
      <c r="F49" s="28"/>
      <c r="G49" s="28"/>
      <c r="H49" s="28"/>
      <c r="I49" s="28"/>
      <c r="J49" s="28"/>
      <c r="K49" s="28"/>
      <c r="L49" s="28"/>
      <c r="M49" s="28"/>
      <c r="N49" s="28">
        <v>1</v>
      </c>
      <c r="O49" s="28"/>
      <c r="P49" s="28"/>
      <c r="Q49" s="28"/>
      <c r="R49" s="28"/>
      <c r="S49" s="28">
        <v>1</v>
      </c>
      <c r="T49" s="28">
        <v>1</v>
      </c>
      <c r="U49" s="28">
        <v>1</v>
      </c>
      <c r="V49" s="28"/>
      <c r="W49" s="28"/>
      <c r="X49" s="28"/>
      <c r="Y49" s="28"/>
      <c r="Z49" s="28"/>
      <c r="AA49" s="28"/>
    </row>
    <row r="50" spans="1:27" ht="12.75">
      <c r="A50" s="28"/>
      <c r="B50" s="28"/>
      <c r="C50" s="28"/>
      <c r="D50" s="28"/>
      <c r="E50" s="28"/>
      <c r="F50" s="28"/>
      <c r="G50" s="28"/>
      <c r="H50" s="28"/>
      <c r="I50" s="28"/>
      <c r="J50" s="28"/>
      <c r="K50" s="28"/>
      <c r="L50" s="28"/>
      <c r="M50" s="28"/>
      <c r="N50" s="28"/>
      <c r="O50" s="28"/>
      <c r="P50" s="28"/>
      <c r="Q50" s="28"/>
      <c r="R50" s="28"/>
      <c r="S50" s="28"/>
      <c r="T50" s="28">
        <v>1</v>
      </c>
      <c r="U50" s="28"/>
      <c r="V50" s="28"/>
      <c r="W50" s="28"/>
      <c r="X50" s="28"/>
      <c r="Y50" s="28"/>
      <c r="Z50" s="28"/>
      <c r="AA50" s="28"/>
    </row>
    <row r="51" spans="1:27" ht="12.75">
      <c r="A51" s="28">
        <v>0</v>
      </c>
      <c r="B51" s="28"/>
      <c r="C51" s="28"/>
      <c r="D51" s="28"/>
      <c r="E51" s="28"/>
      <c r="F51" s="28"/>
      <c r="G51" s="28"/>
      <c r="H51" s="28"/>
      <c r="I51" s="28"/>
      <c r="J51" s="28">
        <v>1</v>
      </c>
      <c r="K51" s="28"/>
      <c r="L51" s="28"/>
      <c r="M51" s="28"/>
      <c r="N51" s="28"/>
      <c r="O51" s="28"/>
      <c r="P51" s="28"/>
      <c r="Q51" s="28"/>
      <c r="R51" s="28"/>
      <c r="S51" s="28"/>
      <c r="T51" s="28"/>
      <c r="U51" s="28"/>
      <c r="V51" s="28"/>
      <c r="W51" s="28"/>
      <c r="X51" s="28"/>
      <c r="Y51" s="28"/>
      <c r="Z51" s="28"/>
      <c r="AA51" s="28"/>
    </row>
    <row r="52" spans="1:27" ht="12.75">
      <c r="A52" s="28">
        <v>1</v>
      </c>
      <c r="B52" s="28"/>
      <c r="C52" s="28"/>
      <c r="D52" s="28"/>
      <c r="E52" s="28">
        <v>1</v>
      </c>
      <c r="F52" s="28"/>
      <c r="G52" s="28"/>
      <c r="H52" s="28"/>
      <c r="I52" s="28"/>
      <c r="J52" s="28"/>
      <c r="K52" s="28"/>
      <c r="L52" s="28">
        <v>1</v>
      </c>
      <c r="M52" s="28"/>
      <c r="N52" s="28"/>
      <c r="O52" s="28"/>
      <c r="P52" s="28"/>
      <c r="Q52" s="28"/>
      <c r="R52" s="28"/>
      <c r="S52" s="28">
        <v>1</v>
      </c>
      <c r="T52" s="28"/>
      <c r="U52" s="28"/>
      <c r="V52" s="28"/>
      <c r="W52" s="28"/>
      <c r="X52" s="28"/>
      <c r="Y52" s="28"/>
      <c r="Z52" s="28">
        <v>1</v>
      </c>
      <c r="AA52" s="28"/>
    </row>
    <row r="53" spans="1:27" ht="12.75">
      <c r="A53" s="28"/>
      <c r="B53" s="28"/>
      <c r="C53" s="28"/>
      <c r="D53" s="28"/>
      <c r="E53" s="28"/>
      <c r="F53" s="28"/>
      <c r="G53" s="28"/>
      <c r="H53" s="28"/>
      <c r="I53" s="28"/>
      <c r="J53" s="28"/>
      <c r="K53" s="28"/>
      <c r="L53" s="28"/>
      <c r="M53" s="28"/>
      <c r="N53" s="28"/>
      <c r="O53" s="28"/>
      <c r="P53" s="28">
        <v>1</v>
      </c>
      <c r="Q53" s="28"/>
      <c r="R53" s="28"/>
      <c r="S53" s="28"/>
      <c r="T53" s="28"/>
      <c r="U53" s="28"/>
      <c r="V53" s="28"/>
      <c r="W53" s="28"/>
      <c r="X53" s="28"/>
      <c r="Y53" s="28"/>
      <c r="Z53" s="28"/>
      <c r="AA53" s="28"/>
    </row>
    <row r="54" spans="1:27" ht="12.75">
      <c r="A54" s="28"/>
      <c r="B54" s="28"/>
      <c r="C54" s="28"/>
      <c r="D54" s="28"/>
      <c r="E54" s="28"/>
      <c r="F54" s="28"/>
      <c r="G54" s="28"/>
      <c r="H54" s="28"/>
      <c r="I54" s="28"/>
      <c r="J54" s="28"/>
      <c r="K54" s="28"/>
      <c r="L54" s="28"/>
      <c r="M54" s="28"/>
      <c r="N54" s="28"/>
      <c r="O54" s="28"/>
      <c r="P54" s="28"/>
      <c r="Q54" s="28"/>
      <c r="R54" s="28"/>
      <c r="S54" s="28"/>
      <c r="T54" s="28"/>
      <c r="U54" s="28"/>
      <c r="V54" s="28">
        <v>1</v>
      </c>
      <c r="W54" s="28"/>
      <c r="X54" s="28"/>
      <c r="Y54" s="28"/>
      <c r="Z54" s="28"/>
      <c r="AA54" s="28"/>
    </row>
    <row r="55" spans="1:27" ht="12.75">
      <c r="A55" s="28"/>
      <c r="B55" s="28"/>
      <c r="C55" s="28"/>
      <c r="D55" s="28"/>
      <c r="E55" s="28"/>
      <c r="F55" s="28"/>
      <c r="G55" s="28"/>
      <c r="H55" s="28"/>
      <c r="I55" s="28"/>
      <c r="J55" s="28"/>
      <c r="K55" s="28"/>
      <c r="L55" s="28"/>
      <c r="M55" s="28"/>
      <c r="N55" s="28"/>
      <c r="O55" s="28"/>
      <c r="P55" s="28">
        <v>1</v>
      </c>
      <c r="Q55" s="28"/>
      <c r="R55" s="28"/>
      <c r="S55" s="28"/>
      <c r="T55" s="28"/>
      <c r="U55" s="28"/>
      <c r="V55" s="28"/>
      <c r="W55" s="28"/>
      <c r="X55" s="28"/>
      <c r="Y55" s="28"/>
      <c r="Z55" s="28"/>
      <c r="AA55" s="28"/>
    </row>
    <row r="56" spans="1:27" ht="12.75">
      <c r="A56" s="53"/>
      <c r="B56" s="28"/>
      <c r="C56" s="28"/>
      <c r="D56" s="28"/>
      <c r="E56" s="28"/>
      <c r="F56" s="28"/>
      <c r="G56" s="28"/>
      <c r="H56" s="28"/>
      <c r="I56" s="28"/>
      <c r="J56" s="28"/>
      <c r="K56" s="28"/>
      <c r="L56" s="28"/>
      <c r="M56" s="28"/>
      <c r="N56" s="28"/>
      <c r="O56" s="28"/>
      <c r="P56" s="28"/>
      <c r="Q56" s="28"/>
      <c r="R56" s="28"/>
      <c r="S56" s="28"/>
      <c r="T56" s="28">
        <v>1</v>
      </c>
      <c r="U56" s="28"/>
      <c r="V56" s="28"/>
      <c r="W56" s="28"/>
      <c r="X56" s="28"/>
      <c r="Y56" s="28"/>
      <c r="Z56" s="28"/>
      <c r="AA56" s="28"/>
    </row>
    <row r="57" spans="1:27" ht="12.75">
      <c r="A57" s="28">
        <v>1</v>
      </c>
      <c r="B57" s="28"/>
      <c r="C57" s="28"/>
      <c r="D57" s="28"/>
      <c r="E57" s="28"/>
      <c r="F57" s="28">
        <v>1</v>
      </c>
      <c r="G57" s="28"/>
      <c r="H57" s="28"/>
      <c r="I57" s="28"/>
      <c r="J57" s="28"/>
      <c r="K57" s="28"/>
      <c r="L57" s="28"/>
      <c r="M57" s="28"/>
      <c r="N57" s="28"/>
      <c r="O57" s="28"/>
      <c r="P57" s="28"/>
      <c r="Q57" s="28"/>
      <c r="R57" s="28"/>
      <c r="S57" s="28"/>
      <c r="T57" s="28"/>
      <c r="U57" s="28"/>
      <c r="V57" s="28"/>
      <c r="W57" s="28"/>
      <c r="X57" s="28"/>
      <c r="Y57" s="28"/>
      <c r="Z57" s="28"/>
      <c r="AA57" s="28"/>
    </row>
    <row r="58" spans="1:27" ht="12.75">
      <c r="A58" s="28">
        <v>0</v>
      </c>
      <c r="B58" s="28"/>
      <c r="C58" s="28"/>
      <c r="D58" s="28"/>
      <c r="E58" s="28"/>
      <c r="F58" s="28"/>
      <c r="G58" s="28">
        <v>1</v>
      </c>
      <c r="H58" s="28"/>
      <c r="I58" s="28"/>
      <c r="J58" s="28"/>
      <c r="K58" s="28"/>
      <c r="L58" s="28"/>
      <c r="M58" s="28"/>
      <c r="N58" s="28"/>
      <c r="O58" s="28"/>
      <c r="P58" s="28"/>
      <c r="Q58" s="28">
        <v>1</v>
      </c>
      <c r="R58" s="28">
        <v>1</v>
      </c>
      <c r="S58" s="28"/>
      <c r="T58" s="28"/>
      <c r="U58" s="28"/>
      <c r="V58" s="28"/>
      <c r="W58" s="28"/>
      <c r="X58" s="28"/>
      <c r="Y58" s="28"/>
      <c r="Z58" s="28"/>
      <c r="AA58" s="28"/>
    </row>
    <row r="59" spans="1:27" ht="12.75">
      <c r="A59" s="28"/>
      <c r="B59" s="28"/>
      <c r="C59" s="28"/>
      <c r="D59" s="28"/>
      <c r="E59" s="28">
        <v>1</v>
      </c>
      <c r="F59" s="28"/>
      <c r="G59" s="28"/>
      <c r="H59" s="28"/>
      <c r="I59" s="28"/>
      <c r="J59" s="28"/>
      <c r="K59" s="28"/>
      <c r="L59" s="28"/>
      <c r="M59" s="28"/>
      <c r="N59" s="28"/>
      <c r="O59" s="28"/>
      <c r="P59" s="28"/>
      <c r="Q59" s="28"/>
      <c r="R59" s="28"/>
      <c r="S59" s="28"/>
      <c r="T59" s="28"/>
      <c r="U59" s="28"/>
      <c r="V59" s="28"/>
      <c r="W59" s="28"/>
      <c r="X59" s="28"/>
      <c r="Y59" s="28"/>
      <c r="Z59" s="28"/>
      <c r="AA59" s="28"/>
    </row>
    <row r="60" spans="1:27" ht="12.75">
      <c r="A60" s="28">
        <v>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v>1</v>
      </c>
    </row>
    <row r="61" spans="1:27" ht="12.75">
      <c r="A61" s="28"/>
      <c r="B61" s="28"/>
      <c r="C61" s="28"/>
      <c r="D61" s="28"/>
      <c r="E61" s="28"/>
      <c r="F61" s="28"/>
      <c r="G61" s="28"/>
      <c r="H61" s="28"/>
      <c r="I61" s="28"/>
      <c r="J61" s="28"/>
      <c r="K61" s="28"/>
      <c r="L61" s="28"/>
      <c r="M61" s="28"/>
      <c r="N61" s="28"/>
      <c r="O61" s="28"/>
      <c r="P61" s="28"/>
      <c r="Q61" s="28"/>
      <c r="R61" s="28"/>
      <c r="S61" s="28"/>
      <c r="T61" s="28">
        <v>1</v>
      </c>
      <c r="U61" s="28"/>
      <c r="V61" s="28"/>
      <c r="W61" s="28"/>
      <c r="X61" s="28"/>
      <c r="Y61" s="28"/>
      <c r="Z61" s="28"/>
      <c r="AA61" s="28"/>
    </row>
    <row r="62" spans="1:27" ht="12.75">
      <c r="A62" s="28"/>
      <c r="B62" s="28"/>
      <c r="C62" s="28"/>
      <c r="D62" s="28"/>
      <c r="E62" s="28"/>
      <c r="F62" s="28"/>
      <c r="G62" s="28"/>
      <c r="H62" s="28"/>
      <c r="I62" s="28"/>
      <c r="J62" s="28"/>
      <c r="K62" s="28"/>
      <c r="L62" s="28"/>
      <c r="M62" s="28">
        <v>1</v>
      </c>
      <c r="N62" s="28"/>
      <c r="O62" s="28"/>
      <c r="P62" s="28"/>
      <c r="Q62" s="28"/>
      <c r="R62" s="28"/>
      <c r="S62" s="28"/>
      <c r="T62" s="28"/>
      <c r="U62" s="28"/>
      <c r="V62" s="28"/>
      <c r="W62" s="28"/>
      <c r="X62" s="28"/>
      <c r="Y62" s="28"/>
      <c r="Z62" s="28"/>
      <c r="AA62" s="28"/>
    </row>
    <row r="63" spans="1:27" ht="12.75">
      <c r="A63" s="28"/>
      <c r="B63" s="28"/>
      <c r="C63" s="28">
        <v>1</v>
      </c>
      <c r="D63" s="28"/>
      <c r="E63" s="28"/>
      <c r="F63" s="28"/>
      <c r="G63" s="28"/>
      <c r="H63" s="28"/>
      <c r="I63" s="28"/>
      <c r="J63" s="28"/>
      <c r="K63" s="28"/>
      <c r="L63" s="28"/>
      <c r="M63" s="28"/>
      <c r="N63" s="28"/>
      <c r="O63" s="28"/>
      <c r="P63" s="28"/>
      <c r="Q63" s="28"/>
      <c r="R63" s="28"/>
      <c r="S63" s="28"/>
      <c r="T63" s="28"/>
      <c r="U63" s="28"/>
      <c r="V63" s="28"/>
      <c r="W63" s="28"/>
      <c r="X63" s="28"/>
      <c r="Y63" s="28"/>
      <c r="Z63" s="28"/>
      <c r="AA63" s="28"/>
    </row>
    <row r="64" spans="1:27" ht="12.75" customHeight="1">
      <c r="A64" s="28"/>
      <c r="B64" s="28">
        <v>1</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t="s">
        <v>864</v>
      </c>
    </row>
    <row r="65" spans="1:27" ht="12.7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v>1</v>
      </c>
    </row>
    <row r="66" spans="1:27" ht="12.75">
      <c r="A66" s="28"/>
      <c r="B66" s="28"/>
      <c r="C66" s="28"/>
      <c r="D66" s="28"/>
      <c r="E66" s="28"/>
      <c r="F66" s="28"/>
      <c r="G66" s="28"/>
      <c r="H66" s="28"/>
      <c r="I66" s="28"/>
      <c r="J66" s="28"/>
      <c r="K66" s="28"/>
      <c r="L66" s="28"/>
      <c r="M66" s="28"/>
      <c r="N66" s="28"/>
      <c r="O66" s="28"/>
      <c r="P66" s="28"/>
      <c r="Q66" s="28"/>
      <c r="R66" s="28"/>
      <c r="S66" s="28"/>
      <c r="T66" s="28"/>
      <c r="U66" s="28"/>
      <c r="V66" s="28">
        <v>1</v>
      </c>
      <c r="W66" s="28"/>
      <c r="X66" s="28"/>
      <c r="Y66" s="28"/>
      <c r="Z66" s="28"/>
      <c r="AA66" s="28"/>
    </row>
    <row r="67" spans="1:27" ht="12.75">
      <c r="A67" s="28">
        <v>1</v>
      </c>
      <c r="B67" s="28"/>
      <c r="C67" s="28">
        <v>1</v>
      </c>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ht="12.75">
      <c r="A68" s="13">
        <v>1</v>
      </c>
      <c r="B68" s="13"/>
      <c r="C68" s="13"/>
      <c r="D68" s="13"/>
      <c r="E68" s="13"/>
      <c r="F68" s="13"/>
      <c r="G68" s="13"/>
      <c r="H68" s="13"/>
      <c r="I68" s="13"/>
      <c r="J68" s="13"/>
      <c r="K68" s="13"/>
      <c r="L68" s="13"/>
      <c r="M68" s="13"/>
      <c r="N68" s="13"/>
      <c r="O68" s="13"/>
      <c r="P68" s="13"/>
      <c r="Q68" s="13"/>
      <c r="R68" s="13"/>
      <c r="S68" s="13"/>
      <c r="T68" s="13"/>
      <c r="U68" s="13"/>
      <c r="V68" s="13"/>
      <c r="W68" s="13">
        <v>1</v>
      </c>
      <c r="X68" s="13"/>
      <c r="Y68" s="13"/>
      <c r="Z68" s="13"/>
      <c r="AA68" s="13"/>
    </row>
    <row r="69" spans="1:27" ht="12.75">
      <c r="A69" s="13"/>
      <c r="B69" s="13"/>
      <c r="C69" s="13"/>
      <c r="D69" s="13"/>
      <c r="E69" s="13"/>
      <c r="F69" s="13"/>
      <c r="G69" s="13"/>
      <c r="H69" s="13">
        <v>1</v>
      </c>
      <c r="I69" s="13"/>
      <c r="J69" s="13"/>
      <c r="K69" s="13"/>
      <c r="L69" s="13"/>
      <c r="M69" s="13"/>
      <c r="N69" s="13"/>
      <c r="O69" s="13"/>
      <c r="P69" s="13"/>
      <c r="Q69" s="13"/>
      <c r="R69" s="13"/>
      <c r="S69" s="13"/>
      <c r="T69" s="13"/>
      <c r="U69" s="13"/>
      <c r="V69" s="13"/>
      <c r="W69" s="13"/>
      <c r="X69" s="13"/>
      <c r="Y69" s="13"/>
      <c r="Z69" s="13"/>
      <c r="AA69" s="13"/>
    </row>
    <row r="70" spans="1:27" ht="12.75">
      <c r="A70" s="55">
        <v>1</v>
      </c>
      <c r="B70" s="13"/>
      <c r="C70" s="13">
        <v>1</v>
      </c>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2.75">
      <c r="A71" s="13"/>
      <c r="B71" s="13"/>
      <c r="C71" s="13">
        <v>1</v>
      </c>
      <c r="D71" s="13"/>
      <c r="E71" s="13"/>
      <c r="F71" s="13">
        <v>1</v>
      </c>
      <c r="G71" s="13">
        <v>1</v>
      </c>
      <c r="H71" s="13"/>
      <c r="I71" s="13">
        <v>1</v>
      </c>
      <c r="J71" s="13"/>
      <c r="K71" s="13">
        <v>1</v>
      </c>
      <c r="L71" s="13">
        <v>1</v>
      </c>
      <c r="M71" s="13"/>
      <c r="N71" s="13"/>
      <c r="O71" s="13">
        <v>1</v>
      </c>
      <c r="P71" s="13">
        <v>1</v>
      </c>
      <c r="Q71" s="13">
        <v>1</v>
      </c>
      <c r="R71" s="13">
        <v>1</v>
      </c>
      <c r="S71" s="13">
        <v>1</v>
      </c>
      <c r="T71" s="13">
        <v>1</v>
      </c>
      <c r="U71" s="13"/>
      <c r="V71" s="13">
        <v>1</v>
      </c>
      <c r="W71" s="13"/>
      <c r="X71" s="13">
        <v>1</v>
      </c>
      <c r="Y71" s="13"/>
      <c r="Z71" s="13">
        <v>1</v>
      </c>
      <c r="AA71" s="13"/>
    </row>
    <row r="72" spans="1:27" ht="12.75">
      <c r="A72" s="28"/>
      <c r="B72" s="28"/>
      <c r="C72" s="28"/>
      <c r="D72" s="28"/>
      <c r="E72" s="28"/>
      <c r="F72" s="28"/>
      <c r="G72" s="28"/>
      <c r="H72" s="28"/>
      <c r="I72" s="28"/>
      <c r="J72" s="28"/>
      <c r="K72" s="28"/>
      <c r="L72" s="28">
        <v>1</v>
      </c>
      <c r="M72" s="28"/>
      <c r="N72" s="28"/>
      <c r="O72" s="28"/>
      <c r="P72" s="28"/>
      <c r="Q72" s="28"/>
      <c r="R72" s="28"/>
      <c r="S72" s="28">
        <v>1</v>
      </c>
      <c r="T72" s="28"/>
      <c r="U72" s="28"/>
      <c r="V72" s="28"/>
      <c r="W72" s="28"/>
      <c r="X72" s="28"/>
      <c r="Y72" s="28"/>
      <c r="Z72" s="28">
        <v>1</v>
      </c>
      <c r="AA72" s="28"/>
    </row>
    <row r="73" spans="1:27" ht="12.75">
      <c r="A73" s="28"/>
      <c r="B73" s="28"/>
      <c r="C73" s="28"/>
      <c r="D73" s="28"/>
      <c r="E73" s="28">
        <v>1</v>
      </c>
      <c r="F73" s="28"/>
      <c r="G73" s="28"/>
      <c r="H73" s="28"/>
      <c r="I73" s="28"/>
      <c r="J73" s="28"/>
      <c r="K73" s="28"/>
      <c r="L73" s="28"/>
      <c r="M73" s="28"/>
      <c r="N73" s="28"/>
      <c r="O73" s="28"/>
      <c r="P73" s="28"/>
      <c r="Q73" s="28"/>
      <c r="R73" s="28"/>
      <c r="S73" s="28"/>
      <c r="T73" s="28"/>
      <c r="U73" s="28"/>
      <c r="V73" s="28"/>
      <c r="W73" s="28"/>
      <c r="X73" s="28"/>
      <c r="Y73" s="28"/>
      <c r="Z73" s="28"/>
      <c r="AA73" s="28"/>
    </row>
    <row r="74" spans="1:27" ht="12.75">
      <c r="A74" s="49"/>
      <c r="B74" s="49"/>
      <c r="C74" s="49"/>
      <c r="D74" s="49"/>
      <c r="E74" s="49"/>
      <c r="F74" s="49"/>
      <c r="G74" s="49"/>
      <c r="H74" s="49"/>
      <c r="I74" s="49"/>
      <c r="J74" s="49"/>
      <c r="K74" s="49"/>
      <c r="L74" s="49"/>
      <c r="M74" s="49"/>
      <c r="N74" s="49"/>
      <c r="O74" s="49"/>
      <c r="P74" s="49"/>
      <c r="Q74" s="49">
        <v>1</v>
      </c>
      <c r="R74" s="49"/>
      <c r="S74" s="49"/>
      <c r="T74" s="49"/>
      <c r="U74" s="49"/>
      <c r="V74" s="49"/>
      <c r="W74" s="49"/>
      <c r="X74" s="49"/>
      <c r="Y74" s="49"/>
      <c r="Z74" s="49"/>
      <c r="AA74" s="49"/>
    </row>
    <row r="75" spans="1:27" ht="12.75">
      <c r="A75" s="28"/>
      <c r="B75" s="28"/>
      <c r="C75" s="28"/>
      <c r="D75" s="28"/>
      <c r="E75" s="28"/>
      <c r="F75" s="28"/>
      <c r="G75" s="28"/>
      <c r="H75" s="28"/>
      <c r="I75" s="28"/>
      <c r="J75" s="28"/>
      <c r="K75" s="28"/>
      <c r="L75" s="28"/>
      <c r="M75" s="28"/>
      <c r="N75" s="28"/>
      <c r="O75" s="28"/>
      <c r="P75" s="28"/>
      <c r="Q75" s="28"/>
      <c r="R75" s="28"/>
      <c r="S75" s="28"/>
      <c r="T75" s="28"/>
      <c r="U75" s="28"/>
      <c r="V75" s="28">
        <v>1</v>
      </c>
      <c r="W75" s="28"/>
      <c r="X75" s="28"/>
      <c r="Y75" s="28"/>
      <c r="Z75" s="28"/>
      <c r="AA75" s="28"/>
    </row>
    <row r="76" spans="1:27" ht="12.75">
      <c r="A76" s="28"/>
      <c r="B76" s="28">
        <v>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2.75">
      <c r="A77" s="28"/>
      <c r="B77" s="28"/>
      <c r="C77" s="28"/>
      <c r="D77" s="28"/>
      <c r="E77" s="28"/>
      <c r="F77" s="28"/>
      <c r="G77" s="28"/>
      <c r="H77" s="28"/>
      <c r="I77" s="28"/>
      <c r="J77" s="28"/>
      <c r="K77" s="28"/>
      <c r="L77" s="28"/>
      <c r="M77" s="28"/>
      <c r="N77" s="28"/>
      <c r="O77" s="28"/>
      <c r="P77" s="28">
        <v>1</v>
      </c>
      <c r="Q77" s="28"/>
      <c r="R77" s="28"/>
      <c r="S77" s="28"/>
      <c r="T77" s="28"/>
      <c r="U77" s="28"/>
      <c r="V77" s="28"/>
      <c r="W77" s="28"/>
      <c r="X77" s="28"/>
      <c r="Y77" s="28"/>
      <c r="Z77" s="28"/>
      <c r="AA77" s="28"/>
    </row>
    <row r="78" spans="1:27" ht="12.75">
      <c r="A78" s="28"/>
      <c r="B78" s="28"/>
      <c r="C78" s="28">
        <v>1</v>
      </c>
      <c r="D78" s="28"/>
      <c r="E78" s="28"/>
      <c r="F78" s="28"/>
      <c r="G78" s="28"/>
      <c r="H78" s="28"/>
      <c r="I78" s="28"/>
      <c r="J78" s="28"/>
      <c r="K78" s="28"/>
      <c r="L78" s="28"/>
      <c r="M78" s="28"/>
      <c r="N78" s="28"/>
      <c r="O78" s="28"/>
      <c r="P78" s="28"/>
      <c r="Q78" s="28"/>
      <c r="R78" s="28"/>
      <c r="S78" s="28"/>
      <c r="T78" s="28"/>
      <c r="U78" s="28"/>
      <c r="V78" s="28"/>
      <c r="W78" s="28"/>
      <c r="X78" s="28"/>
      <c r="Y78" s="28"/>
      <c r="Z78" s="28"/>
      <c r="AA78" s="28"/>
    </row>
    <row r="79" spans="1:27" ht="12.75">
      <c r="A79" s="28"/>
      <c r="B79" s="28"/>
      <c r="C79" s="28"/>
      <c r="D79" s="28"/>
      <c r="E79" s="28"/>
      <c r="F79" s="28"/>
      <c r="G79" s="28"/>
      <c r="H79" s="28"/>
      <c r="I79" s="28"/>
      <c r="J79" s="28"/>
      <c r="K79" s="28"/>
      <c r="L79" s="28"/>
      <c r="M79" s="28"/>
      <c r="N79" s="28"/>
      <c r="O79" s="28"/>
      <c r="P79" s="28">
        <v>1</v>
      </c>
      <c r="Q79" s="28"/>
      <c r="R79" s="28"/>
      <c r="S79" s="28"/>
      <c r="T79" s="28"/>
      <c r="U79" s="28"/>
      <c r="V79" s="28"/>
      <c r="W79" s="28"/>
      <c r="X79" s="28"/>
      <c r="Y79" s="28"/>
      <c r="Z79" s="28"/>
      <c r="AA79" s="28"/>
    </row>
    <row r="80" spans="1:27" ht="12.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2.75">
      <c r="A81" s="28"/>
      <c r="B81" s="28"/>
      <c r="C81" s="28"/>
      <c r="D81" s="28"/>
      <c r="E81" s="28"/>
      <c r="F81" s="28"/>
      <c r="G81" s="28"/>
      <c r="H81" s="28"/>
      <c r="I81" s="28"/>
      <c r="J81" s="28"/>
      <c r="K81" s="28"/>
      <c r="L81" s="28"/>
      <c r="M81" s="28"/>
      <c r="N81" s="28"/>
      <c r="O81" s="28"/>
      <c r="P81" s="28">
        <v>1</v>
      </c>
      <c r="Q81" s="28"/>
      <c r="R81" s="28"/>
      <c r="S81" s="28"/>
      <c r="T81" s="28"/>
      <c r="U81" s="28"/>
      <c r="V81" s="28"/>
      <c r="W81" s="28"/>
      <c r="X81" s="28"/>
      <c r="Y81" s="28"/>
      <c r="Z81" s="28"/>
      <c r="AA81" s="28"/>
    </row>
    <row r="82" spans="1:27" ht="12.75">
      <c r="A82" s="28"/>
      <c r="B82" s="28"/>
      <c r="C82" s="28"/>
      <c r="D82" s="28"/>
      <c r="E82" s="28">
        <v>1</v>
      </c>
      <c r="F82" s="28"/>
      <c r="G82" s="28"/>
      <c r="H82" s="28"/>
      <c r="I82" s="28"/>
      <c r="J82" s="28"/>
      <c r="K82" s="28"/>
      <c r="L82" s="28"/>
      <c r="M82" s="28"/>
      <c r="N82" s="28"/>
      <c r="O82" s="28"/>
      <c r="P82" s="28"/>
      <c r="Q82" s="28"/>
      <c r="R82" s="28">
        <v>1</v>
      </c>
      <c r="S82" s="28"/>
      <c r="T82" s="28"/>
      <c r="U82" s="28"/>
      <c r="V82" s="28">
        <v>1</v>
      </c>
      <c r="W82" s="28"/>
      <c r="X82" s="28"/>
      <c r="Y82" s="28"/>
      <c r="Z82" s="28"/>
      <c r="AA82" s="28"/>
    </row>
    <row r="83" spans="1:27" ht="12.75">
      <c r="A83" s="28"/>
      <c r="B83" s="28"/>
      <c r="C83" s="28"/>
      <c r="D83" s="28"/>
      <c r="E83" s="28"/>
      <c r="F83" s="28"/>
      <c r="G83" s="28"/>
      <c r="H83" s="28"/>
      <c r="I83" s="28"/>
      <c r="J83" s="28"/>
      <c r="K83" s="28"/>
      <c r="L83" s="28"/>
      <c r="M83" s="28"/>
      <c r="N83" s="28"/>
      <c r="O83" s="28"/>
      <c r="P83" s="28"/>
      <c r="Q83" s="28"/>
      <c r="R83" s="28"/>
      <c r="S83" s="28"/>
      <c r="T83" s="28">
        <v>1</v>
      </c>
      <c r="U83" s="28"/>
      <c r="V83" s="28"/>
      <c r="W83" s="28"/>
      <c r="X83" s="28"/>
      <c r="Y83" s="28"/>
      <c r="Z83" s="28"/>
      <c r="AA83" s="28"/>
    </row>
    <row r="84" spans="1:27" ht="12.75">
      <c r="A84" s="28"/>
      <c r="B84" s="28"/>
      <c r="C84" s="28"/>
      <c r="D84" s="28"/>
      <c r="E84" s="28"/>
      <c r="F84" s="28"/>
      <c r="G84" s="28"/>
      <c r="H84" s="28"/>
      <c r="I84" s="28"/>
      <c r="J84" s="28"/>
      <c r="K84" s="28"/>
      <c r="L84" s="28"/>
      <c r="M84" s="28"/>
      <c r="N84" s="28"/>
      <c r="O84" s="28"/>
      <c r="P84" s="28"/>
      <c r="Q84" s="28"/>
      <c r="R84" s="28"/>
      <c r="S84" s="28"/>
      <c r="T84" s="28"/>
      <c r="U84" s="28"/>
      <c r="V84" s="28">
        <v>1</v>
      </c>
      <c r="W84" s="28"/>
      <c r="X84" s="28"/>
      <c r="Y84" s="28"/>
      <c r="Z84" s="28"/>
      <c r="AA84" s="28"/>
    </row>
    <row r="85" spans="1:27" ht="12.75">
      <c r="A85" s="28"/>
      <c r="B85" s="28"/>
      <c r="C85" s="28"/>
      <c r="D85" s="28"/>
      <c r="E85" s="28"/>
      <c r="F85" s="28"/>
      <c r="G85" s="28"/>
      <c r="H85" s="28"/>
      <c r="I85" s="28"/>
      <c r="J85" s="28"/>
      <c r="K85" s="28"/>
      <c r="L85" s="28"/>
      <c r="M85" s="28"/>
      <c r="N85" s="28"/>
      <c r="O85" s="28"/>
      <c r="P85" s="28"/>
      <c r="Q85" s="28"/>
      <c r="R85" s="28"/>
      <c r="S85" s="28"/>
      <c r="T85" s="28">
        <v>1</v>
      </c>
      <c r="U85" s="28"/>
      <c r="V85" s="28"/>
      <c r="W85" s="28"/>
      <c r="X85" s="28"/>
      <c r="Y85" s="28"/>
      <c r="Z85" s="28"/>
      <c r="AA85" s="28"/>
    </row>
    <row r="86" spans="1:27" ht="12.75">
      <c r="A86" s="28"/>
      <c r="B86" s="28"/>
      <c r="C86" s="28">
        <v>1</v>
      </c>
      <c r="D86" s="28"/>
      <c r="E86" s="28">
        <v>1</v>
      </c>
      <c r="F86" s="28">
        <v>1</v>
      </c>
      <c r="G86" s="28">
        <v>1</v>
      </c>
      <c r="H86" s="28">
        <v>1</v>
      </c>
      <c r="I86" s="28"/>
      <c r="J86" s="28"/>
      <c r="K86" s="28">
        <v>1</v>
      </c>
      <c r="L86" s="28">
        <v>1</v>
      </c>
      <c r="M86" s="28">
        <v>1</v>
      </c>
      <c r="N86" s="28"/>
      <c r="O86" s="28"/>
      <c r="P86" s="28">
        <v>1</v>
      </c>
      <c r="Q86" s="28">
        <v>1</v>
      </c>
      <c r="R86" s="28"/>
      <c r="S86" s="28">
        <v>1</v>
      </c>
      <c r="T86" s="28"/>
      <c r="U86" s="28">
        <v>1</v>
      </c>
      <c r="V86" s="28">
        <v>1</v>
      </c>
      <c r="W86" s="28"/>
      <c r="X86" s="28"/>
      <c r="Y86" s="28"/>
      <c r="Z86" s="28"/>
      <c r="AA86" s="28"/>
    </row>
    <row r="87" spans="1:27" ht="12.75">
      <c r="A87" s="28"/>
      <c r="B87" s="28"/>
      <c r="C87" s="28"/>
      <c r="D87" s="28"/>
      <c r="E87" s="28"/>
      <c r="F87" s="28"/>
      <c r="G87" s="28"/>
      <c r="H87" s="28"/>
      <c r="I87" s="28"/>
      <c r="J87" s="28"/>
      <c r="K87" s="28"/>
      <c r="L87" s="28"/>
      <c r="M87" s="28"/>
      <c r="N87" s="28"/>
      <c r="O87" s="28"/>
      <c r="P87" s="28"/>
      <c r="Q87" s="28"/>
      <c r="R87" s="28"/>
      <c r="S87" s="28"/>
      <c r="T87" s="28">
        <v>1</v>
      </c>
      <c r="U87" s="28"/>
      <c r="V87" s="28"/>
      <c r="W87" s="28"/>
      <c r="X87" s="28"/>
      <c r="Y87" s="28"/>
      <c r="Z87" s="28"/>
      <c r="AA87" s="28"/>
    </row>
    <row r="88" spans="1:27" ht="12.75">
      <c r="A88" s="28"/>
      <c r="B88" s="28"/>
      <c r="C88" s="28"/>
      <c r="D88" s="28"/>
      <c r="E88" s="28">
        <v>1</v>
      </c>
      <c r="F88" s="28"/>
      <c r="G88" s="28"/>
      <c r="H88" s="28"/>
      <c r="I88" s="28"/>
      <c r="J88" s="28"/>
      <c r="K88" s="28"/>
      <c r="L88" s="28"/>
      <c r="M88" s="28">
        <v>1</v>
      </c>
      <c r="N88" s="28"/>
      <c r="O88" s="28">
        <v>1</v>
      </c>
      <c r="P88" s="28"/>
      <c r="Q88" s="28"/>
      <c r="R88" s="28"/>
      <c r="S88" s="28"/>
      <c r="T88" s="28"/>
      <c r="U88" s="28"/>
      <c r="V88" s="28">
        <v>1</v>
      </c>
      <c r="W88" s="28"/>
      <c r="X88" s="28"/>
      <c r="Y88" s="28"/>
      <c r="Z88" s="28"/>
      <c r="AA88" s="28"/>
    </row>
    <row r="89" spans="1:27" ht="12.7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v>1</v>
      </c>
    </row>
    <row r="90" spans="1:27" ht="12.75">
      <c r="A90" s="28"/>
      <c r="B90" s="28"/>
      <c r="C90" s="28">
        <v>1</v>
      </c>
      <c r="D90" s="28"/>
      <c r="E90" s="28"/>
      <c r="F90" s="28"/>
      <c r="G90" s="28"/>
      <c r="H90" s="28"/>
      <c r="I90" s="28"/>
      <c r="J90" s="28"/>
      <c r="K90" s="28"/>
      <c r="L90" s="28"/>
      <c r="M90" s="28"/>
      <c r="N90" s="28"/>
      <c r="O90" s="28"/>
      <c r="P90" s="28"/>
      <c r="Q90" s="28"/>
      <c r="R90" s="28"/>
      <c r="S90" s="28"/>
      <c r="T90" s="28"/>
      <c r="U90" s="28"/>
      <c r="V90" s="28"/>
      <c r="W90" s="28"/>
      <c r="X90" s="28"/>
      <c r="Y90" s="28"/>
      <c r="Z90" s="28"/>
      <c r="AA90" s="28"/>
    </row>
    <row r="91" spans="1:27" ht="12.75">
      <c r="A91" s="28"/>
      <c r="B91" s="28"/>
      <c r="C91" s="28"/>
      <c r="D91" s="28"/>
      <c r="E91" s="28"/>
      <c r="F91" s="28"/>
      <c r="G91" s="28"/>
      <c r="H91" s="28"/>
      <c r="I91" s="28"/>
      <c r="J91" s="28"/>
      <c r="K91" s="28"/>
      <c r="L91" s="28"/>
      <c r="M91" s="28"/>
      <c r="N91" s="28"/>
      <c r="O91" s="28"/>
      <c r="P91" s="28"/>
      <c r="Q91" s="28">
        <v>1</v>
      </c>
      <c r="R91" s="28"/>
      <c r="S91" s="28"/>
      <c r="T91" s="28"/>
      <c r="U91" s="28"/>
      <c r="V91" s="28"/>
      <c r="W91" s="28"/>
      <c r="X91" s="28"/>
      <c r="Y91" s="28"/>
      <c r="Z91" s="28"/>
      <c r="AA91" s="28"/>
    </row>
    <row r="92" spans="1:27" ht="12.75">
      <c r="A92" s="28"/>
      <c r="B92" s="28"/>
      <c r="C92" s="28"/>
      <c r="D92" s="28"/>
      <c r="E92" s="28"/>
      <c r="F92" s="28"/>
      <c r="G92" s="28"/>
      <c r="H92" s="28"/>
      <c r="I92" s="28"/>
      <c r="J92" s="28"/>
      <c r="K92" s="28"/>
      <c r="L92" s="28"/>
      <c r="M92" s="28"/>
      <c r="N92" s="28"/>
      <c r="O92" s="28"/>
      <c r="P92" s="28">
        <v>1</v>
      </c>
      <c r="Q92" s="28"/>
      <c r="R92" s="28"/>
      <c r="S92" s="28"/>
      <c r="T92" s="28"/>
      <c r="U92" s="28"/>
      <c r="V92" s="28"/>
      <c r="W92" s="28"/>
      <c r="X92" s="28"/>
      <c r="Y92" s="28"/>
      <c r="Z92" s="28"/>
      <c r="AA92" s="28"/>
    </row>
    <row r="93" spans="1:27" ht="12.75">
      <c r="A93" s="28"/>
      <c r="B93" s="28"/>
      <c r="C93" s="28">
        <v>1</v>
      </c>
      <c r="D93" s="28"/>
      <c r="E93" s="28"/>
      <c r="F93" s="28"/>
      <c r="G93" s="28"/>
      <c r="H93" s="28"/>
      <c r="I93" s="28"/>
      <c r="J93" s="28"/>
      <c r="K93" s="28"/>
      <c r="L93" s="28"/>
      <c r="M93" s="28"/>
      <c r="N93" s="28"/>
      <c r="O93" s="28"/>
      <c r="P93" s="28"/>
      <c r="Q93" s="28"/>
      <c r="R93" s="28"/>
      <c r="S93" s="28"/>
      <c r="T93" s="28"/>
      <c r="U93" s="28"/>
      <c r="V93" s="28"/>
      <c r="W93" s="28"/>
      <c r="X93" s="28"/>
      <c r="Y93" s="28"/>
      <c r="Z93" s="28"/>
      <c r="AA93" s="28"/>
    </row>
    <row r="94" spans="1:27" ht="12.75">
      <c r="A94" s="28"/>
      <c r="B94" s="28"/>
      <c r="C94" s="28"/>
      <c r="D94" s="28"/>
      <c r="E94" s="28"/>
      <c r="F94" s="28"/>
      <c r="G94" s="28"/>
      <c r="H94" s="28"/>
      <c r="I94" s="28"/>
      <c r="J94" s="28"/>
      <c r="K94" s="28"/>
      <c r="L94" s="28"/>
      <c r="M94" s="28"/>
      <c r="N94" s="28"/>
      <c r="O94" s="28"/>
      <c r="P94" s="28">
        <v>1</v>
      </c>
      <c r="Q94" s="28"/>
      <c r="R94" s="28"/>
      <c r="S94" s="28"/>
      <c r="T94" s="28"/>
      <c r="U94" s="28"/>
      <c r="V94" s="28"/>
      <c r="W94" s="28"/>
      <c r="X94" s="28"/>
      <c r="Y94" s="28"/>
      <c r="Z94" s="28"/>
      <c r="AA94" s="28"/>
    </row>
    <row r="95" spans="1:27" ht="12.75">
      <c r="A95" s="28"/>
      <c r="B95" s="28"/>
      <c r="C95" s="28"/>
      <c r="D95" s="28"/>
      <c r="E95" s="28"/>
      <c r="F95" s="28"/>
      <c r="G95" s="28"/>
      <c r="H95" s="28">
        <v>1</v>
      </c>
      <c r="I95" s="28"/>
      <c r="J95" s="28"/>
      <c r="K95" s="28"/>
      <c r="L95" s="28"/>
      <c r="M95" s="28"/>
      <c r="N95" s="28"/>
      <c r="O95" s="28"/>
      <c r="P95" s="28"/>
      <c r="Q95" s="28"/>
      <c r="R95" s="28"/>
      <c r="S95" s="28"/>
      <c r="T95" s="28"/>
      <c r="U95" s="28"/>
      <c r="V95" s="28"/>
      <c r="W95" s="28"/>
      <c r="X95" s="28"/>
      <c r="Y95" s="28"/>
      <c r="Z95" s="28"/>
      <c r="AA95" s="28"/>
    </row>
    <row r="96" spans="1:27" ht="12.75">
      <c r="A96" s="28"/>
      <c r="B96" s="28"/>
      <c r="C96" s="28">
        <v>1</v>
      </c>
      <c r="D96" s="28"/>
      <c r="E96" s="28"/>
      <c r="F96" s="28">
        <v>1</v>
      </c>
      <c r="G96" s="28"/>
      <c r="H96" s="28">
        <v>1</v>
      </c>
      <c r="I96" s="28"/>
      <c r="J96" s="28"/>
      <c r="K96" s="28"/>
      <c r="L96" s="28"/>
      <c r="M96" s="28"/>
      <c r="N96" s="28"/>
      <c r="O96" s="28"/>
      <c r="P96" s="28"/>
      <c r="Q96" s="28"/>
      <c r="R96" s="28"/>
      <c r="S96" s="28"/>
      <c r="T96" s="28"/>
      <c r="U96" s="28"/>
      <c r="V96" s="28"/>
      <c r="W96" s="28">
        <v>1</v>
      </c>
      <c r="X96" s="28"/>
      <c r="Y96" s="28"/>
      <c r="Z96" s="28"/>
      <c r="AA96" s="28"/>
    </row>
    <row r="97" spans="1:27" ht="12.75">
      <c r="A97" s="28"/>
      <c r="B97" s="28"/>
      <c r="C97" s="28"/>
      <c r="D97" s="28"/>
      <c r="E97" s="28"/>
      <c r="F97" s="28"/>
      <c r="G97" s="28"/>
      <c r="H97" s="28"/>
      <c r="I97" s="28"/>
      <c r="J97" s="28"/>
      <c r="K97" s="28"/>
      <c r="L97" s="28"/>
      <c r="M97" s="28"/>
      <c r="N97" s="28"/>
      <c r="O97" s="28"/>
      <c r="P97" s="28"/>
      <c r="Q97" s="28"/>
      <c r="R97" s="28"/>
      <c r="S97" s="28"/>
      <c r="T97" s="28">
        <v>1</v>
      </c>
      <c r="U97" s="28"/>
      <c r="V97" s="28"/>
      <c r="W97" s="28"/>
      <c r="X97" s="28"/>
      <c r="Y97" s="28"/>
      <c r="Z97" s="28"/>
      <c r="AA97" s="28"/>
    </row>
    <row r="98" spans="1:27" ht="12.75">
      <c r="A98" s="28"/>
      <c r="B98" s="28">
        <v>1</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ht="12.75">
      <c r="A99" s="28"/>
      <c r="B99" s="28"/>
      <c r="C99" s="28"/>
      <c r="D99" s="28"/>
      <c r="E99" s="28"/>
      <c r="F99" s="28"/>
      <c r="G99" s="28"/>
      <c r="H99" s="28"/>
      <c r="I99" s="28"/>
      <c r="J99" s="28"/>
      <c r="K99" s="28"/>
      <c r="L99" s="28"/>
      <c r="M99" s="28"/>
      <c r="N99" s="28"/>
      <c r="O99" s="28"/>
      <c r="P99" s="28"/>
      <c r="Q99" s="28"/>
      <c r="R99" s="28"/>
      <c r="S99" s="28"/>
      <c r="T99" s="28"/>
      <c r="U99" s="28"/>
      <c r="V99" s="28">
        <v>1</v>
      </c>
      <c r="W99" s="28"/>
      <c r="X99" s="28"/>
      <c r="Y99" s="28"/>
      <c r="Z99" s="28"/>
      <c r="AA99" s="28"/>
    </row>
    <row r="100" spans="1:27" ht="12.75">
      <c r="A100" s="28"/>
      <c r="B100" s="28"/>
      <c r="C100" s="28"/>
      <c r="D100" s="28"/>
      <c r="E100" s="28"/>
      <c r="F100" s="28"/>
      <c r="G100" s="28"/>
      <c r="H100" s="28"/>
      <c r="I100" s="28"/>
      <c r="J100" s="28"/>
      <c r="K100" s="28"/>
      <c r="L100" s="28"/>
      <c r="M100" s="28"/>
      <c r="N100" s="28"/>
      <c r="O100" s="28"/>
      <c r="P100" s="28">
        <v>1</v>
      </c>
      <c r="Q100" s="28"/>
      <c r="R100" s="28"/>
      <c r="S100" s="28"/>
      <c r="T100" s="28"/>
      <c r="U100" s="28"/>
      <c r="V100" s="28"/>
      <c r="W100" s="28"/>
      <c r="X100" s="28"/>
      <c r="Y100" s="28"/>
      <c r="Z100" s="28"/>
      <c r="AA100" s="28"/>
    </row>
    <row r="101" spans="1:27" ht="12.75">
      <c r="A101" s="28"/>
      <c r="B101" s="28"/>
      <c r="C101" s="28"/>
      <c r="D101" s="28"/>
      <c r="E101" s="28"/>
      <c r="F101" s="28"/>
      <c r="G101" s="28"/>
      <c r="H101" s="28"/>
      <c r="I101" s="28"/>
      <c r="J101" s="28"/>
      <c r="K101" s="28"/>
      <c r="L101" s="28"/>
      <c r="M101" s="28"/>
      <c r="N101" s="28"/>
      <c r="O101" s="28"/>
      <c r="P101" s="28"/>
      <c r="Q101" s="28"/>
      <c r="R101" s="28"/>
      <c r="S101" s="28"/>
      <c r="T101" s="28"/>
      <c r="U101" s="28"/>
      <c r="V101" s="28">
        <v>1</v>
      </c>
      <c r="W101" s="28"/>
      <c r="X101" s="28"/>
      <c r="Y101" s="28"/>
      <c r="Z101" s="28"/>
      <c r="AA101" s="28"/>
    </row>
    <row r="102" spans="1:27" ht="12.75">
      <c r="A102" s="28">
        <v>1</v>
      </c>
      <c r="B102" s="28"/>
      <c r="C102" s="28"/>
      <c r="D102" s="28"/>
      <c r="E102" s="28"/>
      <c r="F102" s="28"/>
      <c r="G102" s="28"/>
      <c r="H102" s="28">
        <v>1</v>
      </c>
      <c r="I102" s="28"/>
      <c r="J102" s="28"/>
      <c r="K102" s="28"/>
      <c r="L102" s="28"/>
      <c r="M102" s="28"/>
      <c r="N102" s="28"/>
      <c r="O102" s="28"/>
      <c r="P102" s="28"/>
      <c r="Q102" s="28"/>
      <c r="R102" s="28"/>
      <c r="S102" s="28"/>
      <c r="T102" s="28"/>
      <c r="U102" s="28"/>
      <c r="V102" s="28"/>
      <c r="W102" s="28"/>
      <c r="X102" s="28"/>
      <c r="Y102" s="28"/>
      <c r="Z102" s="28"/>
      <c r="AA102" s="28"/>
    </row>
    <row r="103" spans="1:27" ht="12.75">
      <c r="A103" s="28"/>
      <c r="B103" s="28"/>
      <c r="C103" s="28"/>
      <c r="D103" s="28"/>
      <c r="E103" s="28"/>
      <c r="F103" s="28"/>
      <c r="G103" s="28"/>
      <c r="H103" s="28"/>
      <c r="I103" s="28"/>
      <c r="J103" s="28"/>
      <c r="K103" s="28"/>
      <c r="L103" s="28">
        <v>1</v>
      </c>
      <c r="M103" s="28"/>
      <c r="N103" s="28"/>
      <c r="O103" s="28"/>
      <c r="P103" s="28"/>
      <c r="Q103" s="28"/>
      <c r="R103" s="28"/>
      <c r="S103" s="28"/>
      <c r="T103" s="28"/>
      <c r="U103" s="28"/>
      <c r="V103" s="28"/>
      <c r="W103" s="28"/>
      <c r="X103" s="28"/>
      <c r="Y103" s="28"/>
      <c r="Z103" s="28"/>
      <c r="AA103" s="28"/>
    </row>
    <row r="104" spans="1:27" ht="12.75">
      <c r="A104" s="28"/>
      <c r="B104" s="28"/>
      <c r="C104" s="28"/>
      <c r="D104" s="28"/>
      <c r="E104" s="28"/>
      <c r="F104" s="28"/>
      <c r="G104" s="28">
        <v>1</v>
      </c>
      <c r="H104" s="28"/>
      <c r="I104" s="28"/>
      <c r="J104" s="28"/>
      <c r="K104" s="28"/>
      <c r="L104" s="28"/>
      <c r="M104" s="28"/>
      <c r="N104" s="28"/>
      <c r="O104" s="28"/>
      <c r="P104" s="28"/>
      <c r="Q104" s="28"/>
      <c r="R104" s="28"/>
      <c r="S104" s="28"/>
      <c r="T104" s="28"/>
      <c r="U104" s="28"/>
      <c r="V104" s="28"/>
      <c r="W104" s="28"/>
      <c r="X104" s="28"/>
      <c r="Y104" s="28"/>
      <c r="Z104" s="28"/>
      <c r="AA104" s="28"/>
    </row>
    <row r="105" spans="1:27" ht="12.75">
      <c r="A105" s="28"/>
      <c r="B105" s="28"/>
      <c r="C105" s="28"/>
      <c r="D105" s="28"/>
      <c r="E105" s="28"/>
      <c r="F105" s="28"/>
      <c r="G105" s="28"/>
      <c r="H105" s="28"/>
      <c r="I105" s="28"/>
      <c r="J105" s="28"/>
      <c r="K105" s="28"/>
      <c r="L105" s="28"/>
      <c r="M105" s="28"/>
      <c r="N105" s="28"/>
      <c r="O105" s="28"/>
      <c r="P105" s="28"/>
      <c r="Q105" s="28"/>
      <c r="R105" s="28">
        <v>1</v>
      </c>
      <c r="S105" s="28"/>
      <c r="T105" s="28"/>
      <c r="U105" s="28"/>
      <c r="V105" s="28"/>
      <c r="W105" s="28"/>
      <c r="X105" s="28"/>
      <c r="Y105" s="28"/>
      <c r="Z105" s="28"/>
      <c r="AA105" s="28"/>
    </row>
    <row r="106" spans="1:27" ht="12.75">
      <c r="A106" s="28"/>
      <c r="B106" s="28">
        <v>1</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2.75">
      <c r="A107" s="28"/>
      <c r="B107" s="28"/>
      <c r="C107" s="28"/>
      <c r="D107" s="28"/>
      <c r="E107" s="28">
        <v>1</v>
      </c>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2.75">
      <c r="A108" s="28"/>
      <c r="B108" s="28"/>
      <c r="C108" s="28"/>
      <c r="D108" s="28"/>
      <c r="E108" s="28"/>
      <c r="F108" s="28"/>
      <c r="G108" s="28"/>
      <c r="H108" s="28"/>
      <c r="I108" s="28"/>
      <c r="J108" s="28"/>
      <c r="K108" s="28"/>
      <c r="L108" s="28"/>
      <c r="M108" s="28"/>
      <c r="N108" s="28"/>
      <c r="O108" s="28"/>
      <c r="P108" s="28"/>
      <c r="Q108" s="28"/>
      <c r="R108" s="28"/>
      <c r="S108" s="28"/>
      <c r="T108" s="28">
        <v>1</v>
      </c>
      <c r="U108" s="28"/>
      <c r="V108" s="28"/>
      <c r="W108" s="28"/>
      <c r="X108" s="28"/>
      <c r="Y108" s="28"/>
      <c r="Z108" s="28"/>
      <c r="AA108" s="28"/>
    </row>
    <row r="109" spans="1:27" ht="12.75">
      <c r="A109" s="28"/>
      <c r="B109" s="28"/>
      <c r="C109" s="28"/>
      <c r="D109" s="28"/>
      <c r="E109" s="28"/>
      <c r="F109" s="28"/>
      <c r="G109" s="28"/>
      <c r="H109" s="28"/>
      <c r="I109" s="28"/>
      <c r="J109" s="28"/>
      <c r="K109" s="28"/>
      <c r="L109" s="28"/>
      <c r="M109" s="28"/>
      <c r="N109" s="28"/>
      <c r="O109" s="28"/>
      <c r="P109" s="28"/>
      <c r="Q109" s="28"/>
      <c r="R109" s="28"/>
      <c r="S109" s="28"/>
      <c r="T109" s="28"/>
      <c r="U109" s="28"/>
      <c r="V109" s="28"/>
      <c r="W109" s="28">
        <v>1</v>
      </c>
      <c r="X109" s="28"/>
      <c r="Y109" s="28"/>
      <c r="Z109" s="28"/>
      <c r="AA109" s="28"/>
    </row>
    <row r="110" spans="1:27" ht="12.75">
      <c r="A110" s="28">
        <v>1</v>
      </c>
      <c r="B110" s="28"/>
      <c r="C110" s="28"/>
      <c r="D110" s="28"/>
      <c r="E110" s="28"/>
      <c r="F110" s="28"/>
      <c r="G110" s="28"/>
      <c r="H110" s="28"/>
      <c r="I110" s="28"/>
      <c r="J110" s="28"/>
      <c r="K110" s="28"/>
      <c r="L110" s="28"/>
      <c r="M110" s="28">
        <v>1</v>
      </c>
      <c r="N110" s="28"/>
      <c r="O110" s="28"/>
      <c r="P110" s="28"/>
      <c r="Q110" s="28"/>
      <c r="R110" s="28"/>
      <c r="S110" s="28"/>
      <c r="T110" s="28"/>
      <c r="U110" s="28"/>
      <c r="V110" s="28"/>
      <c r="W110" s="28"/>
      <c r="X110" s="28"/>
      <c r="Y110" s="28"/>
      <c r="Z110" s="28"/>
      <c r="AA110" s="28"/>
    </row>
    <row r="111" spans="1:27" ht="12.75">
      <c r="A111" s="28">
        <v>0</v>
      </c>
      <c r="B111" s="28">
        <v>1</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2.75">
      <c r="A112" s="28"/>
      <c r="B112" s="28"/>
      <c r="C112" s="28"/>
      <c r="D112" s="28"/>
      <c r="E112" s="28"/>
      <c r="F112" s="28"/>
      <c r="G112" s="28">
        <v>1</v>
      </c>
      <c r="H112" s="28"/>
      <c r="I112" s="28"/>
      <c r="J112" s="28"/>
      <c r="K112" s="28"/>
      <c r="L112" s="28"/>
      <c r="M112" s="28"/>
      <c r="N112" s="28"/>
      <c r="O112" s="28"/>
      <c r="P112" s="28"/>
      <c r="Q112" s="28"/>
      <c r="R112" s="28"/>
      <c r="S112" s="28"/>
      <c r="T112" s="28"/>
      <c r="U112" s="28"/>
      <c r="V112" s="28"/>
      <c r="W112" s="28"/>
      <c r="X112" s="28"/>
      <c r="Y112" s="28"/>
      <c r="Z112" s="28"/>
      <c r="AA112" s="28"/>
    </row>
    <row r="113" spans="1:27" ht="12.75">
      <c r="A113" s="28"/>
      <c r="B113" s="28"/>
      <c r="C113" s="28"/>
      <c r="D113" s="28"/>
      <c r="E113" s="28"/>
      <c r="F113" s="28"/>
      <c r="G113" s="28"/>
      <c r="H113" s="28"/>
      <c r="I113" s="28"/>
      <c r="J113" s="28"/>
      <c r="K113" s="28"/>
      <c r="L113" s="28"/>
      <c r="M113" s="28"/>
      <c r="N113" s="28"/>
      <c r="O113" s="28"/>
      <c r="P113" s="28"/>
      <c r="Q113" s="28"/>
      <c r="R113" s="28"/>
      <c r="S113" s="28"/>
      <c r="T113" s="28"/>
      <c r="U113" s="28"/>
      <c r="V113" s="28">
        <v>1</v>
      </c>
      <c r="W113" s="28"/>
      <c r="X113" s="28"/>
      <c r="Y113" s="28"/>
      <c r="Z113" s="28"/>
      <c r="AA113" s="28"/>
    </row>
    <row r="114" spans="1:27" ht="12.75">
      <c r="A114" s="28"/>
      <c r="B114" s="28"/>
      <c r="C114" s="28"/>
      <c r="D114" s="28"/>
      <c r="E114" s="28"/>
      <c r="F114" s="28"/>
      <c r="G114" s="28">
        <v>1</v>
      </c>
      <c r="H114" s="28"/>
      <c r="I114" s="28"/>
      <c r="J114" s="28"/>
      <c r="K114" s="28"/>
      <c r="L114" s="28"/>
      <c r="M114" s="28"/>
      <c r="N114" s="28"/>
      <c r="O114" s="28"/>
      <c r="P114" s="28"/>
      <c r="Q114" s="28"/>
      <c r="R114" s="28"/>
      <c r="S114" s="28"/>
      <c r="T114" s="28"/>
      <c r="U114" s="28"/>
      <c r="V114" s="28"/>
      <c r="W114" s="28"/>
      <c r="X114" s="28"/>
      <c r="Y114" s="28"/>
      <c r="Z114" s="28"/>
      <c r="AA114" s="28"/>
    </row>
    <row r="115" spans="1:27" ht="12.7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v>1</v>
      </c>
    </row>
    <row r="116" spans="1:27" ht="12.75">
      <c r="A116" s="28"/>
      <c r="B116" s="28">
        <v>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2.75">
      <c r="A117" s="28"/>
      <c r="B117" s="28"/>
      <c r="C117" s="28"/>
      <c r="D117" s="28"/>
      <c r="E117" s="28"/>
      <c r="F117" s="28"/>
      <c r="G117" s="28"/>
      <c r="H117" s="28"/>
      <c r="I117" s="28"/>
      <c r="J117" s="28"/>
      <c r="K117" s="28"/>
      <c r="L117" s="28"/>
      <c r="M117" s="28"/>
      <c r="N117" s="28"/>
      <c r="O117" s="28"/>
      <c r="P117" s="28">
        <v>1</v>
      </c>
      <c r="Q117" s="28"/>
      <c r="R117" s="28"/>
      <c r="S117" s="28"/>
      <c r="T117" s="28"/>
      <c r="U117" s="28"/>
      <c r="V117" s="28"/>
      <c r="W117" s="28"/>
      <c r="X117" s="28"/>
      <c r="Y117" s="28"/>
      <c r="Z117" s="28"/>
      <c r="AA117" s="28"/>
    </row>
    <row r="118" spans="1:27" ht="12.75">
      <c r="A118" s="28">
        <v>1</v>
      </c>
      <c r="B118" s="28"/>
      <c r="C118" s="28">
        <v>1</v>
      </c>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2.75">
      <c r="A119" s="28">
        <v>1</v>
      </c>
      <c r="B119" s="28"/>
      <c r="C119" s="28"/>
      <c r="D119" s="28"/>
      <c r="E119" s="28"/>
      <c r="F119" s="28"/>
      <c r="G119" s="28"/>
      <c r="H119" s="28"/>
      <c r="I119" s="28"/>
      <c r="J119" s="28"/>
      <c r="K119" s="28"/>
      <c r="L119" s="28"/>
      <c r="M119" s="28"/>
      <c r="N119" s="28"/>
      <c r="O119" s="28"/>
      <c r="P119" s="28">
        <v>1</v>
      </c>
      <c r="Q119" s="28"/>
      <c r="R119" s="28"/>
      <c r="S119" s="28"/>
      <c r="T119" s="28"/>
      <c r="U119" s="28"/>
      <c r="V119" s="28"/>
      <c r="W119" s="28"/>
      <c r="X119" s="28"/>
      <c r="Y119" s="28"/>
      <c r="Z119" s="28"/>
      <c r="AA119" s="28"/>
    </row>
    <row r="120" spans="1:27" ht="12.75">
      <c r="A120" s="28"/>
      <c r="B120" s="28"/>
      <c r="C120" s="28"/>
      <c r="D120" s="28"/>
      <c r="E120" s="28"/>
      <c r="F120" s="28"/>
      <c r="G120" s="28"/>
      <c r="H120" s="28"/>
      <c r="I120" s="28"/>
      <c r="J120" s="28"/>
      <c r="K120" s="28"/>
      <c r="L120" s="28"/>
      <c r="M120" s="28"/>
      <c r="N120" s="28"/>
      <c r="O120" s="28"/>
      <c r="P120" s="28">
        <v>1</v>
      </c>
      <c r="Q120" s="28"/>
      <c r="R120" s="28"/>
      <c r="S120" s="28"/>
      <c r="T120" s="28"/>
      <c r="U120" s="28"/>
      <c r="V120" s="28"/>
      <c r="W120" s="28"/>
      <c r="X120" s="28"/>
      <c r="Y120" s="28"/>
      <c r="Z120" s="28"/>
      <c r="AA120" s="28"/>
    </row>
    <row r="121" spans="1:27" ht="12.75">
      <c r="A121" s="28">
        <v>0</v>
      </c>
      <c r="B121" s="28"/>
      <c r="C121" s="28"/>
      <c r="D121" s="28"/>
      <c r="E121" s="28"/>
      <c r="F121" s="28"/>
      <c r="G121" s="28"/>
      <c r="H121" s="28">
        <v>1</v>
      </c>
      <c r="I121" s="28"/>
      <c r="J121" s="28"/>
      <c r="K121" s="28"/>
      <c r="L121" s="28"/>
      <c r="M121" s="28"/>
      <c r="N121" s="28"/>
      <c r="O121" s="28"/>
      <c r="P121" s="28"/>
      <c r="Q121" s="28"/>
      <c r="R121" s="28"/>
      <c r="S121" s="28"/>
      <c r="T121" s="28"/>
      <c r="U121" s="28"/>
      <c r="V121" s="28"/>
      <c r="W121" s="28"/>
      <c r="X121" s="28"/>
      <c r="Y121" s="28"/>
      <c r="Z121" s="28"/>
      <c r="AA121" s="28"/>
    </row>
    <row r="122" spans="1:27" ht="12.75">
      <c r="A122" s="28">
        <v>1</v>
      </c>
      <c r="B122" s="28"/>
      <c r="C122" s="28"/>
      <c r="D122" s="28"/>
      <c r="E122" s="28"/>
      <c r="F122" s="28">
        <v>1</v>
      </c>
      <c r="G122" s="28"/>
      <c r="H122" s="28"/>
      <c r="I122" s="28"/>
      <c r="J122" s="28"/>
      <c r="K122" s="28">
        <v>1</v>
      </c>
      <c r="L122" s="28"/>
      <c r="M122" s="28"/>
      <c r="N122" s="28"/>
      <c r="O122" s="28"/>
      <c r="P122" s="28"/>
      <c r="Q122" s="28"/>
      <c r="R122" s="28"/>
      <c r="S122" s="28"/>
      <c r="T122" s="28"/>
      <c r="U122" s="28"/>
      <c r="V122" s="28"/>
      <c r="W122" s="28"/>
      <c r="X122" s="28">
        <v>1</v>
      </c>
      <c r="Y122" s="28"/>
      <c r="Z122" s="28"/>
      <c r="AA122" s="28"/>
    </row>
    <row r="123" spans="1:27" ht="12.75">
      <c r="A123" s="28"/>
      <c r="B123" s="28">
        <v>1</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2.75">
      <c r="A124" s="28"/>
      <c r="B124" s="28"/>
      <c r="C124" s="28"/>
      <c r="D124" s="28"/>
      <c r="E124" s="28"/>
      <c r="F124" s="28"/>
      <c r="G124" s="28"/>
      <c r="H124" s="28"/>
      <c r="I124" s="28"/>
      <c r="J124" s="28"/>
      <c r="K124" s="28"/>
      <c r="L124" s="28"/>
      <c r="M124" s="28"/>
      <c r="N124" s="28"/>
      <c r="O124" s="28"/>
      <c r="P124" s="28"/>
      <c r="Q124" s="28"/>
      <c r="R124" s="28"/>
      <c r="S124" s="28"/>
      <c r="T124" s="28"/>
      <c r="U124" s="28">
        <v>1</v>
      </c>
      <c r="V124" s="28"/>
      <c r="W124" s="28"/>
      <c r="X124" s="28"/>
      <c r="Y124" s="28"/>
      <c r="Z124" s="28"/>
      <c r="AA124" s="28"/>
    </row>
    <row r="125" spans="1:27" ht="12.75">
      <c r="A125" s="28"/>
      <c r="B125" s="28"/>
      <c r="C125" s="28"/>
      <c r="D125" s="28"/>
      <c r="E125" s="28"/>
      <c r="F125" s="28"/>
      <c r="G125" s="28"/>
      <c r="H125" s="28"/>
      <c r="I125" s="28"/>
      <c r="J125" s="28"/>
      <c r="K125" s="28"/>
      <c r="L125" s="28"/>
      <c r="M125" s="28"/>
      <c r="N125" s="28"/>
      <c r="O125" s="28"/>
      <c r="P125" s="28"/>
      <c r="Q125" s="28"/>
      <c r="R125" s="28"/>
      <c r="S125" s="28"/>
      <c r="T125" s="28"/>
      <c r="U125" s="28">
        <v>1</v>
      </c>
      <c r="V125" s="28"/>
      <c r="W125" s="28"/>
      <c r="X125" s="28"/>
      <c r="Y125" s="28"/>
      <c r="Z125" s="28"/>
      <c r="AA125" s="28"/>
    </row>
    <row r="126" spans="1:27" ht="12.75">
      <c r="A126" s="28"/>
      <c r="B126" s="28"/>
      <c r="C126" s="28"/>
      <c r="D126" s="28"/>
      <c r="E126" s="28"/>
      <c r="F126" s="28"/>
      <c r="G126" s="28"/>
      <c r="H126" s="28"/>
      <c r="I126" s="28"/>
      <c r="J126" s="28"/>
      <c r="K126" s="28"/>
      <c r="L126" s="28"/>
      <c r="M126" s="28"/>
      <c r="N126" s="28"/>
      <c r="O126" s="28"/>
      <c r="P126" s="28"/>
      <c r="Q126" s="28"/>
      <c r="R126" s="28"/>
      <c r="S126" s="28"/>
      <c r="T126" s="28"/>
      <c r="U126" s="28"/>
      <c r="V126" s="28">
        <v>1</v>
      </c>
      <c r="W126" s="28"/>
      <c r="X126" s="28"/>
      <c r="Y126" s="28"/>
      <c r="Z126" s="28"/>
      <c r="AA126" s="28"/>
    </row>
    <row r="127" spans="1:27" ht="12.75">
      <c r="A127" s="28">
        <v>0</v>
      </c>
      <c r="B127" s="28">
        <v>1</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2.75">
      <c r="A128" s="28"/>
      <c r="B128" s="28"/>
      <c r="C128" s="28"/>
      <c r="D128" s="28"/>
      <c r="E128" s="28"/>
      <c r="F128" s="28"/>
      <c r="G128" s="28"/>
      <c r="H128" s="28"/>
      <c r="I128" s="28"/>
      <c r="J128" s="28"/>
      <c r="K128" s="28"/>
      <c r="L128" s="28"/>
      <c r="M128" s="28"/>
      <c r="N128" s="28"/>
      <c r="O128" s="28"/>
      <c r="P128" s="28"/>
      <c r="Q128" s="28"/>
      <c r="R128" s="28"/>
      <c r="S128" s="28">
        <v>1</v>
      </c>
      <c r="T128" s="28"/>
      <c r="U128" s="28"/>
      <c r="V128" s="28"/>
      <c r="W128" s="28"/>
      <c r="X128" s="28"/>
      <c r="Y128" s="28"/>
      <c r="Z128" s="28"/>
      <c r="AA128" s="28"/>
    </row>
    <row r="129" spans="1:27" ht="12.75">
      <c r="A129" s="28"/>
      <c r="B129" s="28"/>
      <c r="C129" s="28"/>
      <c r="D129" s="28"/>
      <c r="E129" s="28"/>
      <c r="F129" s="28"/>
      <c r="G129" s="28"/>
      <c r="H129" s="28"/>
      <c r="I129" s="28"/>
      <c r="J129" s="28"/>
      <c r="K129" s="28"/>
      <c r="L129" s="28">
        <v>1</v>
      </c>
      <c r="M129" s="28"/>
      <c r="N129" s="28"/>
      <c r="O129" s="28"/>
      <c r="P129" s="28"/>
      <c r="Q129" s="28"/>
      <c r="R129" s="28"/>
      <c r="S129" s="28"/>
      <c r="T129" s="28"/>
      <c r="U129" s="28"/>
      <c r="V129" s="28"/>
      <c r="W129" s="28"/>
      <c r="X129" s="28"/>
      <c r="Y129" s="28"/>
      <c r="Z129" s="28"/>
      <c r="AA129" s="28"/>
    </row>
    <row r="130" spans="1:27" ht="12.75">
      <c r="A130" s="28"/>
      <c r="B130" s="28">
        <v>1</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2.7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v>1</v>
      </c>
    </row>
    <row r="132" spans="1:27" ht="12.75">
      <c r="A132" s="28"/>
      <c r="B132" s="28"/>
      <c r="C132" s="28"/>
      <c r="D132" s="28"/>
      <c r="E132" s="28"/>
      <c r="F132" s="28"/>
      <c r="G132" s="28"/>
      <c r="H132" s="28"/>
      <c r="I132" s="28"/>
      <c r="J132" s="28"/>
      <c r="K132" s="28"/>
      <c r="L132" s="28"/>
      <c r="M132" s="28"/>
      <c r="N132" s="28"/>
      <c r="O132" s="28"/>
      <c r="P132" s="28"/>
      <c r="Q132" s="28"/>
      <c r="R132" s="28"/>
      <c r="S132" s="28"/>
      <c r="T132" s="28">
        <v>1</v>
      </c>
      <c r="U132" s="28"/>
      <c r="V132" s="28"/>
      <c r="W132" s="28"/>
      <c r="X132" s="28"/>
      <c r="Y132" s="28"/>
      <c r="Z132" s="28"/>
      <c r="AA132" s="28"/>
    </row>
    <row r="133" spans="1:27" ht="12.75">
      <c r="A133" s="28">
        <v>1</v>
      </c>
      <c r="B133" s="28"/>
      <c r="C133" s="28"/>
      <c r="D133" s="28"/>
      <c r="E133" s="28"/>
      <c r="F133" s="28"/>
      <c r="G133" s="28"/>
      <c r="H133" s="28"/>
      <c r="I133" s="28"/>
      <c r="J133" s="28"/>
      <c r="K133" s="28"/>
      <c r="L133" s="28"/>
      <c r="M133" s="28">
        <v>1</v>
      </c>
      <c r="N133" s="28"/>
      <c r="O133" s="28"/>
      <c r="P133" s="28"/>
      <c r="Q133" s="28"/>
      <c r="R133" s="28"/>
      <c r="S133" s="28"/>
      <c r="T133" s="28"/>
      <c r="U133" s="28"/>
      <c r="V133" s="28"/>
      <c r="W133" s="28"/>
      <c r="X133" s="28"/>
      <c r="Y133" s="28"/>
      <c r="Z133" s="28"/>
      <c r="AA133" s="28"/>
    </row>
    <row r="134" spans="1:27" ht="12.75">
      <c r="A134" s="28"/>
      <c r="B134" s="28"/>
      <c r="C134" s="28"/>
      <c r="D134" s="28"/>
      <c r="E134" s="28"/>
      <c r="F134" s="28"/>
      <c r="G134" s="28"/>
      <c r="H134" s="28"/>
      <c r="I134" s="28"/>
      <c r="J134" s="28"/>
      <c r="K134" s="28"/>
      <c r="L134" s="28"/>
      <c r="M134" s="28"/>
      <c r="N134" s="28"/>
      <c r="O134" s="28"/>
      <c r="P134" s="28"/>
      <c r="Q134" s="28">
        <v>1</v>
      </c>
      <c r="R134" s="28"/>
      <c r="S134" s="28"/>
      <c r="T134" s="28"/>
      <c r="U134" s="28"/>
      <c r="V134" s="28"/>
      <c r="W134" s="28"/>
      <c r="X134" s="28"/>
      <c r="Y134" s="28"/>
      <c r="Z134" s="28"/>
      <c r="AA134" s="28"/>
    </row>
    <row r="135" spans="1:27" ht="12.75">
      <c r="A135" s="28">
        <v>1</v>
      </c>
      <c r="B135" s="28"/>
      <c r="C135" s="28"/>
      <c r="D135" s="28"/>
      <c r="E135" s="28"/>
      <c r="F135" s="28"/>
      <c r="G135" s="28"/>
      <c r="H135" s="28"/>
      <c r="I135" s="28"/>
      <c r="J135" s="28"/>
      <c r="K135" s="28"/>
      <c r="L135" s="28"/>
      <c r="M135" s="28"/>
      <c r="N135" s="28"/>
      <c r="O135" s="28">
        <v>1</v>
      </c>
      <c r="P135" s="28"/>
      <c r="Q135" s="28"/>
      <c r="R135" s="28"/>
      <c r="S135" s="28"/>
      <c r="T135" s="28"/>
      <c r="U135" s="28"/>
      <c r="V135" s="28"/>
      <c r="W135" s="28"/>
      <c r="X135" s="28"/>
      <c r="Y135" s="28"/>
      <c r="Z135" s="28"/>
      <c r="AA135" s="28"/>
    </row>
    <row r="136" spans="1:27" ht="12.75">
      <c r="A136" s="28"/>
      <c r="B136" s="28"/>
      <c r="C136" s="28"/>
      <c r="D136" s="28"/>
      <c r="E136" s="28"/>
      <c r="F136" s="28"/>
      <c r="G136" s="28"/>
      <c r="H136" s="28">
        <v>1</v>
      </c>
      <c r="I136" s="28"/>
      <c r="J136" s="28"/>
      <c r="K136" s="28"/>
      <c r="L136" s="28"/>
      <c r="M136" s="28"/>
      <c r="N136" s="28"/>
      <c r="O136" s="28"/>
      <c r="P136" s="28"/>
      <c r="Q136" s="28"/>
      <c r="R136" s="28"/>
      <c r="S136" s="28"/>
      <c r="T136" s="28"/>
      <c r="U136" s="28"/>
      <c r="V136" s="28">
        <v>1</v>
      </c>
      <c r="W136" s="28"/>
      <c r="X136" s="28"/>
      <c r="Y136" s="28"/>
      <c r="Z136" s="28"/>
      <c r="AA136" s="28"/>
    </row>
    <row r="137" spans="1:27" ht="12.75">
      <c r="A137" s="20">
        <v>1</v>
      </c>
      <c r="B137" s="20"/>
      <c r="C137" s="20"/>
      <c r="D137" s="20"/>
      <c r="E137" s="20"/>
      <c r="F137" s="20"/>
      <c r="G137" s="20"/>
      <c r="H137" s="20"/>
      <c r="I137" s="20"/>
      <c r="J137" s="20"/>
      <c r="K137" s="20"/>
      <c r="L137" s="20"/>
      <c r="M137" s="20"/>
      <c r="N137" s="20"/>
      <c r="O137" s="20">
        <v>1</v>
      </c>
      <c r="P137" s="20"/>
      <c r="Q137" s="20"/>
      <c r="R137" s="20"/>
      <c r="S137" s="20"/>
      <c r="T137" s="20"/>
      <c r="U137" s="20"/>
      <c r="V137" s="20"/>
      <c r="W137" s="20"/>
      <c r="X137" s="20"/>
      <c r="Y137" s="20"/>
      <c r="Z137" s="20"/>
      <c r="AA137" s="20"/>
    </row>
    <row r="138" spans="1:27" ht="12.75">
      <c r="A138" s="28"/>
      <c r="B138" s="28"/>
      <c r="C138" s="28"/>
      <c r="D138" s="28"/>
      <c r="E138" s="28"/>
      <c r="F138" s="28"/>
      <c r="G138" s="28"/>
      <c r="H138" s="28"/>
      <c r="I138" s="28"/>
      <c r="J138" s="28"/>
      <c r="K138" s="28"/>
      <c r="L138" s="28"/>
      <c r="M138" s="28"/>
      <c r="N138" s="28"/>
      <c r="O138" s="28"/>
      <c r="P138" s="28"/>
      <c r="Q138" s="28"/>
      <c r="R138" s="28"/>
      <c r="S138" s="28"/>
      <c r="T138" s="28"/>
      <c r="U138" s="28">
        <v>1</v>
      </c>
      <c r="V138" s="28"/>
      <c r="W138" s="28"/>
      <c r="X138" s="28"/>
      <c r="Y138" s="28"/>
      <c r="Z138" s="28"/>
      <c r="AA138" s="28"/>
    </row>
    <row r="139" spans="1:27" ht="12.75">
      <c r="A139" s="28"/>
      <c r="B139" s="28"/>
      <c r="C139" s="28"/>
      <c r="D139" s="28"/>
      <c r="E139" s="28"/>
      <c r="F139" s="28"/>
      <c r="G139" s="28"/>
      <c r="H139" s="28"/>
      <c r="I139" s="28"/>
      <c r="J139" s="28"/>
      <c r="K139" s="28"/>
      <c r="L139" s="28"/>
      <c r="M139" s="28"/>
      <c r="N139" s="28"/>
      <c r="O139" s="28"/>
      <c r="P139" s="28">
        <v>1</v>
      </c>
      <c r="Q139" s="28"/>
      <c r="R139" s="28"/>
      <c r="S139" s="28"/>
      <c r="T139" s="28"/>
      <c r="U139" s="28"/>
      <c r="V139" s="28"/>
      <c r="W139" s="28"/>
      <c r="X139" s="28"/>
      <c r="Y139" s="28"/>
      <c r="Z139" s="28"/>
      <c r="AA139" s="28"/>
    </row>
    <row r="140" spans="1:27" ht="12.75">
      <c r="A140" s="28">
        <v>1</v>
      </c>
      <c r="B140" s="28"/>
      <c r="C140" s="28"/>
      <c r="D140" s="28"/>
      <c r="E140" s="28"/>
      <c r="F140" s="28"/>
      <c r="G140" s="28"/>
      <c r="H140" s="28"/>
      <c r="I140" s="28"/>
      <c r="J140" s="28"/>
      <c r="K140" s="28"/>
      <c r="L140" s="28"/>
      <c r="M140" s="28"/>
      <c r="N140" s="28"/>
      <c r="O140" s="28">
        <v>1</v>
      </c>
      <c r="P140" s="28"/>
      <c r="Q140" s="28">
        <v>1</v>
      </c>
      <c r="R140" s="28"/>
      <c r="S140" s="28"/>
      <c r="T140" s="28"/>
      <c r="U140" s="28"/>
      <c r="V140" s="28"/>
      <c r="W140" s="28"/>
      <c r="X140" s="28"/>
      <c r="Y140" s="28"/>
      <c r="Z140" s="28"/>
      <c r="AA140" s="28"/>
    </row>
    <row r="141" spans="1:27" ht="12.75">
      <c r="A141" s="28">
        <v>1</v>
      </c>
      <c r="B141" s="28"/>
      <c r="C141" s="28"/>
      <c r="D141" s="28"/>
      <c r="E141" s="28"/>
      <c r="F141" s="28"/>
      <c r="G141" s="28"/>
      <c r="H141" s="28"/>
      <c r="I141" s="28"/>
      <c r="J141" s="28">
        <v>1</v>
      </c>
      <c r="K141" s="28"/>
      <c r="L141" s="28"/>
      <c r="M141" s="28"/>
      <c r="N141" s="28"/>
      <c r="O141" s="28"/>
      <c r="P141" s="28"/>
      <c r="Q141" s="28"/>
      <c r="R141" s="28"/>
      <c r="S141" s="28"/>
      <c r="T141" s="28"/>
      <c r="U141" s="28"/>
      <c r="V141" s="28"/>
      <c r="W141" s="28"/>
      <c r="X141" s="28"/>
      <c r="Y141" s="28"/>
      <c r="Z141" s="28"/>
      <c r="AA141" s="28"/>
    </row>
    <row r="142" spans="1:27" ht="12.75">
      <c r="A142" s="14"/>
      <c r="B142" s="14"/>
      <c r="C142" s="14"/>
      <c r="D142" s="14"/>
      <c r="E142" s="14"/>
      <c r="F142" s="14"/>
      <c r="G142" s="14"/>
      <c r="H142" s="14"/>
      <c r="I142" s="14"/>
      <c r="J142" s="14">
        <v>1</v>
      </c>
      <c r="K142" s="14"/>
      <c r="L142" s="14"/>
      <c r="M142" s="14"/>
      <c r="N142" s="14"/>
      <c r="O142" s="14"/>
      <c r="P142" s="14"/>
      <c r="Q142" s="14"/>
      <c r="R142" s="14"/>
      <c r="S142" s="14"/>
      <c r="T142" s="14"/>
      <c r="U142" s="14"/>
      <c r="V142" s="14"/>
      <c r="W142" s="14"/>
      <c r="X142" s="14"/>
      <c r="Y142" s="14"/>
      <c r="Z142" s="14"/>
      <c r="AA142" s="14"/>
    </row>
    <row r="143" spans="1:27" ht="12.75">
      <c r="A143" s="28"/>
      <c r="B143" s="28"/>
      <c r="C143" s="28"/>
      <c r="D143" s="28"/>
      <c r="E143" s="28"/>
      <c r="F143" s="28"/>
      <c r="G143" s="28"/>
      <c r="H143" s="28"/>
      <c r="I143" s="28"/>
      <c r="J143" s="28"/>
      <c r="K143" s="28"/>
      <c r="L143" s="28"/>
      <c r="M143" s="28"/>
      <c r="N143" s="28"/>
      <c r="O143" s="28"/>
      <c r="P143" s="28"/>
      <c r="Q143" s="28"/>
      <c r="R143" s="28"/>
      <c r="S143" s="28"/>
      <c r="T143" s="28">
        <v>1</v>
      </c>
      <c r="U143" s="28"/>
      <c r="V143" s="28"/>
      <c r="W143" s="28"/>
      <c r="X143" s="28"/>
      <c r="Y143" s="28"/>
      <c r="Z143" s="28"/>
      <c r="AA143" s="28"/>
    </row>
    <row r="144" spans="1:27" ht="12.75">
      <c r="A144" s="28"/>
      <c r="B144" s="28">
        <v>1</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2.75">
      <c r="A145" s="28"/>
      <c r="B145" s="28">
        <v>1</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2.75">
      <c r="A146" s="28"/>
      <c r="B146" s="28">
        <v>1</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2.75">
      <c r="A147" s="28"/>
      <c r="B147" s="28"/>
      <c r="C147" s="28"/>
      <c r="D147" s="28"/>
      <c r="E147" s="28"/>
      <c r="F147" s="28"/>
      <c r="G147" s="28">
        <v>1</v>
      </c>
      <c r="H147" s="28"/>
      <c r="I147" s="28"/>
      <c r="J147" s="28"/>
      <c r="K147" s="28"/>
      <c r="L147" s="28"/>
      <c r="M147" s="28"/>
      <c r="N147" s="28"/>
      <c r="O147" s="28">
        <v>1</v>
      </c>
      <c r="P147" s="28"/>
      <c r="Q147" s="28"/>
      <c r="R147" s="28"/>
      <c r="S147" s="28"/>
      <c r="T147" s="28"/>
      <c r="U147" s="28"/>
      <c r="V147" s="28">
        <v>1</v>
      </c>
      <c r="W147" s="28"/>
      <c r="X147" s="28"/>
      <c r="Y147" s="28"/>
      <c r="Z147" s="28"/>
      <c r="AA147" s="28"/>
    </row>
    <row r="148" spans="1:27" ht="12.75">
      <c r="A148" s="28">
        <v>1</v>
      </c>
      <c r="B148" s="28"/>
      <c r="C148" s="28">
        <v>1</v>
      </c>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2.75">
      <c r="A149" s="28"/>
      <c r="B149" s="28">
        <v>1</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2.75">
      <c r="A150" s="28">
        <v>1</v>
      </c>
      <c r="B150" s="28"/>
      <c r="C150" s="28">
        <v>1</v>
      </c>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2.75">
      <c r="A151" s="28">
        <v>1</v>
      </c>
      <c r="B151" s="28"/>
      <c r="C151" s="28">
        <v>1</v>
      </c>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2.75">
      <c r="A152" s="28"/>
      <c r="B152" s="28"/>
      <c r="C152" s="28"/>
      <c r="D152" s="28"/>
      <c r="E152" s="28"/>
      <c r="F152" s="28"/>
      <c r="G152" s="28"/>
      <c r="H152" s="28"/>
      <c r="I152" s="28"/>
      <c r="J152" s="28"/>
      <c r="K152" s="28"/>
      <c r="L152" s="28"/>
      <c r="M152" s="28"/>
      <c r="N152" s="28"/>
      <c r="O152" s="28"/>
      <c r="P152" s="28">
        <v>1</v>
      </c>
      <c r="Q152" s="28"/>
      <c r="R152" s="28"/>
      <c r="S152" s="28"/>
      <c r="T152" s="28"/>
      <c r="U152" s="28"/>
      <c r="V152" s="28"/>
      <c r="W152" s="28"/>
      <c r="X152" s="28"/>
      <c r="Y152" s="28"/>
      <c r="Z152" s="28"/>
      <c r="AA152" s="28"/>
    </row>
    <row r="153" spans="1:27" ht="12.75">
      <c r="A153" s="28"/>
      <c r="B153" s="28"/>
      <c r="C153" s="28"/>
      <c r="D153" s="28"/>
      <c r="E153" s="28"/>
      <c r="F153" s="28"/>
      <c r="G153" s="28"/>
      <c r="H153" s="28"/>
      <c r="I153" s="28"/>
      <c r="J153" s="28">
        <v>1</v>
      </c>
      <c r="K153" s="28"/>
      <c r="L153" s="28"/>
      <c r="M153" s="28"/>
      <c r="N153" s="28"/>
      <c r="O153" s="28"/>
      <c r="P153" s="28"/>
      <c r="Q153" s="28"/>
      <c r="R153" s="28"/>
      <c r="S153" s="28"/>
      <c r="T153" s="28"/>
      <c r="U153" s="28"/>
      <c r="V153" s="28"/>
      <c r="W153" s="28"/>
      <c r="X153" s="28"/>
      <c r="Y153" s="28"/>
      <c r="Z153" s="28"/>
      <c r="AA153" s="28"/>
    </row>
    <row r="154" spans="1:27" ht="12.75">
      <c r="A154" s="28">
        <v>1</v>
      </c>
      <c r="B154" s="28"/>
      <c r="C154" s="28">
        <v>1</v>
      </c>
      <c r="D154" s="28"/>
      <c r="E154" s="28"/>
      <c r="F154" s="28"/>
      <c r="G154" s="28"/>
      <c r="H154" s="28">
        <v>1</v>
      </c>
      <c r="I154" s="28"/>
      <c r="J154" s="28"/>
      <c r="K154" s="28"/>
      <c r="L154" s="28"/>
      <c r="M154" s="28"/>
      <c r="N154" s="28"/>
      <c r="O154" s="28"/>
      <c r="P154" s="28"/>
      <c r="Q154" s="28"/>
      <c r="R154" s="28"/>
      <c r="S154" s="28"/>
      <c r="T154" s="28"/>
      <c r="U154" s="28"/>
      <c r="V154" s="28"/>
      <c r="W154" s="28">
        <v>1</v>
      </c>
      <c r="X154" s="28"/>
      <c r="Y154" s="28"/>
      <c r="Z154" s="28"/>
      <c r="AA154" s="28"/>
    </row>
    <row r="155" spans="1:27">
      <c r="A155" s="60"/>
      <c r="B155" s="60">
        <v>1</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1:27" ht="12.75">
      <c r="A156" s="28"/>
      <c r="B156" s="28"/>
      <c r="C156" s="28"/>
      <c r="D156" s="28"/>
      <c r="E156" s="28"/>
      <c r="F156" s="28"/>
      <c r="G156" s="28"/>
      <c r="H156" s="28"/>
      <c r="I156" s="28"/>
      <c r="J156" s="28"/>
      <c r="K156" s="28"/>
      <c r="L156" s="28"/>
      <c r="M156" s="28"/>
      <c r="N156" s="28"/>
      <c r="O156" s="28"/>
      <c r="P156" s="28">
        <v>1</v>
      </c>
      <c r="Q156" s="28"/>
      <c r="R156" s="28"/>
      <c r="S156" s="28"/>
      <c r="T156" s="28"/>
      <c r="U156" s="28"/>
      <c r="V156" s="28"/>
      <c r="W156" s="28"/>
      <c r="X156" s="28"/>
      <c r="Y156" s="28"/>
      <c r="Z156" s="28"/>
      <c r="AA156" s="28"/>
    </row>
    <row r="157" spans="1:27" ht="12.75">
      <c r="A157" s="28">
        <v>1</v>
      </c>
      <c r="B157" s="28"/>
      <c r="C157" s="28"/>
      <c r="D157" s="28"/>
      <c r="E157" s="28"/>
      <c r="F157" s="28"/>
      <c r="G157" s="28"/>
      <c r="H157" s="28">
        <v>1</v>
      </c>
      <c r="I157" s="28"/>
      <c r="J157" s="28"/>
      <c r="K157" s="28"/>
      <c r="L157" s="28"/>
      <c r="M157" s="28"/>
      <c r="N157" s="28"/>
      <c r="O157" s="28"/>
      <c r="P157" s="28"/>
      <c r="Q157" s="28"/>
      <c r="R157" s="28"/>
      <c r="S157" s="28"/>
      <c r="T157" s="28"/>
      <c r="U157" s="28"/>
      <c r="V157" s="28"/>
      <c r="W157" s="28"/>
      <c r="X157" s="28"/>
      <c r="Y157" s="28"/>
      <c r="Z157" s="28"/>
      <c r="AA157" s="28"/>
    </row>
    <row r="158" spans="1:27" ht="12.75">
      <c r="A158" s="28">
        <v>1</v>
      </c>
      <c r="B158" s="28"/>
      <c r="C158" s="28">
        <v>1</v>
      </c>
      <c r="D158" s="28"/>
      <c r="E158" s="28"/>
      <c r="F158" s="28"/>
      <c r="G158" s="28"/>
      <c r="H158" s="28"/>
      <c r="I158" s="28"/>
      <c r="J158" s="28"/>
      <c r="K158" s="28"/>
      <c r="L158" s="28"/>
      <c r="M158" s="28">
        <v>1</v>
      </c>
      <c r="N158" s="28"/>
      <c r="O158" s="28"/>
      <c r="P158" s="28"/>
      <c r="Q158" s="28"/>
      <c r="R158" s="28"/>
      <c r="S158" s="28"/>
      <c r="T158" s="28"/>
      <c r="U158" s="28"/>
      <c r="V158" s="28"/>
      <c r="W158" s="28"/>
      <c r="X158" s="28"/>
      <c r="Y158" s="28"/>
      <c r="Z158" s="28"/>
      <c r="AA158" s="28"/>
    </row>
    <row r="159" spans="1:27" ht="12.75">
      <c r="A159" s="28"/>
      <c r="B159" s="28"/>
      <c r="C159" s="28"/>
      <c r="D159" s="28"/>
      <c r="E159" s="28"/>
      <c r="F159" s="28"/>
      <c r="G159" s="28"/>
      <c r="H159" s="28">
        <v>1</v>
      </c>
      <c r="I159" s="28"/>
      <c r="J159" s="28"/>
      <c r="K159" s="28"/>
      <c r="L159" s="28"/>
      <c r="M159" s="28"/>
      <c r="N159" s="28"/>
      <c r="O159" s="28"/>
      <c r="P159" s="28"/>
      <c r="Q159" s="28"/>
      <c r="R159" s="28"/>
      <c r="S159" s="28"/>
      <c r="T159" s="28"/>
      <c r="U159" s="28"/>
      <c r="V159" s="28"/>
      <c r="W159" s="28"/>
      <c r="X159" s="28"/>
      <c r="Y159" s="28"/>
      <c r="Z159" s="28"/>
      <c r="AA159" s="28"/>
    </row>
    <row r="160" spans="1:27" ht="12.75">
      <c r="A160" s="28"/>
      <c r="B160" s="28">
        <v>1</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2.75">
      <c r="A161" s="28">
        <v>0</v>
      </c>
      <c r="B161" s="28"/>
      <c r="C161" s="28"/>
      <c r="D161" s="28"/>
      <c r="E161" s="28"/>
      <c r="F161" s="28"/>
      <c r="G161" s="28"/>
      <c r="H161" s="28">
        <v>1</v>
      </c>
      <c r="I161" s="28"/>
      <c r="J161" s="28"/>
      <c r="K161" s="28"/>
      <c r="L161" s="28"/>
      <c r="M161" s="28"/>
      <c r="N161" s="28"/>
      <c r="O161" s="28"/>
      <c r="P161" s="28"/>
      <c r="Q161" s="28"/>
      <c r="R161" s="28"/>
      <c r="S161" s="28"/>
      <c r="T161" s="28"/>
      <c r="U161" s="28"/>
      <c r="V161" s="28"/>
      <c r="W161" s="28"/>
      <c r="X161" s="28"/>
      <c r="Y161" s="28"/>
      <c r="Z161" s="28"/>
      <c r="AA161" s="28"/>
    </row>
    <row r="162" spans="1:27" ht="12.75">
      <c r="A162" s="28">
        <v>1</v>
      </c>
      <c r="B162" s="28"/>
      <c r="C162" s="28"/>
      <c r="D162" s="28"/>
      <c r="E162" s="28"/>
      <c r="F162" s="28">
        <v>1</v>
      </c>
      <c r="G162" s="28"/>
      <c r="H162" s="28"/>
      <c r="I162" s="28"/>
      <c r="J162" s="28"/>
      <c r="K162" s="28">
        <v>1</v>
      </c>
      <c r="L162" s="28"/>
      <c r="M162" s="28"/>
      <c r="N162" s="28"/>
      <c r="O162" s="28"/>
      <c r="P162" s="28"/>
      <c r="Q162" s="28"/>
      <c r="R162" s="28"/>
      <c r="S162" s="28">
        <v>1</v>
      </c>
      <c r="T162" s="28"/>
      <c r="U162" s="28"/>
      <c r="V162" s="28"/>
      <c r="W162" s="28"/>
      <c r="X162" s="28">
        <v>1</v>
      </c>
      <c r="Y162" s="28"/>
      <c r="Z162" s="28"/>
      <c r="AA162" s="28"/>
    </row>
    <row r="163" spans="1:27" ht="12.75">
      <c r="A163" s="28"/>
      <c r="B163" s="28"/>
      <c r="C163" s="28">
        <v>1</v>
      </c>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2.75">
      <c r="A164" s="28"/>
      <c r="B164" s="28">
        <v>1</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2.75">
      <c r="A165" s="28"/>
      <c r="B165" s="28"/>
      <c r="C165" s="28"/>
      <c r="D165" s="28"/>
      <c r="E165" s="28">
        <v>1</v>
      </c>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2.75">
      <c r="A166" s="28"/>
      <c r="B166" s="28">
        <v>1</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2.75">
      <c r="A167" s="28"/>
      <c r="B167" s="28">
        <v>1</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2.75">
      <c r="A168" s="28"/>
      <c r="B168" s="28"/>
      <c r="C168" s="28"/>
      <c r="D168" s="28"/>
      <c r="E168" s="28"/>
      <c r="F168" s="28"/>
      <c r="G168" s="28"/>
      <c r="H168" s="28">
        <v>1</v>
      </c>
      <c r="I168" s="28"/>
      <c r="J168" s="28"/>
      <c r="K168" s="28"/>
      <c r="L168" s="28"/>
      <c r="M168" s="28"/>
      <c r="N168" s="28"/>
      <c r="O168" s="28"/>
      <c r="P168" s="28"/>
      <c r="Q168" s="28"/>
      <c r="R168" s="28"/>
      <c r="S168" s="28"/>
      <c r="T168" s="28"/>
      <c r="U168" s="28"/>
      <c r="V168" s="28"/>
      <c r="W168" s="28"/>
      <c r="X168" s="28"/>
      <c r="Y168" s="28"/>
      <c r="Z168" s="28"/>
      <c r="AA168" s="28"/>
    </row>
    <row r="169" spans="1:27" ht="12.75">
      <c r="A169" s="28"/>
      <c r="B169" s="28"/>
      <c r="C169" s="28"/>
      <c r="D169" s="28"/>
      <c r="E169" s="28"/>
      <c r="F169" s="28"/>
      <c r="G169" s="28"/>
      <c r="H169" s="28"/>
      <c r="I169" s="28"/>
      <c r="J169" s="28"/>
      <c r="K169" s="28"/>
      <c r="L169" s="28"/>
      <c r="M169" s="28">
        <v>1</v>
      </c>
      <c r="N169" s="28"/>
      <c r="O169" s="28"/>
      <c r="P169" s="28"/>
      <c r="Q169" s="28"/>
      <c r="R169" s="28"/>
      <c r="S169" s="28"/>
      <c r="T169" s="28"/>
      <c r="U169" s="28"/>
      <c r="V169" s="28"/>
      <c r="W169" s="28"/>
      <c r="X169" s="28"/>
      <c r="Y169" s="28"/>
      <c r="Z169" s="28"/>
      <c r="AA169" s="28"/>
    </row>
    <row r="170" spans="1:27" ht="12.75">
      <c r="A170" s="28"/>
      <c r="B170" s="28">
        <v>1</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2.75">
      <c r="A171" s="268">
        <f>SUM(A3:A170)</f>
        <v>36</v>
      </c>
      <c r="B171" s="18" t="s">
        <v>20</v>
      </c>
      <c r="C171" s="18" t="s">
        <v>105</v>
      </c>
      <c r="D171" s="18" t="s">
        <v>106</v>
      </c>
      <c r="E171" s="18" t="s">
        <v>107</v>
      </c>
      <c r="F171" s="18" t="s">
        <v>108</v>
      </c>
      <c r="G171" s="18" t="s">
        <v>109</v>
      </c>
      <c r="H171" s="18" t="s">
        <v>110</v>
      </c>
      <c r="I171" s="18" t="s">
        <v>111</v>
      </c>
      <c r="J171" s="18" t="s">
        <v>112</v>
      </c>
      <c r="K171" s="18" t="s">
        <v>113</v>
      </c>
      <c r="L171" s="18" t="s">
        <v>114</v>
      </c>
      <c r="M171" s="18" t="s">
        <v>115</v>
      </c>
      <c r="N171" s="18" t="s">
        <v>116</v>
      </c>
      <c r="O171" s="18" t="s">
        <v>117</v>
      </c>
      <c r="P171" s="18" t="s">
        <v>118</v>
      </c>
      <c r="Q171" s="171" t="s">
        <v>1496</v>
      </c>
      <c r="R171" s="18" t="s">
        <v>120</v>
      </c>
      <c r="S171" s="18" t="s">
        <v>121</v>
      </c>
      <c r="T171" s="18" t="s">
        <v>122</v>
      </c>
      <c r="U171" s="18" t="s">
        <v>123</v>
      </c>
      <c r="V171" s="18" t="s">
        <v>124</v>
      </c>
      <c r="W171" s="171" t="s">
        <v>1679</v>
      </c>
      <c r="X171" s="18" t="s">
        <v>126</v>
      </c>
      <c r="Y171" s="18" t="s">
        <v>127</v>
      </c>
      <c r="Z171" s="171" t="s">
        <v>1534</v>
      </c>
      <c r="AA171" s="18" t="s">
        <v>129</v>
      </c>
    </row>
    <row r="172" spans="1:27" ht="12.75">
      <c r="A172" s="68" t="s">
        <v>1205</v>
      </c>
      <c r="B172" s="68">
        <v>2</v>
      </c>
      <c r="C172" s="68">
        <v>12</v>
      </c>
      <c r="E172" s="68">
        <v>3</v>
      </c>
      <c r="F172" s="68">
        <v>3</v>
      </c>
      <c r="G172" s="68">
        <v>2</v>
      </c>
      <c r="H172" s="68">
        <v>5</v>
      </c>
      <c r="I172" s="68">
        <v>0</v>
      </c>
      <c r="J172" s="68">
        <v>1</v>
      </c>
      <c r="K172" s="68">
        <v>2</v>
      </c>
      <c r="L172" s="68">
        <v>2</v>
      </c>
      <c r="M172" s="68">
        <v>4</v>
      </c>
      <c r="N172" s="68">
        <v>0</v>
      </c>
      <c r="O172" s="68">
        <v>4</v>
      </c>
      <c r="P172" s="68">
        <v>1</v>
      </c>
      <c r="Q172" s="68">
        <v>3</v>
      </c>
      <c r="R172" s="68">
        <v>2</v>
      </c>
      <c r="S172" s="68">
        <v>4</v>
      </c>
      <c r="T172" s="68">
        <v>0</v>
      </c>
      <c r="U172" s="68">
        <v>0</v>
      </c>
      <c r="V172" s="68">
        <v>1</v>
      </c>
      <c r="W172" s="68">
        <v>2</v>
      </c>
      <c r="X172" s="68">
        <v>4</v>
      </c>
      <c r="Y172" s="68">
        <v>0</v>
      </c>
      <c r="Z172" s="68">
        <v>2</v>
      </c>
      <c r="AA172" s="68">
        <v>3</v>
      </c>
    </row>
    <row r="174" spans="1:27" ht="12.75">
      <c r="A174" s="68">
        <f>SUM(B172:AA172)</f>
        <v>62</v>
      </c>
    </row>
    <row r="180" spans="2:4" ht="15" customHeight="1">
      <c r="B180" s="18">
        <f>SUM(E172,L172,Z172,S172,X172)</f>
        <v>15</v>
      </c>
      <c r="C180" s="1" t="s">
        <v>1328</v>
      </c>
      <c r="D180" s="95" t="s">
        <v>1329</v>
      </c>
    </row>
    <row r="181" spans="2:4" ht="15" customHeight="1">
      <c r="B181" s="18">
        <f>SUM(F172,I172,K172,P172)</f>
        <v>6</v>
      </c>
      <c r="C181" s="1" t="s">
        <v>1330</v>
      </c>
      <c r="D181" s="95" t="s">
        <v>1331</v>
      </c>
    </row>
    <row r="182" spans="2:4" ht="15" customHeight="1">
      <c r="B182" s="18">
        <f>SUM(C172,H172,J172,W172)</f>
        <v>20</v>
      </c>
      <c r="C182" s="1" t="s">
        <v>1332</v>
      </c>
      <c r="D182" s="95" t="s">
        <v>1333</v>
      </c>
    </row>
    <row r="183" spans="2:4" ht="15" customHeight="1">
      <c r="B183" s="18">
        <f>SUM(N172,O172,T172,U172)</f>
        <v>4</v>
      </c>
      <c r="C183" s="1" t="s">
        <v>1334</v>
      </c>
      <c r="D183" s="95" t="s">
        <v>1335</v>
      </c>
    </row>
    <row r="184" spans="2:4" ht="15" customHeight="1">
      <c r="B184" s="18">
        <f>SUM(G172,M172,Q172,R172,V172,Y172)</f>
        <v>12</v>
      </c>
      <c r="C184" s="1" t="s">
        <v>1336</v>
      </c>
      <c r="D184" s="95" t="s">
        <v>1337</v>
      </c>
    </row>
    <row r="185" spans="2:4" ht="15" customHeight="1">
      <c r="B185" s="267">
        <f>SUM(B180:B184)</f>
        <v>57</v>
      </c>
    </row>
  </sheetData>
  <conditionalFormatting sqref="A3:AA3">
    <cfRule type="notContainsBlanks" dxfId="31" priority="3">
      <formula>LEN(TRIM(A3))&gt;0</formula>
    </cfRule>
  </conditionalFormatting>
  <conditionalFormatting sqref="A6:AA9">
    <cfRule type="notContainsBlanks" dxfId="30" priority="4">
      <formula>LEN(TRIM(A6))&gt;0</formula>
    </cfRule>
  </conditionalFormatting>
  <conditionalFormatting sqref="A12:AA12">
    <cfRule type="notContainsBlanks" dxfId="29" priority="5">
      <formula>LEN(TRIM(A12))&gt;0</formula>
    </cfRule>
  </conditionalFormatting>
  <conditionalFormatting sqref="A15:AA15 A16:AA16 A23:AA23 A25:AA26 A28:AA28">
    <cfRule type="notContainsBlanks" dxfId="28" priority="6">
      <formula>LEN(TRIM(A15))&gt;0</formula>
    </cfRule>
  </conditionalFormatting>
  <conditionalFormatting sqref="A29:AA29 A30:AA30">
    <cfRule type="notContainsBlanks" dxfId="27" priority="7">
      <formula>LEN(TRIM(A29))&gt;0</formula>
    </cfRule>
  </conditionalFormatting>
  <conditionalFormatting sqref="A52:AA52 A57:AA57 A58:AA58 A60:AA60">
    <cfRule type="notContainsBlanks" dxfId="26" priority="8">
      <formula>LEN(TRIM(A52))&gt;0</formula>
    </cfRule>
  </conditionalFormatting>
  <conditionalFormatting sqref="A67:AA67">
    <cfRule type="notContainsBlanks" dxfId="25" priority="9">
      <formula>LEN(TRIM(A67))&gt;0</formula>
    </cfRule>
  </conditionalFormatting>
  <conditionalFormatting sqref="A70:AA70">
    <cfRule type="notContainsBlanks" dxfId="24" priority="10">
      <formula>LEN(TRIM(A70))&gt;0</formula>
    </cfRule>
  </conditionalFormatting>
  <conditionalFormatting sqref="A135:AA135 A133:AA133 A127:AA127 A122:AA122 A121:AA121 A119:AA119 A118:AA118 A111:AA111 A110:AA110 A102:AA102">
    <cfRule type="notContainsBlanks" dxfId="23" priority="11">
      <formula>LEN(TRIM(A135))&gt;0</formula>
    </cfRule>
  </conditionalFormatting>
  <conditionalFormatting sqref="A140:AA140 A148:AA148 A150:AA150 A151:AA151 A154:AA154 A157:AA157 A158:AA158 A161:AA161 A162:AA162">
    <cfRule type="notContainsBlanks" dxfId="22" priority="12">
      <formula>LEN(TRIM(A140))&gt;0</formula>
    </cfRule>
  </conditionalFormatting>
  <conditionalFormatting sqref="A3:A170">
    <cfRule type="cellIs" dxfId="21" priority="2" operator="equal">
      <formula>1</formula>
    </cfRule>
  </conditionalFormatting>
  <conditionalFormatting sqref="A3:XFD3 A6:XFD9 A12:XFD12 A20:XFD20 A23:XFD23 A25:XFD26 A28:XFD30 A52:XFD52 A57:XFD57 A60:XFD60 A67:XFD68 A70:XFD70 A102:XFD102 A110:XFD110 A118:XFD119 A122:XFD122 A133:XFD133 A135:XFD135 A137:XFD137 A140:XFD141 A148:XFD148 A150:XFD151 A154:XFD154 A157:XFD158 A162:XFD162">
    <cfRule type="cellIs" dxfId="20" priority="1" operator="equal">
      <formul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AA185"/>
  <sheetViews>
    <sheetView topLeftCell="A154" workbookViewId="0">
      <selection activeCell="C176" sqref="C176"/>
    </sheetView>
  </sheetViews>
  <sheetFormatPr baseColWidth="10" defaultColWidth="12.5703125" defaultRowHeight="15" customHeight="1"/>
  <cols>
    <col min="1" max="1" width="20.7109375" customWidth="1"/>
    <col min="2" max="2" width="8.7109375" bestFit="1" customWidth="1"/>
    <col min="3" max="3" width="12.140625" bestFit="1" customWidth="1"/>
    <col min="4" max="4" width="6.7109375" customWidth="1"/>
    <col min="5" max="5" width="10" bestFit="1" customWidth="1"/>
    <col min="6" max="6" width="6.28515625" bestFit="1" customWidth="1"/>
    <col min="7" max="7" width="6.85546875" bestFit="1" customWidth="1"/>
    <col min="8" max="8" width="7.85546875" bestFit="1" customWidth="1"/>
    <col min="9" max="9" width="9.42578125" bestFit="1" customWidth="1"/>
    <col min="10" max="10" width="9.7109375" bestFit="1" customWidth="1"/>
    <col min="11" max="11" width="8.28515625" bestFit="1" customWidth="1"/>
    <col min="12" max="12" width="5.28515625" bestFit="1" customWidth="1"/>
    <col min="13" max="13" width="9.42578125" bestFit="1" customWidth="1"/>
    <col min="14" max="14" width="7.7109375" bestFit="1" customWidth="1"/>
    <col min="15" max="15" width="8.5703125" bestFit="1" customWidth="1"/>
    <col min="16" max="16" width="8.42578125" bestFit="1" customWidth="1"/>
    <col min="17" max="17" width="8.28515625" bestFit="1" customWidth="1"/>
    <col min="18" max="18" width="9.140625" bestFit="1" customWidth="1"/>
    <col min="19" max="19" width="5.28515625" bestFit="1" customWidth="1"/>
    <col min="20" max="20" width="8.7109375" bestFit="1" customWidth="1"/>
    <col min="21" max="21" width="8.28515625" bestFit="1" customWidth="1"/>
    <col min="22" max="22" width="10.28515625" bestFit="1" customWidth="1"/>
    <col min="23" max="23" width="8.5703125" bestFit="1" customWidth="1"/>
    <col min="24" max="24" width="17.42578125" bestFit="1" customWidth="1"/>
    <col min="25" max="25" width="14.28515625" bestFit="1" customWidth="1"/>
    <col min="26" max="26" width="8.5703125" bestFit="1" customWidth="1"/>
    <col min="27" max="27" width="15" customWidth="1"/>
  </cols>
  <sheetData>
    <row r="2" spans="1:27" ht="12.75">
      <c r="A2" s="94" t="s">
        <v>1678</v>
      </c>
      <c r="B2" s="18" t="s">
        <v>20</v>
      </c>
      <c r="C2" s="18" t="s">
        <v>105</v>
      </c>
      <c r="D2" s="18" t="s">
        <v>106</v>
      </c>
      <c r="E2" s="18" t="s">
        <v>107</v>
      </c>
      <c r="F2" s="18" t="s">
        <v>108</v>
      </c>
      <c r="G2" s="18" t="s">
        <v>109</v>
      </c>
      <c r="H2" s="18" t="s">
        <v>110</v>
      </c>
      <c r="I2" s="18" t="s">
        <v>111</v>
      </c>
      <c r="J2" s="18" t="s">
        <v>112</v>
      </c>
      <c r="K2" s="18" t="s">
        <v>113</v>
      </c>
      <c r="L2" s="18" t="s">
        <v>114</v>
      </c>
      <c r="M2" s="18" t="s">
        <v>115</v>
      </c>
      <c r="N2" s="18" t="s">
        <v>116</v>
      </c>
      <c r="O2" s="18" t="s">
        <v>117</v>
      </c>
      <c r="P2" s="18" t="s">
        <v>118</v>
      </c>
      <c r="Q2" s="18" t="s">
        <v>119</v>
      </c>
      <c r="R2" s="18" t="s">
        <v>120</v>
      </c>
      <c r="S2" s="18" t="s">
        <v>121</v>
      </c>
      <c r="T2" s="18" t="s">
        <v>122</v>
      </c>
      <c r="U2" s="18" t="s">
        <v>123</v>
      </c>
      <c r="V2" s="18" t="s">
        <v>124</v>
      </c>
      <c r="W2" s="18" t="s">
        <v>125</v>
      </c>
      <c r="X2" s="18" t="s">
        <v>126</v>
      </c>
      <c r="Y2" s="18" t="s">
        <v>127</v>
      </c>
      <c r="Z2" s="18" t="s">
        <v>128</v>
      </c>
      <c r="AA2" s="18" t="s">
        <v>129</v>
      </c>
    </row>
    <row r="3" spans="1:27" ht="12.75">
      <c r="A3" s="12">
        <v>1</v>
      </c>
      <c r="B3" s="12"/>
      <c r="C3" s="12">
        <v>1</v>
      </c>
      <c r="D3" s="12"/>
      <c r="E3" s="12"/>
      <c r="F3" s="12"/>
      <c r="G3" s="12"/>
      <c r="H3" s="12">
        <v>1</v>
      </c>
      <c r="I3" s="12"/>
      <c r="J3" s="12"/>
      <c r="K3" s="12"/>
      <c r="L3" s="12"/>
      <c r="M3" s="12"/>
      <c r="N3" s="12"/>
      <c r="O3" s="12"/>
      <c r="P3" s="12"/>
      <c r="Q3" s="12"/>
      <c r="R3" s="12"/>
      <c r="S3" s="12"/>
      <c r="T3" s="12"/>
      <c r="U3" s="12"/>
      <c r="V3" s="12"/>
      <c r="W3" s="12"/>
      <c r="X3" s="12"/>
      <c r="Y3" s="12"/>
      <c r="Z3" s="12"/>
      <c r="AA3" s="12"/>
    </row>
    <row r="4" spans="1:27" ht="12.75">
      <c r="A4" s="12"/>
      <c r="B4" s="12"/>
      <c r="C4" s="12"/>
      <c r="D4" s="12"/>
      <c r="E4" s="12"/>
      <c r="F4" s="12"/>
      <c r="G4" s="12"/>
      <c r="H4" s="12"/>
      <c r="I4" s="12"/>
      <c r="J4" s="12"/>
      <c r="K4" s="12"/>
      <c r="L4" s="12"/>
      <c r="M4" s="12"/>
      <c r="N4" s="12"/>
      <c r="O4" s="12"/>
      <c r="P4" s="12"/>
      <c r="Q4" s="12"/>
      <c r="R4" s="12"/>
      <c r="S4" s="12"/>
      <c r="T4" s="12"/>
      <c r="U4" s="12"/>
      <c r="V4" s="12">
        <v>1</v>
      </c>
      <c r="W4" s="12"/>
      <c r="X4" s="12"/>
      <c r="Y4" s="12"/>
      <c r="Z4" s="12"/>
      <c r="AA4" s="12"/>
    </row>
    <row r="5" spans="1:27" ht="12.75">
      <c r="A5" s="12"/>
      <c r="B5" s="12"/>
      <c r="C5" s="12"/>
      <c r="D5" s="12"/>
      <c r="E5" s="12"/>
      <c r="F5" s="12"/>
      <c r="G5" s="12"/>
      <c r="H5" s="12"/>
      <c r="I5" s="12"/>
      <c r="J5" s="12"/>
      <c r="K5" s="12"/>
      <c r="L5" s="12"/>
      <c r="M5" s="12"/>
      <c r="N5" s="12"/>
      <c r="O5" s="12">
        <v>1</v>
      </c>
      <c r="P5" s="12"/>
      <c r="Q5" s="12"/>
      <c r="R5" s="12"/>
      <c r="S5" s="12"/>
      <c r="T5" s="12"/>
      <c r="U5" s="12"/>
      <c r="V5" s="12"/>
      <c r="W5" s="12"/>
      <c r="X5" s="12"/>
      <c r="Y5" s="12"/>
      <c r="Z5" s="12"/>
      <c r="AA5" s="12"/>
    </row>
    <row r="6" spans="1:27" ht="12.75">
      <c r="A6" s="12"/>
      <c r="B6" s="12"/>
      <c r="C6" s="12"/>
      <c r="D6" s="12"/>
      <c r="E6" s="12"/>
      <c r="F6" s="12"/>
      <c r="G6" s="12"/>
      <c r="H6" s="12"/>
      <c r="I6" s="12"/>
      <c r="J6" s="12"/>
      <c r="K6" s="12"/>
      <c r="L6" s="12"/>
      <c r="M6" s="12"/>
      <c r="N6" s="12"/>
      <c r="O6" s="12"/>
      <c r="P6" s="12"/>
      <c r="Q6" s="12"/>
      <c r="R6" s="12">
        <v>1</v>
      </c>
      <c r="S6" s="12"/>
      <c r="T6" s="12"/>
      <c r="U6" s="12"/>
      <c r="V6" s="12"/>
      <c r="W6" s="12"/>
      <c r="X6" s="12"/>
      <c r="Y6" s="12"/>
      <c r="Z6" s="12"/>
      <c r="AA6" s="12"/>
    </row>
    <row r="7" spans="1:27" ht="12.75">
      <c r="A7" s="12"/>
      <c r="B7" s="12"/>
      <c r="C7" s="12"/>
      <c r="D7" s="12"/>
      <c r="E7" s="12"/>
      <c r="F7" s="12"/>
      <c r="G7" s="12">
        <v>1</v>
      </c>
      <c r="H7" s="12"/>
      <c r="I7" s="12"/>
      <c r="J7" s="12"/>
      <c r="K7" s="12"/>
      <c r="L7" s="12"/>
      <c r="M7" s="12"/>
      <c r="N7" s="12"/>
      <c r="O7" s="12"/>
      <c r="P7" s="12"/>
      <c r="Q7" s="12"/>
      <c r="R7" s="12"/>
      <c r="S7" s="12"/>
      <c r="T7" s="12"/>
      <c r="U7" s="12"/>
      <c r="V7" s="12"/>
      <c r="W7" s="12"/>
      <c r="X7" s="12"/>
      <c r="Y7" s="12"/>
      <c r="Z7" s="12"/>
      <c r="AA7" s="12"/>
    </row>
    <row r="8" spans="1:27" ht="12.75">
      <c r="A8" s="12"/>
      <c r="B8" s="12">
        <v>1</v>
      </c>
      <c r="C8" s="12"/>
      <c r="D8" s="12"/>
      <c r="E8" s="12"/>
      <c r="F8" s="12"/>
      <c r="G8" s="12"/>
      <c r="H8" s="12"/>
      <c r="I8" s="12"/>
      <c r="J8" s="12"/>
      <c r="K8" s="12"/>
      <c r="L8" s="12"/>
      <c r="M8" s="12"/>
      <c r="N8" s="12"/>
      <c r="O8" s="12"/>
      <c r="P8" s="12"/>
      <c r="Q8" s="12"/>
      <c r="R8" s="12"/>
      <c r="S8" s="12"/>
      <c r="T8" s="12"/>
      <c r="U8" s="12"/>
      <c r="V8" s="12"/>
      <c r="W8" s="12"/>
      <c r="X8" s="12"/>
      <c r="Y8" s="12"/>
      <c r="Z8" s="12"/>
      <c r="AA8" s="12"/>
    </row>
    <row r="9" spans="1:27" ht="12.75">
      <c r="A9" s="12"/>
      <c r="B9" s="12"/>
      <c r="C9" s="12"/>
      <c r="D9" s="12"/>
      <c r="E9" s="12"/>
      <c r="F9" s="12"/>
      <c r="G9" s="12"/>
      <c r="H9" s="12"/>
      <c r="I9" s="12"/>
      <c r="J9" s="12"/>
      <c r="K9" s="12"/>
      <c r="L9" s="12"/>
      <c r="M9" s="12"/>
      <c r="N9" s="12"/>
      <c r="O9" s="12">
        <v>1</v>
      </c>
      <c r="P9" s="12"/>
      <c r="Q9" s="12">
        <v>1</v>
      </c>
      <c r="R9" s="12"/>
      <c r="S9" s="12"/>
      <c r="T9" s="12"/>
      <c r="U9" s="12"/>
      <c r="V9" s="12"/>
      <c r="W9" s="12"/>
      <c r="X9" s="12"/>
      <c r="Y9" s="12"/>
      <c r="Z9" s="12"/>
      <c r="AA9" s="12"/>
    </row>
    <row r="10" spans="1:27" ht="12.75">
      <c r="A10" s="12"/>
      <c r="B10" s="12"/>
      <c r="C10" s="12"/>
      <c r="D10" s="12"/>
      <c r="E10" s="12"/>
      <c r="F10" s="12"/>
      <c r="G10" s="12"/>
      <c r="H10" s="12"/>
      <c r="I10" s="12"/>
      <c r="J10" s="12"/>
      <c r="K10" s="12"/>
      <c r="L10" s="12"/>
      <c r="M10" s="12"/>
      <c r="N10" s="12"/>
      <c r="O10" s="12"/>
      <c r="P10" s="12"/>
      <c r="Q10" s="12"/>
      <c r="R10" s="12"/>
      <c r="S10" s="12"/>
      <c r="T10" s="12"/>
      <c r="U10" s="12"/>
      <c r="V10" s="12">
        <v>1</v>
      </c>
      <c r="W10" s="12"/>
      <c r="X10" s="12"/>
      <c r="Y10" s="12"/>
      <c r="Z10" s="12"/>
      <c r="AA10" s="12"/>
    </row>
    <row r="11" spans="1:27" ht="12.75">
      <c r="A11" s="12"/>
      <c r="B11" s="12"/>
      <c r="C11" s="12"/>
      <c r="D11" s="12"/>
      <c r="E11" s="12"/>
      <c r="F11" s="12"/>
      <c r="G11" s="12">
        <v>1</v>
      </c>
      <c r="H11" s="12"/>
      <c r="I11" s="12"/>
      <c r="J11" s="12"/>
      <c r="K11" s="12"/>
      <c r="L11" s="12"/>
      <c r="M11" s="12"/>
      <c r="N11" s="12"/>
      <c r="O11" s="12"/>
      <c r="P11" s="12"/>
      <c r="Q11" s="12"/>
      <c r="R11" s="12"/>
      <c r="S11" s="12"/>
      <c r="T11" s="12"/>
      <c r="U11" s="12"/>
      <c r="V11" s="12">
        <v>1</v>
      </c>
      <c r="W11" s="12"/>
      <c r="X11" s="12"/>
      <c r="Y11" s="12"/>
      <c r="Z11" s="12"/>
      <c r="AA11" s="12"/>
    </row>
    <row r="12" spans="1:27" ht="12.75">
      <c r="A12" s="12"/>
      <c r="B12" s="12"/>
      <c r="C12" s="12"/>
      <c r="D12" s="12"/>
      <c r="E12" s="12"/>
      <c r="F12" s="12"/>
      <c r="G12" s="12">
        <v>1</v>
      </c>
      <c r="H12" s="12"/>
      <c r="I12" s="12"/>
      <c r="J12" s="12"/>
      <c r="K12" s="12"/>
      <c r="L12" s="12"/>
      <c r="M12" s="12">
        <v>1</v>
      </c>
      <c r="N12" s="12"/>
      <c r="O12" s="12"/>
      <c r="P12" s="12"/>
      <c r="Q12" s="12">
        <v>1</v>
      </c>
      <c r="R12" s="12">
        <v>1</v>
      </c>
      <c r="S12" s="12"/>
      <c r="T12" s="12"/>
      <c r="U12" s="12"/>
      <c r="V12" s="12">
        <v>1</v>
      </c>
      <c r="W12" s="12"/>
      <c r="X12" s="12"/>
      <c r="Y12" s="12"/>
      <c r="Z12" s="12"/>
      <c r="AA12" s="12"/>
    </row>
    <row r="13" spans="1:27" ht="12.75">
      <c r="A13" s="12"/>
      <c r="B13" s="19"/>
      <c r="C13" s="12"/>
      <c r="D13" s="12"/>
      <c r="E13" s="12"/>
      <c r="F13" s="12"/>
      <c r="G13" s="12"/>
      <c r="H13" s="12"/>
      <c r="I13" s="12"/>
      <c r="J13" s="12"/>
      <c r="K13" s="12"/>
      <c r="L13" s="12"/>
      <c r="M13" s="12"/>
      <c r="N13" s="12"/>
      <c r="O13" s="12"/>
      <c r="P13" s="12"/>
      <c r="Q13" s="12"/>
      <c r="R13" s="12"/>
      <c r="S13" s="12"/>
      <c r="T13" s="12"/>
      <c r="U13" s="12"/>
      <c r="V13" s="12">
        <v>1</v>
      </c>
      <c r="W13" s="12"/>
      <c r="X13" s="12"/>
      <c r="Y13" s="12"/>
      <c r="Z13" s="12"/>
      <c r="AA13" s="12"/>
    </row>
    <row r="14" spans="1:27" ht="12.75">
      <c r="A14" s="12"/>
      <c r="B14" s="12"/>
      <c r="C14" s="12"/>
      <c r="D14" s="12"/>
      <c r="E14" s="12"/>
      <c r="F14" s="12"/>
      <c r="G14" s="12"/>
      <c r="H14" s="12"/>
      <c r="I14" s="12"/>
      <c r="J14" s="12"/>
      <c r="K14" s="12"/>
      <c r="L14" s="12"/>
      <c r="M14" s="12"/>
      <c r="N14" s="12"/>
      <c r="O14" s="12"/>
      <c r="P14" s="12"/>
      <c r="Q14" s="12">
        <v>1</v>
      </c>
      <c r="R14" s="12"/>
      <c r="S14" s="12"/>
      <c r="T14" s="12"/>
      <c r="U14" s="12"/>
      <c r="V14" s="12"/>
      <c r="W14" s="12"/>
      <c r="X14" s="12"/>
      <c r="Y14" s="12"/>
      <c r="Z14" s="12"/>
      <c r="AA14" s="12"/>
    </row>
    <row r="15" spans="1:27" ht="12.75">
      <c r="A15" s="12"/>
      <c r="B15" s="12"/>
      <c r="C15" s="12"/>
      <c r="D15" s="12"/>
      <c r="E15" s="12"/>
      <c r="F15" s="12"/>
      <c r="G15" s="12">
        <v>1</v>
      </c>
      <c r="H15" s="12"/>
      <c r="I15" s="12"/>
      <c r="J15" s="12"/>
      <c r="K15" s="12"/>
      <c r="L15" s="12"/>
      <c r="M15" s="12"/>
      <c r="N15" s="12"/>
      <c r="O15" s="12"/>
      <c r="P15" s="12"/>
      <c r="Q15" s="12"/>
      <c r="R15" s="12"/>
      <c r="S15" s="12"/>
      <c r="T15" s="12"/>
      <c r="U15" s="12"/>
      <c r="V15" s="12"/>
      <c r="W15" s="12"/>
      <c r="X15" s="12"/>
      <c r="Y15" s="12"/>
      <c r="Z15" s="12"/>
      <c r="AA15" s="12"/>
    </row>
    <row r="16" spans="1:27" ht="12.75">
      <c r="A16" s="12">
        <v>0</v>
      </c>
      <c r="B16" s="12"/>
      <c r="C16" s="12"/>
      <c r="D16" s="12"/>
      <c r="E16" s="12"/>
      <c r="F16" s="12"/>
      <c r="G16" s="12">
        <v>1</v>
      </c>
      <c r="H16" s="12"/>
      <c r="I16" s="12"/>
      <c r="J16" s="12"/>
      <c r="K16" s="12"/>
      <c r="L16" s="12"/>
      <c r="M16" s="12"/>
      <c r="N16" s="12"/>
      <c r="O16" s="12"/>
      <c r="P16" s="12"/>
      <c r="Q16" s="12"/>
      <c r="R16" s="12"/>
      <c r="S16" s="12"/>
      <c r="T16" s="12"/>
      <c r="U16" s="12"/>
      <c r="V16" s="12"/>
      <c r="W16" s="12"/>
      <c r="X16" s="12"/>
      <c r="Y16" s="12"/>
      <c r="Z16" s="12"/>
      <c r="AA16" s="12"/>
    </row>
    <row r="17" spans="1:27" ht="12.75">
      <c r="A17" s="12"/>
      <c r="B17" s="12"/>
      <c r="C17" s="12"/>
      <c r="D17" s="12"/>
      <c r="E17" s="12"/>
      <c r="F17" s="12"/>
      <c r="G17" s="12"/>
      <c r="H17" s="12"/>
      <c r="I17" s="12"/>
      <c r="J17" s="12"/>
      <c r="K17" s="12"/>
      <c r="L17" s="12"/>
      <c r="M17" s="12">
        <v>1</v>
      </c>
      <c r="N17" s="12"/>
      <c r="O17" s="12"/>
      <c r="P17" s="12"/>
      <c r="Q17" s="12"/>
      <c r="R17" s="12"/>
      <c r="S17" s="12"/>
      <c r="T17" s="12"/>
      <c r="U17" s="12"/>
      <c r="V17" s="12"/>
      <c r="W17" s="12"/>
      <c r="X17" s="12"/>
      <c r="Y17" s="12"/>
      <c r="Z17" s="12"/>
      <c r="AA17" s="12"/>
    </row>
    <row r="18" spans="1:27" ht="12.75">
      <c r="A18" s="12"/>
      <c r="B18" s="12"/>
      <c r="C18" s="12">
        <v>1</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ht="12.75">
      <c r="A19" s="12"/>
      <c r="B19" s="12"/>
      <c r="C19" s="12">
        <v>1</v>
      </c>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ht="12.75">
      <c r="A20" s="12">
        <v>1</v>
      </c>
      <c r="B20" s="12"/>
      <c r="C20" s="12">
        <v>1</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spans="1:27" ht="12.75">
      <c r="A21" s="12"/>
      <c r="B21" s="12"/>
      <c r="C21" s="12"/>
      <c r="D21" s="12"/>
      <c r="E21" s="12"/>
      <c r="F21" s="12"/>
      <c r="G21" s="12"/>
      <c r="H21" s="12"/>
      <c r="I21" s="12"/>
      <c r="J21" s="12"/>
      <c r="K21" s="12"/>
      <c r="L21" s="12"/>
      <c r="M21" s="12"/>
      <c r="N21" s="12"/>
      <c r="O21" s="12"/>
      <c r="P21" s="12"/>
      <c r="Q21" s="12">
        <v>1</v>
      </c>
      <c r="R21" s="12"/>
      <c r="S21" s="12"/>
      <c r="T21" s="12"/>
      <c r="U21" s="12"/>
      <c r="V21" s="12"/>
      <c r="W21" s="12"/>
      <c r="X21" s="12"/>
      <c r="Y21" s="12"/>
      <c r="Z21" s="12"/>
      <c r="AA21" s="12"/>
    </row>
    <row r="22" spans="1:27" ht="12.75">
      <c r="A22" s="12"/>
      <c r="B22" s="19"/>
      <c r="C22" s="12"/>
      <c r="D22" s="12"/>
      <c r="E22" s="12"/>
      <c r="F22" s="12"/>
      <c r="G22" s="12"/>
      <c r="H22" s="12"/>
      <c r="I22" s="12"/>
      <c r="J22" s="12"/>
      <c r="K22" s="12"/>
      <c r="L22" s="12"/>
      <c r="M22" s="12"/>
      <c r="N22" s="12"/>
      <c r="O22" s="12"/>
      <c r="P22" s="12"/>
      <c r="Q22" s="12"/>
      <c r="R22" s="12"/>
      <c r="S22" s="12"/>
      <c r="T22" s="12">
        <v>1</v>
      </c>
      <c r="U22" s="12"/>
      <c r="V22" s="12"/>
      <c r="W22" s="12"/>
      <c r="X22" s="12"/>
      <c r="Y22" s="12"/>
      <c r="Z22" s="12"/>
      <c r="AA22" s="12"/>
    </row>
    <row r="23" spans="1:27" ht="12.75">
      <c r="A23" s="12"/>
      <c r="B23" s="12"/>
      <c r="C23" s="12">
        <v>1</v>
      </c>
      <c r="D23" s="12"/>
      <c r="E23" s="12">
        <v>1</v>
      </c>
      <c r="F23" s="12"/>
      <c r="G23" s="12"/>
      <c r="H23" s="12"/>
      <c r="I23" s="12"/>
      <c r="J23" s="12"/>
      <c r="K23" s="12"/>
      <c r="L23" s="12">
        <v>1</v>
      </c>
      <c r="M23" s="12"/>
      <c r="N23" s="12"/>
      <c r="O23" s="12"/>
      <c r="P23" s="12"/>
      <c r="Q23" s="12"/>
      <c r="R23" s="12"/>
      <c r="S23" s="12">
        <v>1</v>
      </c>
      <c r="T23" s="12"/>
      <c r="U23" s="12"/>
      <c r="V23" s="12"/>
      <c r="W23" s="12"/>
      <c r="X23" s="12"/>
      <c r="Y23" s="12"/>
      <c r="Z23" s="12">
        <v>1</v>
      </c>
      <c r="AA23" s="12"/>
    </row>
    <row r="24" spans="1:27" ht="12.75">
      <c r="A24" s="12"/>
      <c r="B24" s="19"/>
      <c r="C24" s="12"/>
      <c r="D24" s="12"/>
      <c r="E24" s="12"/>
      <c r="F24" s="12"/>
      <c r="G24" s="12"/>
      <c r="H24" s="12">
        <v>1</v>
      </c>
      <c r="I24" s="12"/>
      <c r="J24" s="12"/>
      <c r="K24" s="12"/>
      <c r="L24" s="12"/>
      <c r="M24" s="12"/>
      <c r="N24" s="12"/>
      <c r="O24" s="12"/>
      <c r="P24" s="12"/>
      <c r="Q24" s="12"/>
      <c r="R24" s="12"/>
      <c r="S24" s="12"/>
      <c r="T24" s="12"/>
      <c r="U24" s="12"/>
      <c r="V24" s="12"/>
      <c r="W24" s="12"/>
      <c r="X24" s="12"/>
      <c r="Y24" s="12"/>
      <c r="Z24" s="12"/>
      <c r="AA24" s="12"/>
    </row>
    <row r="25" spans="1:27" ht="12.75">
      <c r="A25" s="12">
        <v>1</v>
      </c>
      <c r="B25" s="12"/>
      <c r="C25" s="12"/>
      <c r="D25" s="12"/>
      <c r="E25" s="12"/>
      <c r="F25" s="12"/>
      <c r="G25" s="12"/>
      <c r="H25" s="12"/>
      <c r="I25" s="12"/>
      <c r="J25" s="12"/>
      <c r="K25" s="12"/>
      <c r="L25" s="12"/>
      <c r="M25" s="12"/>
      <c r="N25" s="12"/>
      <c r="O25" s="12"/>
      <c r="P25" s="12"/>
      <c r="Q25" s="12"/>
      <c r="R25" s="12"/>
      <c r="S25" s="12"/>
      <c r="T25" s="12"/>
      <c r="U25" s="12"/>
      <c r="V25" s="12"/>
      <c r="W25" s="12"/>
      <c r="X25" s="12">
        <v>1</v>
      </c>
      <c r="Y25" s="12"/>
      <c r="Z25" s="12"/>
      <c r="AA25" s="12"/>
    </row>
    <row r="26" spans="1:27" ht="12.75">
      <c r="A26" s="12"/>
      <c r="B26" s="12">
        <v>1</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v>1</v>
      </c>
    </row>
    <row r="27" spans="1:27" ht="12.75">
      <c r="A27" s="12"/>
      <c r="B27" s="12"/>
      <c r="C27" s="12">
        <v>1</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2.75">
      <c r="A28" s="12"/>
      <c r="B28" s="12"/>
      <c r="C28" s="12"/>
      <c r="D28" s="12"/>
      <c r="E28" s="12">
        <v>1</v>
      </c>
      <c r="F28" s="12"/>
      <c r="G28" s="12"/>
      <c r="H28" s="12"/>
      <c r="I28" s="12"/>
      <c r="J28" s="12"/>
      <c r="K28" s="12"/>
      <c r="L28" s="12"/>
      <c r="M28" s="12"/>
      <c r="N28" s="12"/>
      <c r="O28" s="12"/>
      <c r="P28" s="12"/>
      <c r="Q28" s="12"/>
      <c r="R28" s="12"/>
      <c r="S28" s="12">
        <v>1</v>
      </c>
      <c r="T28" s="12"/>
      <c r="U28" s="12"/>
      <c r="V28" s="12"/>
      <c r="W28" s="12"/>
      <c r="X28" s="12">
        <v>1</v>
      </c>
      <c r="Y28" s="12"/>
      <c r="Z28" s="12"/>
      <c r="AA28" s="12"/>
    </row>
    <row r="29" spans="1:27" ht="12.7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v>1</v>
      </c>
    </row>
    <row r="30" spans="1:27" ht="12.75">
      <c r="A30" s="28">
        <v>1</v>
      </c>
      <c r="B30" s="28"/>
      <c r="C30" s="28">
        <v>1</v>
      </c>
      <c r="D30" s="28"/>
      <c r="E30" s="28"/>
      <c r="F30" s="28"/>
      <c r="G30" s="28"/>
      <c r="H30" s="28"/>
      <c r="I30" s="28"/>
      <c r="J30" s="28"/>
      <c r="K30" s="28"/>
      <c r="L30" s="28"/>
      <c r="M30" s="28"/>
      <c r="N30" s="28"/>
      <c r="O30" s="28"/>
      <c r="P30" s="28"/>
      <c r="Q30" s="28"/>
      <c r="R30" s="28"/>
      <c r="S30" s="28"/>
      <c r="T30" s="28"/>
      <c r="U30" s="28"/>
      <c r="V30" s="28"/>
      <c r="W30" s="28"/>
      <c r="X30" s="28"/>
      <c r="Y30" s="28"/>
      <c r="Z30" s="28"/>
      <c r="AA30" s="13"/>
    </row>
    <row r="31" spans="1:27" ht="12.75">
      <c r="A31" s="28"/>
      <c r="B31" s="28"/>
      <c r="C31" s="28"/>
      <c r="D31" s="28"/>
      <c r="E31" s="28"/>
      <c r="F31" s="28"/>
      <c r="G31" s="28"/>
      <c r="H31" s="28"/>
      <c r="I31" s="28"/>
      <c r="J31" s="28"/>
      <c r="K31" s="28"/>
      <c r="L31" s="28"/>
      <c r="M31" s="28">
        <v>1</v>
      </c>
      <c r="N31" s="28"/>
      <c r="O31" s="28"/>
      <c r="P31" s="28"/>
      <c r="Q31" s="28"/>
      <c r="R31" s="28"/>
      <c r="S31" s="28"/>
      <c r="T31" s="28"/>
      <c r="U31" s="28"/>
      <c r="V31" s="28"/>
      <c r="W31" s="28"/>
      <c r="X31" s="28"/>
      <c r="Y31" s="28"/>
      <c r="Z31" s="28"/>
      <c r="AA31" s="28"/>
    </row>
    <row r="32" spans="1:27" ht="12.75">
      <c r="A32" s="28"/>
      <c r="B32" s="28"/>
      <c r="C32" s="28"/>
      <c r="D32" s="28"/>
      <c r="E32" s="28"/>
      <c r="F32" s="28"/>
      <c r="G32" s="28"/>
      <c r="H32" s="28"/>
      <c r="I32" s="28"/>
      <c r="J32" s="28"/>
      <c r="K32" s="28"/>
      <c r="L32" s="28"/>
      <c r="M32" s="28"/>
      <c r="N32" s="28"/>
      <c r="O32" s="28"/>
      <c r="P32" s="28"/>
      <c r="Q32" s="28">
        <v>1</v>
      </c>
      <c r="R32" s="28">
        <v>1</v>
      </c>
      <c r="S32" s="28"/>
      <c r="T32" s="28"/>
      <c r="U32" s="28"/>
      <c r="V32" s="28"/>
      <c r="W32" s="28"/>
      <c r="X32" s="28"/>
      <c r="Y32" s="28"/>
      <c r="Z32" s="28"/>
      <c r="AA32" s="28"/>
    </row>
    <row r="33" spans="1:27" ht="12.75">
      <c r="A33" s="13"/>
      <c r="B33" s="13"/>
      <c r="C33" s="13"/>
      <c r="D33" s="13"/>
      <c r="E33" s="13"/>
      <c r="F33" s="13"/>
      <c r="G33" s="13"/>
      <c r="H33" s="13"/>
      <c r="I33" s="13"/>
      <c r="J33" s="13"/>
      <c r="K33" s="13"/>
      <c r="L33" s="13"/>
      <c r="M33" s="13">
        <v>1</v>
      </c>
      <c r="N33" s="13"/>
      <c r="O33" s="13"/>
      <c r="P33" s="13"/>
      <c r="Q33" s="13"/>
      <c r="R33" s="13"/>
      <c r="S33" s="13"/>
      <c r="T33" s="13"/>
      <c r="U33" s="13"/>
      <c r="V33" s="13"/>
      <c r="W33" s="13"/>
      <c r="X33" s="13"/>
      <c r="Y33" s="13"/>
      <c r="Z33" s="13"/>
      <c r="AA33" s="13"/>
    </row>
    <row r="34" spans="1:27" ht="12.75">
      <c r="A34" s="28"/>
      <c r="B34" s="28"/>
      <c r="C34" s="28"/>
      <c r="D34" s="28"/>
      <c r="E34" s="28"/>
      <c r="F34" s="28"/>
      <c r="G34" s="28"/>
      <c r="H34" s="28"/>
      <c r="I34" s="28"/>
      <c r="J34" s="28"/>
      <c r="K34" s="28"/>
      <c r="L34" s="28"/>
      <c r="M34" s="28"/>
      <c r="N34" s="28"/>
      <c r="O34" s="28">
        <v>1</v>
      </c>
      <c r="P34" s="28"/>
      <c r="Q34" s="28"/>
      <c r="R34" s="28"/>
      <c r="S34" s="28"/>
      <c r="T34" s="28"/>
      <c r="U34" s="28"/>
      <c r="V34" s="28"/>
      <c r="W34" s="28"/>
      <c r="X34" s="28"/>
      <c r="Y34" s="28"/>
      <c r="Z34" s="28"/>
      <c r="AA34" s="28"/>
    </row>
    <row r="35" spans="1:27" ht="12.75">
      <c r="A35" s="28"/>
      <c r="B35" s="28"/>
      <c r="C35" s="28"/>
      <c r="D35" s="28"/>
      <c r="E35" s="28"/>
      <c r="F35" s="28"/>
      <c r="G35" s="28"/>
      <c r="H35" s="28"/>
      <c r="I35" s="28"/>
      <c r="J35" s="28"/>
      <c r="K35" s="28"/>
      <c r="L35" s="28"/>
      <c r="M35" s="28"/>
      <c r="N35" s="28"/>
      <c r="O35" s="28">
        <v>1</v>
      </c>
      <c r="P35" s="28"/>
      <c r="Q35" s="28"/>
      <c r="R35" s="28"/>
      <c r="S35" s="28"/>
      <c r="T35" s="28"/>
      <c r="U35" s="28"/>
      <c r="V35" s="28"/>
      <c r="W35" s="28"/>
      <c r="X35" s="28"/>
      <c r="Y35" s="28"/>
      <c r="Z35" s="28"/>
      <c r="AA35" s="28"/>
    </row>
    <row r="36" spans="1:27" ht="12.7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v>1</v>
      </c>
    </row>
    <row r="37" spans="1:27" ht="12.75">
      <c r="A37" s="47"/>
      <c r="B37" s="47"/>
      <c r="C37" s="47"/>
      <c r="D37" s="47"/>
      <c r="E37" s="47"/>
      <c r="F37" s="47"/>
      <c r="G37" s="47"/>
      <c r="H37" s="47"/>
      <c r="I37" s="47"/>
      <c r="J37" s="47"/>
      <c r="K37" s="47"/>
      <c r="L37" s="47"/>
      <c r="M37" s="47"/>
      <c r="N37" s="47"/>
      <c r="O37" s="47"/>
      <c r="P37" s="47"/>
      <c r="Q37" s="47"/>
      <c r="R37" s="47"/>
      <c r="S37" s="47"/>
      <c r="T37" s="47"/>
      <c r="U37" s="47"/>
      <c r="V37" s="47">
        <v>1</v>
      </c>
      <c r="W37" s="47"/>
      <c r="X37" s="47"/>
      <c r="Y37" s="47"/>
      <c r="Z37" s="47"/>
      <c r="AA37" s="47"/>
    </row>
    <row r="38" spans="1:27" ht="12.75">
      <c r="A38" s="28"/>
      <c r="B38" s="28"/>
      <c r="C38" s="28"/>
      <c r="D38" s="28"/>
      <c r="E38" s="28"/>
      <c r="F38" s="28"/>
      <c r="G38" s="28"/>
      <c r="H38" s="28"/>
      <c r="I38" s="28"/>
      <c r="J38" s="28"/>
      <c r="K38" s="28"/>
      <c r="L38" s="28"/>
      <c r="M38" s="28"/>
      <c r="N38" s="28"/>
      <c r="O38" s="28"/>
      <c r="P38" s="28">
        <v>1</v>
      </c>
      <c r="Q38" s="28"/>
      <c r="R38" s="28"/>
      <c r="S38" s="28"/>
      <c r="T38" s="28"/>
      <c r="U38" s="28"/>
      <c r="V38" s="28"/>
      <c r="W38" s="28"/>
      <c r="X38" s="28"/>
      <c r="Y38" s="28"/>
      <c r="Z38" s="28"/>
      <c r="AA38" s="28"/>
    </row>
    <row r="39" spans="1:27" ht="12.75">
      <c r="A39" s="28"/>
      <c r="B39" s="28"/>
      <c r="C39" s="28">
        <v>1</v>
      </c>
      <c r="D39" s="28"/>
      <c r="E39" s="28"/>
      <c r="F39" s="28"/>
      <c r="G39" s="28"/>
      <c r="H39" s="28"/>
      <c r="I39" s="28"/>
      <c r="J39" s="28"/>
      <c r="K39" s="28"/>
      <c r="L39" s="28"/>
      <c r="M39" s="28"/>
      <c r="N39" s="28"/>
      <c r="O39" s="28"/>
      <c r="P39" s="28"/>
      <c r="Q39" s="28"/>
      <c r="R39" s="28"/>
      <c r="S39" s="28"/>
      <c r="T39" s="28"/>
      <c r="U39" s="28"/>
      <c r="V39" s="28"/>
      <c r="W39" s="28"/>
      <c r="X39" s="28"/>
      <c r="Y39" s="28"/>
      <c r="Z39" s="28"/>
      <c r="AA39" s="28"/>
    </row>
    <row r="40" spans="1:27" ht="12.75">
      <c r="A40" s="13"/>
      <c r="B40" s="13"/>
      <c r="C40" s="13"/>
      <c r="D40" s="13"/>
      <c r="E40" s="13"/>
      <c r="F40" s="13"/>
      <c r="G40" s="13"/>
      <c r="H40" s="13"/>
      <c r="I40" s="13"/>
      <c r="J40" s="13"/>
      <c r="K40" s="13"/>
      <c r="L40" s="13"/>
      <c r="M40" s="13"/>
      <c r="N40" s="13"/>
      <c r="O40" s="13"/>
      <c r="P40" s="13">
        <v>1</v>
      </c>
      <c r="Q40" s="13"/>
      <c r="R40" s="13"/>
      <c r="S40" s="13"/>
      <c r="T40" s="13"/>
      <c r="U40" s="13"/>
      <c r="V40" s="13"/>
      <c r="W40" s="13"/>
      <c r="X40" s="13"/>
      <c r="Y40" s="13"/>
      <c r="Z40" s="13"/>
      <c r="AA40" s="13"/>
    </row>
    <row r="41" spans="1:27" ht="12.75">
      <c r="A41" s="28"/>
      <c r="B41" s="28"/>
      <c r="C41" s="28"/>
      <c r="D41" s="28"/>
      <c r="E41" s="28"/>
      <c r="F41" s="28"/>
      <c r="G41" s="28"/>
      <c r="H41" s="28"/>
      <c r="I41" s="28"/>
      <c r="J41" s="28"/>
      <c r="K41" s="28"/>
      <c r="L41" s="28"/>
      <c r="M41" s="28">
        <v>1</v>
      </c>
      <c r="N41" s="28"/>
      <c r="O41" s="28"/>
      <c r="P41" s="28"/>
      <c r="Q41" s="28"/>
      <c r="R41" s="28"/>
      <c r="S41" s="28"/>
      <c r="T41" s="28"/>
      <c r="U41" s="28"/>
      <c r="V41" s="28"/>
      <c r="W41" s="28"/>
      <c r="X41" s="28"/>
      <c r="Y41" s="28"/>
      <c r="Z41" s="28"/>
      <c r="AA41" s="28"/>
    </row>
    <row r="42" spans="1:27" ht="12.75">
      <c r="A42" s="28"/>
      <c r="B42" s="28"/>
      <c r="C42" s="28"/>
      <c r="D42" s="28"/>
      <c r="E42" s="28"/>
      <c r="F42" s="28"/>
      <c r="G42" s="28"/>
      <c r="H42" s="28"/>
      <c r="I42" s="28"/>
      <c r="J42" s="28"/>
      <c r="K42" s="28"/>
      <c r="L42" s="28"/>
      <c r="M42" s="28">
        <v>1</v>
      </c>
      <c r="N42" s="28"/>
      <c r="O42" s="28"/>
      <c r="P42" s="28"/>
      <c r="Q42" s="28"/>
      <c r="R42" s="28"/>
      <c r="S42" s="28"/>
      <c r="T42" s="28"/>
      <c r="U42" s="28"/>
      <c r="V42" s="28"/>
      <c r="W42" s="28"/>
      <c r="X42" s="28"/>
      <c r="Y42" s="28"/>
      <c r="Z42" s="28"/>
      <c r="AA42" s="28"/>
    </row>
    <row r="43" spans="1:27" ht="12.75">
      <c r="A43" s="28"/>
      <c r="B43" s="28"/>
      <c r="C43" s="28"/>
      <c r="D43" s="28"/>
      <c r="E43" s="28"/>
      <c r="F43" s="28"/>
      <c r="G43" s="28"/>
      <c r="H43" s="28"/>
      <c r="I43" s="28"/>
      <c r="J43" s="28"/>
      <c r="K43" s="28"/>
      <c r="L43" s="28"/>
      <c r="M43" s="28">
        <v>1</v>
      </c>
      <c r="N43" s="28"/>
      <c r="O43" s="28"/>
      <c r="P43" s="28"/>
      <c r="Q43" s="28"/>
      <c r="R43" s="28"/>
      <c r="S43" s="28"/>
      <c r="T43" s="28"/>
      <c r="U43" s="28"/>
      <c r="V43" s="28"/>
      <c r="W43" s="28"/>
      <c r="X43" s="28"/>
      <c r="Y43" s="28"/>
      <c r="Z43" s="28"/>
      <c r="AA43" s="28"/>
    </row>
    <row r="44" spans="1:27" ht="12.75">
      <c r="A44" s="28"/>
      <c r="B44" s="28"/>
      <c r="C44" s="28">
        <v>1</v>
      </c>
      <c r="D44" s="28"/>
      <c r="E44" s="28"/>
      <c r="F44" s="28"/>
      <c r="G44" s="28">
        <v>1</v>
      </c>
      <c r="H44" s="28"/>
      <c r="I44" s="28"/>
      <c r="J44" s="28"/>
      <c r="K44" s="28"/>
      <c r="L44" s="28"/>
      <c r="M44" s="28"/>
      <c r="N44" s="28"/>
      <c r="O44" s="28"/>
      <c r="P44" s="28"/>
      <c r="Q44" s="28"/>
      <c r="R44" s="28">
        <v>1</v>
      </c>
      <c r="S44" s="28"/>
      <c r="T44" s="28"/>
      <c r="U44" s="28"/>
      <c r="V44" s="28"/>
      <c r="W44" s="28"/>
      <c r="X44" s="28"/>
      <c r="Y44" s="28"/>
      <c r="Z44" s="28"/>
      <c r="AA44" s="28"/>
    </row>
    <row r="45" spans="1:27" ht="12.75">
      <c r="A45" s="28"/>
      <c r="B45" s="28"/>
      <c r="C45" s="28"/>
      <c r="D45" s="28"/>
      <c r="E45" s="28"/>
      <c r="F45" s="28"/>
      <c r="G45" s="28"/>
      <c r="H45" s="28"/>
      <c r="I45" s="28"/>
      <c r="J45" s="28"/>
      <c r="K45" s="28"/>
      <c r="L45" s="28"/>
      <c r="M45" s="28"/>
      <c r="N45" s="28"/>
      <c r="O45" s="28"/>
      <c r="P45" s="28">
        <v>1</v>
      </c>
      <c r="Q45" s="28"/>
      <c r="R45" s="28"/>
      <c r="S45" s="28"/>
      <c r="T45" s="28"/>
      <c r="U45" s="28"/>
      <c r="V45" s="28"/>
      <c r="W45" s="28"/>
      <c r="X45" s="28"/>
      <c r="Y45" s="28"/>
      <c r="Z45" s="28"/>
      <c r="AA45" s="28"/>
    </row>
    <row r="46" spans="1:27" ht="12.75">
      <c r="A46" s="28"/>
      <c r="B46" s="28"/>
      <c r="C46" s="28"/>
      <c r="D46" s="28"/>
      <c r="E46" s="28"/>
      <c r="F46" s="28"/>
      <c r="G46" s="28"/>
      <c r="H46" s="28"/>
      <c r="I46" s="28"/>
      <c r="J46" s="28"/>
      <c r="K46" s="28"/>
      <c r="L46" s="28"/>
      <c r="M46" s="28"/>
      <c r="N46" s="28"/>
      <c r="O46" s="28"/>
      <c r="P46" s="28"/>
      <c r="Q46" s="28"/>
      <c r="R46" s="28">
        <v>1</v>
      </c>
      <c r="S46" s="28"/>
      <c r="T46" s="28"/>
      <c r="U46" s="28"/>
      <c r="V46" s="28"/>
      <c r="W46" s="28"/>
      <c r="X46" s="28"/>
      <c r="Y46" s="28"/>
      <c r="Z46" s="28"/>
      <c r="AA46" s="28"/>
    </row>
    <row r="47" spans="1:27" ht="12.75">
      <c r="A47" s="28"/>
      <c r="B47" s="28"/>
      <c r="C47" s="28"/>
      <c r="D47" s="28"/>
      <c r="E47" s="28"/>
      <c r="F47" s="28"/>
      <c r="G47" s="28"/>
      <c r="H47" s="28"/>
      <c r="I47" s="28"/>
      <c r="J47" s="28"/>
      <c r="K47" s="28"/>
      <c r="L47" s="28"/>
      <c r="M47" s="28"/>
      <c r="N47" s="28"/>
      <c r="O47" s="28"/>
      <c r="P47" s="28"/>
      <c r="Q47" s="28"/>
      <c r="R47" s="28">
        <v>1</v>
      </c>
      <c r="S47" s="28"/>
      <c r="T47" s="28"/>
      <c r="U47" s="28"/>
      <c r="V47" s="28"/>
      <c r="W47" s="28"/>
      <c r="X47" s="28"/>
      <c r="Y47" s="28"/>
      <c r="Z47" s="28"/>
      <c r="AA47" s="28"/>
    </row>
    <row r="48" spans="1:27" ht="12.75">
      <c r="A48" s="28"/>
      <c r="B48" s="28"/>
      <c r="C48" s="28"/>
      <c r="D48" s="28"/>
      <c r="E48" s="28"/>
      <c r="F48" s="28"/>
      <c r="G48" s="28"/>
      <c r="H48" s="28"/>
      <c r="I48" s="28"/>
      <c r="J48" s="28"/>
      <c r="K48" s="28"/>
      <c r="L48" s="28"/>
      <c r="M48" s="28"/>
      <c r="N48" s="28"/>
      <c r="O48" s="28"/>
      <c r="P48" s="28">
        <v>1</v>
      </c>
      <c r="Q48" s="28"/>
      <c r="R48" s="28"/>
      <c r="S48" s="28"/>
      <c r="T48" s="28"/>
      <c r="U48" s="28"/>
      <c r="V48" s="28"/>
      <c r="W48" s="28"/>
      <c r="X48" s="28"/>
      <c r="Y48" s="28"/>
      <c r="Z48" s="28"/>
      <c r="AA48" s="28"/>
    </row>
    <row r="49" spans="1:27" ht="12.75">
      <c r="A49" s="28"/>
      <c r="B49" s="28"/>
      <c r="C49" s="28"/>
      <c r="D49" s="28"/>
      <c r="E49" s="28"/>
      <c r="F49" s="28"/>
      <c r="G49" s="28"/>
      <c r="H49" s="28"/>
      <c r="I49" s="28"/>
      <c r="J49" s="28"/>
      <c r="K49" s="28"/>
      <c r="L49" s="28"/>
      <c r="M49" s="28"/>
      <c r="N49" s="28">
        <v>1</v>
      </c>
      <c r="O49" s="28"/>
      <c r="P49" s="28"/>
      <c r="Q49" s="28"/>
      <c r="R49" s="28"/>
      <c r="S49" s="28">
        <v>1</v>
      </c>
      <c r="T49" s="28">
        <v>1</v>
      </c>
      <c r="U49" s="28">
        <v>1</v>
      </c>
      <c r="V49" s="28"/>
      <c r="W49" s="28"/>
      <c r="X49" s="28"/>
      <c r="Y49" s="28"/>
      <c r="Z49" s="28"/>
      <c r="AA49" s="28"/>
    </row>
    <row r="50" spans="1:27" ht="12.75">
      <c r="A50" s="28"/>
      <c r="B50" s="28"/>
      <c r="C50" s="28"/>
      <c r="D50" s="28"/>
      <c r="E50" s="28"/>
      <c r="F50" s="28"/>
      <c r="G50" s="28"/>
      <c r="H50" s="28"/>
      <c r="I50" s="28"/>
      <c r="J50" s="28"/>
      <c r="K50" s="28"/>
      <c r="L50" s="28"/>
      <c r="M50" s="28"/>
      <c r="N50" s="28"/>
      <c r="O50" s="28"/>
      <c r="P50" s="28"/>
      <c r="Q50" s="28"/>
      <c r="R50" s="28"/>
      <c r="S50" s="28"/>
      <c r="T50" s="28">
        <v>1</v>
      </c>
      <c r="U50" s="28"/>
      <c r="V50" s="28"/>
      <c r="W50" s="28"/>
      <c r="X50" s="28"/>
      <c r="Y50" s="28"/>
      <c r="Z50" s="28"/>
      <c r="AA50" s="28"/>
    </row>
    <row r="51" spans="1:27" ht="12.75">
      <c r="A51" s="28"/>
      <c r="B51" s="28"/>
      <c r="C51" s="28"/>
      <c r="D51" s="28"/>
      <c r="E51" s="28"/>
      <c r="F51" s="28"/>
      <c r="G51" s="28"/>
      <c r="H51" s="28"/>
      <c r="I51" s="28"/>
      <c r="J51" s="28">
        <v>1</v>
      </c>
      <c r="K51" s="28"/>
      <c r="L51" s="28"/>
      <c r="M51" s="28"/>
      <c r="N51" s="28"/>
      <c r="O51" s="28"/>
      <c r="P51" s="28"/>
      <c r="Q51" s="28"/>
      <c r="R51" s="28"/>
      <c r="S51" s="28"/>
      <c r="T51" s="28"/>
      <c r="U51" s="28"/>
      <c r="V51" s="28"/>
      <c r="W51" s="28"/>
      <c r="X51" s="28"/>
      <c r="Y51" s="28"/>
      <c r="Z51" s="28"/>
      <c r="AA51" s="28"/>
    </row>
    <row r="52" spans="1:27" ht="12.75">
      <c r="A52" s="28"/>
      <c r="B52" s="28"/>
      <c r="C52" s="28"/>
      <c r="D52" s="28"/>
      <c r="E52" s="28">
        <v>1</v>
      </c>
      <c r="F52" s="28"/>
      <c r="G52" s="28"/>
      <c r="H52" s="28"/>
      <c r="I52" s="28"/>
      <c r="J52" s="28"/>
      <c r="K52" s="28"/>
      <c r="L52" s="28">
        <v>1</v>
      </c>
      <c r="M52" s="28"/>
      <c r="N52" s="28"/>
      <c r="O52" s="28"/>
      <c r="P52" s="28"/>
      <c r="Q52" s="28"/>
      <c r="R52" s="28"/>
      <c r="S52" s="28">
        <v>1</v>
      </c>
      <c r="T52" s="28"/>
      <c r="U52" s="28"/>
      <c r="V52" s="28"/>
      <c r="W52" s="28"/>
      <c r="X52" s="28"/>
      <c r="Y52" s="28"/>
      <c r="Z52" s="28">
        <v>1</v>
      </c>
      <c r="AA52" s="28"/>
    </row>
    <row r="53" spans="1:27" ht="12.75">
      <c r="A53" s="28"/>
      <c r="B53" s="28"/>
      <c r="C53" s="28"/>
      <c r="D53" s="28"/>
      <c r="E53" s="28"/>
      <c r="F53" s="28"/>
      <c r="G53" s="28"/>
      <c r="H53" s="28"/>
      <c r="I53" s="28"/>
      <c r="J53" s="28"/>
      <c r="K53" s="28"/>
      <c r="L53" s="28"/>
      <c r="M53" s="28"/>
      <c r="N53" s="28"/>
      <c r="O53" s="28"/>
      <c r="P53" s="28">
        <v>1</v>
      </c>
      <c r="Q53" s="28"/>
      <c r="R53" s="28"/>
      <c r="S53" s="28"/>
      <c r="T53" s="28"/>
      <c r="U53" s="28"/>
      <c r="V53" s="28"/>
      <c r="W53" s="28"/>
      <c r="X53" s="28"/>
      <c r="Y53" s="28"/>
      <c r="Z53" s="28"/>
      <c r="AA53" s="28"/>
    </row>
    <row r="54" spans="1:27" ht="12.75">
      <c r="A54" s="28"/>
      <c r="B54" s="28"/>
      <c r="C54" s="28"/>
      <c r="D54" s="28"/>
      <c r="E54" s="28"/>
      <c r="F54" s="28"/>
      <c r="G54" s="28"/>
      <c r="H54" s="28"/>
      <c r="I54" s="28"/>
      <c r="J54" s="28"/>
      <c r="K54" s="28"/>
      <c r="L54" s="28"/>
      <c r="M54" s="28"/>
      <c r="N54" s="28"/>
      <c r="O54" s="28"/>
      <c r="P54" s="28"/>
      <c r="Q54" s="28"/>
      <c r="R54" s="28"/>
      <c r="S54" s="28"/>
      <c r="T54" s="28"/>
      <c r="U54" s="28"/>
      <c r="V54" s="28">
        <v>1</v>
      </c>
      <c r="W54" s="28"/>
      <c r="X54" s="28"/>
      <c r="Y54" s="28"/>
      <c r="Z54" s="28"/>
      <c r="AA54" s="28"/>
    </row>
    <row r="55" spans="1:27" ht="12.75">
      <c r="A55" s="28"/>
      <c r="B55" s="28"/>
      <c r="C55" s="28"/>
      <c r="D55" s="28"/>
      <c r="E55" s="28"/>
      <c r="F55" s="28"/>
      <c r="G55" s="28"/>
      <c r="H55" s="28"/>
      <c r="I55" s="28"/>
      <c r="J55" s="28"/>
      <c r="K55" s="28"/>
      <c r="L55" s="28"/>
      <c r="M55" s="28"/>
      <c r="N55" s="28"/>
      <c r="O55" s="28"/>
      <c r="P55" s="28">
        <v>1</v>
      </c>
      <c r="Q55" s="28"/>
      <c r="R55" s="28"/>
      <c r="S55" s="28"/>
      <c r="T55" s="28"/>
      <c r="U55" s="28"/>
      <c r="V55" s="28"/>
      <c r="W55" s="28"/>
      <c r="X55" s="28"/>
      <c r="Y55" s="28"/>
      <c r="Z55" s="28"/>
      <c r="AA55" s="28"/>
    </row>
    <row r="56" spans="1:27" ht="12.75">
      <c r="A56" s="53"/>
      <c r="B56" s="28"/>
      <c r="C56" s="28"/>
      <c r="D56" s="28"/>
      <c r="E56" s="28"/>
      <c r="F56" s="28"/>
      <c r="G56" s="28"/>
      <c r="H56" s="28"/>
      <c r="I56" s="28"/>
      <c r="J56" s="28"/>
      <c r="K56" s="28"/>
      <c r="L56" s="28"/>
      <c r="M56" s="28"/>
      <c r="N56" s="28"/>
      <c r="O56" s="28"/>
      <c r="P56" s="28"/>
      <c r="Q56" s="28"/>
      <c r="R56" s="28"/>
      <c r="S56" s="28"/>
      <c r="T56" s="28">
        <v>1</v>
      </c>
      <c r="U56" s="28"/>
      <c r="V56" s="28"/>
      <c r="W56" s="28"/>
      <c r="X56" s="28"/>
      <c r="Y56" s="28"/>
      <c r="Z56" s="28"/>
      <c r="AA56" s="28"/>
    </row>
    <row r="57" spans="1:27" ht="12.75">
      <c r="A57" s="28">
        <v>1</v>
      </c>
      <c r="B57" s="28"/>
      <c r="C57" s="28"/>
      <c r="D57" s="28"/>
      <c r="E57" s="28"/>
      <c r="F57" s="28">
        <v>1</v>
      </c>
      <c r="G57" s="28"/>
      <c r="H57" s="28"/>
      <c r="I57" s="28"/>
      <c r="J57" s="28"/>
      <c r="K57" s="28"/>
      <c r="L57" s="28"/>
      <c r="M57" s="28"/>
      <c r="N57" s="28"/>
      <c r="O57" s="28"/>
      <c r="P57" s="28"/>
      <c r="Q57" s="28"/>
      <c r="R57" s="28"/>
      <c r="S57" s="28"/>
      <c r="T57" s="28"/>
      <c r="U57" s="28"/>
      <c r="V57" s="28"/>
      <c r="W57" s="28"/>
      <c r="X57" s="28"/>
      <c r="Y57" s="28"/>
      <c r="Z57" s="28"/>
      <c r="AA57" s="28"/>
    </row>
    <row r="58" spans="1:27" ht="12.75">
      <c r="A58" s="28">
        <v>0</v>
      </c>
      <c r="B58" s="28"/>
      <c r="C58" s="28"/>
      <c r="D58" s="28"/>
      <c r="E58" s="28"/>
      <c r="F58" s="28"/>
      <c r="G58" s="28">
        <v>1</v>
      </c>
      <c r="H58" s="28"/>
      <c r="I58" s="28"/>
      <c r="J58" s="28"/>
      <c r="K58" s="28"/>
      <c r="L58" s="28"/>
      <c r="M58" s="28"/>
      <c r="N58" s="28"/>
      <c r="O58" s="28"/>
      <c r="P58" s="28"/>
      <c r="Q58" s="28">
        <v>1</v>
      </c>
      <c r="R58" s="28">
        <v>1</v>
      </c>
      <c r="S58" s="28"/>
      <c r="T58" s="28"/>
      <c r="U58" s="28"/>
      <c r="V58" s="28"/>
      <c r="W58" s="28"/>
      <c r="X58" s="28"/>
      <c r="Y58" s="28"/>
      <c r="Z58" s="28"/>
      <c r="AA58" s="28"/>
    </row>
    <row r="59" spans="1:27" ht="12.75">
      <c r="A59" s="28"/>
      <c r="B59" s="28"/>
      <c r="C59" s="28"/>
      <c r="D59" s="28"/>
      <c r="E59" s="28">
        <v>1</v>
      </c>
      <c r="F59" s="28"/>
      <c r="G59" s="28"/>
      <c r="H59" s="28"/>
      <c r="I59" s="28"/>
      <c r="J59" s="28"/>
      <c r="K59" s="28"/>
      <c r="L59" s="28"/>
      <c r="M59" s="28"/>
      <c r="N59" s="28"/>
      <c r="O59" s="28"/>
      <c r="P59" s="28"/>
      <c r="Q59" s="28"/>
      <c r="R59" s="28"/>
      <c r="S59" s="28"/>
      <c r="T59" s="28"/>
      <c r="U59" s="28"/>
      <c r="V59" s="28"/>
      <c r="W59" s="28"/>
      <c r="X59" s="28"/>
      <c r="Y59" s="28"/>
      <c r="Z59" s="28"/>
      <c r="AA59" s="28"/>
    </row>
    <row r="60" spans="1:27" ht="12.7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v>1</v>
      </c>
    </row>
    <row r="61" spans="1:27" ht="12.75">
      <c r="A61" s="28"/>
      <c r="B61" s="28"/>
      <c r="C61" s="28"/>
      <c r="D61" s="28"/>
      <c r="E61" s="28"/>
      <c r="F61" s="28"/>
      <c r="G61" s="28"/>
      <c r="H61" s="28"/>
      <c r="I61" s="28"/>
      <c r="J61" s="28"/>
      <c r="K61" s="28"/>
      <c r="L61" s="28"/>
      <c r="M61" s="28"/>
      <c r="N61" s="28"/>
      <c r="O61" s="28"/>
      <c r="P61" s="28"/>
      <c r="Q61" s="28"/>
      <c r="R61" s="28"/>
      <c r="S61" s="28"/>
      <c r="T61" s="28">
        <v>1</v>
      </c>
      <c r="U61" s="28"/>
      <c r="V61" s="28"/>
      <c r="W61" s="28"/>
      <c r="X61" s="28"/>
      <c r="Y61" s="28"/>
      <c r="Z61" s="28"/>
      <c r="AA61" s="28"/>
    </row>
    <row r="62" spans="1:27" ht="12.75">
      <c r="A62" s="28"/>
      <c r="B62" s="28"/>
      <c r="C62" s="28"/>
      <c r="D62" s="28"/>
      <c r="E62" s="28"/>
      <c r="F62" s="28"/>
      <c r="G62" s="28"/>
      <c r="H62" s="28"/>
      <c r="I62" s="28"/>
      <c r="J62" s="28"/>
      <c r="K62" s="28"/>
      <c r="L62" s="28"/>
      <c r="M62" s="28">
        <v>1</v>
      </c>
      <c r="N62" s="28"/>
      <c r="O62" s="28"/>
      <c r="P62" s="28"/>
      <c r="Q62" s="28"/>
      <c r="R62" s="28"/>
      <c r="S62" s="28"/>
      <c r="T62" s="28"/>
      <c r="U62" s="28"/>
      <c r="V62" s="28"/>
      <c r="W62" s="28"/>
      <c r="X62" s="28"/>
      <c r="Y62" s="28"/>
      <c r="Z62" s="28"/>
      <c r="AA62" s="28"/>
    </row>
    <row r="63" spans="1:27" ht="12.75">
      <c r="A63" s="28"/>
      <c r="B63" s="28"/>
      <c r="C63" s="28">
        <v>1</v>
      </c>
      <c r="D63" s="28"/>
      <c r="E63" s="28"/>
      <c r="F63" s="28"/>
      <c r="G63" s="28"/>
      <c r="H63" s="28"/>
      <c r="I63" s="28"/>
      <c r="J63" s="28"/>
      <c r="K63" s="28"/>
      <c r="L63" s="28"/>
      <c r="M63" s="28"/>
      <c r="N63" s="28"/>
      <c r="O63" s="28"/>
      <c r="P63" s="28"/>
      <c r="Q63" s="28"/>
      <c r="R63" s="28"/>
      <c r="S63" s="28"/>
      <c r="T63" s="28"/>
      <c r="U63" s="28"/>
      <c r="V63" s="28"/>
      <c r="W63" s="28"/>
      <c r="X63" s="28"/>
      <c r="Y63" s="28"/>
      <c r="Z63" s="28"/>
      <c r="AA63" s="28"/>
    </row>
    <row r="64" spans="1:27" ht="12.75" customHeight="1">
      <c r="A64" s="28"/>
      <c r="B64" s="28">
        <v>1</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t="s">
        <v>864</v>
      </c>
    </row>
    <row r="65" spans="1:27" ht="12.7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v>1</v>
      </c>
    </row>
    <row r="66" spans="1:27" ht="12.75">
      <c r="A66" s="28"/>
      <c r="B66" s="28"/>
      <c r="C66" s="28"/>
      <c r="D66" s="28"/>
      <c r="E66" s="28"/>
      <c r="F66" s="28"/>
      <c r="G66" s="28"/>
      <c r="H66" s="28"/>
      <c r="I66" s="28"/>
      <c r="J66" s="28"/>
      <c r="K66" s="28"/>
      <c r="L66" s="28"/>
      <c r="M66" s="28"/>
      <c r="N66" s="28"/>
      <c r="O66" s="28"/>
      <c r="P66" s="28"/>
      <c r="Q66" s="28"/>
      <c r="R66" s="28"/>
      <c r="S66" s="28"/>
      <c r="T66" s="28"/>
      <c r="U66" s="28"/>
      <c r="V66" s="28">
        <v>1</v>
      </c>
      <c r="W66" s="28"/>
      <c r="X66" s="28"/>
      <c r="Y66" s="28"/>
      <c r="Z66" s="28"/>
      <c r="AA66" s="28"/>
    </row>
    <row r="67" spans="1:27" ht="12.75">
      <c r="A67" s="28">
        <v>1</v>
      </c>
      <c r="B67" s="28"/>
      <c r="C67" s="28">
        <v>1</v>
      </c>
      <c r="D67" s="28"/>
      <c r="E67" s="28"/>
      <c r="F67" s="28"/>
      <c r="G67" s="28"/>
      <c r="H67" s="28"/>
      <c r="I67" s="28"/>
      <c r="J67" s="28"/>
      <c r="K67" s="28"/>
      <c r="L67" s="28"/>
      <c r="M67" s="28"/>
      <c r="N67" s="28"/>
      <c r="O67" s="28"/>
      <c r="P67" s="28"/>
      <c r="Q67" s="28"/>
      <c r="R67" s="28"/>
      <c r="S67" s="28"/>
      <c r="T67" s="28"/>
      <c r="U67" s="28"/>
      <c r="V67" s="28"/>
      <c r="W67" s="28"/>
      <c r="X67" s="28"/>
      <c r="Y67" s="28"/>
      <c r="Z67" s="28"/>
      <c r="AA67" s="28"/>
    </row>
    <row r="68" spans="1:27" ht="12.75">
      <c r="A68" s="13">
        <v>1</v>
      </c>
      <c r="B68" s="13"/>
      <c r="C68" s="13"/>
      <c r="D68" s="13"/>
      <c r="E68" s="13"/>
      <c r="F68" s="13"/>
      <c r="G68" s="13"/>
      <c r="H68" s="13"/>
      <c r="I68" s="13"/>
      <c r="J68" s="13"/>
      <c r="K68" s="13"/>
      <c r="L68" s="13"/>
      <c r="M68" s="13"/>
      <c r="N68" s="13"/>
      <c r="O68" s="13"/>
      <c r="P68" s="13"/>
      <c r="Q68" s="13"/>
      <c r="R68" s="13"/>
      <c r="S68" s="13"/>
      <c r="T68" s="13"/>
      <c r="U68" s="13"/>
      <c r="V68" s="13"/>
      <c r="W68" s="13">
        <v>1</v>
      </c>
      <c r="X68" s="13"/>
      <c r="Y68" s="13"/>
      <c r="Z68" s="13"/>
      <c r="AA68" s="13"/>
    </row>
    <row r="69" spans="1:27" ht="12.75">
      <c r="A69" s="13"/>
      <c r="B69" s="13"/>
      <c r="C69" s="13"/>
      <c r="D69" s="13"/>
      <c r="E69" s="13"/>
      <c r="F69" s="13"/>
      <c r="G69" s="13"/>
      <c r="H69" s="13">
        <v>1</v>
      </c>
      <c r="I69" s="13"/>
      <c r="J69" s="13"/>
      <c r="K69" s="13"/>
      <c r="L69" s="13"/>
      <c r="M69" s="13"/>
      <c r="N69" s="13"/>
      <c r="O69" s="13"/>
      <c r="P69" s="13"/>
      <c r="Q69" s="13"/>
      <c r="R69" s="13"/>
      <c r="S69" s="13"/>
      <c r="T69" s="13"/>
      <c r="U69" s="13"/>
      <c r="V69" s="13"/>
      <c r="W69" s="13"/>
      <c r="X69" s="13"/>
      <c r="Y69" s="13"/>
      <c r="Z69" s="13"/>
      <c r="AA69" s="13"/>
    </row>
    <row r="70" spans="1:27" ht="12.75">
      <c r="A70" s="55">
        <v>1</v>
      </c>
      <c r="B70" s="13"/>
      <c r="C70" s="13">
        <v>1</v>
      </c>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2.75">
      <c r="A71" s="13"/>
      <c r="B71" s="13"/>
      <c r="C71" s="13">
        <v>1</v>
      </c>
      <c r="D71" s="13"/>
      <c r="E71" s="13"/>
      <c r="F71" s="13">
        <v>1</v>
      </c>
      <c r="G71" s="13">
        <v>1</v>
      </c>
      <c r="H71" s="13"/>
      <c r="I71" s="13">
        <v>1</v>
      </c>
      <c r="J71" s="13"/>
      <c r="K71" s="13">
        <v>1</v>
      </c>
      <c r="L71" s="13">
        <v>1</v>
      </c>
      <c r="M71" s="13"/>
      <c r="N71" s="13"/>
      <c r="O71" s="13">
        <v>1</v>
      </c>
      <c r="P71" s="13">
        <v>1</v>
      </c>
      <c r="Q71" s="13">
        <v>1</v>
      </c>
      <c r="R71" s="13">
        <v>1</v>
      </c>
      <c r="S71" s="13">
        <v>1</v>
      </c>
      <c r="T71" s="13">
        <v>1</v>
      </c>
      <c r="U71" s="13"/>
      <c r="V71" s="13">
        <v>1</v>
      </c>
      <c r="W71" s="13"/>
      <c r="X71" s="13">
        <v>1</v>
      </c>
      <c r="Y71" s="13"/>
      <c r="Z71" s="13">
        <v>1</v>
      </c>
      <c r="AA71" s="13"/>
    </row>
    <row r="72" spans="1:27" ht="12.75">
      <c r="A72" s="28"/>
      <c r="B72" s="28"/>
      <c r="C72" s="28"/>
      <c r="D72" s="28"/>
      <c r="E72" s="28"/>
      <c r="F72" s="28"/>
      <c r="G72" s="28"/>
      <c r="H72" s="28"/>
      <c r="I72" s="28"/>
      <c r="J72" s="28"/>
      <c r="K72" s="28"/>
      <c r="L72" s="28">
        <v>1</v>
      </c>
      <c r="M72" s="28"/>
      <c r="N72" s="28"/>
      <c r="O72" s="28"/>
      <c r="P72" s="28"/>
      <c r="Q72" s="28"/>
      <c r="R72" s="28"/>
      <c r="S72" s="28">
        <v>1</v>
      </c>
      <c r="T72" s="28"/>
      <c r="U72" s="28"/>
      <c r="V72" s="28"/>
      <c r="W72" s="28"/>
      <c r="X72" s="28"/>
      <c r="Y72" s="28"/>
      <c r="Z72" s="28">
        <v>1</v>
      </c>
      <c r="AA72" s="28"/>
    </row>
    <row r="73" spans="1:27" ht="12.75">
      <c r="A73" s="28"/>
      <c r="B73" s="28"/>
      <c r="C73" s="28"/>
      <c r="D73" s="28"/>
      <c r="E73" s="28">
        <v>1</v>
      </c>
      <c r="F73" s="28"/>
      <c r="G73" s="28"/>
      <c r="H73" s="28"/>
      <c r="I73" s="28"/>
      <c r="J73" s="28"/>
      <c r="K73" s="28"/>
      <c r="L73" s="28"/>
      <c r="M73" s="28"/>
      <c r="N73" s="28"/>
      <c r="O73" s="28"/>
      <c r="P73" s="28"/>
      <c r="Q73" s="28"/>
      <c r="R73" s="28"/>
      <c r="S73" s="28"/>
      <c r="T73" s="28"/>
      <c r="U73" s="28"/>
      <c r="V73" s="28"/>
      <c r="W73" s="28"/>
      <c r="X73" s="28"/>
      <c r="Y73" s="28"/>
      <c r="Z73" s="28"/>
      <c r="AA73" s="28"/>
    </row>
    <row r="74" spans="1:27" ht="12.75">
      <c r="A74" s="49"/>
      <c r="B74" s="49"/>
      <c r="C74" s="49"/>
      <c r="D74" s="49"/>
      <c r="E74" s="49"/>
      <c r="F74" s="49"/>
      <c r="G74" s="49"/>
      <c r="H74" s="49"/>
      <c r="I74" s="49"/>
      <c r="J74" s="49"/>
      <c r="K74" s="49"/>
      <c r="L74" s="49"/>
      <c r="M74" s="49"/>
      <c r="N74" s="49"/>
      <c r="O74" s="49"/>
      <c r="P74" s="49"/>
      <c r="Q74" s="49">
        <v>1</v>
      </c>
      <c r="R74" s="49"/>
      <c r="S74" s="49"/>
      <c r="T74" s="49"/>
      <c r="U74" s="49"/>
      <c r="V74" s="49"/>
      <c r="W74" s="49"/>
      <c r="X74" s="49"/>
      <c r="Y74" s="49"/>
      <c r="Z74" s="49"/>
      <c r="AA74" s="49"/>
    </row>
    <row r="75" spans="1:27" ht="12.75">
      <c r="A75" s="28"/>
      <c r="B75" s="28"/>
      <c r="C75" s="28"/>
      <c r="D75" s="28"/>
      <c r="E75" s="28"/>
      <c r="F75" s="28"/>
      <c r="G75" s="28"/>
      <c r="H75" s="28"/>
      <c r="I75" s="28"/>
      <c r="J75" s="28"/>
      <c r="K75" s="28"/>
      <c r="L75" s="28"/>
      <c r="M75" s="28"/>
      <c r="N75" s="28"/>
      <c r="O75" s="28"/>
      <c r="P75" s="28"/>
      <c r="Q75" s="28"/>
      <c r="R75" s="28"/>
      <c r="S75" s="28"/>
      <c r="T75" s="28"/>
      <c r="U75" s="28"/>
      <c r="V75" s="28">
        <v>1</v>
      </c>
      <c r="W75" s="28"/>
      <c r="X75" s="28"/>
      <c r="Y75" s="28"/>
      <c r="Z75" s="28"/>
      <c r="AA75" s="28"/>
    </row>
    <row r="76" spans="1:27" ht="12.75">
      <c r="A76" s="28"/>
      <c r="B76" s="28">
        <v>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spans="1:27" ht="12.75">
      <c r="A77" s="28"/>
      <c r="B77" s="28"/>
      <c r="C77" s="28"/>
      <c r="D77" s="28"/>
      <c r="E77" s="28"/>
      <c r="F77" s="28"/>
      <c r="G77" s="28"/>
      <c r="H77" s="28"/>
      <c r="I77" s="28"/>
      <c r="J77" s="28"/>
      <c r="K77" s="28"/>
      <c r="L77" s="28"/>
      <c r="M77" s="28"/>
      <c r="N77" s="28"/>
      <c r="O77" s="28"/>
      <c r="P77" s="28">
        <v>1</v>
      </c>
      <c r="Q77" s="28"/>
      <c r="R77" s="28"/>
      <c r="S77" s="28"/>
      <c r="T77" s="28"/>
      <c r="U77" s="28"/>
      <c r="V77" s="28"/>
      <c r="W77" s="28"/>
      <c r="X77" s="28"/>
      <c r="Y77" s="28"/>
      <c r="Z77" s="28"/>
      <c r="AA77" s="28"/>
    </row>
    <row r="78" spans="1:27" ht="12.75">
      <c r="A78" s="28"/>
      <c r="B78" s="28"/>
      <c r="C78" s="28">
        <v>1</v>
      </c>
      <c r="D78" s="28"/>
      <c r="E78" s="28"/>
      <c r="F78" s="28"/>
      <c r="G78" s="28"/>
      <c r="H78" s="28"/>
      <c r="I78" s="28"/>
      <c r="J78" s="28"/>
      <c r="K78" s="28"/>
      <c r="L78" s="28"/>
      <c r="M78" s="28"/>
      <c r="N78" s="28"/>
      <c r="O78" s="28"/>
      <c r="P78" s="28"/>
      <c r="Q78" s="28"/>
      <c r="R78" s="28"/>
      <c r="S78" s="28"/>
      <c r="T78" s="28"/>
      <c r="U78" s="28"/>
      <c r="V78" s="28"/>
      <c r="W78" s="28"/>
      <c r="X78" s="28"/>
      <c r="Y78" s="28"/>
      <c r="Z78" s="28"/>
      <c r="AA78" s="28"/>
    </row>
    <row r="79" spans="1:27" ht="12.75">
      <c r="A79" s="28"/>
      <c r="B79" s="28"/>
      <c r="C79" s="28"/>
      <c r="D79" s="28"/>
      <c r="E79" s="28"/>
      <c r="F79" s="28"/>
      <c r="G79" s="28"/>
      <c r="H79" s="28"/>
      <c r="I79" s="28"/>
      <c r="J79" s="28"/>
      <c r="K79" s="28"/>
      <c r="L79" s="28"/>
      <c r="M79" s="28"/>
      <c r="N79" s="28"/>
      <c r="O79" s="28"/>
      <c r="P79" s="28">
        <v>1</v>
      </c>
      <c r="Q79" s="28"/>
      <c r="R79" s="28"/>
      <c r="S79" s="28"/>
      <c r="T79" s="28"/>
      <c r="U79" s="28"/>
      <c r="V79" s="28"/>
      <c r="W79" s="28"/>
      <c r="X79" s="28"/>
      <c r="Y79" s="28"/>
      <c r="Z79" s="28"/>
      <c r="AA79" s="28"/>
    </row>
    <row r="80" spans="1:27" ht="12.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2.75">
      <c r="A81" s="28"/>
      <c r="B81" s="28"/>
      <c r="C81" s="28"/>
      <c r="D81" s="28"/>
      <c r="E81" s="28"/>
      <c r="F81" s="28"/>
      <c r="G81" s="28"/>
      <c r="H81" s="28"/>
      <c r="I81" s="28"/>
      <c r="J81" s="28"/>
      <c r="K81" s="28"/>
      <c r="L81" s="28"/>
      <c r="M81" s="28"/>
      <c r="N81" s="28"/>
      <c r="O81" s="28"/>
      <c r="P81" s="28">
        <v>1</v>
      </c>
      <c r="Q81" s="28"/>
      <c r="R81" s="28"/>
      <c r="S81" s="28"/>
      <c r="T81" s="28"/>
      <c r="U81" s="28"/>
      <c r="V81" s="28"/>
      <c r="W81" s="28"/>
      <c r="X81" s="28"/>
      <c r="Y81" s="28"/>
      <c r="Z81" s="28"/>
      <c r="AA81" s="28"/>
    </row>
    <row r="82" spans="1:27" ht="12.75">
      <c r="A82" s="28"/>
      <c r="B82" s="28"/>
      <c r="C82" s="28"/>
      <c r="D82" s="28"/>
      <c r="E82" s="28">
        <v>1</v>
      </c>
      <c r="F82" s="28"/>
      <c r="G82" s="28"/>
      <c r="H82" s="28"/>
      <c r="I82" s="28"/>
      <c r="J82" s="28"/>
      <c r="K82" s="28"/>
      <c r="L82" s="28"/>
      <c r="M82" s="28"/>
      <c r="N82" s="28"/>
      <c r="O82" s="28"/>
      <c r="P82" s="28"/>
      <c r="Q82" s="28"/>
      <c r="R82" s="28">
        <v>1</v>
      </c>
      <c r="S82" s="28"/>
      <c r="T82" s="28"/>
      <c r="U82" s="28"/>
      <c r="V82" s="28">
        <v>1</v>
      </c>
      <c r="W82" s="28"/>
      <c r="X82" s="28"/>
      <c r="Y82" s="28"/>
      <c r="Z82" s="28"/>
      <c r="AA82" s="28"/>
    </row>
    <row r="83" spans="1:27" ht="12.75">
      <c r="A83" s="28"/>
      <c r="B83" s="28"/>
      <c r="C83" s="28"/>
      <c r="D83" s="28"/>
      <c r="E83" s="28"/>
      <c r="F83" s="28"/>
      <c r="G83" s="28"/>
      <c r="H83" s="28"/>
      <c r="I83" s="28"/>
      <c r="J83" s="28"/>
      <c r="K83" s="28"/>
      <c r="L83" s="28"/>
      <c r="M83" s="28"/>
      <c r="N83" s="28"/>
      <c r="O83" s="28"/>
      <c r="P83" s="28"/>
      <c r="Q83" s="28"/>
      <c r="R83" s="28"/>
      <c r="S83" s="28"/>
      <c r="T83" s="28">
        <v>1</v>
      </c>
      <c r="U83" s="28"/>
      <c r="V83" s="28"/>
      <c r="W83" s="28"/>
      <c r="X83" s="28"/>
      <c r="Y83" s="28"/>
      <c r="Z83" s="28"/>
      <c r="AA83" s="28"/>
    </row>
    <row r="84" spans="1:27" ht="12.75">
      <c r="A84" s="28"/>
      <c r="B84" s="28"/>
      <c r="C84" s="28"/>
      <c r="D84" s="28"/>
      <c r="E84" s="28"/>
      <c r="F84" s="28"/>
      <c r="G84" s="28"/>
      <c r="H84" s="28"/>
      <c r="I84" s="28"/>
      <c r="J84" s="28"/>
      <c r="K84" s="28"/>
      <c r="L84" s="28"/>
      <c r="M84" s="28"/>
      <c r="N84" s="28"/>
      <c r="O84" s="28"/>
      <c r="P84" s="28"/>
      <c r="Q84" s="28"/>
      <c r="R84" s="28"/>
      <c r="S84" s="28"/>
      <c r="T84" s="28"/>
      <c r="U84" s="28"/>
      <c r="V84" s="28">
        <v>1</v>
      </c>
      <c r="W84" s="28"/>
      <c r="X84" s="28"/>
      <c r="Y84" s="28"/>
      <c r="Z84" s="28"/>
      <c r="AA84" s="28"/>
    </row>
    <row r="85" spans="1:27" ht="12.75">
      <c r="A85" s="28"/>
      <c r="B85" s="28"/>
      <c r="C85" s="28"/>
      <c r="D85" s="28"/>
      <c r="E85" s="28"/>
      <c r="F85" s="28"/>
      <c r="G85" s="28"/>
      <c r="H85" s="28"/>
      <c r="I85" s="28"/>
      <c r="J85" s="28"/>
      <c r="K85" s="28"/>
      <c r="L85" s="28"/>
      <c r="M85" s="28"/>
      <c r="N85" s="28"/>
      <c r="O85" s="28"/>
      <c r="P85" s="28"/>
      <c r="Q85" s="28"/>
      <c r="R85" s="28"/>
      <c r="S85" s="28"/>
      <c r="T85" s="28">
        <v>1</v>
      </c>
      <c r="U85" s="28"/>
      <c r="V85" s="28"/>
      <c r="W85" s="28"/>
      <c r="X85" s="28"/>
      <c r="Y85" s="28"/>
      <c r="Z85" s="28"/>
      <c r="AA85" s="28"/>
    </row>
    <row r="86" spans="1:27" ht="12.75">
      <c r="A86" s="28"/>
      <c r="B86" s="28"/>
      <c r="C86" s="28">
        <v>1</v>
      </c>
      <c r="D86" s="28"/>
      <c r="E86" s="28">
        <v>1</v>
      </c>
      <c r="F86" s="28">
        <v>1</v>
      </c>
      <c r="G86" s="28">
        <v>1</v>
      </c>
      <c r="H86" s="28">
        <v>1</v>
      </c>
      <c r="I86" s="28"/>
      <c r="J86" s="28"/>
      <c r="K86" s="28">
        <v>1</v>
      </c>
      <c r="L86" s="28">
        <v>1</v>
      </c>
      <c r="M86" s="28">
        <v>1</v>
      </c>
      <c r="N86" s="28"/>
      <c r="O86" s="28"/>
      <c r="P86" s="28">
        <v>1</v>
      </c>
      <c r="Q86" s="28">
        <v>1</v>
      </c>
      <c r="R86" s="28"/>
      <c r="S86" s="28">
        <v>1</v>
      </c>
      <c r="T86" s="28"/>
      <c r="U86" s="28">
        <v>1</v>
      </c>
      <c r="V86" s="28">
        <v>1</v>
      </c>
      <c r="W86" s="28"/>
      <c r="X86" s="28"/>
      <c r="Y86" s="28"/>
      <c r="Z86" s="28"/>
      <c r="AA86" s="28"/>
    </row>
    <row r="87" spans="1:27" ht="12.75">
      <c r="A87" s="28"/>
      <c r="B87" s="28"/>
      <c r="C87" s="28"/>
      <c r="D87" s="28"/>
      <c r="E87" s="28"/>
      <c r="F87" s="28"/>
      <c r="G87" s="28"/>
      <c r="H87" s="28"/>
      <c r="I87" s="28"/>
      <c r="J87" s="28"/>
      <c r="K87" s="28"/>
      <c r="L87" s="28"/>
      <c r="M87" s="28"/>
      <c r="N87" s="28"/>
      <c r="O87" s="28"/>
      <c r="P87" s="28"/>
      <c r="Q87" s="28"/>
      <c r="R87" s="28"/>
      <c r="S87" s="28"/>
      <c r="T87" s="28">
        <v>1</v>
      </c>
      <c r="U87" s="28"/>
      <c r="V87" s="28"/>
      <c r="W87" s="28"/>
      <c r="X87" s="28"/>
      <c r="Y87" s="28"/>
      <c r="Z87" s="28"/>
      <c r="AA87" s="28"/>
    </row>
    <row r="88" spans="1:27" ht="12.75">
      <c r="A88" s="28"/>
      <c r="B88" s="28"/>
      <c r="C88" s="28"/>
      <c r="D88" s="28"/>
      <c r="E88" s="28">
        <v>1</v>
      </c>
      <c r="F88" s="28"/>
      <c r="G88" s="28"/>
      <c r="H88" s="28"/>
      <c r="I88" s="28"/>
      <c r="J88" s="28"/>
      <c r="K88" s="28"/>
      <c r="L88" s="28"/>
      <c r="M88" s="28">
        <v>1</v>
      </c>
      <c r="N88" s="28"/>
      <c r="O88" s="28">
        <v>1</v>
      </c>
      <c r="P88" s="28"/>
      <c r="Q88" s="28"/>
      <c r="R88" s="28"/>
      <c r="S88" s="28"/>
      <c r="T88" s="28"/>
      <c r="U88" s="28"/>
      <c r="V88" s="28">
        <v>1</v>
      </c>
      <c r="W88" s="28"/>
      <c r="X88" s="28"/>
      <c r="Y88" s="28"/>
      <c r="Z88" s="28"/>
      <c r="AA88" s="28"/>
    </row>
    <row r="89" spans="1:27" ht="12.7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v>1</v>
      </c>
    </row>
    <row r="90" spans="1:27" ht="12.75">
      <c r="A90" s="28"/>
      <c r="B90" s="28"/>
      <c r="C90" s="28">
        <v>1</v>
      </c>
      <c r="D90" s="28"/>
      <c r="E90" s="28"/>
      <c r="F90" s="28"/>
      <c r="G90" s="28"/>
      <c r="H90" s="28"/>
      <c r="I90" s="28"/>
      <c r="J90" s="28"/>
      <c r="K90" s="28"/>
      <c r="L90" s="28"/>
      <c r="M90" s="28"/>
      <c r="N90" s="28"/>
      <c r="O90" s="28"/>
      <c r="P90" s="28"/>
      <c r="Q90" s="28"/>
      <c r="R90" s="28"/>
      <c r="S90" s="28"/>
      <c r="T90" s="28"/>
      <c r="U90" s="28"/>
      <c r="V90" s="28"/>
      <c r="W90" s="28"/>
      <c r="X90" s="28"/>
      <c r="Y90" s="28"/>
      <c r="Z90" s="28"/>
      <c r="AA90" s="28"/>
    </row>
    <row r="91" spans="1:27" ht="12.75">
      <c r="A91" s="28"/>
      <c r="B91" s="28"/>
      <c r="C91" s="28"/>
      <c r="D91" s="28"/>
      <c r="E91" s="28"/>
      <c r="F91" s="28"/>
      <c r="G91" s="28"/>
      <c r="H91" s="28"/>
      <c r="I91" s="28"/>
      <c r="J91" s="28"/>
      <c r="K91" s="28"/>
      <c r="L91" s="28"/>
      <c r="M91" s="28"/>
      <c r="N91" s="28"/>
      <c r="O91" s="28"/>
      <c r="P91" s="28"/>
      <c r="Q91" s="28">
        <v>1</v>
      </c>
      <c r="R91" s="28"/>
      <c r="S91" s="28"/>
      <c r="T91" s="28"/>
      <c r="U91" s="28"/>
      <c r="V91" s="28"/>
      <c r="W91" s="28"/>
      <c r="X91" s="28"/>
      <c r="Y91" s="28"/>
      <c r="Z91" s="28"/>
      <c r="AA91" s="28"/>
    </row>
    <row r="92" spans="1:27" ht="12.75">
      <c r="A92" s="28"/>
      <c r="B92" s="28"/>
      <c r="C92" s="28"/>
      <c r="D92" s="28"/>
      <c r="E92" s="28"/>
      <c r="F92" s="28"/>
      <c r="G92" s="28"/>
      <c r="H92" s="28"/>
      <c r="I92" s="28"/>
      <c r="J92" s="28"/>
      <c r="K92" s="28"/>
      <c r="L92" s="28"/>
      <c r="M92" s="28"/>
      <c r="N92" s="28"/>
      <c r="O92" s="28"/>
      <c r="P92" s="28">
        <v>1</v>
      </c>
      <c r="Q92" s="28"/>
      <c r="R92" s="28"/>
      <c r="S92" s="28"/>
      <c r="T92" s="28"/>
      <c r="U92" s="28"/>
      <c r="V92" s="28"/>
      <c r="W92" s="28"/>
      <c r="X92" s="28"/>
      <c r="Y92" s="28"/>
      <c r="Z92" s="28"/>
      <c r="AA92" s="28"/>
    </row>
    <row r="93" spans="1:27" ht="12.75">
      <c r="A93" s="28"/>
      <c r="B93" s="28"/>
      <c r="C93" s="28">
        <v>1</v>
      </c>
      <c r="D93" s="28"/>
      <c r="E93" s="28"/>
      <c r="F93" s="28"/>
      <c r="G93" s="28"/>
      <c r="H93" s="28"/>
      <c r="I93" s="28"/>
      <c r="J93" s="28"/>
      <c r="K93" s="28"/>
      <c r="L93" s="28"/>
      <c r="M93" s="28"/>
      <c r="N93" s="28"/>
      <c r="O93" s="28"/>
      <c r="P93" s="28"/>
      <c r="Q93" s="28"/>
      <c r="R93" s="28"/>
      <c r="S93" s="28"/>
      <c r="T93" s="28"/>
      <c r="U93" s="28"/>
      <c r="V93" s="28"/>
      <c r="W93" s="28"/>
      <c r="X93" s="28"/>
      <c r="Y93" s="28"/>
      <c r="Z93" s="28"/>
      <c r="AA93" s="28"/>
    </row>
    <row r="94" spans="1:27" ht="12.75">
      <c r="A94" s="28"/>
      <c r="B94" s="28"/>
      <c r="C94" s="28"/>
      <c r="D94" s="28"/>
      <c r="E94" s="28"/>
      <c r="F94" s="28"/>
      <c r="G94" s="28"/>
      <c r="H94" s="28"/>
      <c r="I94" s="28"/>
      <c r="J94" s="28"/>
      <c r="K94" s="28"/>
      <c r="L94" s="28"/>
      <c r="M94" s="28"/>
      <c r="N94" s="28"/>
      <c r="O94" s="28"/>
      <c r="P94" s="28">
        <v>1</v>
      </c>
      <c r="Q94" s="28"/>
      <c r="R94" s="28"/>
      <c r="S94" s="28"/>
      <c r="T94" s="28"/>
      <c r="U94" s="28"/>
      <c r="V94" s="28"/>
      <c r="W94" s="28"/>
      <c r="X94" s="28"/>
      <c r="Y94" s="28"/>
      <c r="Z94" s="28"/>
      <c r="AA94" s="28"/>
    </row>
    <row r="95" spans="1:27" ht="12.75">
      <c r="A95" s="28"/>
      <c r="B95" s="28"/>
      <c r="C95" s="28"/>
      <c r="D95" s="28"/>
      <c r="E95" s="28"/>
      <c r="F95" s="28"/>
      <c r="G95" s="28"/>
      <c r="H95" s="28">
        <v>1</v>
      </c>
      <c r="I95" s="28"/>
      <c r="J95" s="28"/>
      <c r="K95" s="28"/>
      <c r="L95" s="28"/>
      <c r="M95" s="28"/>
      <c r="N95" s="28"/>
      <c r="O95" s="28"/>
      <c r="P95" s="28"/>
      <c r="Q95" s="28"/>
      <c r="R95" s="28"/>
      <c r="S95" s="28"/>
      <c r="T95" s="28"/>
      <c r="U95" s="28"/>
      <c r="V95" s="28"/>
      <c r="W95" s="28"/>
      <c r="X95" s="28"/>
      <c r="Y95" s="28"/>
      <c r="Z95" s="28"/>
      <c r="AA95" s="28"/>
    </row>
    <row r="96" spans="1:27" ht="12.75">
      <c r="A96" s="28"/>
      <c r="B96" s="28"/>
      <c r="C96" s="28">
        <v>1</v>
      </c>
      <c r="D96" s="28"/>
      <c r="E96" s="28"/>
      <c r="F96" s="28">
        <v>1</v>
      </c>
      <c r="G96" s="28"/>
      <c r="H96" s="28">
        <v>1</v>
      </c>
      <c r="I96" s="28"/>
      <c r="J96" s="28"/>
      <c r="K96" s="28"/>
      <c r="L96" s="28"/>
      <c r="M96" s="28"/>
      <c r="N96" s="28"/>
      <c r="O96" s="28"/>
      <c r="P96" s="28"/>
      <c r="Q96" s="28"/>
      <c r="R96" s="28"/>
      <c r="S96" s="28"/>
      <c r="T96" s="28"/>
      <c r="U96" s="28"/>
      <c r="V96" s="28"/>
      <c r="W96" s="28">
        <v>1</v>
      </c>
      <c r="X96" s="28"/>
      <c r="Y96" s="28"/>
      <c r="Z96" s="28"/>
      <c r="AA96" s="28"/>
    </row>
    <row r="97" spans="1:27" ht="12.75">
      <c r="A97" s="28"/>
      <c r="B97" s="28"/>
      <c r="C97" s="28"/>
      <c r="D97" s="28"/>
      <c r="E97" s="28"/>
      <c r="F97" s="28"/>
      <c r="G97" s="28"/>
      <c r="H97" s="28"/>
      <c r="I97" s="28"/>
      <c r="J97" s="28"/>
      <c r="K97" s="28"/>
      <c r="L97" s="28"/>
      <c r="M97" s="28"/>
      <c r="N97" s="28"/>
      <c r="O97" s="28"/>
      <c r="P97" s="28"/>
      <c r="Q97" s="28"/>
      <c r="R97" s="28"/>
      <c r="S97" s="28"/>
      <c r="T97" s="28">
        <v>1</v>
      </c>
      <c r="U97" s="28"/>
      <c r="V97" s="28"/>
      <c r="W97" s="28"/>
      <c r="X97" s="28"/>
      <c r="Y97" s="28"/>
      <c r="Z97" s="28"/>
      <c r="AA97" s="28"/>
    </row>
    <row r="98" spans="1:27" ht="12.75">
      <c r="A98" s="28"/>
      <c r="B98" s="28">
        <v>1</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spans="1:27" ht="12.75">
      <c r="A99" s="28"/>
      <c r="B99" s="28"/>
      <c r="C99" s="28"/>
      <c r="D99" s="28"/>
      <c r="E99" s="28"/>
      <c r="F99" s="28"/>
      <c r="G99" s="28"/>
      <c r="H99" s="28"/>
      <c r="I99" s="28"/>
      <c r="J99" s="28"/>
      <c r="K99" s="28"/>
      <c r="L99" s="28"/>
      <c r="M99" s="28"/>
      <c r="N99" s="28"/>
      <c r="O99" s="28"/>
      <c r="P99" s="28"/>
      <c r="Q99" s="28"/>
      <c r="R99" s="28"/>
      <c r="S99" s="28"/>
      <c r="T99" s="28"/>
      <c r="U99" s="28"/>
      <c r="V99" s="28">
        <v>1</v>
      </c>
      <c r="W99" s="28"/>
      <c r="X99" s="28"/>
      <c r="Y99" s="28"/>
      <c r="Z99" s="28"/>
      <c r="AA99" s="28"/>
    </row>
    <row r="100" spans="1:27" ht="12.75">
      <c r="A100" s="28"/>
      <c r="B100" s="28"/>
      <c r="C100" s="28"/>
      <c r="D100" s="28"/>
      <c r="E100" s="28"/>
      <c r="F100" s="28"/>
      <c r="G100" s="28"/>
      <c r="H100" s="28"/>
      <c r="I100" s="28"/>
      <c r="J100" s="28"/>
      <c r="K100" s="28"/>
      <c r="L100" s="28"/>
      <c r="M100" s="28"/>
      <c r="N100" s="28"/>
      <c r="O100" s="28"/>
      <c r="P100" s="28">
        <v>1</v>
      </c>
      <c r="Q100" s="28"/>
      <c r="R100" s="28"/>
      <c r="S100" s="28"/>
      <c r="T100" s="28"/>
      <c r="U100" s="28"/>
      <c r="V100" s="28"/>
      <c r="W100" s="28"/>
      <c r="X100" s="28"/>
      <c r="Y100" s="28"/>
      <c r="Z100" s="28"/>
      <c r="AA100" s="28"/>
    </row>
    <row r="101" spans="1:27" ht="12.75">
      <c r="A101" s="28"/>
      <c r="B101" s="28"/>
      <c r="C101" s="28"/>
      <c r="D101" s="28"/>
      <c r="E101" s="28"/>
      <c r="F101" s="28"/>
      <c r="G101" s="28"/>
      <c r="H101" s="28"/>
      <c r="I101" s="28"/>
      <c r="J101" s="28"/>
      <c r="K101" s="28"/>
      <c r="L101" s="28"/>
      <c r="M101" s="28"/>
      <c r="N101" s="28"/>
      <c r="O101" s="28"/>
      <c r="P101" s="28"/>
      <c r="Q101" s="28"/>
      <c r="R101" s="28"/>
      <c r="S101" s="28"/>
      <c r="T101" s="28"/>
      <c r="U101" s="28"/>
      <c r="V101" s="28">
        <v>1</v>
      </c>
      <c r="W101" s="28"/>
      <c r="X101" s="28"/>
      <c r="Y101" s="28"/>
      <c r="Z101" s="28"/>
      <c r="AA101" s="28"/>
    </row>
    <row r="102" spans="1:27" ht="12.75">
      <c r="A102" s="28"/>
      <c r="B102" s="28"/>
      <c r="C102" s="28"/>
      <c r="D102" s="28"/>
      <c r="E102" s="28"/>
      <c r="F102" s="28"/>
      <c r="G102" s="28"/>
      <c r="H102" s="28">
        <v>1</v>
      </c>
      <c r="I102" s="28"/>
      <c r="J102" s="28"/>
      <c r="K102" s="28"/>
      <c r="L102" s="28"/>
      <c r="M102" s="28"/>
      <c r="N102" s="28"/>
      <c r="O102" s="28"/>
      <c r="P102" s="28"/>
      <c r="Q102" s="28"/>
      <c r="R102" s="28"/>
      <c r="S102" s="28"/>
      <c r="T102" s="28"/>
      <c r="U102" s="28"/>
      <c r="V102" s="28"/>
      <c r="W102" s="28"/>
      <c r="X102" s="28"/>
      <c r="Y102" s="28"/>
      <c r="Z102" s="28"/>
      <c r="AA102" s="28"/>
    </row>
    <row r="103" spans="1:27" ht="12.75">
      <c r="A103" s="28"/>
      <c r="B103" s="28"/>
      <c r="C103" s="28"/>
      <c r="D103" s="28"/>
      <c r="E103" s="28"/>
      <c r="F103" s="28"/>
      <c r="G103" s="28"/>
      <c r="H103" s="28"/>
      <c r="I103" s="28"/>
      <c r="J103" s="28"/>
      <c r="K103" s="28"/>
      <c r="L103" s="28">
        <v>1</v>
      </c>
      <c r="M103" s="28"/>
      <c r="N103" s="28"/>
      <c r="O103" s="28"/>
      <c r="P103" s="28"/>
      <c r="Q103" s="28"/>
      <c r="R103" s="28"/>
      <c r="S103" s="28"/>
      <c r="T103" s="28"/>
      <c r="U103" s="28"/>
      <c r="V103" s="28"/>
      <c r="W103" s="28"/>
      <c r="X103" s="28"/>
      <c r="Y103" s="28"/>
      <c r="Z103" s="28"/>
      <c r="AA103" s="28"/>
    </row>
    <row r="104" spans="1:27" ht="12.75">
      <c r="A104" s="28"/>
      <c r="B104" s="28"/>
      <c r="C104" s="28"/>
      <c r="D104" s="28"/>
      <c r="E104" s="28"/>
      <c r="F104" s="28"/>
      <c r="G104" s="28">
        <v>1</v>
      </c>
      <c r="H104" s="28"/>
      <c r="I104" s="28"/>
      <c r="J104" s="28"/>
      <c r="K104" s="28"/>
      <c r="L104" s="28"/>
      <c r="M104" s="28"/>
      <c r="N104" s="28"/>
      <c r="O104" s="28"/>
      <c r="P104" s="28"/>
      <c r="Q104" s="28"/>
      <c r="R104" s="28"/>
      <c r="S104" s="28"/>
      <c r="T104" s="28"/>
      <c r="U104" s="28"/>
      <c r="V104" s="28"/>
      <c r="W104" s="28"/>
      <c r="X104" s="28"/>
      <c r="Y104" s="28"/>
      <c r="Z104" s="28"/>
      <c r="AA104" s="28"/>
    </row>
    <row r="105" spans="1:27" ht="12.75">
      <c r="A105" s="28"/>
      <c r="B105" s="28"/>
      <c r="C105" s="28"/>
      <c r="D105" s="28"/>
      <c r="E105" s="28"/>
      <c r="F105" s="28"/>
      <c r="G105" s="28"/>
      <c r="H105" s="28"/>
      <c r="I105" s="28"/>
      <c r="J105" s="28"/>
      <c r="K105" s="28"/>
      <c r="L105" s="28"/>
      <c r="M105" s="28"/>
      <c r="N105" s="28"/>
      <c r="O105" s="28"/>
      <c r="P105" s="28"/>
      <c r="Q105" s="28"/>
      <c r="R105" s="28">
        <v>1</v>
      </c>
      <c r="S105" s="28"/>
      <c r="T105" s="28"/>
      <c r="U105" s="28"/>
      <c r="V105" s="28"/>
      <c r="W105" s="28"/>
      <c r="X105" s="28"/>
      <c r="Y105" s="28"/>
      <c r="Z105" s="28"/>
      <c r="AA105" s="28"/>
    </row>
    <row r="106" spans="1:27" ht="12.75">
      <c r="A106" s="28"/>
      <c r="B106" s="28">
        <v>1</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2.75">
      <c r="A107" s="28"/>
      <c r="B107" s="28"/>
      <c r="C107" s="28"/>
      <c r="D107" s="28"/>
      <c r="E107" s="28">
        <v>1</v>
      </c>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2.75">
      <c r="A108" s="28"/>
      <c r="B108" s="28"/>
      <c r="C108" s="28"/>
      <c r="D108" s="28"/>
      <c r="E108" s="28"/>
      <c r="F108" s="28"/>
      <c r="G108" s="28"/>
      <c r="H108" s="28"/>
      <c r="I108" s="28"/>
      <c r="J108" s="28"/>
      <c r="K108" s="28"/>
      <c r="L108" s="28"/>
      <c r="M108" s="28"/>
      <c r="N108" s="28"/>
      <c r="O108" s="28"/>
      <c r="P108" s="28"/>
      <c r="Q108" s="28"/>
      <c r="R108" s="28"/>
      <c r="S108" s="28"/>
      <c r="T108" s="28">
        <v>1</v>
      </c>
      <c r="U108" s="28"/>
      <c r="V108" s="28"/>
      <c r="W108" s="28"/>
      <c r="X108" s="28"/>
      <c r="Y108" s="28"/>
      <c r="Z108" s="28"/>
      <c r="AA108" s="28"/>
    </row>
    <row r="109" spans="1:27" ht="12.75">
      <c r="A109" s="28"/>
      <c r="B109" s="28"/>
      <c r="C109" s="28"/>
      <c r="D109" s="28"/>
      <c r="E109" s="28"/>
      <c r="F109" s="28"/>
      <c r="G109" s="28"/>
      <c r="H109" s="28"/>
      <c r="I109" s="28"/>
      <c r="J109" s="28"/>
      <c r="K109" s="28"/>
      <c r="L109" s="28"/>
      <c r="M109" s="28"/>
      <c r="N109" s="28"/>
      <c r="O109" s="28"/>
      <c r="P109" s="28"/>
      <c r="Q109" s="28"/>
      <c r="R109" s="28"/>
      <c r="S109" s="28"/>
      <c r="T109" s="28"/>
      <c r="U109" s="28"/>
      <c r="V109" s="28"/>
      <c r="W109" s="28">
        <v>1</v>
      </c>
      <c r="X109" s="28"/>
      <c r="Y109" s="28"/>
      <c r="Z109" s="28"/>
      <c r="AA109" s="28"/>
    </row>
    <row r="110" spans="1:27" ht="12.75">
      <c r="A110" s="28">
        <v>1</v>
      </c>
      <c r="B110" s="28"/>
      <c r="C110" s="28"/>
      <c r="D110" s="28"/>
      <c r="E110" s="28"/>
      <c r="F110" s="28"/>
      <c r="G110" s="28"/>
      <c r="H110" s="28"/>
      <c r="I110" s="28"/>
      <c r="J110" s="28"/>
      <c r="K110" s="28"/>
      <c r="L110" s="28"/>
      <c r="M110" s="28">
        <v>1</v>
      </c>
      <c r="N110" s="28"/>
      <c r="O110" s="28"/>
      <c r="P110" s="28"/>
      <c r="Q110" s="28"/>
      <c r="R110" s="28"/>
      <c r="S110" s="28"/>
      <c r="T110" s="28"/>
      <c r="U110" s="28"/>
      <c r="V110" s="28"/>
      <c r="W110" s="28"/>
      <c r="X110" s="28"/>
      <c r="Y110" s="28"/>
      <c r="Z110" s="28"/>
      <c r="AA110" s="28"/>
    </row>
    <row r="111" spans="1:27" ht="12.75">
      <c r="A111" s="28">
        <v>0</v>
      </c>
      <c r="B111" s="28">
        <v>1</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2.75">
      <c r="A112" s="28"/>
      <c r="B112" s="28"/>
      <c r="C112" s="28"/>
      <c r="D112" s="28"/>
      <c r="E112" s="28"/>
      <c r="F112" s="28"/>
      <c r="G112" s="28">
        <v>1</v>
      </c>
      <c r="H112" s="28"/>
      <c r="I112" s="28"/>
      <c r="J112" s="28"/>
      <c r="K112" s="28"/>
      <c r="L112" s="28"/>
      <c r="M112" s="28"/>
      <c r="N112" s="28"/>
      <c r="O112" s="28"/>
      <c r="P112" s="28"/>
      <c r="Q112" s="28"/>
      <c r="R112" s="28"/>
      <c r="S112" s="28"/>
      <c r="T112" s="28"/>
      <c r="U112" s="28"/>
      <c r="V112" s="28"/>
      <c r="W112" s="28"/>
      <c r="X112" s="28"/>
      <c r="Y112" s="28"/>
      <c r="Z112" s="28"/>
      <c r="AA112" s="28"/>
    </row>
    <row r="113" spans="1:27" ht="12.75">
      <c r="A113" s="28"/>
      <c r="B113" s="28"/>
      <c r="C113" s="28"/>
      <c r="D113" s="28"/>
      <c r="E113" s="28"/>
      <c r="F113" s="28"/>
      <c r="G113" s="28"/>
      <c r="H113" s="28"/>
      <c r="I113" s="28"/>
      <c r="J113" s="28"/>
      <c r="K113" s="28"/>
      <c r="L113" s="28"/>
      <c r="M113" s="28"/>
      <c r="N113" s="28"/>
      <c r="O113" s="28"/>
      <c r="P113" s="28"/>
      <c r="Q113" s="28"/>
      <c r="R113" s="28"/>
      <c r="S113" s="28"/>
      <c r="T113" s="28"/>
      <c r="U113" s="28"/>
      <c r="V113" s="28">
        <v>1</v>
      </c>
      <c r="W113" s="28"/>
      <c r="X113" s="28"/>
      <c r="Y113" s="28"/>
      <c r="Z113" s="28"/>
      <c r="AA113" s="28"/>
    </row>
    <row r="114" spans="1:27" ht="12.75">
      <c r="A114" s="28"/>
      <c r="B114" s="28"/>
      <c r="C114" s="28"/>
      <c r="D114" s="28"/>
      <c r="E114" s="28"/>
      <c r="F114" s="28"/>
      <c r="G114" s="28">
        <v>1</v>
      </c>
      <c r="H114" s="28"/>
      <c r="I114" s="28"/>
      <c r="J114" s="28"/>
      <c r="K114" s="28"/>
      <c r="L114" s="28"/>
      <c r="M114" s="28"/>
      <c r="N114" s="28"/>
      <c r="O114" s="28"/>
      <c r="P114" s="28"/>
      <c r="Q114" s="28"/>
      <c r="R114" s="28"/>
      <c r="S114" s="28"/>
      <c r="T114" s="28"/>
      <c r="U114" s="28"/>
      <c r="V114" s="28"/>
      <c r="W114" s="28"/>
      <c r="X114" s="28"/>
      <c r="Y114" s="28"/>
      <c r="Z114" s="28"/>
      <c r="AA114" s="28"/>
    </row>
    <row r="115" spans="1:27" ht="12.7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v>1</v>
      </c>
    </row>
    <row r="116" spans="1:27" ht="12.75">
      <c r="A116" s="28"/>
      <c r="B116" s="28">
        <v>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2.75">
      <c r="A117" s="28"/>
      <c r="B117" s="28"/>
      <c r="C117" s="28"/>
      <c r="D117" s="28"/>
      <c r="E117" s="28"/>
      <c r="F117" s="28"/>
      <c r="G117" s="28"/>
      <c r="H117" s="28"/>
      <c r="I117" s="28"/>
      <c r="J117" s="28"/>
      <c r="K117" s="28"/>
      <c r="L117" s="28"/>
      <c r="M117" s="28"/>
      <c r="N117" s="28"/>
      <c r="O117" s="28"/>
      <c r="P117" s="28">
        <v>1</v>
      </c>
      <c r="Q117" s="28"/>
      <c r="R117" s="28"/>
      <c r="S117" s="28"/>
      <c r="T117" s="28"/>
      <c r="U117" s="28"/>
      <c r="V117" s="28"/>
      <c r="W117" s="28"/>
      <c r="X117" s="28"/>
      <c r="Y117" s="28"/>
      <c r="Z117" s="28"/>
      <c r="AA117" s="28"/>
    </row>
    <row r="118" spans="1:27" ht="12.75">
      <c r="A118" s="28">
        <v>1</v>
      </c>
      <c r="B118" s="28"/>
      <c r="C118" s="28">
        <v>1</v>
      </c>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2.75">
      <c r="A119" s="28">
        <v>1</v>
      </c>
      <c r="B119" s="28"/>
      <c r="C119" s="28"/>
      <c r="D119" s="28"/>
      <c r="E119" s="28"/>
      <c r="F119" s="28"/>
      <c r="G119" s="28"/>
      <c r="H119" s="28"/>
      <c r="I119" s="28"/>
      <c r="J119" s="28"/>
      <c r="K119" s="28"/>
      <c r="L119" s="28"/>
      <c r="M119" s="28"/>
      <c r="N119" s="28"/>
      <c r="O119" s="28"/>
      <c r="P119" s="28">
        <v>1</v>
      </c>
      <c r="Q119" s="28"/>
      <c r="R119" s="28"/>
      <c r="S119" s="28"/>
      <c r="T119" s="28"/>
      <c r="U119" s="28"/>
      <c r="V119" s="28"/>
      <c r="W119" s="28"/>
      <c r="X119" s="28"/>
      <c r="Y119" s="28"/>
      <c r="Z119" s="28"/>
      <c r="AA119" s="28"/>
    </row>
    <row r="120" spans="1:27" ht="12.75">
      <c r="A120" s="28"/>
      <c r="B120" s="28"/>
      <c r="C120" s="28"/>
      <c r="D120" s="28"/>
      <c r="E120" s="28"/>
      <c r="F120" s="28"/>
      <c r="G120" s="28"/>
      <c r="H120" s="28"/>
      <c r="I120" s="28"/>
      <c r="J120" s="28"/>
      <c r="K120" s="28"/>
      <c r="L120" s="28"/>
      <c r="M120" s="28"/>
      <c r="N120" s="28"/>
      <c r="O120" s="28"/>
      <c r="P120" s="28">
        <v>1</v>
      </c>
      <c r="Q120" s="28"/>
      <c r="R120" s="28"/>
      <c r="S120" s="28"/>
      <c r="T120" s="28"/>
      <c r="U120" s="28"/>
      <c r="V120" s="28"/>
      <c r="W120" s="28"/>
      <c r="X120" s="28"/>
      <c r="Y120" s="28"/>
      <c r="Z120" s="28"/>
      <c r="AA120" s="28"/>
    </row>
    <row r="121" spans="1:27" ht="12.75">
      <c r="A121" s="28">
        <v>0</v>
      </c>
      <c r="B121" s="28"/>
      <c r="C121" s="28"/>
      <c r="D121" s="28"/>
      <c r="E121" s="28"/>
      <c r="F121" s="28"/>
      <c r="G121" s="28"/>
      <c r="H121" s="28">
        <v>1</v>
      </c>
      <c r="I121" s="28"/>
      <c r="J121" s="28"/>
      <c r="K121" s="28"/>
      <c r="L121" s="28"/>
      <c r="M121" s="28"/>
      <c r="N121" s="28"/>
      <c r="O121" s="28"/>
      <c r="P121" s="28"/>
      <c r="Q121" s="28"/>
      <c r="R121" s="28"/>
      <c r="S121" s="28"/>
      <c r="T121" s="28"/>
      <c r="U121" s="28"/>
      <c r="V121" s="28"/>
      <c r="W121" s="28"/>
      <c r="X121" s="28"/>
      <c r="Y121" s="28"/>
      <c r="Z121" s="28"/>
      <c r="AA121" s="28"/>
    </row>
    <row r="122" spans="1:27" ht="12.75">
      <c r="A122" s="28">
        <v>1</v>
      </c>
      <c r="B122" s="28"/>
      <c r="C122" s="28"/>
      <c r="D122" s="28"/>
      <c r="E122" s="28"/>
      <c r="F122" s="28">
        <v>1</v>
      </c>
      <c r="G122" s="28"/>
      <c r="H122" s="28"/>
      <c r="I122" s="28"/>
      <c r="J122" s="28"/>
      <c r="K122" s="28">
        <v>1</v>
      </c>
      <c r="L122" s="28"/>
      <c r="M122" s="28"/>
      <c r="N122" s="28"/>
      <c r="O122" s="28"/>
      <c r="P122" s="28"/>
      <c r="Q122" s="28"/>
      <c r="R122" s="28"/>
      <c r="S122" s="28"/>
      <c r="T122" s="28"/>
      <c r="U122" s="28"/>
      <c r="V122" s="28"/>
      <c r="W122" s="28"/>
      <c r="X122" s="28">
        <v>1</v>
      </c>
      <c r="Y122" s="28"/>
      <c r="Z122" s="28"/>
      <c r="AA122" s="28"/>
    </row>
    <row r="123" spans="1:27" ht="12.75">
      <c r="A123" s="28"/>
      <c r="B123" s="28">
        <v>1</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2.75">
      <c r="A124" s="28"/>
      <c r="B124" s="28"/>
      <c r="C124" s="28"/>
      <c r="D124" s="28"/>
      <c r="E124" s="28"/>
      <c r="F124" s="28"/>
      <c r="G124" s="28"/>
      <c r="H124" s="28"/>
      <c r="I124" s="28"/>
      <c r="J124" s="28"/>
      <c r="K124" s="28"/>
      <c r="L124" s="28"/>
      <c r="M124" s="28"/>
      <c r="N124" s="28"/>
      <c r="O124" s="28"/>
      <c r="P124" s="28"/>
      <c r="Q124" s="28"/>
      <c r="R124" s="28"/>
      <c r="S124" s="28"/>
      <c r="T124" s="28"/>
      <c r="U124" s="28">
        <v>1</v>
      </c>
      <c r="V124" s="28"/>
      <c r="W124" s="28"/>
      <c r="X124" s="28"/>
      <c r="Y124" s="28"/>
      <c r="Z124" s="28"/>
      <c r="AA124" s="28"/>
    </row>
    <row r="125" spans="1:27" ht="12.75">
      <c r="A125" s="28"/>
      <c r="B125" s="28"/>
      <c r="C125" s="28"/>
      <c r="D125" s="28"/>
      <c r="E125" s="28"/>
      <c r="F125" s="28"/>
      <c r="G125" s="28"/>
      <c r="H125" s="28"/>
      <c r="I125" s="28"/>
      <c r="J125" s="28"/>
      <c r="K125" s="28"/>
      <c r="L125" s="28"/>
      <c r="M125" s="28"/>
      <c r="N125" s="28"/>
      <c r="O125" s="28"/>
      <c r="P125" s="28"/>
      <c r="Q125" s="28"/>
      <c r="R125" s="28"/>
      <c r="S125" s="28"/>
      <c r="T125" s="28"/>
      <c r="U125" s="28">
        <v>1</v>
      </c>
      <c r="V125" s="28"/>
      <c r="W125" s="28"/>
      <c r="X125" s="28"/>
      <c r="Y125" s="28"/>
      <c r="Z125" s="28"/>
      <c r="AA125" s="28"/>
    </row>
    <row r="126" spans="1:27" ht="12.75">
      <c r="A126" s="28"/>
      <c r="B126" s="28"/>
      <c r="C126" s="28"/>
      <c r="D126" s="28"/>
      <c r="E126" s="28"/>
      <c r="F126" s="28"/>
      <c r="G126" s="28"/>
      <c r="H126" s="28"/>
      <c r="I126" s="28"/>
      <c r="J126" s="28"/>
      <c r="K126" s="28"/>
      <c r="L126" s="28"/>
      <c r="M126" s="28"/>
      <c r="N126" s="28"/>
      <c r="O126" s="28"/>
      <c r="P126" s="28"/>
      <c r="Q126" s="28"/>
      <c r="R126" s="28"/>
      <c r="S126" s="28"/>
      <c r="T126" s="28"/>
      <c r="U126" s="28"/>
      <c r="V126" s="28">
        <v>1</v>
      </c>
      <c r="W126" s="28"/>
      <c r="X126" s="28"/>
      <c r="Y126" s="28"/>
      <c r="Z126" s="28"/>
      <c r="AA126" s="28"/>
    </row>
    <row r="127" spans="1:27" ht="12.75">
      <c r="A127" s="28">
        <v>0</v>
      </c>
      <c r="B127" s="28">
        <v>1</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2.75">
      <c r="A128" s="28"/>
      <c r="B128" s="28"/>
      <c r="C128" s="28"/>
      <c r="D128" s="28"/>
      <c r="E128" s="28"/>
      <c r="F128" s="28"/>
      <c r="G128" s="28"/>
      <c r="H128" s="28"/>
      <c r="I128" s="28"/>
      <c r="J128" s="28"/>
      <c r="K128" s="28"/>
      <c r="L128" s="28"/>
      <c r="M128" s="28"/>
      <c r="N128" s="28"/>
      <c r="O128" s="28"/>
      <c r="P128" s="28"/>
      <c r="Q128" s="28"/>
      <c r="R128" s="28"/>
      <c r="S128" s="28">
        <v>1</v>
      </c>
      <c r="T128" s="28"/>
      <c r="U128" s="28"/>
      <c r="V128" s="28"/>
      <c r="W128" s="28"/>
      <c r="X128" s="28"/>
      <c r="Y128" s="28"/>
      <c r="Z128" s="28"/>
      <c r="AA128" s="28"/>
    </row>
    <row r="129" spans="1:27" ht="12.75">
      <c r="A129" s="28"/>
      <c r="B129" s="28"/>
      <c r="C129" s="28"/>
      <c r="D129" s="28"/>
      <c r="E129" s="28"/>
      <c r="F129" s="28"/>
      <c r="G129" s="28"/>
      <c r="H129" s="28"/>
      <c r="I129" s="28"/>
      <c r="J129" s="28"/>
      <c r="K129" s="28"/>
      <c r="L129" s="28">
        <v>1</v>
      </c>
      <c r="M129" s="28"/>
      <c r="N129" s="28"/>
      <c r="O129" s="28"/>
      <c r="P129" s="28"/>
      <c r="Q129" s="28"/>
      <c r="R129" s="28"/>
      <c r="S129" s="28"/>
      <c r="T129" s="28"/>
      <c r="U129" s="28"/>
      <c r="V129" s="28"/>
      <c r="W129" s="28"/>
      <c r="X129" s="28"/>
      <c r="Y129" s="28"/>
      <c r="Z129" s="28"/>
      <c r="AA129" s="28"/>
    </row>
    <row r="130" spans="1:27" ht="12.75">
      <c r="A130" s="28"/>
      <c r="B130" s="28">
        <v>1</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2.7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v>1</v>
      </c>
    </row>
    <row r="132" spans="1:27" ht="12.75">
      <c r="A132" s="28"/>
      <c r="B132" s="28"/>
      <c r="C132" s="28"/>
      <c r="D132" s="28"/>
      <c r="E132" s="28"/>
      <c r="F132" s="28"/>
      <c r="G132" s="28"/>
      <c r="H132" s="28"/>
      <c r="I132" s="28"/>
      <c r="J132" s="28"/>
      <c r="K132" s="28"/>
      <c r="L132" s="28"/>
      <c r="M132" s="28"/>
      <c r="N132" s="28"/>
      <c r="O132" s="28"/>
      <c r="P132" s="28"/>
      <c r="Q132" s="28"/>
      <c r="R132" s="28"/>
      <c r="S132" s="28"/>
      <c r="T132" s="28">
        <v>1</v>
      </c>
      <c r="U132" s="28"/>
      <c r="V132" s="28"/>
      <c r="W132" s="28"/>
      <c r="X132" s="28"/>
      <c r="Y132" s="28"/>
      <c r="Z132" s="28"/>
      <c r="AA132" s="28"/>
    </row>
    <row r="133" spans="1:27" ht="12.75">
      <c r="A133" s="28">
        <v>1</v>
      </c>
      <c r="B133" s="28"/>
      <c r="C133" s="28"/>
      <c r="D133" s="28"/>
      <c r="E133" s="28"/>
      <c r="F133" s="28"/>
      <c r="G133" s="28"/>
      <c r="H133" s="28"/>
      <c r="I133" s="28"/>
      <c r="J133" s="28"/>
      <c r="K133" s="28"/>
      <c r="L133" s="28"/>
      <c r="M133" s="28">
        <v>1</v>
      </c>
      <c r="N133" s="28"/>
      <c r="O133" s="28"/>
      <c r="P133" s="28"/>
      <c r="Q133" s="28"/>
      <c r="R133" s="28"/>
      <c r="S133" s="28"/>
      <c r="T133" s="28"/>
      <c r="U133" s="28"/>
      <c r="V133" s="28"/>
      <c r="W133" s="28"/>
      <c r="X133" s="28"/>
      <c r="Y133" s="28"/>
      <c r="Z133" s="28"/>
      <c r="AA133" s="28"/>
    </row>
    <row r="134" spans="1:27" ht="12.75">
      <c r="A134" s="28"/>
      <c r="B134" s="28"/>
      <c r="C134" s="28"/>
      <c r="D134" s="28"/>
      <c r="E134" s="28"/>
      <c r="F134" s="28"/>
      <c r="G134" s="28"/>
      <c r="H134" s="28"/>
      <c r="I134" s="28"/>
      <c r="J134" s="28"/>
      <c r="K134" s="28"/>
      <c r="L134" s="28"/>
      <c r="M134" s="28"/>
      <c r="N134" s="28"/>
      <c r="O134" s="28"/>
      <c r="P134" s="28"/>
      <c r="Q134" s="28">
        <v>1</v>
      </c>
      <c r="R134" s="28"/>
      <c r="S134" s="28"/>
      <c r="T134" s="28"/>
      <c r="U134" s="28"/>
      <c r="V134" s="28"/>
      <c r="W134" s="28"/>
      <c r="X134" s="28"/>
      <c r="Y134" s="28"/>
      <c r="Z134" s="28"/>
      <c r="AA134" s="28"/>
    </row>
    <row r="135" spans="1:27" ht="12.75">
      <c r="A135" s="28">
        <v>1</v>
      </c>
      <c r="B135" s="28"/>
      <c r="C135" s="28"/>
      <c r="D135" s="28"/>
      <c r="E135" s="28"/>
      <c r="F135" s="28"/>
      <c r="G135" s="28"/>
      <c r="H135" s="28"/>
      <c r="I135" s="28"/>
      <c r="J135" s="28"/>
      <c r="K135" s="28"/>
      <c r="L135" s="28"/>
      <c r="M135" s="28"/>
      <c r="N135" s="28"/>
      <c r="O135" s="28">
        <v>1</v>
      </c>
      <c r="P135" s="28"/>
      <c r="Q135" s="28"/>
      <c r="R135" s="28"/>
      <c r="S135" s="28"/>
      <c r="T135" s="28"/>
      <c r="U135" s="28"/>
      <c r="V135" s="28"/>
      <c r="W135" s="28"/>
      <c r="X135" s="28"/>
      <c r="Y135" s="28"/>
      <c r="Z135" s="28"/>
      <c r="AA135" s="28"/>
    </row>
    <row r="136" spans="1:27" ht="12.75">
      <c r="A136" s="28"/>
      <c r="B136" s="28"/>
      <c r="C136" s="28"/>
      <c r="D136" s="28"/>
      <c r="E136" s="28"/>
      <c r="F136" s="28"/>
      <c r="G136" s="28"/>
      <c r="H136" s="28">
        <v>1</v>
      </c>
      <c r="I136" s="28"/>
      <c r="J136" s="28"/>
      <c r="K136" s="28"/>
      <c r="L136" s="28"/>
      <c r="M136" s="28"/>
      <c r="N136" s="28"/>
      <c r="O136" s="28"/>
      <c r="P136" s="28"/>
      <c r="Q136" s="28"/>
      <c r="R136" s="28"/>
      <c r="S136" s="28"/>
      <c r="T136" s="28"/>
      <c r="U136" s="28"/>
      <c r="V136" s="28">
        <v>1</v>
      </c>
      <c r="W136" s="28"/>
      <c r="X136" s="28"/>
      <c r="Y136" s="28"/>
      <c r="Z136" s="28"/>
      <c r="AA136" s="28"/>
    </row>
    <row r="137" spans="1:27" ht="12.75">
      <c r="A137" s="20"/>
      <c r="B137" s="20"/>
      <c r="C137" s="20"/>
      <c r="D137" s="20"/>
      <c r="E137" s="20"/>
      <c r="F137" s="20"/>
      <c r="G137" s="20"/>
      <c r="H137" s="20"/>
      <c r="I137" s="20"/>
      <c r="J137" s="20"/>
      <c r="K137" s="20"/>
      <c r="L137" s="20"/>
      <c r="M137" s="20"/>
      <c r="N137" s="20"/>
      <c r="O137" s="20">
        <v>1</v>
      </c>
      <c r="P137" s="20"/>
      <c r="Q137" s="20"/>
      <c r="R137" s="20"/>
      <c r="S137" s="20"/>
      <c r="T137" s="20"/>
      <c r="U137" s="20"/>
      <c r="V137" s="20"/>
      <c r="W137" s="20"/>
      <c r="X137" s="20"/>
      <c r="Y137" s="20"/>
      <c r="Z137" s="20"/>
      <c r="AA137" s="20"/>
    </row>
    <row r="138" spans="1:27" ht="12.75">
      <c r="A138" s="28"/>
      <c r="B138" s="28"/>
      <c r="C138" s="28"/>
      <c r="D138" s="28"/>
      <c r="E138" s="28"/>
      <c r="F138" s="28"/>
      <c r="G138" s="28"/>
      <c r="H138" s="28"/>
      <c r="I138" s="28"/>
      <c r="J138" s="28"/>
      <c r="K138" s="28"/>
      <c r="L138" s="28"/>
      <c r="M138" s="28"/>
      <c r="N138" s="28"/>
      <c r="O138" s="28"/>
      <c r="P138" s="28"/>
      <c r="Q138" s="28"/>
      <c r="R138" s="28"/>
      <c r="S138" s="28"/>
      <c r="T138" s="28"/>
      <c r="U138" s="28">
        <v>1</v>
      </c>
      <c r="V138" s="28"/>
      <c r="W138" s="28"/>
      <c r="X138" s="28"/>
      <c r="Y138" s="28"/>
      <c r="Z138" s="28"/>
      <c r="AA138" s="28"/>
    </row>
    <row r="139" spans="1:27" ht="12.75">
      <c r="A139" s="28"/>
      <c r="B139" s="28"/>
      <c r="C139" s="28"/>
      <c r="D139" s="28"/>
      <c r="E139" s="28"/>
      <c r="F139" s="28"/>
      <c r="G139" s="28"/>
      <c r="H139" s="28"/>
      <c r="I139" s="28"/>
      <c r="J139" s="28"/>
      <c r="K139" s="28"/>
      <c r="L139" s="28"/>
      <c r="M139" s="28"/>
      <c r="N139" s="28"/>
      <c r="O139" s="28"/>
      <c r="P139" s="28">
        <v>1</v>
      </c>
      <c r="Q139" s="28"/>
      <c r="R139" s="28"/>
      <c r="S139" s="28"/>
      <c r="T139" s="28"/>
      <c r="U139" s="28"/>
      <c r="V139" s="28"/>
      <c r="W139" s="28"/>
      <c r="X139" s="28"/>
      <c r="Y139" s="28"/>
      <c r="Z139" s="28"/>
      <c r="AA139" s="28"/>
    </row>
    <row r="140" spans="1:27" ht="12.75">
      <c r="A140" s="28"/>
      <c r="B140" s="28"/>
      <c r="C140" s="28"/>
      <c r="D140" s="28"/>
      <c r="E140" s="28"/>
      <c r="F140" s="28"/>
      <c r="G140" s="28"/>
      <c r="H140" s="28"/>
      <c r="I140" s="28"/>
      <c r="J140" s="28"/>
      <c r="K140" s="28"/>
      <c r="L140" s="28"/>
      <c r="M140" s="28"/>
      <c r="N140" s="28"/>
      <c r="O140" s="28">
        <v>1</v>
      </c>
      <c r="P140" s="28"/>
      <c r="Q140" s="28">
        <v>1</v>
      </c>
      <c r="R140" s="28"/>
      <c r="S140" s="28"/>
      <c r="T140" s="28"/>
      <c r="U140" s="28"/>
      <c r="V140" s="28"/>
      <c r="W140" s="28"/>
      <c r="X140" s="28"/>
      <c r="Y140" s="28"/>
      <c r="Z140" s="28"/>
      <c r="AA140" s="28"/>
    </row>
    <row r="141" spans="1:27" ht="12.75">
      <c r="A141" s="28">
        <v>1</v>
      </c>
      <c r="B141" s="28"/>
      <c r="C141" s="28"/>
      <c r="D141" s="28"/>
      <c r="E141" s="28"/>
      <c r="F141" s="28"/>
      <c r="G141" s="28"/>
      <c r="H141" s="28"/>
      <c r="I141" s="28"/>
      <c r="J141" s="28">
        <v>1</v>
      </c>
      <c r="K141" s="28"/>
      <c r="L141" s="28"/>
      <c r="M141" s="28"/>
      <c r="N141" s="28"/>
      <c r="O141" s="28"/>
      <c r="P141" s="28"/>
      <c r="Q141" s="28"/>
      <c r="R141" s="28"/>
      <c r="S141" s="28"/>
      <c r="T141" s="28"/>
      <c r="U141" s="28"/>
      <c r="V141" s="28"/>
      <c r="W141" s="28"/>
      <c r="X141" s="28"/>
      <c r="Y141" s="28"/>
      <c r="Z141" s="28"/>
      <c r="AA141" s="28"/>
    </row>
    <row r="142" spans="1:27" ht="12.75">
      <c r="A142" s="14"/>
      <c r="B142" s="14"/>
      <c r="C142" s="14"/>
      <c r="D142" s="14"/>
      <c r="E142" s="14"/>
      <c r="F142" s="14"/>
      <c r="G142" s="14"/>
      <c r="H142" s="14"/>
      <c r="I142" s="14"/>
      <c r="J142" s="14">
        <v>1</v>
      </c>
      <c r="K142" s="14"/>
      <c r="L142" s="14"/>
      <c r="M142" s="14"/>
      <c r="N142" s="14"/>
      <c r="O142" s="14"/>
      <c r="P142" s="14"/>
      <c r="Q142" s="14"/>
      <c r="R142" s="14"/>
      <c r="S142" s="14"/>
      <c r="T142" s="14"/>
      <c r="U142" s="14"/>
      <c r="V142" s="14"/>
      <c r="W142" s="14"/>
      <c r="X142" s="14"/>
      <c r="Y142" s="14"/>
      <c r="Z142" s="14"/>
      <c r="AA142" s="14"/>
    </row>
    <row r="143" spans="1:27" ht="12.75">
      <c r="A143" s="28"/>
      <c r="B143" s="28"/>
      <c r="C143" s="28"/>
      <c r="D143" s="28"/>
      <c r="E143" s="28"/>
      <c r="F143" s="28"/>
      <c r="G143" s="28"/>
      <c r="H143" s="28"/>
      <c r="I143" s="28"/>
      <c r="J143" s="28"/>
      <c r="K143" s="28"/>
      <c r="L143" s="28"/>
      <c r="M143" s="28"/>
      <c r="N143" s="28"/>
      <c r="O143" s="28"/>
      <c r="P143" s="28"/>
      <c r="Q143" s="28"/>
      <c r="R143" s="28"/>
      <c r="S143" s="28"/>
      <c r="T143" s="28">
        <v>1</v>
      </c>
      <c r="U143" s="28"/>
      <c r="V143" s="28"/>
      <c r="W143" s="28"/>
      <c r="X143" s="28"/>
      <c r="Y143" s="28"/>
      <c r="Z143" s="28"/>
      <c r="AA143" s="28"/>
    </row>
    <row r="144" spans="1:27" ht="12.75">
      <c r="A144" s="28"/>
      <c r="B144" s="28">
        <v>1</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2.75">
      <c r="A145" s="28"/>
      <c r="B145" s="28">
        <v>1</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2.75">
      <c r="A146" s="28"/>
      <c r="B146" s="28">
        <v>1</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2.75">
      <c r="A147" s="28"/>
      <c r="B147" s="28"/>
      <c r="C147" s="28"/>
      <c r="D147" s="28"/>
      <c r="E147" s="28"/>
      <c r="F147" s="28"/>
      <c r="G147" s="28">
        <v>1</v>
      </c>
      <c r="H147" s="28"/>
      <c r="I147" s="28"/>
      <c r="J147" s="28"/>
      <c r="K147" s="28"/>
      <c r="L147" s="28"/>
      <c r="M147" s="28"/>
      <c r="N147" s="28"/>
      <c r="O147" s="28">
        <v>1</v>
      </c>
      <c r="P147" s="28"/>
      <c r="Q147" s="28"/>
      <c r="R147" s="28"/>
      <c r="S147" s="28"/>
      <c r="T147" s="28"/>
      <c r="U147" s="28"/>
      <c r="V147" s="28">
        <v>1</v>
      </c>
      <c r="W147" s="28"/>
      <c r="X147" s="28"/>
      <c r="Y147" s="28"/>
      <c r="Z147" s="28"/>
      <c r="AA147" s="28"/>
    </row>
    <row r="148" spans="1:27" ht="12.75">
      <c r="A148" s="28">
        <v>1</v>
      </c>
      <c r="B148" s="28"/>
      <c r="C148" s="28">
        <v>1</v>
      </c>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2.75">
      <c r="A149" s="28"/>
      <c r="B149" s="28">
        <v>1</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2.75">
      <c r="A150" s="28">
        <v>1</v>
      </c>
      <c r="B150" s="28"/>
      <c r="C150" s="28">
        <v>1</v>
      </c>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2.75">
      <c r="A151" s="28">
        <v>1</v>
      </c>
      <c r="B151" s="28"/>
      <c r="C151" s="28">
        <v>1</v>
      </c>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2.75">
      <c r="A152" s="28"/>
      <c r="B152" s="28"/>
      <c r="C152" s="28"/>
      <c r="D152" s="28"/>
      <c r="E152" s="28"/>
      <c r="F152" s="28"/>
      <c r="G152" s="28"/>
      <c r="H152" s="28"/>
      <c r="I152" s="28"/>
      <c r="J152" s="28"/>
      <c r="K152" s="28"/>
      <c r="L152" s="28"/>
      <c r="M152" s="28"/>
      <c r="N152" s="28"/>
      <c r="O152" s="28"/>
      <c r="P152" s="28">
        <v>1</v>
      </c>
      <c r="Q152" s="28"/>
      <c r="R152" s="28"/>
      <c r="S152" s="28"/>
      <c r="T152" s="28"/>
      <c r="U152" s="28"/>
      <c r="V152" s="28"/>
      <c r="W152" s="28"/>
      <c r="X152" s="28"/>
      <c r="Y152" s="28"/>
      <c r="Z152" s="28"/>
      <c r="AA152" s="28"/>
    </row>
    <row r="153" spans="1:27" ht="12.75">
      <c r="A153" s="28"/>
      <c r="B153" s="28"/>
      <c r="C153" s="28"/>
      <c r="D153" s="28"/>
      <c r="E153" s="28"/>
      <c r="F153" s="28"/>
      <c r="G153" s="28"/>
      <c r="H153" s="28"/>
      <c r="I153" s="28"/>
      <c r="J153" s="28">
        <v>1</v>
      </c>
      <c r="K153" s="28"/>
      <c r="L153" s="28"/>
      <c r="M153" s="28"/>
      <c r="N153" s="28"/>
      <c r="O153" s="28"/>
      <c r="P153" s="28"/>
      <c r="Q153" s="28"/>
      <c r="R153" s="28"/>
      <c r="S153" s="28"/>
      <c r="T153" s="28"/>
      <c r="U153" s="28"/>
      <c r="V153" s="28"/>
      <c r="W153" s="28"/>
      <c r="X153" s="28"/>
      <c r="Y153" s="28"/>
      <c r="Z153" s="28"/>
      <c r="AA153" s="28"/>
    </row>
    <row r="154" spans="1:27" ht="12.75">
      <c r="A154" s="28">
        <v>1</v>
      </c>
      <c r="B154" s="28"/>
      <c r="C154" s="28">
        <v>1</v>
      </c>
      <c r="D154" s="28"/>
      <c r="E154" s="28"/>
      <c r="F154" s="28"/>
      <c r="G154" s="28"/>
      <c r="H154" s="28">
        <v>1</v>
      </c>
      <c r="I154" s="28"/>
      <c r="J154" s="28"/>
      <c r="K154" s="28"/>
      <c r="L154" s="28"/>
      <c r="M154" s="28"/>
      <c r="N154" s="28"/>
      <c r="O154" s="28"/>
      <c r="P154" s="28"/>
      <c r="Q154" s="28"/>
      <c r="R154" s="28"/>
      <c r="S154" s="28"/>
      <c r="T154" s="28"/>
      <c r="U154" s="28"/>
      <c r="V154" s="28"/>
      <c r="W154" s="28">
        <v>1</v>
      </c>
      <c r="X154" s="28"/>
      <c r="Y154" s="28"/>
      <c r="Z154" s="28"/>
      <c r="AA154" s="28"/>
    </row>
    <row r="155" spans="1:27">
      <c r="A155" s="60"/>
      <c r="B155" s="60">
        <v>1</v>
      </c>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row>
    <row r="156" spans="1:27" ht="12.75">
      <c r="A156" s="28"/>
      <c r="B156" s="28"/>
      <c r="C156" s="28"/>
      <c r="D156" s="28"/>
      <c r="E156" s="28"/>
      <c r="F156" s="28"/>
      <c r="G156" s="28"/>
      <c r="H156" s="28"/>
      <c r="I156" s="28"/>
      <c r="J156" s="28"/>
      <c r="K156" s="28"/>
      <c r="L156" s="28"/>
      <c r="M156" s="28"/>
      <c r="N156" s="28"/>
      <c r="O156" s="28"/>
      <c r="P156" s="28">
        <v>1</v>
      </c>
      <c r="Q156" s="28"/>
      <c r="R156" s="28"/>
      <c r="S156" s="28"/>
      <c r="T156" s="28"/>
      <c r="U156" s="28"/>
      <c r="V156" s="28"/>
      <c r="W156" s="28"/>
      <c r="X156" s="28"/>
      <c r="Y156" s="28"/>
      <c r="Z156" s="28"/>
      <c r="AA156" s="28"/>
    </row>
    <row r="157" spans="1:27" ht="12.75">
      <c r="A157" s="28"/>
      <c r="B157" s="28"/>
      <c r="C157" s="28"/>
      <c r="D157" s="28"/>
      <c r="E157" s="28"/>
      <c r="F157" s="28"/>
      <c r="G157" s="28"/>
      <c r="H157" s="28">
        <v>1</v>
      </c>
      <c r="I157" s="28"/>
      <c r="J157" s="28"/>
      <c r="K157" s="28"/>
      <c r="L157" s="28"/>
      <c r="M157" s="28"/>
      <c r="N157" s="28"/>
      <c r="O157" s="28"/>
      <c r="P157" s="28"/>
      <c r="Q157" s="28"/>
      <c r="R157" s="28"/>
      <c r="S157" s="28"/>
      <c r="T157" s="28"/>
      <c r="U157" s="28"/>
      <c r="V157" s="28"/>
      <c r="W157" s="28"/>
      <c r="X157" s="28"/>
      <c r="Y157" s="28"/>
      <c r="Z157" s="28"/>
      <c r="AA157" s="28"/>
    </row>
    <row r="158" spans="1:27" ht="12.75">
      <c r="A158" s="28">
        <v>1</v>
      </c>
      <c r="B158" s="28"/>
      <c r="C158" s="28">
        <v>1</v>
      </c>
      <c r="D158" s="28"/>
      <c r="E158" s="28"/>
      <c r="F158" s="28"/>
      <c r="G158" s="28"/>
      <c r="H158" s="28"/>
      <c r="I158" s="28"/>
      <c r="J158" s="28"/>
      <c r="K158" s="28"/>
      <c r="L158" s="28"/>
      <c r="M158" s="28">
        <v>1</v>
      </c>
      <c r="N158" s="28"/>
      <c r="O158" s="28"/>
      <c r="P158" s="28"/>
      <c r="Q158" s="28"/>
      <c r="R158" s="28"/>
      <c r="S158" s="28"/>
      <c r="T158" s="28"/>
      <c r="U158" s="28"/>
      <c r="V158" s="28"/>
      <c r="W158" s="28"/>
      <c r="X158" s="28"/>
      <c r="Y158" s="28"/>
      <c r="Z158" s="28"/>
      <c r="AA158" s="28"/>
    </row>
    <row r="159" spans="1:27" ht="12.75">
      <c r="A159" s="28"/>
      <c r="B159" s="28"/>
      <c r="C159" s="28"/>
      <c r="D159" s="28"/>
      <c r="E159" s="28"/>
      <c r="F159" s="28"/>
      <c r="G159" s="28"/>
      <c r="H159" s="28">
        <v>1</v>
      </c>
      <c r="I159" s="28"/>
      <c r="J159" s="28"/>
      <c r="K159" s="28"/>
      <c r="L159" s="28"/>
      <c r="M159" s="28"/>
      <c r="N159" s="28"/>
      <c r="O159" s="28"/>
      <c r="P159" s="28"/>
      <c r="Q159" s="28"/>
      <c r="R159" s="28"/>
      <c r="S159" s="28"/>
      <c r="T159" s="28"/>
      <c r="U159" s="28"/>
      <c r="V159" s="28"/>
      <c r="W159" s="28"/>
      <c r="X159" s="28"/>
      <c r="Y159" s="28"/>
      <c r="Z159" s="28"/>
      <c r="AA159" s="28"/>
    </row>
    <row r="160" spans="1:27" ht="12.75">
      <c r="A160" s="28"/>
      <c r="B160" s="28">
        <v>1</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2.75">
      <c r="A161" s="28"/>
      <c r="B161" s="28"/>
      <c r="C161" s="28"/>
      <c r="D161" s="28"/>
      <c r="E161" s="28"/>
      <c r="F161" s="28"/>
      <c r="G161" s="28"/>
      <c r="H161" s="28">
        <v>1</v>
      </c>
      <c r="I161" s="28"/>
      <c r="J161" s="28"/>
      <c r="K161" s="28"/>
      <c r="L161" s="28"/>
      <c r="M161" s="28"/>
      <c r="N161" s="28"/>
      <c r="O161" s="28"/>
      <c r="P161" s="28"/>
      <c r="Q161" s="28"/>
      <c r="R161" s="28"/>
      <c r="S161" s="28"/>
      <c r="T161" s="28"/>
      <c r="U161" s="28"/>
      <c r="V161" s="28"/>
      <c r="W161" s="28"/>
      <c r="X161" s="28"/>
      <c r="Y161" s="28"/>
      <c r="Z161" s="28"/>
      <c r="AA161" s="28"/>
    </row>
    <row r="162" spans="1:27" ht="12.75">
      <c r="A162" s="28"/>
      <c r="B162" s="28"/>
      <c r="C162" s="28"/>
      <c r="D162" s="28"/>
      <c r="E162" s="28"/>
      <c r="F162" s="28">
        <v>1</v>
      </c>
      <c r="G162" s="28"/>
      <c r="H162" s="28"/>
      <c r="I162" s="28"/>
      <c r="J162" s="28"/>
      <c r="K162" s="28">
        <v>1</v>
      </c>
      <c r="L162" s="28"/>
      <c r="M162" s="28"/>
      <c r="N162" s="28"/>
      <c r="O162" s="28"/>
      <c r="P162" s="28"/>
      <c r="Q162" s="28"/>
      <c r="R162" s="28"/>
      <c r="S162" s="28">
        <v>1</v>
      </c>
      <c r="T162" s="28"/>
      <c r="U162" s="28"/>
      <c r="V162" s="28"/>
      <c r="W162" s="28"/>
      <c r="X162" s="28">
        <v>1</v>
      </c>
      <c r="Y162" s="28"/>
      <c r="Z162" s="28"/>
      <c r="AA162" s="28"/>
    </row>
    <row r="163" spans="1:27" ht="12.75">
      <c r="A163" s="28"/>
      <c r="B163" s="28"/>
      <c r="C163" s="28">
        <v>1</v>
      </c>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2.75">
      <c r="A164" s="28"/>
      <c r="B164" s="28">
        <v>1</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2.75">
      <c r="A165" s="28"/>
      <c r="B165" s="28"/>
      <c r="C165" s="28"/>
      <c r="D165" s="28"/>
      <c r="E165" s="28">
        <v>1</v>
      </c>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2.75">
      <c r="A166" s="28"/>
      <c r="B166" s="28">
        <v>1</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2.75">
      <c r="A167" s="28"/>
      <c r="B167" s="28">
        <v>1</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2.75">
      <c r="A168" s="28"/>
      <c r="B168" s="28"/>
      <c r="C168" s="28"/>
      <c r="D168" s="28"/>
      <c r="E168" s="28"/>
      <c r="F168" s="28"/>
      <c r="G168" s="28"/>
      <c r="H168" s="28">
        <v>1</v>
      </c>
      <c r="I168" s="28"/>
      <c r="J168" s="28"/>
      <c r="K168" s="28"/>
      <c r="L168" s="28"/>
      <c r="M168" s="28"/>
      <c r="N168" s="28"/>
      <c r="O168" s="28"/>
      <c r="P168" s="28"/>
      <c r="Q168" s="28"/>
      <c r="R168" s="28"/>
      <c r="S168" s="28"/>
      <c r="T168" s="28"/>
      <c r="U168" s="28"/>
      <c r="V168" s="28"/>
      <c r="W168" s="28"/>
      <c r="X168" s="28"/>
      <c r="Y168" s="28"/>
      <c r="Z168" s="28"/>
      <c r="AA168" s="28"/>
    </row>
    <row r="169" spans="1:27" ht="12.75">
      <c r="A169" s="28"/>
      <c r="B169" s="28"/>
      <c r="C169" s="28"/>
      <c r="D169" s="28"/>
      <c r="E169" s="28"/>
      <c r="F169" s="28"/>
      <c r="G169" s="28"/>
      <c r="H169" s="28"/>
      <c r="I169" s="28"/>
      <c r="J169" s="28"/>
      <c r="K169" s="28"/>
      <c r="L169" s="28"/>
      <c r="M169" s="28">
        <v>1</v>
      </c>
      <c r="N169" s="28"/>
      <c r="O169" s="28"/>
      <c r="P169" s="28"/>
      <c r="Q169" s="28"/>
      <c r="R169" s="28"/>
      <c r="S169" s="28"/>
      <c r="T169" s="28"/>
      <c r="U169" s="28"/>
      <c r="V169" s="28"/>
      <c r="W169" s="28"/>
      <c r="X169" s="28"/>
      <c r="Y169" s="28"/>
      <c r="Z169" s="28"/>
      <c r="AA169" s="28"/>
    </row>
    <row r="170" spans="1:27" ht="12.75">
      <c r="A170" s="28"/>
      <c r="B170" s="28">
        <v>1</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2.75">
      <c r="A171" s="268">
        <f>SUM(A3:A170)</f>
        <v>20</v>
      </c>
      <c r="B171" s="18" t="s">
        <v>20</v>
      </c>
      <c r="C171" s="18" t="s">
        <v>105</v>
      </c>
      <c r="D171" s="18" t="s">
        <v>106</v>
      </c>
      <c r="E171" s="18" t="s">
        <v>107</v>
      </c>
      <c r="F171" s="18" t="s">
        <v>108</v>
      </c>
      <c r="G171" s="18" t="s">
        <v>109</v>
      </c>
      <c r="H171" s="18" t="s">
        <v>110</v>
      </c>
      <c r="I171" s="18" t="s">
        <v>111</v>
      </c>
      <c r="J171" s="18" t="s">
        <v>112</v>
      </c>
      <c r="K171" s="18" t="s">
        <v>113</v>
      </c>
      <c r="L171" s="18" t="s">
        <v>114</v>
      </c>
      <c r="M171" s="18" t="s">
        <v>115</v>
      </c>
      <c r="N171" s="18" t="s">
        <v>116</v>
      </c>
      <c r="O171" s="18" t="s">
        <v>117</v>
      </c>
      <c r="P171" s="18" t="s">
        <v>118</v>
      </c>
      <c r="Q171" s="18" t="s">
        <v>119</v>
      </c>
      <c r="R171" s="18" t="s">
        <v>120</v>
      </c>
      <c r="S171" s="18" t="s">
        <v>121</v>
      </c>
      <c r="T171" s="18" t="s">
        <v>122</v>
      </c>
      <c r="U171" s="18" t="s">
        <v>123</v>
      </c>
      <c r="V171" s="18" t="s">
        <v>124</v>
      </c>
      <c r="W171" s="18" t="s">
        <v>125</v>
      </c>
      <c r="X171" s="18" t="s">
        <v>126</v>
      </c>
      <c r="Y171" s="18" t="s">
        <v>127</v>
      </c>
      <c r="Z171" s="18" t="s">
        <v>128</v>
      </c>
      <c r="AA171" s="18" t="s">
        <v>129</v>
      </c>
    </row>
    <row r="172" spans="1:27" ht="12.75">
      <c r="A172" s="68" t="s">
        <v>1205</v>
      </c>
      <c r="B172" s="68">
        <v>0</v>
      </c>
      <c r="C172" s="68">
        <v>11</v>
      </c>
      <c r="E172" s="68">
        <v>0</v>
      </c>
      <c r="F172" s="68">
        <v>2</v>
      </c>
      <c r="G172" s="68">
        <v>0</v>
      </c>
      <c r="H172" s="68">
        <v>2</v>
      </c>
      <c r="I172" s="68">
        <v>0</v>
      </c>
      <c r="J172" s="68">
        <v>1</v>
      </c>
      <c r="K172" s="68">
        <v>1</v>
      </c>
      <c r="L172" s="68">
        <v>0</v>
      </c>
      <c r="M172" s="68">
        <v>3</v>
      </c>
      <c r="N172" s="68">
        <v>0</v>
      </c>
      <c r="O172" s="68">
        <v>1</v>
      </c>
      <c r="P172" s="68">
        <v>1</v>
      </c>
      <c r="Q172" s="68">
        <v>0</v>
      </c>
      <c r="R172" s="68">
        <v>0</v>
      </c>
      <c r="S172" s="68">
        <v>0</v>
      </c>
      <c r="T172" s="68">
        <v>0</v>
      </c>
      <c r="U172" s="68">
        <v>0</v>
      </c>
      <c r="V172" s="68">
        <v>0</v>
      </c>
      <c r="W172" s="68">
        <v>2</v>
      </c>
      <c r="X172" s="68">
        <v>1</v>
      </c>
      <c r="Y172" s="68">
        <v>0</v>
      </c>
      <c r="Z172" s="68">
        <v>0</v>
      </c>
      <c r="AA172" s="68">
        <v>0</v>
      </c>
    </row>
    <row r="174" spans="1:27" ht="12.75">
      <c r="A174" s="68">
        <f>SUM(B172:AA172)</f>
        <v>25</v>
      </c>
    </row>
    <row r="180" spans="2:4" ht="15" customHeight="1">
      <c r="B180" s="18">
        <f>SUM(E172,L172,Z172,S172,X172)</f>
        <v>1</v>
      </c>
      <c r="C180" s="1" t="s">
        <v>1328</v>
      </c>
      <c r="D180" s="95" t="s">
        <v>1329</v>
      </c>
    </row>
    <row r="181" spans="2:4" ht="15" customHeight="1">
      <c r="B181" s="18">
        <f>SUM(F172,I172,K172,P172)</f>
        <v>4</v>
      </c>
      <c r="C181" s="1" t="s">
        <v>1330</v>
      </c>
      <c r="D181" s="95" t="s">
        <v>1331</v>
      </c>
    </row>
    <row r="182" spans="2:4" ht="15" customHeight="1">
      <c r="B182" s="18">
        <f>SUM(C172,H172,J172,W172)</f>
        <v>16</v>
      </c>
      <c r="C182" s="1" t="s">
        <v>1332</v>
      </c>
      <c r="D182" s="95" t="s">
        <v>1333</v>
      </c>
    </row>
    <row r="183" spans="2:4" ht="15" customHeight="1">
      <c r="B183" s="18">
        <f>SUM(N172,O172,T172,U172)</f>
        <v>1</v>
      </c>
      <c r="C183" s="1" t="s">
        <v>1334</v>
      </c>
      <c r="D183" s="95" t="s">
        <v>1335</v>
      </c>
    </row>
    <row r="184" spans="2:4" ht="15" customHeight="1">
      <c r="B184" s="18">
        <f>SUM(G172,M172,Q172,R172,V172,Y172)</f>
        <v>3</v>
      </c>
      <c r="C184" s="1" t="s">
        <v>1336</v>
      </c>
      <c r="D184" s="95" t="s">
        <v>1337</v>
      </c>
    </row>
    <row r="185" spans="2:4" ht="15" customHeight="1">
      <c r="B185" s="267">
        <f>SUM(B180:B184)</f>
        <v>25</v>
      </c>
    </row>
  </sheetData>
  <conditionalFormatting sqref="A3">
    <cfRule type="notContainsBlanks" dxfId="19" priority="5">
      <formula>LEN(TRIM(A3))&gt;0</formula>
    </cfRule>
  </conditionalFormatting>
  <conditionalFormatting sqref="A6:A9">
    <cfRule type="notContainsBlanks" dxfId="18" priority="6">
      <formula>LEN(TRIM(A6))&gt;0</formula>
    </cfRule>
  </conditionalFormatting>
  <conditionalFormatting sqref="A12">
    <cfRule type="notContainsBlanks" dxfId="17" priority="7">
      <formula>LEN(TRIM(A12))&gt;0</formula>
    </cfRule>
  </conditionalFormatting>
  <conditionalFormatting sqref="A15:A16 A23 A25:A26 A28">
    <cfRule type="notContainsBlanks" dxfId="16" priority="8">
      <formula>LEN(TRIM(A15))&gt;0</formula>
    </cfRule>
  </conditionalFormatting>
  <conditionalFormatting sqref="A29:A30">
    <cfRule type="notContainsBlanks" dxfId="15" priority="9">
      <formula>LEN(TRIM(A29))&gt;0</formula>
    </cfRule>
  </conditionalFormatting>
  <conditionalFormatting sqref="A52 A57:A58 A60">
    <cfRule type="notContainsBlanks" dxfId="14" priority="10">
      <formula>LEN(TRIM(A52))&gt;0</formula>
    </cfRule>
  </conditionalFormatting>
  <conditionalFormatting sqref="A67">
    <cfRule type="notContainsBlanks" dxfId="13" priority="11">
      <formula>LEN(TRIM(A67))&gt;0</formula>
    </cfRule>
  </conditionalFormatting>
  <conditionalFormatting sqref="A70">
    <cfRule type="notContainsBlanks" dxfId="12" priority="12">
      <formula>LEN(TRIM(A70))&gt;0</formula>
    </cfRule>
  </conditionalFormatting>
  <conditionalFormatting sqref="A135 A133 A127 A121:A122 A118:A119 A110:A111 A102">
    <cfRule type="notContainsBlanks" dxfId="11" priority="13">
      <formula>LEN(TRIM(A135))&gt;0</formula>
    </cfRule>
  </conditionalFormatting>
  <conditionalFormatting sqref="A140 A148 A150:A151 A154 A157:A158 A161:A162">
    <cfRule type="notContainsBlanks" dxfId="10" priority="14">
      <formula>LEN(TRIM(A140))&gt;0</formula>
    </cfRule>
  </conditionalFormatting>
  <conditionalFormatting sqref="A3:A170">
    <cfRule type="cellIs" dxfId="9" priority="2" operator="equal">
      <formula>1</formula>
    </cfRule>
    <cfRule type="cellIs" dxfId="8" priority="4" operator="equal">
      <formula>1</formula>
    </cfRule>
  </conditionalFormatting>
  <conditionalFormatting sqref="A3 A6:A9 A12 A20 A23 A25:A26 A28:A30 A52 A57 A60 A67:A68 A70 A102 A110 A118:A119 A122 A133 A135 A137 A140:A141 A148 A150:A151 A154 A157:A158 A162 AB162:XFD162 AB157:XFD158 AB154:XFD154 AB150:XFD151 AB148:XFD148 AB140:XFD141 AB137:XFD137 AB135:XFD135 AB133:XFD133 AB122:XFD122 AB118:XFD119 AB110:XFD110 AB102:XFD102 AB70:XFD70 AB67:XFD68 AB60:XFD60 AB57:XFD57 AB52:XFD52 AB28:XFD30 AB25:XFD26 AB23:XFD23 AB20:XFD20 AB12:XFD12 AB6:XFD9 AB3:XFD3">
    <cfRule type="cellIs" dxfId="7" priority="3" operator="equal">
      <formula>1</formula>
    </cfRule>
  </conditionalFormatting>
  <conditionalFormatting sqref="A158:XFD158 A154:XFD154 A150:XFD151 A148:XFD148 A141:XFD141 A135:XFD135 A133:XFD133 A122:XFD122 A118:XFD119 A110:XFD110 A70:XFD70 A67:XFD68 A57:XFD57 A30:XFD30 A25:XFD25 A20:XFD20 A3:XFD3">
    <cfRule type="cellIs" dxfId="6" priority="1" operator="equal">
      <formul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00"/>
  <sheetViews>
    <sheetView topLeftCell="A45" zoomScale="80" zoomScaleNormal="80" workbookViewId="0">
      <selection activeCell="S86" sqref="S86"/>
    </sheetView>
  </sheetViews>
  <sheetFormatPr baseColWidth="10" defaultColWidth="12.5703125" defaultRowHeight="15" customHeight="1"/>
  <cols>
    <col min="1" max="1" width="12.5703125" customWidth="1"/>
    <col min="2" max="2" width="14.42578125" customWidth="1"/>
    <col min="3" max="6" width="12.5703125" customWidth="1"/>
    <col min="10" max="10" width="14.42578125" customWidth="1"/>
  </cols>
  <sheetData>
    <row r="1" spans="1:10" ht="15.75" customHeight="1">
      <c r="A1" s="18" t="s">
        <v>15</v>
      </c>
      <c r="B1" s="18" t="s">
        <v>1338</v>
      </c>
      <c r="I1" s="18" t="s">
        <v>15</v>
      </c>
      <c r="J1" s="18" t="s">
        <v>1338</v>
      </c>
    </row>
    <row r="2" spans="1:10" ht="15.75" customHeight="1">
      <c r="A2" s="18">
        <v>1929</v>
      </c>
      <c r="B2" s="18">
        <f>COUNTIF('Data Base'!$F$3:$F$170,A2)</f>
        <v>1</v>
      </c>
      <c r="I2" s="18">
        <v>1929</v>
      </c>
      <c r="J2" s="18">
        <f>COUNTIF('Data Base'!$F$3:$F$170,I2)</f>
        <v>1</v>
      </c>
    </row>
    <row r="3" spans="1:10" ht="15.75" customHeight="1">
      <c r="A3" s="18">
        <f t="shared" ref="A3:A95" si="0">A2+1</f>
        <v>1930</v>
      </c>
      <c r="B3" s="18">
        <f>COUNTIF('Data Base'!$F$3:$F$170,A3)</f>
        <v>0</v>
      </c>
      <c r="I3" s="18">
        <v>1980</v>
      </c>
      <c r="J3" s="18">
        <f>COUNTIF('Data Base'!$F$3:$F$170,I3)</f>
        <v>0</v>
      </c>
    </row>
    <row r="4" spans="1:10" ht="15.75" customHeight="1">
      <c r="A4" s="18">
        <f t="shared" si="0"/>
        <v>1931</v>
      </c>
      <c r="B4" s="18">
        <f>COUNTIF('Data Base'!$F$3:$F$170,A4)</f>
        <v>0</v>
      </c>
      <c r="I4" s="18">
        <f t="shared" ref="I4:I44" si="1">I3+1</f>
        <v>1981</v>
      </c>
      <c r="J4" s="18">
        <f>COUNTIF('Data Base'!$F$3:$F$170,I4)</f>
        <v>1</v>
      </c>
    </row>
    <row r="5" spans="1:10" ht="15.75" customHeight="1">
      <c r="A5" s="18">
        <f t="shared" si="0"/>
        <v>1932</v>
      </c>
      <c r="B5" s="18">
        <f>COUNTIF('Data Base'!$F$3:$F$170,A5)</f>
        <v>0</v>
      </c>
      <c r="I5" s="18">
        <f t="shared" si="1"/>
        <v>1982</v>
      </c>
      <c r="J5" s="18">
        <f>COUNTIF('Data Base'!$F$3:$F$170,I5)</f>
        <v>0</v>
      </c>
    </row>
    <row r="6" spans="1:10" ht="15.75" customHeight="1">
      <c r="A6" s="18">
        <f t="shared" si="0"/>
        <v>1933</v>
      </c>
      <c r="B6" s="18">
        <f>COUNTIF('Data Base'!$F$3:$F$170,A6)</f>
        <v>0</v>
      </c>
      <c r="I6" s="18">
        <f t="shared" si="1"/>
        <v>1983</v>
      </c>
      <c r="J6" s="18">
        <f>COUNTIF('Data Base'!$F$3:$F$170,I6)</f>
        <v>0</v>
      </c>
    </row>
    <row r="7" spans="1:10" ht="15.75" customHeight="1">
      <c r="A7" s="18">
        <f t="shared" si="0"/>
        <v>1934</v>
      </c>
      <c r="B7" s="18">
        <f>COUNTIF('Data Base'!$F$3:$F$170,A7)</f>
        <v>0</v>
      </c>
      <c r="I7" s="18">
        <f t="shared" si="1"/>
        <v>1984</v>
      </c>
      <c r="J7" s="18">
        <f>COUNTIF('Data Base'!$F$3:$F$170,I7)</f>
        <v>0</v>
      </c>
    </row>
    <row r="8" spans="1:10" ht="15.75" customHeight="1">
      <c r="A8" s="18">
        <f t="shared" si="0"/>
        <v>1935</v>
      </c>
      <c r="B8" s="18">
        <f>COUNTIF('Data Base'!$F$3:$F$170,A8)</f>
        <v>0</v>
      </c>
      <c r="I8" s="18">
        <f t="shared" si="1"/>
        <v>1985</v>
      </c>
      <c r="J8" s="18">
        <f>COUNTIF('Data Base'!$F$3:$F$170,I8)</f>
        <v>0</v>
      </c>
    </row>
    <row r="9" spans="1:10" ht="15.75" customHeight="1">
      <c r="A9" s="18">
        <f t="shared" si="0"/>
        <v>1936</v>
      </c>
      <c r="B9" s="18">
        <f>COUNTIF('Data Base'!$F$3:$F$170,A9)</f>
        <v>0</v>
      </c>
      <c r="I9" s="18">
        <f t="shared" si="1"/>
        <v>1986</v>
      </c>
      <c r="J9" s="18">
        <f>COUNTIF('Data Base'!$F$3:$F$170,I9)</f>
        <v>0</v>
      </c>
    </row>
    <row r="10" spans="1:10" ht="15.75" customHeight="1">
      <c r="A10" s="18">
        <f t="shared" si="0"/>
        <v>1937</v>
      </c>
      <c r="B10" s="18">
        <f>COUNTIF('Data Base'!$F$3:$F$170,A10)</f>
        <v>0</v>
      </c>
      <c r="I10" s="18">
        <f t="shared" si="1"/>
        <v>1987</v>
      </c>
      <c r="J10" s="18">
        <f>COUNTIF('Data Base'!$F$3:$F$170,I10)</f>
        <v>1</v>
      </c>
    </row>
    <row r="11" spans="1:10" ht="15.75" customHeight="1">
      <c r="A11" s="18">
        <f t="shared" si="0"/>
        <v>1938</v>
      </c>
      <c r="B11" s="18">
        <f>COUNTIF('Data Base'!$F$3:$F$170,A11)</f>
        <v>0</v>
      </c>
      <c r="I11" s="18">
        <f t="shared" si="1"/>
        <v>1988</v>
      </c>
      <c r="J11" s="18">
        <f>COUNTIF('Data Base'!$F$3:$F$170,I11)</f>
        <v>0</v>
      </c>
    </row>
    <row r="12" spans="1:10" ht="15.75" customHeight="1">
      <c r="A12" s="18">
        <f t="shared" si="0"/>
        <v>1939</v>
      </c>
      <c r="B12" s="18">
        <f>COUNTIF('Data Base'!$F$3:$F$170,A12)</f>
        <v>0</v>
      </c>
      <c r="I12" s="18">
        <f t="shared" si="1"/>
        <v>1989</v>
      </c>
      <c r="J12" s="18">
        <f>COUNTIF('Data Base'!$F$3:$F$170,I12)</f>
        <v>0</v>
      </c>
    </row>
    <row r="13" spans="1:10" ht="15.75" customHeight="1">
      <c r="A13" s="18">
        <f t="shared" si="0"/>
        <v>1940</v>
      </c>
      <c r="B13" s="18">
        <f>COUNTIF('Data Base'!$F$3:$F$170,A13)</f>
        <v>0</v>
      </c>
      <c r="I13" s="18">
        <f t="shared" si="1"/>
        <v>1990</v>
      </c>
      <c r="J13" s="18">
        <f>COUNTIF('Data Base'!$F$3:$F$170,I13)</f>
        <v>0</v>
      </c>
    </row>
    <row r="14" spans="1:10" ht="15.75" customHeight="1">
      <c r="A14" s="18">
        <f t="shared" si="0"/>
        <v>1941</v>
      </c>
      <c r="B14" s="18">
        <f>COUNTIF('Data Base'!$F$3:$F$170,A14)</f>
        <v>0</v>
      </c>
      <c r="I14" s="18">
        <f t="shared" si="1"/>
        <v>1991</v>
      </c>
      <c r="J14" s="18">
        <f>COUNTIF('Data Base'!$F$3:$F$170,I14)</f>
        <v>0</v>
      </c>
    </row>
    <row r="15" spans="1:10" ht="15.75" customHeight="1">
      <c r="A15" s="18">
        <f t="shared" si="0"/>
        <v>1942</v>
      </c>
      <c r="B15" s="18">
        <f>COUNTIF('Data Base'!$F$3:$F$170,A15)</f>
        <v>0</v>
      </c>
      <c r="I15" s="18">
        <f t="shared" si="1"/>
        <v>1992</v>
      </c>
      <c r="J15" s="18">
        <f>COUNTIF('Data Base'!$F$3:$F$170,I15)</f>
        <v>0</v>
      </c>
    </row>
    <row r="16" spans="1:10" ht="15.75" customHeight="1">
      <c r="A16" s="18">
        <f t="shared" si="0"/>
        <v>1943</v>
      </c>
      <c r="B16" s="18">
        <f>COUNTIF('Data Base'!$F$3:$F$170,A16)</f>
        <v>0</v>
      </c>
      <c r="I16" s="18">
        <f t="shared" si="1"/>
        <v>1993</v>
      </c>
      <c r="J16" s="18">
        <f>COUNTIF('Data Base'!$F$3:$F$170,I16)</f>
        <v>0</v>
      </c>
    </row>
    <row r="17" spans="1:10" ht="15.75" customHeight="1">
      <c r="A17" s="18">
        <f t="shared" si="0"/>
        <v>1944</v>
      </c>
      <c r="B17" s="18">
        <f>COUNTIF('Data Base'!$F$3:$F$170,A17)</f>
        <v>0</v>
      </c>
      <c r="I17" s="18">
        <f t="shared" si="1"/>
        <v>1994</v>
      </c>
      <c r="J17" s="18">
        <f>COUNTIF('Data Base'!$F$3:$F$170,I17)</f>
        <v>1</v>
      </c>
    </row>
    <row r="18" spans="1:10" ht="15.75" customHeight="1">
      <c r="A18" s="18">
        <f t="shared" si="0"/>
        <v>1945</v>
      </c>
      <c r="B18" s="18">
        <f>COUNTIF('Data Base'!$F$3:$F$170,A18)</f>
        <v>0</v>
      </c>
      <c r="I18" s="18">
        <f t="shared" si="1"/>
        <v>1995</v>
      </c>
      <c r="J18" s="18">
        <f>COUNTIF('Data Base'!$F$3:$F$170,I18)</f>
        <v>0</v>
      </c>
    </row>
    <row r="19" spans="1:10" ht="15.75" customHeight="1">
      <c r="A19" s="18">
        <f t="shared" si="0"/>
        <v>1946</v>
      </c>
      <c r="B19" s="18">
        <f>COUNTIF('Data Base'!$F$3:$F$170,A19)</f>
        <v>0</v>
      </c>
      <c r="I19" s="18">
        <f t="shared" si="1"/>
        <v>1996</v>
      </c>
      <c r="J19" s="18">
        <f>COUNTIF('Data Base'!$F$3:$F$170,I19)</f>
        <v>2</v>
      </c>
    </row>
    <row r="20" spans="1:10" ht="15.75" customHeight="1">
      <c r="A20" s="18">
        <f t="shared" si="0"/>
        <v>1947</v>
      </c>
      <c r="B20" s="18">
        <f>COUNTIF('Data Base'!$F$3:$F$170,A20)</f>
        <v>0</v>
      </c>
      <c r="I20" s="18">
        <f t="shared" si="1"/>
        <v>1997</v>
      </c>
      <c r="J20" s="18">
        <f>COUNTIF('Data Base'!$F$3:$F$170,I20)</f>
        <v>2</v>
      </c>
    </row>
    <row r="21" spans="1:10" ht="15.75" customHeight="1">
      <c r="A21" s="18">
        <f t="shared" si="0"/>
        <v>1948</v>
      </c>
      <c r="B21" s="18">
        <f>COUNTIF('Data Base'!$F$3:$F$170,A21)</f>
        <v>0</v>
      </c>
      <c r="I21" s="18">
        <f t="shared" si="1"/>
        <v>1998</v>
      </c>
      <c r="J21" s="18">
        <f>COUNTIF('Data Base'!$F$3:$F$170,I21)</f>
        <v>0</v>
      </c>
    </row>
    <row r="22" spans="1:10" ht="15.75" customHeight="1">
      <c r="A22" s="18">
        <f t="shared" si="0"/>
        <v>1949</v>
      </c>
      <c r="B22" s="18">
        <f>COUNTIF('Data Base'!$F$3:$F$170,A22)</f>
        <v>0</v>
      </c>
      <c r="I22" s="18">
        <f t="shared" si="1"/>
        <v>1999</v>
      </c>
      <c r="J22" s="18">
        <f>COUNTIF('Data Base'!$F$3:$F$170,I22)</f>
        <v>1</v>
      </c>
    </row>
    <row r="23" spans="1:10" ht="15.75" customHeight="1">
      <c r="A23" s="18">
        <f t="shared" si="0"/>
        <v>1950</v>
      </c>
      <c r="B23" s="18">
        <f>COUNTIF('Data Base'!$F$3:$F$170,A23)</f>
        <v>0</v>
      </c>
      <c r="I23" s="18">
        <f t="shared" si="1"/>
        <v>2000</v>
      </c>
      <c r="J23" s="18">
        <f>COUNTIF('Data Base'!$F$3:$F$170,I23)</f>
        <v>4</v>
      </c>
    </row>
    <row r="24" spans="1:10" ht="15.75" customHeight="1">
      <c r="A24" s="18">
        <f t="shared" si="0"/>
        <v>1951</v>
      </c>
      <c r="B24" s="18">
        <f>COUNTIF('Data Base'!$F$3:$F$170,A24)</f>
        <v>0</v>
      </c>
      <c r="I24" s="18">
        <f t="shared" si="1"/>
        <v>2001</v>
      </c>
      <c r="J24" s="18">
        <f>COUNTIF('Data Base'!$F$3:$F$170,I24)</f>
        <v>4</v>
      </c>
    </row>
    <row r="25" spans="1:10" ht="15.75" customHeight="1">
      <c r="A25" s="18">
        <f t="shared" si="0"/>
        <v>1952</v>
      </c>
      <c r="B25" s="18">
        <f>COUNTIF('Data Base'!$F$3:$F$170,A25)</f>
        <v>0</v>
      </c>
      <c r="I25" s="18">
        <f t="shared" si="1"/>
        <v>2002</v>
      </c>
      <c r="J25" s="18">
        <f>COUNTIF('Data Base'!$F$3:$F$170,I25)</f>
        <v>1</v>
      </c>
    </row>
    <row r="26" spans="1:10" ht="15.75" customHeight="1">
      <c r="A26" s="18">
        <f t="shared" si="0"/>
        <v>1953</v>
      </c>
      <c r="B26" s="18">
        <f>COUNTIF('Data Base'!$F$3:$F$170,A26)</f>
        <v>0</v>
      </c>
      <c r="I26" s="18">
        <f t="shared" si="1"/>
        <v>2003</v>
      </c>
      <c r="J26" s="18">
        <f>COUNTIF('Data Base'!$F$3:$F$170,I26)</f>
        <v>0</v>
      </c>
    </row>
    <row r="27" spans="1:10" ht="15.75" customHeight="1">
      <c r="A27" s="18">
        <f t="shared" si="0"/>
        <v>1954</v>
      </c>
      <c r="B27" s="18">
        <f>COUNTIF('Data Base'!$F$3:$F$170,A27)</f>
        <v>0</v>
      </c>
      <c r="I27" s="96">
        <f t="shared" si="1"/>
        <v>2004</v>
      </c>
      <c r="J27" s="18">
        <f>COUNTIF('Data Base'!$F$3:$F$170,I27)</f>
        <v>2</v>
      </c>
    </row>
    <row r="28" spans="1:10" ht="15.75" customHeight="1">
      <c r="A28" s="18">
        <f t="shared" si="0"/>
        <v>1955</v>
      </c>
      <c r="B28" s="18">
        <f>COUNTIF('Data Base'!$F$3:$F$170,A28)</f>
        <v>0</v>
      </c>
      <c r="I28" s="96">
        <f t="shared" si="1"/>
        <v>2005</v>
      </c>
      <c r="J28" s="18">
        <f>COUNTIF('Data Base'!$F$3:$F$170,I28)</f>
        <v>0</v>
      </c>
    </row>
    <row r="29" spans="1:10" ht="15.75" customHeight="1">
      <c r="A29" s="18">
        <f t="shared" si="0"/>
        <v>1956</v>
      </c>
      <c r="B29" s="18">
        <f>COUNTIF('Data Base'!$F$3:$F$170,A29)</f>
        <v>0</v>
      </c>
      <c r="I29" s="96">
        <f t="shared" si="1"/>
        <v>2006</v>
      </c>
      <c r="J29" s="18">
        <f>COUNTIF('Data Base'!$F$3:$F$170,I29)</f>
        <v>2</v>
      </c>
    </row>
    <row r="30" spans="1:10" ht="15.75" customHeight="1">
      <c r="A30" s="18">
        <f t="shared" si="0"/>
        <v>1957</v>
      </c>
      <c r="B30" s="18">
        <f>COUNTIF('Data Base'!$F$3:$F$170,A30)</f>
        <v>0</v>
      </c>
      <c r="I30" s="96">
        <f t="shared" si="1"/>
        <v>2007</v>
      </c>
      <c r="J30" s="18">
        <f>COUNTIF('Data Base'!$F$3:$F$170,I30)</f>
        <v>3</v>
      </c>
    </row>
    <row r="31" spans="1:10" ht="15.75" customHeight="1">
      <c r="A31" s="18">
        <f t="shared" si="0"/>
        <v>1958</v>
      </c>
      <c r="B31" s="18">
        <f>COUNTIF('Data Base'!$F$3:$F$170,A31)</f>
        <v>0</v>
      </c>
      <c r="I31" s="97">
        <f t="shared" si="1"/>
        <v>2008</v>
      </c>
      <c r="J31" s="98">
        <f>COUNTIF('Data Base'!$F$3:$F$170,I31)</f>
        <v>6</v>
      </c>
    </row>
    <row r="32" spans="1:10" ht="15.75" customHeight="1">
      <c r="A32" s="18">
        <f t="shared" si="0"/>
        <v>1959</v>
      </c>
      <c r="B32" s="18">
        <f>COUNTIF('Data Base'!$F$3:$F$170,A32)</f>
        <v>0</v>
      </c>
      <c r="I32" s="97">
        <f t="shared" si="1"/>
        <v>2009</v>
      </c>
      <c r="J32" s="98">
        <f>COUNTIF('Data Base'!$F$3:$F$170,I32)</f>
        <v>7</v>
      </c>
    </row>
    <row r="33" spans="1:10" ht="15.75" customHeight="1">
      <c r="A33" s="18">
        <f t="shared" si="0"/>
        <v>1960</v>
      </c>
      <c r="B33" s="18">
        <f>COUNTIF('Data Base'!$F$3:$F$170,A33)</f>
        <v>0</v>
      </c>
      <c r="I33" s="97">
        <f t="shared" si="1"/>
        <v>2010</v>
      </c>
      <c r="J33" s="98">
        <f>COUNTIF('Data Base'!$F$3:$F$170,I33)</f>
        <v>10</v>
      </c>
    </row>
    <row r="34" spans="1:10" ht="15.75" customHeight="1">
      <c r="A34" s="18">
        <f t="shared" si="0"/>
        <v>1961</v>
      </c>
      <c r="B34" s="18">
        <f>COUNTIF('Data Base'!$F$3:$F$170,A34)</f>
        <v>0</v>
      </c>
      <c r="I34" s="97">
        <f t="shared" si="1"/>
        <v>2011</v>
      </c>
      <c r="J34" s="98">
        <f>COUNTIF('Data Base'!$F$3:$F$170,I34)</f>
        <v>7</v>
      </c>
    </row>
    <row r="35" spans="1:10" ht="15.75" customHeight="1">
      <c r="A35" s="18">
        <f t="shared" si="0"/>
        <v>1962</v>
      </c>
      <c r="B35" s="18">
        <f>COUNTIF('Data Base'!$F$3:$F$170,A35)</f>
        <v>0</v>
      </c>
      <c r="I35" s="97">
        <f t="shared" si="1"/>
        <v>2012</v>
      </c>
      <c r="J35" s="98">
        <f>COUNTIF('Data Base'!$F$3:$F$170,I35)</f>
        <v>9</v>
      </c>
    </row>
    <row r="36" spans="1:10" ht="15.75" customHeight="1">
      <c r="A36" s="18">
        <f t="shared" si="0"/>
        <v>1963</v>
      </c>
      <c r="B36" s="18">
        <f>COUNTIF('Data Base'!$F$3:$F$170,A36)</f>
        <v>0</v>
      </c>
      <c r="I36" s="97">
        <f t="shared" si="1"/>
        <v>2013</v>
      </c>
      <c r="J36" s="98">
        <f>COUNTIF('Data Base'!$F$3:$F$170,I36)</f>
        <v>9</v>
      </c>
    </row>
    <row r="37" spans="1:10" ht="15.75" customHeight="1">
      <c r="A37" s="18">
        <f t="shared" si="0"/>
        <v>1964</v>
      </c>
      <c r="B37" s="18">
        <f>COUNTIF('Data Base'!$F$3:$F$170,A37)</f>
        <v>0</v>
      </c>
      <c r="I37" s="97">
        <f t="shared" si="1"/>
        <v>2014</v>
      </c>
      <c r="J37" s="98">
        <f>COUNTIF('Data Base'!$F$3:$F$170,I37)</f>
        <v>7</v>
      </c>
    </row>
    <row r="38" spans="1:10" ht="15.75" customHeight="1">
      <c r="A38" s="18">
        <f t="shared" si="0"/>
        <v>1965</v>
      </c>
      <c r="B38" s="18">
        <f>COUNTIF('Data Base'!$F$3:$F$170,A38)</f>
        <v>0</v>
      </c>
      <c r="I38" s="97">
        <f t="shared" si="1"/>
        <v>2015</v>
      </c>
      <c r="J38" s="98">
        <f>COUNTIF('Data Base'!$F$3:$F$170,I38)</f>
        <v>10</v>
      </c>
    </row>
    <row r="39" spans="1:10" ht="15.75" customHeight="1">
      <c r="A39" s="18">
        <f t="shared" si="0"/>
        <v>1966</v>
      </c>
      <c r="B39" s="18">
        <f>COUNTIF('Data Base'!$F$3:$F$170,A39)</f>
        <v>0</v>
      </c>
      <c r="I39" s="97">
        <f t="shared" si="1"/>
        <v>2016</v>
      </c>
      <c r="J39" s="98">
        <f>COUNTIF('Data Base'!$F$3:$F$170,I39)</f>
        <v>13</v>
      </c>
    </row>
    <row r="40" spans="1:10" ht="15.75" customHeight="1">
      <c r="A40" s="18">
        <f t="shared" si="0"/>
        <v>1967</v>
      </c>
      <c r="B40" s="18">
        <f>COUNTIF('Data Base'!$F$3:$F$170,A40)</f>
        <v>0</v>
      </c>
      <c r="I40" s="97">
        <f t="shared" si="1"/>
        <v>2017</v>
      </c>
      <c r="J40" s="98">
        <f>COUNTIF('Data Base'!$F$3:$F$170,I40)</f>
        <v>18</v>
      </c>
    </row>
    <row r="41" spans="1:10" ht="15.75" customHeight="1">
      <c r="A41" s="18">
        <f t="shared" si="0"/>
        <v>1968</v>
      </c>
      <c r="B41" s="18">
        <f>COUNTIF('Data Base'!$F$3:$F$170,A41)</f>
        <v>0</v>
      </c>
      <c r="I41" s="97">
        <f t="shared" si="1"/>
        <v>2018</v>
      </c>
      <c r="J41" s="98">
        <f>COUNTIF('Data Base'!$F$3:$F$170,I41)</f>
        <v>11</v>
      </c>
    </row>
    <row r="42" spans="1:10" ht="15.75" customHeight="1">
      <c r="A42" s="18">
        <f t="shared" si="0"/>
        <v>1969</v>
      </c>
      <c r="B42" s="18">
        <f>COUNTIF('Data Base'!$F$3:$F$170,A42)</f>
        <v>0</v>
      </c>
      <c r="I42" s="97">
        <f t="shared" si="1"/>
        <v>2019</v>
      </c>
      <c r="J42" s="98">
        <f>COUNTIF('Data Base'!$F$3:$F$170,I42)</f>
        <v>8</v>
      </c>
    </row>
    <row r="43" spans="1:10" ht="15.75" customHeight="1">
      <c r="A43" s="18">
        <f t="shared" si="0"/>
        <v>1970</v>
      </c>
      <c r="B43" s="18">
        <f>COUNTIF('Data Base'!$F$3:$F$170,A43)</f>
        <v>0</v>
      </c>
      <c r="E43" s="18" t="s">
        <v>1339</v>
      </c>
      <c r="F43" s="18" t="s">
        <v>1340</v>
      </c>
      <c r="I43" s="97">
        <f t="shared" si="1"/>
        <v>2020</v>
      </c>
      <c r="J43" s="98">
        <f>COUNTIF('Data Base'!$F$3:$F$170,I43)</f>
        <v>14</v>
      </c>
    </row>
    <row r="44" spans="1:10" ht="15.75" customHeight="1">
      <c r="A44" s="18">
        <f t="shared" si="0"/>
        <v>1971</v>
      </c>
      <c r="B44" s="18">
        <f>COUNTIF('Data Base'!$F$3:$F$170,A44)</f>
        <v>0</v>
      </c>
      <c r="D44" s="18" t="s">
        <v>1341</v>
      </c>
      <c r="E44" s="18">
        <f>SUM(B2:B95)</f>
        <v>168</v>
      </c>
      <c r="F44" s="18">
        <v>100</v>
      </c>
      <c r="I44" s="97">
        <f t="shared" si="1"/>
        <v>2021</v>
      </c>
      <c r="J44" s="98">
        <f>COUNTIF('Data Base'!$F$3:$F$170,I44)</f>
        <v>14</v>
      </c>
    </row>
    <row r="45" spans="1:10" ht="15.75" customHeight="1">
      <c r="A45" s="18">
        <f t="shared" si="0"/>
        <v>1972</v>
      </c>
      <c r="B45" s="18">
        <f>COUNTIF('Data Base'!$F$3:$F$170,A45)</f>
        <v>0</v>
      </c>
      <c r="D45" s="18" t="s">
        <v>1342</v>
      </c>
      <c r="E45" s="18">
        <f>SUM(B81:B95)</f>
        <v>143</v>
      </c>
      <c r="F45" s="260">
        <f>E45*$K$51/E44</f>
        <v>85.11904761904762</v>
      </c>
      <c r="I45" s="97"/>
      <c r="J45" s="98"/>
    </row>
    <row r="46" spans="1:10" ht="15.75" customHeight="1">
      <c r="A46" s="18">
        <f t="shared" si="0"/>
        <v>1973</v>
      </c>
      <c r="B46" s="18">
        <f>COUNTIF('Data Base'!$F$3:$F$170,A46)</f>
        <v>0</v>
      </c>
    </row>
    <row r="47" spans="1:10" ht="15.75" customHeight="1">
      <c r="A47" s="18">
        <f t="shared" si="0"/>
        <v>1974</v>
      </c>
      <c r="B47" s="18">
        <f>COUNTIF('Data Base'!$F$3:$F$170,A47)</f>
        <v>0</v>
      </c>
    </row>
    <row r="48" spans="1:10" ht="15.75" customHeight="1">
      <c r="A48" s="18">
        <f t="shared" si="0"/>
        <v>1975</v>
      </c>
      <c r="B48" s="18">
        <f>COUNTIF('Data Base'!$F$3:$F$170,A48)</f>
        <v>0</v>
      </c>
    </row>
    <row r="49" spans="1:11" ht="15.75" customHeight="1">
      <c r="A49" s="18">
        <f t="shared" si="0"/>
        <v>1976</v>
      </c>
      <c r="B49" s="18">
        <f>COUNTIF('Data Base'!$F$3:$F$170,A49)</f>
        <v>0</v>
      </c>
    </row>
    <row r="50" spans="1:11" ht="15.75" customHeight="1">
      <c r="A50" s="18">
        <f t="shared" si="0"/>
        <v>1977</v>
      </c>
      <c r="B50" s="18">
        <f>COUNTIF('Data Base'!$F$3:$F$170,A50)</f>
        <v>0</v>
      </c>
      <c r="J50" s="18" t="s">
        <v>1339</v>
      </c>
      <c r="K50" s="18" t="s">
        <v>1340</v>
      </c>
    </row>
    <row r="51" spans="1:11" ht="15.75" customHeight="1">
      <c r="A51" s="18">
        <f t="shared" si="0"/>
        <v>1978</v>
      </c>
      <c r="B51" s="18">
        <f>COUNTIF('Data Base'!$F$3:$F$170,A51)</f>
        <v>0</v>
      </c>
      <c r="I51" s="171" t="s">
        <v>1675</v>
      </c>
      <c r="J51" s="18">
        <f>SUM(J2:J46)</f>
        <v>168</v>
      </c>
      <c r="K51" s="18">
        <v>100</v>
      </c>
    </row>
    <row r="52" spans="1:11" ht="15.75" customHeight="1">
      <c r="A52" s="18">
        <f t="shared" si="0"/>
        <v>1979</v>
      </c>
      <c r="B52" s="18">
        <f>COUNTIF('Data Base'!$F$3:$F$170,A52)</f>
        <v>0</v>
      </c>
      <c r="I52" s="171" t="s">
        <v>1676</v>
      </c>
      <c r="J52" s="18">
        <f>SUM(J31:J45)</f>
        <v>143</v>
      </c>
      <c r="K52" s="260">
        <f>J52*$K$51/J51</f>
        <v>85.11904761904762</v>
      </c>
    </row>
    <row r="53" spans="1:11" ht="15.75" customHeight="1">
      <c r="A53" s="18">
        <f t="shared" si="0"/>
        <v>1980</v>
      </c>
      <c r="B53" s="18">
        <f>COUNTIF('Data Base'!$F$3:$F$170,A53)</f>
        <v>0</v>
      </c>
    </row>
    <row r="54" spans="1:11" ht="15.75" customHeight="1">
      <c r="A54" s="18">
        <f t="shared" si="0"/>
        <v>1981</v>
      </c>
      <c r="B54" s="18">
        <f>COUNTIF('Data Base'!$F$3:$F$170,A54)</f>
        <v>1</v>
      </c>
    </row>
    <row r="55" spans="1:11" ht="15.75" customHeight="1">
      <c r="A55" s="18">
        <f t="shared" si="0"/>
        <v>1982</v>
      </c>
      <c r="B55" s="18">
        <f>COUNTIF('Data Base'!$F$3:$F$170,A55)</f>
        <v>0</v>
      </c>
    </row>
    <row r="56" spans="1:11" ht="15.75" customHeight="1">
      <c r="A56" s="18">
        <f t="shared" si="0"/>
        <v>1983</v>
      </c>
      <c r="B56" s="18">
        <f>COUNTIF('Data Base'!$F$3:$F$170,A56)</f>
        <v>0</v>
      </c>
    </row>
    <row r="57" spans="1:11" ht="15.75" customHeight="1">
      <c r="A57" s="18">
        <f t="shared" si="0"/>
        <v>1984</v>
      </c>
      <c r="B57" s="18">
        <f>COUNTIF('Data Base'!$F$3:$F$170,A57)</f>
        <v>0</v>
      </c>
    </row>
    <row r="58" spans="1:11" ht="15.75" customHeight="1">
      <c r="A58" s="18">
        <f t="shared" si="0"/>
        <v>1985</v>
      </c>
      <c r="B58" s="18">
        <f>COUNTIF('Data Base'!$F$3:$F$170,A58)</f>
        <v>0</v>
      </c>
    </row>
    <row r="59" spans="1:11" ht="15.75" customHeight="1">
      <c r="A59" s="18">
        <f t="shared" si="0"/>
        <v>1986</v>
      </c>
      <c r="B59" s="18">
        <f>COUNTIF('Data Base'!$F$3:$F$170,A59)</f>
        <v>0</v>
      </c>
    </row>
    <row r="60" spans="1:11" ht="15.75" customHeight="1">
      <c r="A60" s="18">
        <f t="shared" si="0"/>
        <v>1987</v>
      </c>
      <c r="B60" s="18">
        <f>COUNTIF('Data Base'!$F$3:$F$170,A60)</f>
        <v>1</v>
      </c>
    </row>
    <row r="61" spans="1:11" ht="15.75" customHeight="1">
      <c r="A61" s="18">
        <f t="shared" si="0"/>
        <v>1988</v>
      </c>
      <c r="B61" s="18">
        <f>COUNTIF('Data Base'!$F$3:$F$170,A61)</f>
        <v>0</v>
      </c>
    </row>
    <row r="62" spans="1:11" ht="15.75" customHeight="1">
      <c r="A62" s="18">
        <f t="shared" si="0"/>
        <v>1989</v>
      </c>
      <c r="B62" s="18">
        <f>COUNTIF('Data Base'!$F$3:$F$170,A62)</f>
        <v>0</v>
      </c>
    </row>
    <row r="63" spans="1:11" ht="15.75" customHeight="1">
      <c r="A63" s="18">
        <f t="shared" si="0"/>
        <v>1990</v>
      </c>
      <c r="B63" s="18">
        <f>COUNTIF('Data Base'!$F$3:$F$170,A63)</f>
        <v>0</v>
      </c>
    </row>
    <row r="64" spans="1:11" ht="15.75" customHeight="1">
      <c r="A64" s="18">
        <f t="shared" si="0"/>
        <v>1991</v>
      </c>
      <c r="B64" s="18">
        <f>COUNTIF('Data Base'!$F$3:$F$170,A64)</f>
        <v>0</v>
      </c>
    </row>
    <row r="65" spans="1:2" ht="15.75" customHeight="1">
      <c r="A65" s="18">
        <f t="shared" si="0"/>
        <v>1992</v>
      </c>
      <c r="B65" s="18">
        <f>COUNTIF('Data Base'!$F$3:$F$170,A65)</f>
        <v>0</v>
      </c>
    </row>
    <row r="66" spans="1:2" ht="15.75" customHeight="1">
      <c r="A66" s="18">
        <f t="shared" si="0"/>
        <v>1993</v>
      </c>
      <c r="B66" s="18">
        <f>COUNTIF('Data Base'!$F$3:$F$170,A66)</f>
        <v>0</v>
      </c>
    </row>
    <row r="67" spans="1:2" ht="15.75" customHeight="1">
      <c r="A67" s="18">
        <f t="shared" si="0"/>
        <v>1994</v>
      </c>
      <c r="B67" s="18">
        <f>COUNTIF('Data Base'!$F$3:$F$170,A67)</f>
        <v>1</v>
      </c>
    </row>
    <row r="68" spans="1:2" ht="15.75" customHeight="1">
      <c r="A68" s="18">
        <f t="shared" si="0"/>
        <v>1995</v>
      </c>
      <c r="B68" s="18">
        <f>COUNTIF('Data Base'!$F$3:$F$170,A68)</f>
        <v>0</v>
      </c>
    </row>
    <row r="69" spans="1:2" ht="15.75" customHeight="1">
      <c r="A69" s="18">
        <f t="shared" si="0"/>
        <v>1996</v>
      </c>
      <c r="B69" s="18">
        <f>COUNTIF('Data Base'!$F$3:$F$170,A69)</f>
        <v>2</v>
      </c>
    </row>
    <row r="70" spans="1:2" ht="15.75" customHeight="1">
      <c r="A70" s="18">
        <f t="shared" si="0"/>
        <v>1997</v>
      </c>
      <c r="B70" s="18">
        <f>COUNTIF('Data Base'!$F$3:$F$170,A70)</f>
        <v>2</v>
      </c>
    </row>
    <row r="71" spans="1:2" ht="15.75" customHeight="1">
      <c r="A71" s="18">
        <f t="shared" si="0"/>
        <v>1998</v>
      </c>
      <c r="B71" s="18">
        <f>COUNTIF('Data Base'!$F$3:$F$170,A71)</f>
        <v>0</v>
      </c>
    </row>
    <row r="72" spans="1:2" ht="15.75" customHeight="1">
      <c r="A72" s="18">
        <f t="shared" si="0"/>
        <v>1999</v>
      </c>
      <c r="B72" s="18">
        <f>COUNTIF('Data Base'!$F$3:$F$170,A72)</f>
        <v>1</v>
      </c>
    </row>
    <row r="73" spans="1:2" ht="15.75" customHeight="1">
      <c r="A73" s="18">
        <f t="shared" si="0"/>
        <v>2000</v>
      </c>
      <c r="B73" s="18">
        <f>COUNTIF('Data Base'!$F$3:$F$170,A73)</f>
        <v>4</v>
      </c>
    </row>
    <row r="74" spans="1:2" ht="15.75" customHeight="1">
      <c r="A74" s="18">
        <f t="shared" si="0"/>
        <v>2001</v>
      </c>
      <c r="B74" s="18">
        <f>COUNTIF('Data Base'!$F$3:$F$170,A74)</f>
        <v>4</v>
      </c>
    </row>
    <row r="75" spans="1:2" ht="15.75" customHeight="1">
      <c r="A75" s="18">
        <f t="shared" si="0"/>
        <v>2002</v>
      </c>
      <c r="B75" s="18">
        <f>COUNTIF('Data Base'!$F$3:$F$170,A75)</f>
        <v>1</v>
      </c>
    </row>
    <row r="76" spans="1:2" ht="15.75" customHeight="1">
      <c r="A76" s="18">
        <f t="shared" si="0"/>
        <v>2003</v>
      </c>
      <c r="B76" s="18">
        <f>COUNTIF('Data Base'!$F$3:$F$170,A76)</f>
        <v>0</v>
      </c>
    </row>
    <row r="77" spans="1:2" ht="15.75" customHeight="1">
      <c r="A77" s="18">
        <f t="shared" si="0"/>
        <v>2004</v>
      </c>
      <c r="B77" s="18">
        <f>COUNTIF('Data Base'!$F$3:$F$170,A77)</f>
        <v>2</v>
      </c>
    </row>
    <row r="78" spans="1:2" ht="15.75" customHeight="1">
      <c r="A78" s="18">
        <f t="shared" si="0"/>
        <v>2005</v>
      </c>
      <c r="B78" s="18">
        <f>COUNTIF('Data Base'!$F$3:$F$170,A78)</f>
        <v>0</v>
      </c>
    </row>
    <row r="79" spans="1:2" ht="15.75" customHeight="1">
      <c r="A79" s="18">
        <f t="shared" si="0"/>
        <v>2006</v>
      </c>
      <c r="B79" s="18">
        <f>COUNTIF('Data Base'!$F$3:$F$170,A79)</f>
        <v>2</v>
      </c>
    </row>
    <row r="80" spans="1:2" ht="15.75" customHeight="1">
      <c r="A80" s="18">
        <f t="shared" si="0"/>
        <v>2007</v>
      </c>
      <c r="B80" s="18">
        <f>COUNTIF('Data Base'!$F$3:$F$170,A80)</f>
        <v>3</v>
      </c>
    </row>
    <row r="81" spans="1:2" ht="15.75" customHeight="1">
      <c r="A81" s="18">
        <f t="shared" si="0"/>
        <v>2008</v>
      </c>
      <c r="B81" s="18">
        <f>COUNTIF('Data Base'!$F$3:$F$170,A81)</f>
        <v>6</v>
      </c>
    </row>
    <row r="82" spans="1:2" ht="15.75" customHeight="1">
      <c r="A82" s="18">
        <f t="shared" si="0"/>
        <v>2009</v>
      </c>
      <c r="B82" s="18">
        <f>COUNTIF('Data Base'!$F$3:$F$170,A82)</f>
        <v>7</v>
      </c>
    </row>
    <row r="83" spans="1:2" ht="15.75" customHeight="1">
      <c r="A83" s="18">
        <f t="shared" si="0"/>
        <v>2010</v>
      </c>
      <c r="B83" s="18">
        <f>COUNTIF('Data Base'!$F$3:$F$170,A83)</f>
        <v>10</v>
      </c>
    </row>
    <row r="84" spans="1:2" ht="15.75" customHeight="1">
      <c r="A84" s="18">
        <f t="shared" si="0"/>
        <v>2011</v>
      </c>
      <c r="B84" s="18">
        <f>COUNTIF('Data Base'!$F$3:$F$170,A84)</f>
        <v>7</v>
      </c>
    </row>
    <row r="85" spans="1:2" ht="15.75" customHeight="1">
      <c r="A85" s="18">
        <f t="shared" si="0"/>
        <v>2012</v>
      </c>
      <c r="B85" s="18">
        <f>COUNTIF('Data Base'!$F$3:$F$170,A85)</f>
        <v>9</v>
      </c>
    </row>
    <row r="86" spans="1:2" ht="15.75" customHeight="1">
      <c r="A86" s="18">
        <f t="shared" si="0"/>
        <v>2013</v>
      </c>
      <c r="B86" s="18">
        <f>COUNTIF('Data Base'!$F$3:$F$170,A86)</f>
        <v>9</v>
      </c>
    </row>
    <row r="87" spans="1:2" ht="15.75" customHeight="1">
      <c r="A87" s="18">
        <f t="shared" si="0"/>
        <v>2014</v>
      </c>
      <c r="B87" s="18">
        <f>COUNTIF('Data Base'!$F$3:$F$170,A87)</f>
        <v>7</v>
      </c>
    </row>
    <row r="88" spans="1:2" ht="15.75" customHeight="1">
      <c r="A88" s="18">
        <f t="shared" si="0"/>
        <v>2015</v>
      </c>
      <c r="B88" s="18">
        <f>COUNTIF('Data Base'!$F$3:$F$170,A88)</f>
        <v>10</v>
      </c>
    </row>
    <row r="89" spans="1:2" ht="15.75" customHeight="1">
      <c r="A89" s="18">
        <f t="shared" si="0"/>
        <v>2016</v>
      </c>
      <c r="B89" s="18">
        <f>COUNTIF('Data Base'!$F$3:$F$170,A89)</f>
        <v>13</v>
      </c>
    </row>
    <row r="90" spans="1:2" ht="15.75" customHeight="1">
      <c r="A90" s="18">
        <f t="shared" si="0"/>
        <v>2017</v>
      </c>
      <c r="B90" s="18">
        <f>COUNTIF('Data Base'!$F$3:$F$170,A90)</f>
        <v>18</v>
      </c>
    </row>
    <row r="91" spans="1:2" ht="15.75" customHeight="1">
      <c r="A91" s="18">
        <f t="shared" si="0"/>
        <v>2018</v>
      </c>
      <c r="B91" s="18">
        <f>COUNTIF('Data Base'!$F$3:$F$170,A91)</f>
        <v>11</v>
      </c>
    </row>
    <row r="92" spans="1:2" ht="15.75" customHeight="1">
      <c r="A92" s="18">
        <f t="shared" si="0"/>
        <v>2019</v>
      </c>
      <c r="B92" s="18">
        <f>COUNTIF('Data Base'!$F$3:$F$170,A92)</f>
        <v>8</v>
      </c>
    </row>
    <row r="93" spans="1:2" ht="15.75" customHeight="1">
      <c r="A93" s="18">
        <f t="shared" si="0"/>
        <v>2020</v>
      </c>
      <c r="B93" s="18">
        <f>COUNTIF('Data Base'!$F$3:$F$170,A93)</f>
        <v>14</v>
      </c>
    </row>
    <row r="94" spans="1:2" ht="15.75" customHeight="1">
      <c r="A94" s="18">
        <f t="shared" si="0"/>
        <v>2021</v>
      </c>
      <c r="B94" s="18">
        <f>COUNTIF('Data Base'!$F$3:$F$170,A94)</f>
        <v>14</v>
      </c>
    </row>
    <row r="95" spans="1:2" ht="15.75" customHeight="1">
      <c r="A95" s="18">
        <f t="shared" si="0"/>
        <v>2022</v>
      </c>
      <c r="B95" s="18">
        <f>COUNTIF('Data Base'!$F$3:$F$170,A95)</f>
        <v>0</v>
      </c>
    </row>
    <row r="96" spans="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175"/>
  <sheetViews>
    <sheetView workbookViewId="0">
      <pane ySplit="2" topLeftCell="A3" activePane="bottomLeft" state="frozen"/>
      <selection pane="bottomLeft" activeCell="A4" sqref="A4"/>
    </sheetView>
  </sheetViews>
  <sheetFormatPr baseColWidth="10" defaultColWidth="12.5703125" defaultRowHeight="15" customHeight="1"/>
  <cols>
    <col min="3" max="3" width="18.5703125" customWidth="1"/>
    <col min="4" max="4" width="16.140625" customWidth="1"/>
    <col min="5" max="5" width="8" customWidth="1"/>
    <col min="6" max="6" width="9.28515625" customWidth="1"/>
    <col min="7" max="7" width="9.42578125" customWidth="1"/>
    <col min="8" max="8" width="11.42578125" customWidth="1"/>
    <col min="9" max="9" width="5.5703125" customWidth="1"/>
    <col min="12" max="12" width="9" customWidth="1"/>
  </cols>
  <sheetData>
    <row r="1" spans="1:13">
      <c r="A1" s="371" t="s">
        <v>7</v>
      </c>
      <c r="B1" s="372"/>
      <c r="C1" s="373"/>
      <c r="D1" s="380" t="s">
        <v>3</v>
      </c>
      <c r="E1" s="372"/>
      <c r="F1" s="372"/>
      <c r="G1" s="372"/>
      <c r="H1" s="372"/>
      <c r="I1" s="372"/>
      <c r="J1" s="372"/>
      <c r="K1" s="372"/>
      <c r="L1" s="372"/>
      <c r="M1" s="373"/>
    </row>
    <row r="2" spans="1:13">
      <c r="A2" s="4" t="s">
        <v>80</v>
      </c>
      <c r="B2" s="4" t="s">
        <v>81</v>
      </c>
      <c r="C2" s="4" t="s">
        <v>82</v>
      </c>
      <c r="D2" s="4" t="s">
        <v>34</v>
      </c>
      <c r="E2" s="4" t="s">
        <v>35</v>
      </c>
      <c r="F2" s="4" t="s">
        <v>513</v>
      </c>
      <c r="G2" s="4" t="s">
        <v>37</v>
      </c>
      <c r="H2" s="4" t="s">
        <v>38</v>
      </c>
      <c r="I2" s="4" t="s">
        <v>39</v>
      </c>
      <c r="J2" s="4" t="s">
        <v>40</v>
      </c>
      <c r="K2" s="4" t="s">
        <v>41</v>
      </c>
      <c r="L2" s="4" t="s">
        <v>42</v>
      </c>
      <c r="M2" s="4" t="s">
        <v>43</v>
      </c>
    </row>
    <row r="3" spans="1:13">
      <c r="A3" s="12">
        <v>1</v>
      </c>
      <c r="B3" s="12"/>
      <c r="C3" s="12"/>
      <c r="D3" s="12">
        <v>1</v>
      </c>
      <c r="E3" s="12"/>
      <c r="F3" s="12"/>
      <c r="G3" s="12"/>
      <c r="H3" s="12"/>
      <c r="I3" s="12"/>
      <c r="J3" s="12"/>
      <c r="K3" s="12"/>
      <c r="L3" s="12"/>
      <c r="M3" s="12"/>
    </row>
    <row r="4" spans="1:13">
      <c r="A4" s="12">
        <v>1</v>
      </c>
      <c r="B4" s="12"/>
      <c r="C4" s="12"/>
      <c r="D4" s="12"/>
      <c r="E4" s="12"/>
      <c r="F4" s="12"/>
      <c r="G4" s="12"/>
      <c r="H4" s="12"/>
      <c r="I4" s="12"/>
      <c r="J4" s="12"/>
      <c r="K4" s="12"/>
      <c r="L4" s="12"/>
      <c r="M4" s="12">
        <v>1</v>
      </c>
    </row>
    <row r="5" spans="1:13">
      <c r="A5" s="12">
        <v>1</v>
      </c>
      <c r="B5" s="12"/>
      <c r="C5" s="12"/>
      <c r="D5" s="12"/>
      <c r="E5" s="12"/>
      <c r="F5" s="12"/>
      <c r="G5" s="12"/>
      <c r="H5" s="12"/>
      <c r="I5" s="12"/>
      <c r="J5" s="12"/>
      <c r="K5" s="12"/>
      <c r="L5" s="12"/>
      <c r="M5" s="12">
        <v>1</v>
      </c>
    </row>
    <row r="6" spans="1:13">
      <c r="A6" s="12">
        <v>1</v>
      </c>
      <c r="B6" s="12"/>
      <c r="C6" s="12"/>
      <c r="D6" s="12">
        <v>1</v>
      </c>
      <c r="E6" s="12"/>
      <c r="F6" s="12"/>
      <c r="G6" s="12"/>
      <c r="H6" s="12"/>
      <c r="I6" s="12"/>
      <c r="J6" s="12"/>
      <c r="K6" s="12"/>
      <c r="L6" s="12"/>
      <c r="M6" s="12"/>
    </row>
    <row r="7" spans="1:13">
      <c r="A7" s="12">
        <v>1</v>
      </c>
      <c r="B7" s="12"/>
      <c r="C7" s="12"/>
      <c r="D7" s="12">
        <v>1</v>
      </c>
      <c r="E7" s="12"/>
      <c r="F7" s="12"/>
      <c r="G7" s="12"/>
      <c r="H7" s="12"/>
      <c r="I7" s="12"/>
      <c r="J7" s="12"/>
      <c r="K7" s="12"/>
      <c r="L7" s="12"/>
      <c r="M7" s="12"/>
    </row>
    <row r="8" spans="1:13">
      <c r="A8" s="12">
        <v>1</v>
      </c>
      <c r="B8" s="12"/>
      <c r="C8" s="12"/>
      <c r="D8" s="12">
        <v>1</v>
      </c>
      <c r="E8" s="12"/>
      <c r="F8" s="12"/>
      <c r="G8" s="12"/>
      <c r="H8" s="12"/>
      <c r="I8" s="12"/>
      <c r="J8" s="12"/>
      <c r="K8" s="12"/>
      <c r="L8" s="12"/>
      <c r="M8" s="12"/>
    </row>
    <row r="9" spans="1:13">
      <c r="A9" s="12">
        <v>1</v>
      </c>
      <c r="B9" s="12"/>
      <c r="C9" s="12"/>
      <c r="D9" s="12">
        <v>1</v>
      </c>
      <c r="E9" s="12"/>
      <c r="F9" s="12"/>
      <c r="G9" s="12"/>
      <c r="H9" s="12"/>
      <c r="I9" s="12"/>
      <c r="J9" s="12"/>
      <c r="K9" s="12"/>
      <c r="L9" s="12"/>
      <c r="M9" s="12"/>
    </row>
    <row r="10" spans="1:13">
      <c r="A10" s="12">
        <v>1</v>
      </c>
      <c r="B10" s="12"/>
      <c r="C10" s="12"/>
      <c r="D10" s="12"/>
      <c r="E10" s="12"/>
      <c r="F10" s="12"/>
      <c r="G10" s="12"/>
      <c r="H10" s="12"/>
      <c r="I10" s="12"/>
      <c r="J10" s="12"/>
      <c r="K10" s="12"/>
      <c r="L10" s="12"/>
      <c r="M10" s="12">
        <v>1</v>
      </c>
    </row>
    <row r="11" spans="1:13">
      <c r="A11" s="12">
        <v>1</v>
      </c>
      <c r="B11" s="12"/>
      <c r="C11" s="12"/>
      <c r="D11" s="12"/>
      <c r="E11" s="12"/>
      <c r="F11" s="12"/>
      <c r="G11" s="12"/>
      <c r="H11" s="12"/>
      <c r="I11" s="12"/>
      <c r="J11" s="12"/>
      <c r="K11" s="12"/>
      <c r="L11" s="12"/>
      <c r="M11" s="12">
        <v>1</v>
      </c>
    </row>
    <row r="12" spans="1:13">
      <c r="A12" s="12">
        <v>1</v>
      </c>
      <c r="B12" s="12"/>
      <c r="C12" s="12"/>
      <c r="D12" s="12">
        <v>1</v>
      </c>
      <c r="E12" s="12"/>
      <c r="F12" s="12"/>
      <c r="G12" s="12"/>
      <c r="H12" s="12"/>
      <c r="I12" s="12"/>
      <c r="J12" s="12"/>
      <c r="K12" s="12"/>
      <c r="L12" s="12"/>
      <c r="M12" s="12"/>
    </row>
    <row r="13" spans="1:13">
      <c r="A13" s="19">
        <v>1</v>
      </c>
      <c r="B13" s="19"/>
      <c r="C13" s="19"/>
      <c r="D13" s="12"/>
      <c r="E13" s="12"/>
      <c r="F13" s="12"/>
      <c r="G13" s="12"/>
      <c r="H13" s="12"/>
      <c r="I13" s="12"/>
      <c r="J13" s="12"/>
      <c r="K13" s="12"/>
      <c r="L13" s="12"/>
      <c r="M13" s="12">
        <v>1</v>
      </c>
    </row>
    <row r="14" spans="1:13">
      <c r="A14" s="12">
        <v>1</v>
      </c>
      <c r="B14" s="12"/>
      <c r="C14" s="12"/>
      <c r="D14" s="12"/>
      <c r="E14" s="12"/>
      <c r="F14" s="12"/>
      <c r="G14" s="12"/>
      <c r="H14" s="12"/>
      <c r="I14" s="12"/>
      <c r="J14" s="12"/>
      <c r="K14" s="12"/>
      <c r="L14" s="12"/>
      <c r="M14" s="12">
        <v>1</v>
      </c>
    </row>
    <row r="15" spans="1:13">
      <c r="A15" s="12">
        <v>1</v>
      </c>
      <c r="B15" s="12"/>
      <c r="C15" s="12"/>
      <c r="D15" s="12">
        <v>1</v>
      </c>
      <c r="E15" s="12"/>
      <c r="F15" s="12"/>
      <c r="G15" s="12"/>
      <c r="H15" s="12"/>
      <c r="I15" s="12"/>
      <c r="J15" s="12"/>
      <c r="K15" s="12"/>
      <c r="L15" s="12"/>
      <c r="M15" s="12">
        <v>1</v>
      </c>
    </row>
    <row r="16" spans="1:13">
      <c r="A16" s="12">
        <v>1</v>
      </c>
      <c r="B16" s="12"/>
      <c r="C16" s="12"/>
      <c r="D16" s="12">
        <v>1</v>
      </c>
      <c r="E16" s="12"/>
      <c r="F16" s="12"/>
      <c r="G16" s="12"/>
      <c r="H16" s="12"/>
      <c r="I16" s="12"/>
      <c r="J16" s="12"/>
      <c r="K16" s="12"/>
      <c r="L16" s="12"/>
      <c r="M16" s="12">
        <v>1</v>
      </c>
    </row>
    <row r="17" spans="1:13">
      <c r="A17" s="12">
        <v>1</v>
      </c>
      <c r="B17" s="12"/>
      <c r="C17" s="12"/>
      <c r="D17" s="12"/>
      <c r="E17" s="12"/>
      <c r="F17" s="12"/>
      <c r="G17" s="12"/>
      <c r="H17" s="12"/>
      <c r="I17" s="12"/>
      <c r="J17" s="12"/>
      <c r="K17" s="12"/>
      <c r="L17" s="12"/>
      <c r="M17" s="12">
        <v>1</v>
      </c>
    </row>
    <row r="18" spans="1:13">
      <c r="A18" s="12">
        <v>1</v>
      </c>
      <c r="B18" s="12"/>
      <c r="C18" s="12"/>
      <c r="D18" s="12"/>
      <c r="E18" s="12"/>
      <c r="F18" s="12"/>
      <c r="G18" s="12"/>
      <c r="H18" s="12"/>
      <c r="I18" s="12"/>
      <c r="J18" s="12"/>
      <c r="K18" s="12"/>
      <c r="L18" s="12"/>
      <c r="M18" s="12">
        <v>1</v>
      </c>
    </row>
    <row r="19" spans="1:13">
      <c r="A19" s="12">
        <v>1</v>
      </c>
      <c r="B19" s="12"/>
      <c r="C19" s="12"/>
      <c r="D19" s="12"/>
      <c r="E19" s="12"/>
      <c r="F19" s="12"/>
      <c r="G19" s="12"/>
      <c r="H19" s="12"/>
      <c r="I19" s="12"/>
      <c r="J19" s="12"/>
      <c r="K19" s="12"/>
      <c r="L19" s="12"/>
      <c r="M19" s="12">
        <v>1</v>
      </c>
    </row>
    <row r="20" spans="1:13">
      <c r="A20" s="12"/>
      <c r="B20" s="12">
        <v>1</v>
      </c>
      <c r="C20" s="12"/>
      <c r="D20" s="12"/>
      <c r="E20" s="12"/>
      <c r="F20" s="12"/>
      <c r="G20" s="12"/>
      <c r="H20" s="12"/>
      <c r="I20" s="12"/>
      <c r="J20" s="12"/>
      <c r="K20" s="12">
        <v>1</v>
      </c>
      <c r="L20" s="12"/>
      <c r="M20" s="12"/>
    </row>
    <row r="21" spans="1:13">
      <c r="A21" s="12">
        <v>1</v>
      </c>
      <c r="B21" s="12"/>
      <c r="C21" s="12"/>
      <c r="D21" s="12"/>
      <c r="E21" s="12"/>
      <c r="F21" s="12"/>
      <c r="G21" s="12"/>
      <c r="H21" s="12"/>
      <c r="I21" s="12"/>
      <c r="J21" s="12"/>
      <c r="K21" s="12"/>
      <c r="L21" s="12"/>
      <c r="M21" s="12">
        <v>1</v>
      </c>
    </row>
    <row r="22" spans="1:13">
      <c r="A22" s="19">
        <v>1</v>
      </c>
      <c r="B22" s="19"/>
      <c r="C22" s="19"/>
      <c r="D22" s="12"/>
      <c r="E22" s="12"/>
      <c r="F22" s="12"/>
      <c r="G22" s="12"/>
      <c r="H22" s="12"/>
      <c r="I22" s="12"/>
      <c r="J22" s="12"/>
      <c r="K22" s="12"/>
      <c r="L22" s="12"/>
      <c r="M22" s="12">
        <v>1</v>
      </c>
    </row>
    <row r="23" spans="1:13">
      <c r="A23" s="12">
        <v>1</v>
      </c>
      <c r="B23" s="12"/>
      <c r="C23" s="12"/>
      <c r="D23" s="12">
        <v>1</v>
      </c>
      <c r="E23" s="12"/>
      <c r="F23" s="12"/>
      <c r="G23" s="12"/>
      <c r="H23" s="12"/>
      <c r="I23" s="12"/>
      <c r="J23" s="12"/>
      <c r="K23" s="12"/>
      <c r="L23" s="12"/>
      <c r="M23" s="12"/>
    </row>
    <row r="24" spans="1:13">
      <c r="A24" s="19">
        <v>1</v>
      </c>
      <c r="B24" s="19"/>
      <c r="C24" s="19"/>
      <c r="D24" s="12"/>
      <c r="E24" s="12"/>
      <c r="F24" s="12"/>
      <c r="G24" s="12"/>
      <c r="H24" s="12"/>
      <c r="I24" s="12"/>
      <c r="J24" s="12"/>
      <c r="K24" s="12"/>
      <c r="L24" s="12"/>
      <c r="M24" s="12">
        <v>1</v>
      </c>
    </row>
    <row r="25" spans="1:13">
      <c r="A25" s="12">
        <v>1</v>
      </c>
      <c r="B25" s="12"/>
      <c r="C25" s="12"/>
      <c r="D25" s="12">
        <v>1</v>
      </c>
      <c r="E25" s="12"/>
      <c r="F25" s="12"/>
      <c r="G25" s="12"/>
      <c r="H25" s="12"/>
      <c r="I25" s="12"/>
      <c r="J25" s="12"/>
      <c r="K25" s="12"/>
      <c r="L25" s="12"/>
      <c r="M25" s="12">
        <v>1</v>
      </c>
    </row>
    <row r="26" spans="1:13">
      <c r="A26" s="12">
        <v>1</v>
      </c>
      <c r="B26" s="12"/>
      <c r="C26" s="12"/>
      <c r="D26" s="12">
        <v>1</v>
      </c>
      <c r="E26" s="12"/>
      <c r="F26" s="12"/>
      <c r="G26" s="12"/>
      <c r="H26" s="12"/>
      <c r="I26" s="12"/>
      <c r="J26" s="12"/>
      <c r="K26" s="12"/>
      <c r="L26" s="12"/>
      <c r="M26" s="12"/>
    </row>
    <row r="27" spans="1:13">
      <c r="A27" s="12">
        <v>1</v>
      </c>
      <c r="B27" s="12"/>
      <c r="C27" s="12"/>
      <c r="D27" s="12"/>
      <c r="E27" s="12"/>
      <c r="F27" s="12"/>
      <c r="G27" s="12"/>
      <c r="H27" s="12"/>
      <c r="I27" s="12"/>
      <c r="J27" s="12"/>
      <c r="K27" s="12"/>
      <c r="L27" s="12"/>
      <c r="M27" s="12">
        <v>1</v>
      </c>
    </row>
    <row r="28" spans="1:13">
      <c r="A28" s="12">
        <v>1</v>
      </c>
      <c r="B28" s="12"/>
      <c r="C28" s="12"/>
      <c r="D28" s="12">
        <v>1</v>
      </c>
      <c r="E28" s="12"/>
      <c r="F28" s="12"/>
      <c r="G28" s="12"/>
      <c r="H28" s="12"/>
      <c r="I28" s="12"/>
      <c r="J28" s="12"/>
      <c r="K28" s="12"/>
      <c r="L28" s="12"/>
      <c r="M28" s="12"/>
    </row>
    <row r="29" spans="1:13">
      <c r="A29" s="12">
        <v>1</v>
      </c>
      <c r="B29" s="12"/>
      <c r="C29" s="12"/>
      <c r="D29" s="12">
        <v>1</v>
      </c>
      <c r="E29" s="12"/>
      <c r="F29" s="12"/>
      <c r="G29" s="12"/>
      <c r="H29" s="12"/>
      <c r="I29" s="12"/>
      <c r="J29" s="12"/>
      <c r="K29" s="12"/>
      <c r="L29" s="12"/>
      <c r="M29" s="12"/>
    </row>
    <row r="30" spans="1:13">
      <c r="A30" s="28">
        <v>1</v>
      </c>
      <c r="B30" s="28"/>
      <c r="C30" s="28"/>
      <c r="D30" s="28">
        <v>1</v>
      </c>
      <c r="E30" s="28"/>
      <c r="F30" s="28"/>
      <c r="G30" s="28"/>
      <c r="H30" s="28"/>
      <c r="I30" s="28"/>
      <c r="J30" s="28"/>
      <c r="K30" s="28"/>
      <c r="L30" s="28"/>
      <c r="M30" s="28">
        <v>1</v>
      </c>
    </row>
    <row r="31" spans="1:13">
      <c r="A31" s="28">
        <v>1</v>
      </c>
      <c r="B31" s="28"/>
      <c r="C31" s="28"/>
      <c r="D31" s="28"/>
      <c r="E31" s="28"/>
      <c r="F31" s="28">
        <v>1</v>
      </c>
      <c r="G31" s="28"/>
      <c r="H31" s="28"/>
      <c r="I31" s="28"/>
      <c r="J31" s="28"/>
      <c r="K31" s="28"/>
      <c r="L31" s="28"/>
      <c r="M31" s="28"/>
    </row>
    <row r="32" spans="1:13">
      <c r="A32" s="28">
        <v>1</v>
      </c>
      <c r="B32" s="28"/>
      <c r="C32" s="28"/>
      <c r="D32" s="28"/>
      <c r="E32" s="28">
        <v>1</v>
      </c>
      <c r="F32" s="28"/>
      <c r="G32" s="28"/>
      <c r="H32" s="28"/>
      <c r="I32" s="28"/>
      <c r="J32" s="28"/>
      <c r="K32" s="28"/>
      <c r="L32" s="28"/>
      <c r="M32" s="28"/>
    </row>
    <row r="33" spans="1:13">
      <c r="A33" s="13">
        <v>1</v>
      </c>
      <c r="B33" s="13"/>
      <c r="C33" s="13"/>
      <c r="D33" s="13"/>
      <c r="E33" s="13"/>
      <c r="F33" s="13"/>
      <c r="G33" s="13"/>
      <c r="H33" s="13"/>
      <c r="I33" s="13"/>
      <c r="J33" s="13"/>
      <c r="K33" s="13"/>
      <c r="L33" s="13"/>
      <c r="M33" s="13">
        <v>1</v>
      </c>
    </row>
    <row r="34" spans="1:13">
      <c r="A34" s="28">
        <v>1</v>
      </c>
      <c r="B34" s="28"/>
      <c r="C34" s="28"/>
      <c r="D34" s="28"/>
      <c r="E34" s="28"/>
      <c r="F34" s="28">
        <v>1</v>
      </c>
      <c r="G34" s="28"/>
      <c r="H34" s="28"/>
      <c r="I34" s="28"/>
      <c r="J34" s="28"/>
      <c r="K34" s="28"/>
      <c r="L34" s="28"/>
      <c r="M34" s="28"/>
    </row>
    <row r="35" spans="1:13">
      <c r="A35" s="28">
        <v>1</v>
      </c>
      <c r="B35" s="28"/>
      <c r="C35" s="28"/>
      <c r="D35" s="28"/>
      <c r="E35" s="28"/>
      <c r="F35" s="28"/>
      <c r="G35" s="28"/>
      <c r="H35" s="28"/>
      <c r="I35" s="28"/>
      <c r="J35" s="28"/>
      <c r="K35" s="28"/>
      <c r="L35" s="28"/>
      <c r="M35" s="28">
        <v>1</v>
      </c>
    </row>
    <row r="36" spans="1:13">
      <c r="A36" s="28">
        <v>1</v>
      </c>
      <c r="B36" s="28"/>
      <c r="C36" s="28"/>
      <c r="D36" s="28"/>
      <c r="E36" s="28">
        <v>1</v>
      </c>
      <c r="F36" s="28"/>
      <c r="G36" s="28"/>
      <c r="H36" s="28"/>
      <c r="I36" s="28"/>
      <c r="J36" s="28"/>
      <c r="K36" s="28"/>
      <c r="L36" s="28"/>
      <c r="M36" s="28"/>
    </row>
    <row r="37" spans="1:13">
      <c r="A37" s="47">
        <v>1</v>
      </c>
      <c r="B37" s="47"/>
      <c r="C37" s="47"/>
      <c r="D37" s="47"/>
      <c r="E37" s="47"/>
      <c r="F37" s="47"/>
      <c r="G37" s="47"/>
      <c r="H37" s="47"/>
      <c r="I37" s="47"/>
      <c r="J37" s="28"/>
      <c r="K37" s="28"/>
      <c r="L37" s="28"/>
      <c r="M37" s="47">
        <v>1</v>
      </c>
    </row>
    <row r="38" spans="1:13">
      <c r="A38" s="28">
        <v>1</v>
      </c>
      <c r="B38" s="28"/>
      <c r="C38" s="28"/>
      <c r="D38" s="28"/>
      <c r="E38" s="28">
        <v>1</v>
      </c>
      <c r="F38" s="28"/>
      <c r="G38" s="28"/>
      <c r="H38" s="28"/>
      <c r="I38" s="28"/>
      <c r="J38" s="28"/>
      <c r="K38" s="28">
        <v>1</v>
      </c>
      <c r="L38" s="28"/>
      <c r="M38" s="28"/>
    </row>
    <row r="39" spans="1:13">
      <c r="A39" s="28">
        <v>1</v>
      </c>
      <c r="B39" s="28"/>
      <c r="C39" s="28"/>
      <c r="D39" s="28"/>
      <c r="E39" s="28"/>
      <c r="F39" s="28"/>
      <c r="G39" s="28"/>
      <c r="H39" s="28"/>
      <c r="I39" s="28"/>
      <c r="J39" s="28"/>
      <c r="K39" s="28"/>
      <c r="L39" s="28"/>
      <c r="M39" s="28">
        <v>1</v>
      </c>
    </row>
    <row r="40" spans="1:13">
      <c r="A40" s="13">
        <v>1</v>
      </c>
      <c r="B40" s="13"/>
      <c r="C40" s="13"/>
      <c r="D40" s="13"/>
      <c r="E40" s="13"/>
      <c r="F40" s="13"/>
      <c r="G40" s="13"/>
      <c r="H40" s="13"/>
      <c r="I40" s="13"/>
      <c r="J40" s="13"/>
      <c r="K40" s="13"/>
      <c r="L40" s="13"/>
      <c r="M40" s="13">
        <v>1</v>
      </c>
    </row>
    <row r="41" spans="1:13">
      <c r="A41" s="28">
        <v>1</v>
      </c>
      <c r="B41" s="28"/>
      <c r="C41" s="28"/>
      <c r="D41" s="28"/>
      <c r="E41" s="28"/>
      <c r="F41" s="28"/>
      <c r="G41" s="28"/>
      <c r="H41" s="28"/>
      <c r="I41" s="28"/>
      <c r="J41" s="28"/>
      <c r="K41" s="28"/>
      <c r="L41" s="28"/>
      <c r="M41" s="28">
        <v>1</v>
      </c>
    </row>
    <row r="42" spans="1:13">
      <c r="A42" s="28">
        <v>1</v>
      </c>
      <c r="B42" s="28"/>
      <c r="C42" s="28"/>
      <c r="D42" s="28"/>
      <c r="E42" s="28"/>
      <c r="F42" s="28"/>
      <c r="G42" s="28"/>
      <c r="H42" s="28"/>
      <c r="I42" s="28"/>
      <c r="J42" s="28"/>
      <c r="K42" s="28"/>
      <c r="L42" s="28"/>
      <c r="M42" s="28">
        <v>1</v>
      </c>
    </row>
    <row r="43" spans="1:13">
      <c r="A43" s="28">
        <v>1</v>
      </c>
      <c r="B43" s="28"/>
      <c r="C43" s="28"/>
      <c r="D43" s="28"/>
      <c r="E43" s="28"/>
      <c r="F43" s="28"/>
      <c r="G43" s="28"/>
      <c r="H43" s="28"/>
      <c r="I43" s="28"/>
      <c r="J43" s="28"/>
      <c r="K43" s="28"/>
      <c r="L43" s="28"/>
      <c r="M43" s="28">
        <v>1</v>
      </c>
    </row>
    <row r="44" spans="1:13">
      <c r="A44" s="28">
        <v>1</v>
      </c>
      <c r="B44" s="28"/>
      <c r="C44" s="28"/>
      <c r="D44" s="28"/>
      <c r="E44" s="28">
        <v>1</v>
      </c>
      <c r="F44" s="28"/>
      <c r="G44" s="28"/>
      <c r="H44" s="28"/>
      <c r="I44" s="28"/>
      <c r="J44" s="28"/>
      <c r="K44" s="28"/>
      <c r="L44" s="28"/>
      <c r="M44" s="28"/>
    </row>
    <row r="45" spans="1:13">
      <c r="A45" s="28">
        <v>1</v>
      </c>
      <c r="B45" s="28"/>
      <c r="C45" s="28"/>
      <c r="D45" s="28"/>
      <c r="E45" s="28"/>
      <c r="F45" s="28"/>
      <c r="G45" s="28"/>
      <c r="H45" s="28"/>
      <c r="I45" s="28"/>
      <c r="J45" s="28"/>
      <c r="K45" s="28"/>
      <c r="L45" s="28"/>
      <c r="M45" s="28">
        <v>1</v>
      </c>
    </row>
    <row r="46" spans="1:13">
      <c r="A46" s="28">
        <v>1</v>
      </c>
      <c r="B46" s="28"/>
      <c r="C46" s="28"/>
      <c r="D46" s="28"/>
      <c r="E46" s="28"/>
      <c r="F46" s="28">
        <v>1</v>
      </c>
      <c r="G46" s="28"/>
      <c r="H46" s="28"/>
      <c r="I46" s="28"/>
      <c r="J46" s="28"/>
      <c r="K46" s="28"/>
      <c r="L46" s="28"/>
      <c r="M46" s="28"/>
    </row>
    <row r="47" spans="1:13">
      <c r="A47" s="28"/>
      <c r="B47" s="28"/>
      <c r="C47" s="28">
        <v>1</v>
      </c>
      <c r="D47" s="28"/>
      <c r="E47" s="28"/>
      <c r="F47" s="28"/>
      <c r="G47" s="28">
        <v>1</v>
      </c>
      <c r="H47" s="28"/>
      <c r="I47" s="28"/>
      <c r="J47" s="28"/>
      <c r="K47" s="28"/>
      <c r="L47" s="28"/>
      <c r="M47" s="28"/>
    </row>
    <row r="48" spans="1:13">
      <c r="A48" s="28">
        <v>1</v>
      </c>
      <c r="B48" s="28"/>
      <c r="C48" s="28"/>
      <c r="D48" s="28"/>
      <c r="E48" s="28"/>
      <c r="F48" s="28"/>
      <c r="G48" s="28">
        <v>1</v>
      </c>
      <c r="H48" s="28"/>
      <c r="I48" s="28"/>
      <c r="J48" s="28"/>
      <c r="K48" s="28"/>
      <c r="L48" s="28"/>
      <c r="M48" s="28"/>
    </row>
    <row r="49" spans="1:13">
      <c r="A49" s="28">
        <v>1</v>
      </c>
      <c r="B49" s="28"/>
      <c r="C49" s="28"/>
      <c r="D49" s="28"/>
      <c r="E49" s="28"/>
      <c r="F49" s="28"/>
      <c r="G49" s="28"/>
      <c r="H49" s="28"/>
      <c r="I49" s="28"/>
      <c r="J49" s="28"/>
      <c r="K49" s="28"/>
      <c r="L49" s="28"/>
      <c r="M49" s="28">
        <v>1</v>
      </c>
    </row>
    <row r="50" spans="1:13">
      <c r="A50" s="28"/>
      <c r="B50" s="28"/>
      <c r="C50" s="28">
        <v>1</v>
      </c>
      <c r="D50" s="28"/>
      <c r="E50" s="28"/>
      <c r="F50" s="28"/>
      <c r="G50" s="28">
        <v>1</v>
      </c>
      <c r="H50" s="28"/>
      <c r="I50" s="28"/>
      <c r="J50" s="28"/>
      <c r="K50" s="28"/>
      <c r="L50" s="28"/>
      <c r="M50" s="28"/>
    </row>
    <row r="51" spans="1:13">
      <c r="A51" s="28">
        <v>1</v>
      </c>
      <c r="B51" s="28"/>
      <c r="C51" s="28"/>
      <c r="D51" s="28"/>
      <c r="E51" s="28"/>
      <c r="F51" s="28"/>
      <c r="G51" s="28"/>
      <c r="H51" s="28"/>
      <c r="I51" s="28"/>
      <c r="J51" s="28"/>
      <c r="K51" s="28"/>
      <c r="L51" s="28"/>
      <c r="M51" s="28">
        <v>1</v>
      </c>
    </row>
    <row r="52" spans="1:13">
      <c r="A52" s="28">
        <v>1</v>
      </c>
      <c r="B52" s="28"/>
      <c r="C52" s="28"/>
      <c r="D52" s="28">
        <v>1</v>
      </c>
      <c r="E52" s="28"/>
      <c r="F52" s="28"/>
      <c r="G52" s="28"/>
      <c r="H52" s="28"/>
      <c r="I52" s="28"/>
      <c r="J52" s="28"/>
      <c r="K52" s="28"/>
      <c r="L52" s="28"/>
      <c r="M52" s="28"/>
    </row>
    <row r="53" spans="1:13">
      <c r="A53" s="28"/>
      <c r="B53" s="28"/>
      <c r="C53" s="28">
        <v>1</v>
      </c>
      <c r="D53" s="28"/>
      <c r="E53" s="28"/>
      <c r="F53" s="28"/>
      <c r="G53" s="28">
        <v>1</v>
      </c>
      <c r="H53" s="28"/>
      <c r="I53" s="28"/>
      <c r="J53" s="28"/>
      <c r="K53" s="28"/>
      <c r="L53" s="28"/>
      <c r="M53" s="28"/>
    </row>
    <row r="54" spans="1:13">
      <c r="A54" s="28"/>
      <c r="B54" s="28"/>
      <c r="C54" s="28">
        <v>1</v>
      </c>
      <c r="D54" s="28"/>
      <c r="E54" s="28"/>
      <c r="F54" s="28"/>
      <c r="G54" s="28">
        <v>1</v>
      </c>
      <c r="H54" s="28"/>
      <c r="I54" s="28"/>
      <c r="J54" s="28"/>
      <c r="K54" s="28"/>
      <c r="L54" s="28"/>
      <c r="M54" s="28"/>
    </row>
    <row r="55" spans="1:13">
      <c r="A55" s="28">
        <v>1</v>
      </c>
      <c r="B55" s="28"/>
      <c r="C55" s="28"/>
      <c r="D55" s="28"/>
      <c r="E55" s="28">
        <v>1</v>
      </c>
      <c r="F55" s="28"/>
      <c r="G55" s="28"/>
      <c r="H55" s="28"/>
      <c r="I55" s="28"/>
      <c r="J55" s="28"/>
      <c r="K55" s="28">
        <v>1</v>
      </c>
      <c r="L55" s="28"/>
      <c r="M55" s="28">
        <v>1</v>
      </c>
    </row>
    <row r="56" spans="1:13">
      <c r="A56" s="28"/>
      <c r="B56" s="28">
        <v>1</v>
      </c>
      <c r="C56" s="28"/>
      <c r="D56" s="53"/>
      <c r="E56" s="53"/>
      <c r="F56" s="53"/>
      <c r="G56" s="53"/>
      <c r="H56" s="53">
        <v>1</v>
      </c>
      <c r="I56" s="53"/>
      <c r="J56" s="28"/>
      <c r="K56" s="28"/>
      <c r="L56" s="28"/>
      <c r="M56" s="53"/>
    </row>
    <row r="57" spans="1:13">
      <c r="A57" s="28">
        <v>1</v>
      </c>
      <c r="B57" s="28"/>
      <c r="C57" s="28"/>
      <c r="D57" s="28">
        <v>1</v>
      </c>
      <c r="E57" s="28"/>
      <c r="F57" s="28"/>
      <c r="G57" s="28"/>
      <c r="H57" s="28"/>
      <c r="I57" s="28"/>
      <c r="J57" s="28"/>
      <c r="K57" s="28"/>
      <c r="L57" s="28"/>
      <c r="M57" s="28"/>
    </row>
    <row r="58" spans="1:13">
      <c r="A58" s="28">
        <v>1</v>
      </c>
      <c r="B58" s="28"/>
      <c r="C58" s="28"/>
      <c r="D58" s="28">
        <v>1</v>
      </c>
      <c r="E58" s="28"/>
      <c r="F58" s="28"/>
      <c r="G58" s="28"/>
      <c r="H58" s="28"/>
      <c r="I58" s="28"/>
      <c r="J58" s="28"/>
      <c r="K58" s="28"/>
      <c r="L58" s="28"/>
      <c r="M58" s="28">
        <v>1</v>
      </c>
    </row>
    <row r="59" spans="1:13">
      <c r="A59" s="28"/>
      <c r="B59" s="28">
        <v>1</v>
      </c>
      <c r="C59" s="28"/>
      <c r="D59" s="28"/>
      <c r="E59" s="28"/>
      <c r="F59" s="28"/>
      <c r="G59" s="28"/>
      <c r="H59" s="28">
        <v>1</v>
      </c>
      <c r="I59" s="28"/>
      <c r="J59" s="28"/>
      <c r="K59" s="28"/>
      <c r="L59" s="28"/>
      <c r="M59" s="28"/>
    </row>
    <row r="60" spans="1:13">
      <c r="A60" s="28"/>
      <c r="B60" s="28">
        <v>1</v>
      </c>
      <c r="C60" s="28"/>
      <c r="D60" s="28">
        <v>1</v>
      </c>
      <c r="E60" s="28"/>
      <c r="F60" s="28"/>
      <c r="G60" s="28"/>
      <c r="H60" s="28"/>
      <c r="I60" s="28"/>
      <c r="J60" s="28"/>
      <c r="K60" s="28"/>
      <c r="L60" s="28"/>
      <c r="M60" s="28"/>
    </row>
    <row r="61" spans="1:13">
      <c r="A61" s="28">
        <v>1</v>
      </c>
      <c r="B61" s="28"/>
      <c r="C61" s="28"/>
      <c r="D61" s="28"/>
      <c r="E61" s="28"/>
      <c r="F61" s="28"/>
      <c r="G61" s="28"/>
      <c r="H61" s="28"/>
      <c r="I61" s="28"/>
      <c r="J61" s="28"/>
      <c r="K61" s="28"/>
      <c r="L61" s="28"/>
      <c r="M61" s="28">
        <v>1</v>
      </c>
    </row>
    <row r="62" spans="1:13">
      <c r="A62" s="28">
        <v>1</v>
      </c>
      <c r="B62" s="28"/>
      <c r="C62" s="28"/>
      <c r="D62" s="28"/>
      <c r="E62" s="28"/>
      <c r="F62" s="28"/>
      <c r="G62" s="28"/>
      <c r="H62" s="28"/>
      <c r="I62" s="28"/>
      <c r="J62" s="28"/>
      <c r="K62" s="28"/>
      <c r="L62" s="28"/>
      <c r="M62" s="28">
        <v>1</v>
      </c>
    </row>
    <row r="63" spans="1:13">
      <c r="A63" s="28">
        <v>1</v>
      </c>
      <c r="B63" s="28"/>
      <c r="C63" s="28"/>
      <c r="D63" s="28"/>
      <c r="E63" s="28"/>
      <c r="F63" s="28"/>
      <c r="G63" s="28"/>
      <c r="H63" s="28"/>
      <c r="I63" s="28"/>
      <c r="J63" s="28"/>
      <c r="K63" s="28"/>
      <c r="L63" s="28">
        <v>1</v>
      </c>
      <c r="M63" s="28"/>
    </row>
    <row r="64" spans="1:13">
      <c r="A64" s="28">
        <v>1</v>
      </c>
      <c r="B64" s="28"/>
      <c r="C64" s="28"/>
      <c r="D64" s="28"/>
      <c r="E64" s="28"/>
      <c r="F64" s="28"/>
      <c r="G64" s="28"/>
      <c r="H64" s="28"/>
      <c r="I64" s="28"/>
      <c r="J64" s="28"/>
      <c r="K64" s="28"/>
      <c r="L64" s="28"/>
      <c r="M64" s="28">
        <v>1</v>
      </c>
    </row>
    <row r="65" spans="1:13">
      <c r="A65" s="28">
        <v>1</v>
      </c>
      <c r="B65" s="28"/>
      <c r="C65" s="28"/>
      <c r="D65" s="28"/>
      <c r="E65" s="28"/>
      <c r="F65" s="28"/>
      <c r="G65" s="28"/>
      <c r="H65" s="28"/>
      <c r="I65" s="28"/>
      <c r="J65" s="28"/>
      <c r="K65" s="28"/>
      <c r="L65" s="28">
        <v>1</v>
      </c>
      <c r="M65" s="28"/>
    </row>
    <row r="66" spans="1:13">
      <c r="A66" s="28">
        <v>1</v>
      </c>
      <c r="B66" s="28"/>
      <c r="C66" s="28"/>
      <c r="D66" s="28"/>
      <c r="E66" s="28"/>
      <c r="F66" s="28"/>
      <c r="G66" s="28"/>
      <c r="H66" s="28"/>
      <c r="I66" s="28"/>
      <c r="J66" s="28"/>
      <c r="K66" s="28"/>
      <c r="L66" s="28"/>
      <c r="M66" s="28">
        <v>1</v>
      </c>
    </row>
    <row r="67" spans="1:13">
      <c r="A67" s="28">
        <v>1</v>
      </c>
      <c r="B67" s="28"/>
      <c r="C67" s="28"/>
      <c r="D67" s="28">
        <v>1</v>
      </c>
      <c r="E67" s="28"/>
      <c r="F67" s="28"/>
      <c r="G67" s="28"/>
      <c r="H67" s="28"/>
      <c r="I67" s="28"/>
      <c r="J67" s="28"/>
      <c r="K67" s="28"/>
      <c r="L67" s="28"/>
      <c r="M67" s="28">
        <v>1</v>
      </c>
    </row>
    <row r="68" spans="1:13">
      <c r="A68" s="13">
        <v>1</v>
      </c>
      <c r="B68" s="13"/>
      <c r="C68" s="13"/>
      <c r="D68" s="13"/>
      <c r="E68" s="13"/>
      <c r="F68" s="13"/>
      <c r="G68" s="13"/>
      <c r="H68" s="13"/>
      <c r="I68" s="13"/>
      <c r="J68" s="13"/>
      <c r="K68" s="13"/>
      <c r="L68" s="13"/>
      <c r="M68" s="13">
        <v>1</v>
      </c>
    </row>
    <row r="69" spans="1:13">
      <c r="A69" s="13">
        <v>1</v>
      </c>
      <c r="B69" s="13"/>
      <c r="C69" s="13"/>
      <c r="D69" s="13"/>
      <c r="E69" s="13"/>
      <c r="F69" s="13"/>
      <c r="G69" s="13"/>
      <c r="H69" s="13"/>
      <c r="I69" s="13"/>
      <c r="J69" s="13"/>
      <c r="K69" s="13"/>
      <c r="L69" s="13"/>
      <c r="M69" s="13">
        <v>1</v>
      </c>
    </row>
    <row r="70" spans="1:13">
      <c r="A70" s="13">
        <v>1</v>
      </c>
      <c r="B70" s="13"/>
      <c r="C70" s="13"/>
      <c r="D70" s="55">
        <v>1</v>
      </c>
      <c r="E70" s="13"/>
      <c r="F70" s="13"/>
      <c r="G70" s="13"/>
      <c r="H70" s="13"/>
      <c r="I70" s="13"/>
      <c r="J70" s="13"/>
      <c r="K70" s="13"/>
      <c r="L70" s="13"/>
      <c r="M70" s="13">
        <v>1</v>
      </c>
    </row>
    <row r="71" spans="1:13">
      <c r="A71" s="13"/>
      <c r="B71" s="13">
        <v>1</v>
      </c>
      <c r="C71" s="13"/>
      <c r="D71" s="13"/>
      <c r="E71" s="13"/>
      <c r="F71" s="13"/>
      <c r="G71" s="13"/>
      <c r="H71" s="13"/>
      <c r="I71" s="13"/>
      <c r="J71" s="13"/>
      <c r="K71" s="13"/>
      <c r="L71" s="13"/>
      <c r="M71" s="13">
        <v>1</v>
      </c>
    </row>
    <row r="72" spans="1:13">
      <c r="A72" s="28"/>
      <c r="B72" s="28">
        <v>1</v>
      </c>
      <c r="C72" s="28"/>
      <c r="D72" s="28"/>
      <c r="E72" s="28"/>
      <c r="F72" s="28"/>
      <c r="G72" s="28"/>
      <c r="H72" s="28"/>
      <c r="I72" s="28"/>
      <c r="J72" s="28"/>
      <c r="K72" s="28"/>
      <c r="L72" s="28"/>
      <c r="M72" s="28">
        <v>1</v>
      </c>
    </row>
    <row r="73" spans="1:13">
      <c r="A73" s="28">
        <v>1</v>
      </c>
      <c r="B73" s="28"/>
      <c r="C73" s="28"/>
      <c r="D73" s="28"/>
      <c r="E73" s="28"/>
      <c r="F73" s="28"/>
      <c r="G73" s="28"/>
      <c r="H73" s="28">
        <v>1</v>
      </c>
      <c r="I73" s="28"/>
      <c r="J73" s="28"/>
      <c r="K73" s="28"/>
      <c r="L73" s="28"/>
      <c r="M73" s="28"/>
    </row>
    <row r="74" spans="1:13">
      <c r="A74" s="49">
        <v>1</v>
      </c>
      <c r="B74" s="49"/>
      <c r="C74" s="49"/>
      <c r="D74" s="49"/>
      <c r="E74" s="49"/>
      <c r="F74" s="49"/>
      <c r="G74" s="49"/>
      <c r="H74" s="49"/>
      <c r="I74" s="49"/>
      <c r="J74" s="49"/>
      <c r="K74" s="49"/>
      <c r="L74" s="49"/>
      <c r="M74" s="49">
        <v>1</v>
      </c>
    </row>
    <row r="75" spans="1:13">
      <c r="A75" s="28"/>
      <c r="B75" s="28">
        <v>1</v>
      </c>
      <c r="C75" s="28"/>
      <c r="D75" s="28"/>
      <c r="E75" s="28"/>
      <c r="F75" s="28"/>
      <c r="G75" s="28"/>
      <c r="H75" s="28"/>
      <c r="I75" s="28"/>
      <c r="J75" s="28"/>
      <c r="K75" s="28"/>
      <c r="L75" s="28"/>
      <c r="M75" s="28">
        <v>1</v>
      </c>
    </row>
    <row r="76" spans="1:13">
      <c r="A76" s="28">
        <v>1</v>
      </c>
      <c r="B76" s="28"/>
      <c r="C76" s="28"/>
      <c r="D76" s="28"/>
      <c r="E76" s="28"/>
      <c r="F76" s="28"/>
      <c r="G76" s="28"/>
      <c r="H76" s="28"/>
      <c r="I76" s="28"/>
      <c r="J76" s="28"/>
      <c r="K76" s="28"/>
      <c r="L76" s="28">
        <v>1</v>
      </c>
      <c r="M76" s="28"/>
    </row>
    <row r="77" spans="1:13">
      <c r="A77" s="28">
        <v>1</v>
      </c>
      <c r="B77" s="28"/>
      <c r="C77" s="28"/>
      <c r="D77" s="28"/>
      <c r="E77" s="28"/>
      <c r="F77" s="28"/>
      <c r="G77" s="28"/>
      <c r="H77" s="28"/>
      <c r="I77" s="28"/>
      <c r="J77" s="28"/>
      <c r="K77" s="28"/>
      <c r="L77" s="28"/>
      <c r="M77" s="28">
        <v>1</v>
      </c>
    </row>
    <row r="78" spans="1:13">
      <c r="A78" s="28">
        <v>1</v>
      </c>
      <c r="B78" s="28"/>
      <c r="C78" s="28"/>
      <c r="D78" s="28"/>
      <c r="E78" s="28"/>
      <c r="F78" s="28"/>
      <c r="G78" s="28"/>
      <c r="H78" s="28"/>
      <c r="I78" s="28"/>
      <c r="J78" s="28">
        <v>1</v>
      </c>
      <c r="K78" s="28"/>
      <c r="L78" s="28"/>
      <c r="M78" s="28"/>
    </row>
    <row r="79" spans="1:13">
      <c r="A79" s="28">
        <v>1</v>
      </c>
      <c r="B79" s="28"/>
      <c r="C79" s="28"/>
      <c r="D79" s="28"/>
      <c r="E79" s="28"/>
      <c r="F79" s="28"/>
      <c r="G79" s="28"/>
      <c r="H79" s="28"/>
      <c r="I79" s="28"/>
      <c r="J79" s="28"/>
      <c r="K79" s="28"/>
      <c r="L79" s="28"/>
      <c r="M79" s="28">
        <v>1</v>
      </c>
    </row>
    <row r="80" spans="1:13">
      <c r="A80" s="14"/>
      <c r="B80" s="13">
        <v>1</v>
      </c>
      <c r="C80" s="14"/>
      <c r="D80" s="14"/>
      <c r="E80" s="14"/>
      <c r="F80" s="14"/>
      <c r="G80" s="14"/>
      <c r="H80" s="14"/>
      <c r="I80" s="14"/>
      <c r="J80" s="14"/>
      <c r="K80" s="14"/>
      <c r="L80" s="14"/>
      <c r="M80" s="14">
        <v>1</v>
      </c>
    </row>
    <row r="81" spans="1:13">
      <c r="A81" s="28">
        <v>1</v>
      </c>
      <c r="B81" s="28"/>
      <c r="C81" s="28"/>
      <c r="D81" s="28"/>
      <c r="E81" s="28"/>
      <c r="F81" s="28"/>
      <c r="G81" s="28"/>
      <c r="H81" s="28"/>
      <c r="I81" s="28"/>
      <c r="J81" s="28"/>
      <c r="K81" s="28"/>
      <c r="L81" s="28"/>
      <c r="M81" s="28">
        <v>1</v>
      </c>
    </row>
    <row r="82" spans="1:13">
      <c r="A82" s="28"/>
      <c r="B82" s="28"/>
      <c r="C82" s="28">
        <v>1</v>
      </c>
      <c r="D82" s="28"/>
      <c r="E82" s="28"/>
      <c r="F82" s="28"/>
      <c r="G82" s="28">
        <v>1</v>
      </c>
      <c r="H82" s="28"/>
      <c r="I82" s="28"/>
      <c r="J82" s="28"/>
      <c r="K82" s="28"/>
      <c r="L82" s="28"/>
      <c r="M82" s="28"/>
    </row>
    <row r="83" spans="1:13">
      <c r="A83" s="28">
        <v>1</v>
      </c>
      <c r="B83" s="28"/>
      <c r="C83" s="28"/>
      <c r="D83" s="28"/>
      <c r="E83" s="28"/>
      <c r="F83" s="28"/>
      <c r="G83" s="28"/>
      <c r="H83" s="28"/>
      <c r="I83" s="28"/>
      <c r="J83" s="28"/>
      <c r="K83" s="28"/>
      <c r="L83" s="28"/>
      <c r="M83" s="28">
        <v>1</v>
      </c>
    </row>
    <row r="84" spans="1:13">
      <c r="A84" s="28">
        <v>1</v>
      </c>
      <c r="B84" s="28"/>
      <c r="C84" s="28"/>
      <c r="D84" s="28"/>
      <c r="E84" s="28"/>
      <c r="F84" s="28"/>
      <c r="G84" s="28"/>
      <c r="H84" s="28"/>
      <c r="I84" s="28"/>
      <c r="J84" s="28"/>
      <c r="K84" s="28"/>
      <c r="L84" s="28"/>
      <c r="M84" s="42">
        <v>1</v>
      </c>
    </row>
    <row r="85" spans="1:13">
      <c r="A85" s="28">
        <v>1</v>
      </c>
      <c r="B85" s="28"/>
      <c r="C85" s="28"/>
      <c r="D85" s="28"/>
      <c r="E85" s="28"/>
      <c r="F85" s="28"/>
      <c r="G85" s="28"/>
      <c r="H85" s="28"/>
      <c r="I85" s="28"/>
      <c r="J85" s="28"/>
      <c r="K85" s="28"/>
      <c r="L85" s="28"/>
      <c r="M85" s="28">
        <v>1</v>
      </c>
    </row>
    <row r="86" spans="1:13">
      <c r="A86" s="28"/>
      <c r="B86" s="28">
        <v>1</v>
      </c>
      <c r="C86" s="28"/>
      <c r="D86" s="28"/>
      <c r="E86" s="28"/>
      <c r="F86" s="28"/>
      <c r="G86" s="28"/>
      <c r="H86" s="28"/>
      <c r="I86" s="28"/>
      <c r="J86" s="28"/>
      <c r="K86" s="28"/>
      <c r="L86" s="28">
        <v>1</v>
      </c>
      <c r="M86" s="28"/>
    </row>
    <row r="87" spans="1:13">
      <c r="A87" s="28">
        <v>1</v>
      </c>
      <c r="B87" s="28"/>
      <c r="C87" s="28"/>
      <c r="D87" s="28"/>
      <c r="E87" s="28"/>
      <c r="F87" s="28"/>
      <c r="G87" s="28"/>
      <c r="H87" s="28"/>
      <c r="I87" s="28"/>
      <c r="J87" s="28"/>
      <c r="K87" s="28"/>
      <c r="L87" s="28"/>
      <c r="M87" s="28">
        <v>1</v>
      </c>
    </row>
    <row r="88" spans="1:13">
      <c r="A88" s="28">
        <v>1</v>
      </c>
      <c r="B88" s="28"/>
      <c r="C88" s="28"/>
      <c r="D88" s="28"/>
      <c r="E88" s="28"/>
      <c r="F88" s="28">
        <v>1</v>
      </c>
      <c r="G88" s="28"/>
      <c r="H88" s="28"/>
      <c r="I88" s="28"/>
      <c r="J88" s="28"/>
      <c r="K88" s="28"/>
      <c r="L88" s="28"/>
      <c r="M88" s="28"/>
    </row>
    <row r="89" spans="1:13">
      <c r="A89" s="28"/>
      <c r="B89" s="28"/>
      <c r="C89" s="28">
        <v>1</v>
      </c>
      <c r="D89" s="28"/>
      <c r="E89" s="28"/>
      <c r="F89" s="28"/>
      <c r="G89" s="28">
        <v>1</v>
      </c>
      <c r="H89" s="28"/>
      <c r="I89" s="28"/>
      <c r="J89" s="28"/>
      <c r="K89" s="28"/>
      <c r="L89" s="28"/>
      <c r="M89" s="28"/>
    </row>
    <row r="90" spans="1:13">
      <c r="A90" s="28"/>
      <c r="B90" s="28"/>
      <c r="C90" s="28">
        <v>1</v>
      </c>
      <c r="D90" s="28"/>
      <c r="E90" s="28"/>
      <c r="F90" s="28"/>
      <c r="G90" s="28"/>
      <c r="H90" s="28"/>
      <c r="I90" s="28"/>
      <c r="J90" s="28"/>
      <c r="K90" s="28"/>
      <c r="L90" s="28"/>
      <c r="M90" s="28">
        <v>1</v>
      </c>
    </row>
    <row r="91" spans="1:13">
      <c r="A91" s="28">
        <v>1</v>
      </c>
      <c r="B91" s="28"/>
      <c r="C91" s="28"/>
      <c r="D91" s="28"/>
      <c r="E91" s="28"/>
      <c r="F91" s="28"/>
      <c r="G91" s="28"/>
      <c r="H91" s="28"/>
      <c r="I91" s="28"/>
      <c r="J91" s="28"/>
      <c r="K91" s="28"/>
      <c r="L91" s="28"/>
      <c r="M91" s="28">
        <v>1</v>
      </c>
    </row>
    <row r="92" spans="1:13">
      <c r="A92" s="28">
        <v>1</v>
      </c>
      <c r="B92" s="28"/>
      <c r="C92" s="28"/>
      <c r="D92" s="28"/>
      <c r="E92" s="28"/>
      <c r="F92" s="28"/>
      <c r="G92" s="28"/>
      <c r="H92" s="28"/>
      <c r="I92" s="28"/>
      <c r="J92" s="28"/>
      <c r="K92" s="28"/>
      <c r="L92" s="28"/>
      <c r="M92" s="28">
        <v>1</v>
      </c>
    </row>
    <row r="93" spans="1:13">
      <c r="A93" s="28">
        <v>1</v>
      </c>
      <c r="B93" s="28"/>
      <c r="C93" s="28"/>
      <c r="D93" s="28"/>
      <c r="E93" s="28"/>
      <c r="F93" s="28"/>
      <c r="G93" s="28">
        <v>1</v>
      </c>
      <c r="H93" s="28"/>
      <c r="I93" s="28"/>
      <c r="J93" s="28"/>
      <c r="K93" s="28"/>
      <c r="L93" s="28"/>
      <c r="M93" s="28"/>
    </row>
    <row r="94" spans="1:13">
      <c r="A94" s="28">
        <v>1</v>
      </c>
      <c r="B94" s="28"/>
      <c r="C94" s="28"/>
      <c r="D94" s="28"/>
      <c r="E94" s="28"/>
      <c r="F94" s="28"/>
      <c r="G94" s="28"/>
      <c r="H94" s="28"/>
      <c r="I94" s="28"/>
      <c r="J94" s="28"/>
      <c r="K94" s="28"/>
      <c r="L94" s="28"/>
      <c r="M94" s="28">
        <v>1</v>
      </c>
    </row>
    <row r="95" spans="1:13">
      <c r="A95" s="28">
        <v>1</v>
      </c>
      <c r="B95" s="28"/>
      <c r="C95" s="28"/>
      <c r="D95" s="28"/>
      <c r="E95" s="28"/>
      <c r="F95" s="28"/>
      <c r="G95" s="28"/>
      <c r="H95" s="28"/>
      <c r="I95" s="28"/>
      <c r="J95" s="28"/>
      <c r="K95" s="28"/>
      <c r="L95" s="28"/>
      <c r="M95" s="28">
        <v>1</v>
      </c>
    </row>
    <row r="96" spans="1:13">
      <c r="A96" s="28">
        <v>1</v>
      </c>
      <c r="B96" s="28"/>
      <c r="C96" s="28"/>
      <c r="D96" s="28"/>
      <c r="E96" s="28"/>
      <c r="F96" s="28"/>
      <c r="G96" s="28"/>
      <c r="H96" s="28"/>
      <c r="I96" s="28"/>
      <c r="J96" s="28"/>
      <c r="K96" s="28">
        <v>1</v>
      </c>
      <c r="L96" s="28"/>
      <c r="M96" s="28"/>
    </row>
    <row r="97" spans="1:13">
      <c r="A97" s="28">
        <v>1</v>
      </c>
      <c r="B97" s="28"/>
      <c r="C97" s="28"/>
      <c r="D97" s="28"/>
      <c r="E97" s="28"/>
      <c r="F97" s="28"/>
      <c r="G97" s="28"/>
      <c r="H97" s="28"/>
      <c r="I97" s="28"/>
      <c r="J97" s="28"/>
      <c r="K97" s="28"/>
      <c r="L97" s="28"/>
      <c r="M97" s="28">
        <v>1</v>
      </c>
    </row>
    <row r="98" spans="1:13">
      <c r="A98" s="28"/>
      <c r="B98" s="28">
        <v>1</v>
      </c>
      <c r="C98" s="28"/>
      <c r="D98" s="28"/>
      <c r="E98" s="28"/>
      <c r="F98" s="28"/>
      <c r="G98" s="28"/>
      <c r="H98" s="28"/>
      <c r="I98" s="28"/>
      <c r="J98" s="28"/>
      <c r="K98" s="28"/>
      <c r="L98" s="28"/>
      <c r="M98" s="28">
        <v>1</v>
      </c>
    </row>
    <row r="99" spans="1:13">
      <c r="A99" s="28">
        <v>1</v>
      </c>
      <c r="B99" s="28"/>
      <c r="C99" s="28"/>
      <c r="D99" s="28"/>
      <c r="E99" s="28"/>
      <c r="F99" s="28"/>
      <c r="G99" s="28">
        <v>1</v>
      </c>
      <c r="H99" s="28"/>
      <c r="I99" s="28"/>
      <c r="J99" s="28"/>
      <c r="K99" s="28"/>
      <c r="L99" s="28"/>
      <c r="M99" s="28"/>
    </row>
    <row r="100" spans="1:13">
      <c r="A100" s="28"/>
      <c r="B100" s="28"/>
      <c r="C100" s="28">
        <v>1</v>
      </c>
      <c r="D100" s="28"/>
      <c r="E100" s="28"/>
      <c r="F100" s="28"/>
      <c r="G100" s="28">
        <v>1</v>
      </c>
      <c r="H100" s="28"/>
      <c r="I100" s="28"/>
      <c r="J100" s="28"/>
      <c r="K100" s="28"/>
      <c r="L100" s="28"/>
      <c r="M100" s="28"/>
    </row>
    <row r="101" spans="1:13">
      <c r="A101" s="28"/>
      <c r="B101" s="28"/>
      <c r="C101" s="28">
        <v>1</v>
      </c>
      <c r="D101" s="28"/>
      <c r="E101" s="28"/>
      <c r="F101" s="28"/>
      <c r="G101" s="42">
        <v>1</v>
      </c>
      <c r="H101" s="28"/>
      <c r="I101" s="28"/>
      <c r="J101" s="28"/>
      <c r="K101" s="28"/>
      <c r="L101" s="28"/>
      <c r="M101" s="28"/>
    </row>
    <row r="102" spans="1:13">
      <c r="A102" s="28"/>
      <c r="B102" s="28">
        <v>1</v>
      </c>
      <c r="C102" s="28"/>
      <c r="D102" s="28">
        <v>1</v>
      </c>
      <c r="E102" s="28"/>
      <c r="F102" s="28"/>
      <c r="G102" s="28"/>
      <c r="H102" s="28"/>
      <c r="I102" s="28"/>
      <c r="J102" s="28"/>
      <c r="K102" s="28"/>
      <c r="L102" s="28"/>
      <c r="M102" s="28"/>
    </row>
    <row r="103" spans="1:13">
      <c r="A103" s="28">
        <v>1</v>
      </c>
      <c r="B103" s="28"/>
      <c r="C103" s="28"/>
      <c r="D103" s="28"/>
      <c r="E103" s="28"/>
      <c r="F103" s="28"/>
      <c r="G103" s="28"/>
      <c r="H103" s="28"/>
      <c r="I103" s="28"/>
      <c r="J103" s="28"/>
      <c r="K103" s="28"/>
      <c r="L103" s="28"/>
      <c r="M103" s="28">
        <v>1</v>
      </c>
    </row>
    <row r="104" spans="1:13">
      <c r="A104" s="28"/>
      <c r="B104" s="28"/>
      <c r="C104" s="28">
        <v>1</v>
      </c>
      <c r="D104" s="28"/>
      <c r="E104" s="28"/>
      <c r="F104" s="28"/>
      <c r="G104" s="28"/>
      <c r="H104" s="28"/>
      <c r="I104" s="28"/>
      <c r="J104" s="28"/>
      <c r="K104" s="28"/>
      <c r="L104" s="28"/>
      <c r="M104" s="28">
        <v>1</v>
      </c>
    </row>
    <row r="105" spans="1:13">
      <c r="A105" s="28"/>
      <c r="B105" s="28"/>
      <c r="C105" s="28">
        <v>1</v>
      </c>
      <c r="D105" s="28"/>
      <c r="E105" s="28"/>
      <c r="F105" s="28"/>
      <c r="G105" s="28"/>
      <c r="H105" s="28"/>
      <c r="I105" s="28"/>
      <c r="J105" s="28"/>
      <c r="K105" s="28"/>
      <c r="L105" s="28"/>
      <c r="M105" s="28">
        <v>1</v>
      </c>
    </row>
    <row r="106" spans="1:13">
      <c r="A106" s="28">
        <v>1</v>
      </c>
      <c r="B106" s="28"/>
      <c r="C106" s="28"/>
      <c r="D106" s="28"/>
      <c r="E106" s="28"/>
      <c r="F106" s="28">
        <v>1</v>
      </c>
      <c r="G106" s="28"/>
      <c r="H106" s="28"/>
      <c r="I106" s="28"/>
      <c r="J106" s="28"/>
      <c r="K106" s="28"/>
      <c r="L106" s="28"/>
      <c r="M106" s="42">
        <v>1</v>
      </c>
    </row>
    <row r="107" spans="1:13">
      <c r="A107" s="28"/>
      <c r="B107" s="28"/>
      <c r="C107" s="28">
        <v>1</v>
      </c>
      <c r="D107" s="28"/>
      <c r="E107" s="28"/>
      <c r="F107" s="28"/>
      <c r="G107" s="28">
        <v>1</v>
      </c>
      <c r="H107" s="28"/>
      <c r="I107" s="28"/>
      <c r="J107" s="28"/>
      <c r="K107" s="28"/>
      <c r="L107" s="28"/>
      <c r="M107" s="28"/>
    </row>
    <row r="108" spans="1:13">
      <c r="A108" s="28">
        <v>1</v>
      </c>
      <c r="B108" s="28"/>
      <c r="C108" s="28"/>
      <c r="D108" s="28"/>
      <c r="E108" s="28"/>
      <c r="F108" s="28"/>
      <c r="G108" s="28"/>
      <c r="H108" s="28"/>
      <c r="I108" s="28"/>
      <c r="J108" s="28"/>
      <c r="K108" s="28"/>
      <c r="L108" s="28"/>
      <c r="M108" s="28">
        <v>1</v>
      </c>
    </row>
    <row r="109" spans="1:13">
      <c r="A109" s="28">
        <v>1</v>
      </c>
      <c r="B109" s="28"/>
      <c r="C109" s="28"/>
      <c r="D109" s="28"/>
      <c r="E109" s="28"/>
      <c r="F109" s="28"/>
      <c r="G109" s="28"/>
      <c r="H109" s="28"/>
      <c r="I109" s="28"/>
      <c r="J109" s="28"/>
      <c r="K109" s="28"/>
      <c r="L109" s="28"/>
      <c r="M109" s="28">
        <v>1</v>
      </c>
    </row>
    <row r="110" spans="1:13">
      <c r="A110" s="28">
        <v>1</v>
      </c>
      <c r="B110" s="28"/>
      <c r="C110" s="28"/>
      <c r="D110" s="28">
        <v>1</v>
      </c>
      <c r="E110" s="28"/>
      <c r="F110" s="28"/>
      <c r="G110" s="28"/>
      <c r="H110" s="28"/>
      <c r="I110" s="28"/>
      <c r="J110" s="28"/>
      <c r="K110" s="28"/>
      <c r="L110" s="28"/>
      <c r="M110" s="28">
        <v>1</v>
      </c>
    </row>
    <row r="111" spans="1:13">
      <c r="A111" s="28"/>
      <c r="B111" s="28">
        <v>1</v>
      </c>
      <c r="C111" s="28"/>
      <c r="D111" s="28">
        <v>1</v>
      </c>
      <c r="E111" s="28"/>
      <c r="F111" s="28"/>
      <c r="G111" s="28"/>
      <c r="H111" s="28"/>
      <c r="I111" s="28"/>
      <c r="J111" s="28"/>
      <c r="K111" s="28"/>
      <c r="L111" s="28"/>
      <c r="M111" s="28">
        <v>1</v>
      </c>
    </row>
    <row r="112" spans="1:13">
      <c r="A112" s="28">
        <v>1</v>
      </c>
      <c r="B112" s="28"/>
      <c r="C112" s="28"/>
      <c r="D112" s="28"/>
      <c r="E112" s="28"/>
      <c r="F112" s="28"/>
      <c r="G112" s="28"/>
      <c r="H112" s="28"/>
      <c r="I112" s="28"/>
      <c r="J112" s="28"/>
      <c r="K112" s="28"/>
      <c r="L112" s="28"/>
      <c r="M112" s="28">
        <v>1</v>
      </c>
    </row>
    <row r="113" spans="1:13">
      <c r="A113" s="28">
        <v>1</v>
      </c>
      <c r="B113" s="28"/>
      <c r="C113" s="28"/>
      <c r="D113" s="28"/>
      <c r="E113" s="28"/>
      <c r="F113" s="28"/>
      <c r="G113" s="28"/>
      <c r="H113" s="28"/>
      <c r="I113" s="28"/>
      <c r="J113" s="28"/>
      <c r="K113" s="28"/>
      <c r="L113" s="28"/>
      <c r="M113" s="28">
        <v>1</v>
      </c>
    </row>
    <row r="114" spans="1:13">
      <c r="A114" s="28">
        <v>1</v>
      </c>
      <c r="B114" s="28"/>
      <c r="C114" s="28"/>
      <c r="D114" s="28"/>
      <c r="E114" s="28"/>
      <c r="F114" s="28"/>
      <c r="G114" s="28">
        <v>1</v>
      </c>
      <c r="H114" s="28"/>
      <c r="I114" s="28"/>
      <c r="J114" s="28"/>
      <c r="K114" s="28"/>
      <c r="L114" s="28"/>
      <c r="M114" s="28"/>
    </row>
    <row r="115" spans="1:13">
      <c r="A115" s="28"/>
      <c r="B115" s="28"/>
      <c r="C115" s="28">
        <v>1</v>
      </c>
      <c r="D115" s="28"/>
      <c r="E115" s="28"/>
      <c r="F115" s="28"/>
      <c r="G115" s="28">
        <v>1</v>
      </c>
      <c r="H115" s="28"/>
      <c r="I115" s="28"/>
      <c r="J115" s="28"/>
      <c r="K115" s="28"/>
      <c r="L115" s="28"/>
      <c r="M115" s="28"/>
    </row>
    <row r="116" spans="1:13">
      <c r="A116" s="28">
        <v>1</v>
      </c>
      <c r="B116" s="28"/>
      <c r="C116" s="28"/>
      <c r="D116" s="28"/>
      <c r="E116" s="28"/>
      <c r="F116" s="28"/>
      <c r="G116" s="28"/>
      <c r="H116" s="28"/>
      <c r="I116" s="28"/>
      <c r="J116" s="28"/>
      <c r="K116" s="28"/>
      <c r="L116" s="28"/>
      <c r="M116" s="28">
        <v>1</v>
      </c>
    </row>
    <row r="117" spans="1:13">
      <c r="A117" s="28">
        <v>1</v>
      </c>
      <c r="B117" s="28"/>
      <c r="C117" s="28"/>
      <c r="D117" s="28"/>
      <c r="E117" s="28"/>
      <c r="F117" s="28"/>
      <c r="G117" s="28"/>
      <c r="H117" s="28"/>
      <c r="I117" s="28"/>
      <c r="J117" s="28"/>
      <c r="K117" s="28"/>
      <c r="L117" s="28"/>
      <c r="M117" s="28">
        <v>1</v>
      </c>
    </row>
    <row r="118" spans="1:13">
      <c r="A118" s="28">
        <v>1</v>
      </c>
      <c r="B118" s="28"/>
      <c r="C118" s="28"/>
      <c r="D118" s="28">
        <v>1</v>
      </c>
      <c r="E118" s="28"/>
      <c r="F118" s="28"/>
      <c r="G118" s="28"/>
      <c r="H118" s="28"/>
      <c r="I118" s="28"/>
      <c r="J118" s="28"/>
      <c r="K118" s="28"/>
      <c r="L118" s="28"/>
      <c r="M118" s="28">
        <v>1</v>
      </c>
    </row>
    <row r="119" spans="1:13">
      <c r="A119" s="28">
        <v>1</v>
      </c>
      <c r="B119" s="28"/>
      <c r="C119" s="28"/>
      <c r="D119" s="28">
        <v>1</v>
      </c>
      <c r="E119" s="28"/>
      <c r="F119" s="28"/>
      <c r="G119" s="28"/>
      <c r="H119" s="28"/>
      <c r="I119" s="28"/>
      <c r="J119" s="28"/>
      <c r="K119" s="28"/>
      <c r="L119" s="28"/>
      <c r="M119" s="28">
        <v>1</v>
      </c>
    </row>
    <row r="120" spans="1:13">
      <c r="A120" s="28">
        <v>1</v>
      </c>
      <c r="B120" s="28"/>
      <c r="C120" s="28"/>
      <c r="D120" s="28"/>
      <c r="E120" s="28"/>
      <c r="F120" s="28"/>
      <c r="G120" s="28"/>
      <c r="H120" s="28"/>
      <c r="I120" s="28"/>
      <c r="J120" s="28"/>
      <c r="K120" s="28"/>
      <c r="L120" s="28"/>
      <c r="M120" s="28">
        <v>1</v>
      </c>
    </row>
    <row r="121" spans="1:13">
      <c r="A121" s="28">
        <v>1</v>
      </c>
      <c r="B121" s="28"/>
      <c r="C121" s="28"/>
      <c r="D121" s="28">
        <v>1</v>
      </c>
      <c r="E121" s="28"/>
      <c r="F121" s="28"/>
      <c r="G121" s="28"/>
      <c r="H121" s="28"/>
      <c r="I121" s="28"/>
      <c r="J121" s="28"/>
      <c r="K121" s="28"/>
      <c r="L121" s="28"/>
      <c r="M121" s="28">
        <v>1</v>
      </c>
    </row>
    <row r="122" spans="1:13">
      <c r="A122" s="28">
        <v>1</v>
      </c>
      <c r="B122" s="28"/>
      <c r="C122" s="28"/>
      <c r="D122" s="28">
        <v>1</v>
      </c>
      <c r="E122" s="28"/>
      <c r="F122" s="28"/>
      <c r="G122" s="28"/>
      <c r="H122" s="28"/>
      <c r="I122" s="28"/>
      <c r="J122" s="28"/>
      <c r="K122" s="28"/>
      <c r="L122" s="28"/>
      <c r="M122" s="28">
        <v>1</v>
      </c>
    </row>
    <row r="123" spans="1:13">
      <c r="A123" s="28">
        <v>1</v>
      </c>
      <c r="B123" s="28"/>
      <c r="C123" s="28"/>
      <c r="D123" s="28"/>
      <c r="E123" s="28"/>
      <c r="F123" s="28"/>
      <c r="G123" s="28">
        <v>1</v>
      </c>
      <c r="H123" s="28"/>
      <c r="I123" s="28"/>
      <c r="J123" s="28"/>
      <c r="K123" s="28"/>
      <c r="L123" s="28"/>
      <c r="M123" s="28"/>
    </row>
    <row r="124" spans="1:13">
      <c r="A124" s="28">
        <v>1</v>
      </c>
      <c r="B124" s="28"/>
      <c r="C124" s="28"/>
      <c r="D124" s="28"/>
      <c r="E124" s="28"/>
      <c r="F124" s="28"/>
      <c r="G124" s="28"/>
      <c r="H124" s="28"/>
      <c r="I124" s="28"/>
      <c r="J124" s="28"/>
      <c r="K124" s="28"/>
      <c r="L124" s="28"/>
      <c r="M124" s="28">
        <v>1</v>
      </c>
    </row>
    <row r="125" spans="1:13">
      <c r="A125" s="28">
        <v>1</v>
      </c>
      <c r="B125" s="28"/>
      <c r="C125" s="28"/>
      <c r="D125" s="28"/>
      <c r="E125" s="28"/>
      <c r="F125" s="28">
        <v>1</v>
      </c>
      <c r="G125" s="28"/>
      <c r="H125" s="28"/>
      <c r="I125" s="28"/>
      <c r="J125" s="28"/>
      <c r="K125" s="28"/>
      <c r="L125" s="28"/>
      <c r="M125" s="28"/>
    </row>
    <row r="126" spans="1:13">
      <c r="A126" s="28">
        <v>1</v>
      </c>
      <c r="B126" s="28"/>
      <c r="C126" s="28"/>
      <c r="D126" s="28"/>
      <c r="E126" s="28"/>
      <c r="F126" s="28"/>
      <c r="G126" s="28"/>
      <c r="H126" s="28"/>
      <c r="I126" s="28"/>
      <c r="J126" s="28"/>
      <c r="K126" s="28"/>
      <c r="L126" s="28"/>
      <c r="M126" s="28">
        <v>1</v>
      </c>
    </row>
    <row r="127" spans="1:13">
      <c r="A127" s="28">
        <v>1</v>
      </c>
      <c r="B127" s="28"/>
      <c r="C127" s="28"/>
      <c r="D127" s="28">
        <v>1</v>
      </c>
      <c r="E127" s="28"/>
      <c r="F127" s="28"/>
      <c r="G127" s="28"/>
      <c r="H127" s="28"/>
      <c r="I127" s="28"/>
      <c r="J127" s="28"/>
      <c r="K127" s="28"/>
      <c r="L127" s="28"/>
      <c r="M127" s="28">
        <v>1</v>
      </c>
    </row>
    <row r="128" spans="1:13">
      <c r="A128" s="28">
        <v>1</v>
      </c>
      <c r="B128" s="28"/>
      <c r="C128" s="28"/>
      <c r="D128" s="28"/>
      <c r="E128" s="28"/>
      <c r="F128" s="28"/>
      <c r="G128" s="28"/>
      <c r="H128" s="28"/>
      <c r="I128" s="28">
        <v>1</v>
      </c>
      <c r="J128" s="28"/>
      <c r="K128" s="28"/>
      <c r="L128" s="28"/>
      <c r="M128" s="28"/>
    </row>
    <row r="129" spans="1:13">
      <c r="A129" s="28">
        <v>1</v>
      </c>
      <c r="B129" s="28"/>
      <c r="C129" s="28"/>
      <c r="D129" s="28"/>
      <c r="E129" s="28"/>
      <c r="F129" s="28"/>
      <c r="G129" s="28"/>
      <c r="H129" s="28"/>
      <c r="I129" s="28"/>
      <c r="J129" s="28"/>
      <c r="K129" s="28"/>
      <c r="L129" s="28"/>
      <c r="M129" s="28">
        <v>1</v>
      </c>
    </row>
    <row r="130" spans="1:13">
      <c r="A130" s="28">
        <v>1</v>
      </c>
      <c r="B130" s="28"/>
      <c r="C130" s="28"/>
      <c r="D130" s="28"/>
      <c r="E130" s="28">
        <v>1</v>
      </c>
      <c r="F130" s="28"/>
      <c r="G130" s="28"/>
      <c r="H130" s="28"/>
      <c r="I130" s="28"/>
      <c r="J130" s="28"/>
      <c r="K130" s="28"/>
      <c r="L130" s="28"/>
      <c r="M130" s="28"/>
    </row>
    <row r="131" spans="1:13">
      <c r="A131" s="28">
        <v>1</v>
      </c>
      <c r="B131" s="28"/>
      <c r="C131" s="28"/>
      <c r="D131" s="28"/>
      <c r="E131" s="28"/>
      <c r="F131" s="28"/>
      <c r="G131" s="28"/>
      <c r="H131" s="28"/>
      <c r="I131" s="28"/>
      <c r="J131" s="28"/>
      <c r="K131" s="28"/>
      <c r="L131" s="28"/>
      <c r="M131" s="28">
        <v>1</v>
      </c>
    </row>
    <row r="132" spans="1:13">
      <c r="A132" s="28"/>
      <c r="B132" s="28"/>
      <c r="C132" s="28">
        <v>1</v>
      </c>
      <c r="D132" s="28"/>
      <c r="E132" s="28"/>
      <c r="F132" s="28"/>
      <c r="G132" s="28"/>
      <c r="H132" s="28"/>
      <c r="I132" s="28"/>
      <c r="J132" s="28"/>
      <c r="K132" s="28"/>
      <c r="L132" s="28"/>
      <c r="M132" s="28">
        <v>1</v>
      </c>
    </row>
    <row r="133" spans="1:13">
      <c r="A133" s="28"/>
      <c r="B133" s="28"/>
      <c r="C133" s="28">
        <v>1</v>
      </c>
      <c r="D133" s="28">
        <v>1</v>
      </c>
      <c r="E133" s="28"/>
      <c r="F133" s="28"/>
      <c r="G133" s="28"/>
      <c r="H133" s="28"/>
      <c r="I133" s="28"/>
      <c r="J133" s="28"/>
      <c r="K133" s="28"/>
      <c r="L133" s="28"/>
      <c r="M133" s="28">
        <v>1</v>
      </c>
    </row>
    <row r="134" spans="1:13">
      <c r="A134" s="28"/>
      <c r="B134" s="28"/>
      <c r="C134" s="28">
        <v>1</v>
      </c>
      <c r="D134" s="28"/>
      <c r="E134" s="28"/>
      <c r="F134" s="28"/>
      <c r="G134" s="28">
        <v>1</v>
      </c>
      <c r="H134" s="28"/>
      <c r="I134" s="28"/>
      <c r="J134" s="28"/>
      <c r="K134" s="28"/>
      <c r="L134" s="28"/>
      <c r="M134" s="28"/>
    </row>
    <row r="135" spans="1:13">
      <c r="A135" s="28">
        <v>1</v>
      </c>
      <c r="B135" s="28"/>
      <c r="C135" s="28"/>
      <c r="D135" s="28">
        <v>1</v>
      </c>
      <c r="E135" s="28"/>
      <c r="F135" s="28"/>
      <c r="G135" s="28"/>
      <c r="H135" s="28"/>
      <c r="I135" s="28"/>
      <c r="J135" s="28"/>
      <c r="K135" s="28"/>
      <c r="L135" s="28"/>
      <c r="M135" s="28">
        <v>1</v>
      </c>
    </row>
    <row r="136" spans="1:13">
      <c r="A136" s="28"/>
      <c r="B136" s="28"/>
      <c r="C136" s="28">
        <v>1</v>
      </c>
      <c r="D136" s="28"/>
      <c r="E136" s="28"/>
      <c r="F136" s="28"/>
      <c r="G136" s="28">
        <v>1</v>
      </c>
      <c r="H136" s="28"/>
      <c r="I136" s="28"/>
      <c r="J136" s="28"/>
      <c r="K136" s="28"/>
      <c r="L136" s="28"/>
      <c r="M136" s="28"/>
    </row>
    <row r="137" spans="1:13">
      <c r="A137" s="20"/>
      <c r="B137" s="20"/>
      <c r="C137" s="20">
        <v>1</v>
      </c>
      <c r="D137" s="20"/>
      <c r="E137" s="20"/>
      <c r="F137" s="20"/>
      <c r="G137" s="20"/>
      <c r="H137" s="20"/>
      <c r="I137" s="99">
        <v>1</v>
      </c>
      <c r="J137" s="20"/>
      <c r="K137" s="20"/>
      <c r="L137" s="20"/>
      <c r="M137" s="20"/>
    </row>
    <row r="138" spans="1:13">
      <c r="A138" s="28"/>
      <c r="B138" s="28"/>
      <c r="C138" s="28">
        <v>1</v>
      </c>
      <c r="D138" s="28"/>
      <c r="E138" s="28"/>
      <c r="F138" s="28"/>
      <c r="G138" s="28"/>
      <c r="H138" s="28"/>
      <c r="I138" s="28"/>
      <c r="J138" s="28"/>
      <c r="K138" s="28"/>
      <c r="L138" s="28"/>
      <c r="M138" s="28">
        <v>1</v>
      </c>
    </row>
    <row r="139" spans="1:13">
      <c r="A139" s="28"/>
      <c r="B139" s="28"/>
      <c r="C139" s="28">
        <v>1</v>
      </c>
      <c r="D139" s="28"/>
      <c r="E139" s="28"/>
      <c r="F139" s="28"/>
      <c r="G139" s="28"/>
      <c r="H139" s="28"/>
      <c r="I139" s="28"/>
      <c r="J139" s="28"/>
      <c r="K139" s="28"/>
      <c r="L139" s="28"/>
      <c r="M139" s="28">
        <v>1</v>
      </c>
    </row>
    <row r="140" spans="1:13">
      <c r="A140" s="28"/>
      <c r="B140" s="28">
        <v>1</v>
      </c>
      <c r="C140" s="28"/>
      <c r="D140" s="28">
        <v>1</v>
      </c>
      <c r="E140" s="28"/>
      <c r="F140" s="28"/>
      <c r="G140" s="28"/>
      <c r="H140" s="28"/>
      <c r="I140" s="28"/>
      <c r="J140" s="28"/>
      <c r="K140" s="28"/>
      <c r="L140" s="28"/>
      <c r="M140" s="28"/>
    </row>
    <row r="141" spans="1:13">
      <c r="A141" s="28">
        <v>1</v>
      </c>
      <c r="B141" s="28"/>
      <c r="C141" s="28"/>
      <c r="D141" s="28"/>
      <c r="E141" s="28"/>
      <c r="F141" s="28"/>
      <c r="G141" s="28"/>
      <c r="H141" s="28"/>
      <c r="I141" s="28"/>
      <c r="J141" s="28"/>
      <c r="K141" s="28"/>
      <c r="L141" s="28"/>
      <c r="M141" s="28">
        <v>1</v>
      </c>
    </row>
    <row r="142" spans="1:13">
      <c r="A142" s="14"/>
      <c r="B142" s="14">
        <v>1</v>
      </c>
      <c r="C142" s="14"/>
      <c r="D142" s="14"/>
      <c r="E142" s="14"/>
      <c r="F142" s="14"/>
      <c r="G142" s="14"/>
      <c r="H142" s="14"/>
      <c r="I142" s="14"/>
      <c r="J142" s="14"/>
      <c r="K142" s="14"/>
      <c r="L142" s="14"/>
      <c r="M142" s="14">
        <v>1</v>
      </c>
    </row>
    <row r="143" spans="1:13">
      <c r="A143" s="28"/>
      <c r="B143" s="28">
        <v>1</v>
      </c>
      <c r="C143" s="28"/>
      <c r="D143" s="28"/>
      <c r="E143" s="28"/>
      <c r="F143" s="28"/>
      <c r="G143" s="28"/>
      <c r="H143" s="28"/>
      <c r="I143" s="28"/>
      <c r="J143" s="28"/>
      <c r="K143" s="28"/>
      <c r="L143" s="28"/>
      <c r="M143" s="28">
        <v>1</v>
      </c>
    </row>
    <row r="144" spans="1:13">
      <c r="A144" s="28"/>
      <c r="B144" s="28">
        <v>1</v>
      </c>
      <c r="C144" s="28"/>
      <c r="D144" s="28"/>
      <c r="E144" s="28"/>
      <c r="F144" s="28"/>
      <c r="G144" s="28"/>
      <c r="H144" s="28"/>
      <c r="I144" s="28"/>
      <c r="J144" s="28"/>
      <c r="K144" s="28"/>
      <c r="L144" s="28"/>
      <c r="M144" s="28">
        <v>1</v>
      </c>
    </row>
    <row r="145" spans="1:13">
      <c r="A145" s="28"/>
      <c r="B145" s="28">
        <v>1</v>
      </c>
      <c r="C145" s="28"/>
      <c r="D145" s="28"/>
      <c r="E145" s="28"/>
      <c r="F145" s="28"/>
      <c r="G145" s="28"/>
      <c r="H145" s="28"/>
      <c r="I145" s="28"/>
      <c r="J145" s="28"/>
      <c r="K145" s="28"/>
      <c r="L145" s="28"/>
      <c r="M145" s="28">
        <v>1</v>
      </c>
    </row>
    <row r="146" spans="1:13">
      <c r="A146" s="28"/>
      <c r="B146" s="28">
        <v>1</v>
      </c>
      <c r="C146" s="28"/>
      <c r="D146" s="28"/>
      <c r="E146" s="28"/>
      <c r="F146" s="28"/>
      <c r="G146" s="28"/>
      <c r="H146" s="28"/>
      <c r="I146" s="28"/>
      <c r="J146" s="28"/>
      <c r="K146" s="28"/>
      <c r="L146" s="28"/>
      <c r="M146" s="28">
        <v>1</v>
      </c>
    </row>
    <row r="147" spans="1:13">
      <c r="A147" s="28">
        <v>1</v>
      </c>
      <c r="B147" s="28"/>
      <c r="C147" s="28"/>
      <c r="D147" s="28"/>
      <c r="E147" s="28"/>
      <c r="F147" s="28"/>
      <c r="G147" s="28"/>
      <c r="H147" s="28"/>
      <c r="I147" s="28">
        <v>1</v>
      </c>
      <c r="J147" s="28"/>
      <c r="K147" s="28"/>
      <c r="L147" s="28"/>
      <c r="M147" s="28"/>
    </row>
    <row r="148" spans="1:13">
      <c r="A148" s="28">
        <v>1</v>
      </c>
      <c r="B148" s="28"/>
      <c r="C148" s="28"/>
      <c r="D148" s="28">
        <v>1</v>
      </c>
      <c r="E148" s="28"/>
      <c r="F148" s="28"/>
      <c r="G148" s="28"/>
      <c r="H148" s="28"/>
      <c r="I148" s="28"/>
      <c r="J148" s="28"/>
      <c r="K148" s="28"/>
      <c r="L148" s="28"/>
      <c r="M148" s="28">
        <v>1</v>
      </c>
    </row>
    <row r="149" spans="1:13">
      <c r="A149" s="28"/>
      <c r="B149" s="28">
        <v>1</v>
      </c>
      <c r="C149" s="28"/>
      <c r="D149" s="28"/>
      <c r="E149" s="28"/>
      <c r="F149" s="28"/>
      <c r="G149" s="28"/>
      <c r="H149" s="28"/>
      <c r="I149" s="28"/>
      <c r="J149" s="28"/>
      <c r="K149" s="28"/>
      <c r="L149" s="28"/>
      <c r="M149" s="28">
        <v>1</v>
      </c>
    </row>
    <row r="150" spans="1:13">
      <c r="A150" s="28">
        <v>1</v>
      </c>
      <c r="B150" s="28"/>
      <c r="C150" s="28"/>
      <c r="D150" s="28">
        <v>1</v>
      </c>
      <c r="E150" s="28"/>
      <c r="F150" s="28"/>
      <c r="G150" s="28"/>
      <c r="H150" s="28"/>
      <c r="I150" s="28"/>
      <c r="J150" s="28"/>
      <c r="K150" s="28"/>
      <c r="L150" s="28"/>
      <c r="M150" s="28">
        <v>1</v>
      </c>
    </row>
    <row r="151" spans="1:13">
      <c r="A151" s="28">
        <v>1</v>
      </c>
      <c r="B151" s="28"/>
      <c r="C151" s="28"/>
      <c r="D151" s="28">
        <v>1</v>
      </c>
      <c r="E151" s="28"/>
      <c r="F151" s="28"/>
      <c r="G151" s="28"/>
      <c r="H151" s="28"/>
      <c r="I151" s="28"/>
      <c r="J151" s="28"/>
      <c r="K151" s="28"/>
      <c r="L151" s="28"/>
      <c r="M151" s="28">
        <v>1</v>
      </c>
    </row>
    <row r="152" spans="1:13">
      <c r="A152" s="28"/>
      <c r="B152" s="28">
        <v>1</v>
      </c>
      <c r="C152" s="28"/>
      <c r="D152" s="28"/>
      <c r="E152" s="28"/>
      <c r="F152" s="28"/>
      <c r="G152" s="28"/>
      <c r="H152" s="28"/>
      <c r="I152" s="28"/>
      <c r="J152" s="28"/>
      <c r="K152" s="28"/>
      <c r="L152" s="28"/>
      <c r="M152" s="28">
        <v>1</v>
      </c>
    </row>
    <row r="153" spans="1:13">
      <c r="A153" s="28">
        <v>1</v>
      </c>
      <c r="B153" s="28"/>
      <c r="C153" s="28"/>
      <c r="D153" s="28"/>
      <c r="E153" s="28"/>
      <c r="F153" s="28"/>
      <c r="G153" s="28"/>
      <c r="H153" s="28"/>
      <c r="I153" s="28"/>
      <c r="J153" s="28"/>
      <c r="K153" s="28"/>
      <c r="L153" s="28"/>
      <c r="M153" s="28">
        <v>1</v>
      </c>
    </row>
    <row r="154" spans="1:13">
      <c r="A154" s="28">
        <v>1</v>
      </c>
      <c r="B154" s="28"/>
      <c r="C154" s="28"/>
      <c r="D154" s="28">
        <v>1</v>
      </c>
      <c r="E154" s="28"/>
      <c r="F154" s="28"/>
      <c r="G154" s="28"/>
      <c r="H154" s="28"/>
      <c r="I154" s="28"/>
      <c r="J154" s="28"/>
      <c r="K154" s="28"/>
      <c r="L154" s="28"/>
      <c r="M154" s="28">
        <v>1</v>
      </c>
    </row>
    <row r="155" spans="1:13">
      <c r="A155" s="60">
        <v>1</v>
      </c>
      <c r="B155" s="60"/>
      <c r="C155" s="60"/>
      <c r="D155" s="60"/>
      <c r="E155" s="60"/>
      <c r="F155" s="60"/>
      <c r="G155" s="60"/>
      <c r="H155" s="60"/>
      <c r="I155" s="60"/>
      <c r="J155" s="60"/>
      <c r="K155" s="60"/>
      <c r="L155" s="60"/>
      <c r="M155" s="60">
        <v>1</v>
      </c>
    </row>
    <row r="156" spans="1:13">
      <c r="A156" s="28">
        <v>1</v>
      </c>
      <c r="B156" s="28"/>
      <c r="C156" s="28"/>
      <c r="D156" s="28"/>
      <c r="E156" s="28"/>
      <c r="F156" s="28"/>
      <c r="G156" s="28"/>
      <c r="H156" s="28"/>
      <c r="I156" s="28"/>
      <c r="J156" s="28"/>
      <c r="K156" s="28"/>
      <c r="L156" s="28"/>
      <c r="M156" s="28">
        <v>1</v>
      </c>
    </row>
    <row r="157" spans="1:13">
      <c r="A157" s="28">
        <v>1</v>
      </c>
      <c r="B157" s="28"/>
      <c r="C157" s="28"/>
      <c r="D157" s="28">
        <v>1</v>
      </c>
      <c r="E157" s="28"/>
      <c r="F157" s="28"/>
      <c r="G157" s="28"/>
      <c r="H157" s="28"/>
      <c r="I157" s="28"/>
      <c r="J157" s="28"/>
      <c r="K157" s="28"/>
      <c r="L157" s="28"/>
      <c r="M157" s="28"/>
    </row>
    <row r="158" spans="1:13">
      <c r="A158" s="28">
        <v>1</v>
      </c>
      <c r="B158" s="28"/>
      <c r="C158" s="28"/>
      <c r="D158" s="28">
        <v>1</v>
      </c>
      <c r="E158" s="28"/>
      <c r="F158" s="28"/>
      <c r="G158" s="28"/>
      <c r="H158" s="28"/>
      <c r="I158" s="28"/>
      <c r="J158" s="28"/>
      <c r="K158" s="28"/>
      <c r="L158" s="28"/>
      <c r="M158" s="28">
        <v>1</v>
      </c>
    </row>
    <row r="159" spans="1:13">
      <c r="A159" s="28">
        <v>1</v>
      </c>
      <c r="B159" s="28"/>
      <c r="C159" s="28"/>
      <c r="D159" s="28"/>
      <c r="E159" s="28"/>
      <c r="F159" s="28"/>
      <c r="G159" s="28"/>
      <c r="H159" s="28"/>
      <c r="I159" s="28"/>
      <c r="J159" s="28"/>
      <c r="K159" s="28"/>
      <c r="L159" s="28"/>
      <c r="M159" s="28">
        <v>1</v>
      </c>
    </row>
    <row r="160" spans="1:13">
      <c r="A160" s="28"/>
      <c r="B160" s="28">
        <v>1</v>
      </c>
      <c r="C160" s="28"/>
      <c r="D160" s="28"/>
      <c r="E160" s="28"/>
      <c r="F160" s="28"/>
      <c r="G160" s="28"/>
      <c r="H160" s="28"/>
      <c r="I160" s="28"/>
      <c r="J160" s="28"/>
      <c r="K160" s="28"/>
      <c r="L160" s="28"/>
      <c r="M160" s="28">
        <v>1</v>
      </c>
    </row>
    <row r="161" spans="1:14">
      <c r="A161" s="28"/>
      <c r="B161" s="28">
        <v>1</v>
      </c>
      <c r="C161" s="28"/>
      <c r="D161" s="28">
        <v>1</v>
      </c>
      <c r="E161" s="28"/>
      <c r="F161" s="28"/>
      <c r="G161" s="28"/>
      <c r="H161" s="28">
        <v>1</v>
      </c>
      <c r="I161" s="28"/>
      <c r="J161" s="28"/>
      <c r="K161" s="28"/>
      <c r="L161" s="28"/>
      <c r="M161" s="28"/>
    </row>
    <row r="162" spans="1:14">
      <c r="A162" s="28"/>
      <c r="B162" s="28"/>
      <c r="C162" s="28">
        <v>1</v>
      </c>
      <c r="D162" s="28">
        <v>1</v>
      </c>
      <c r="E162" s="28"/>
      <c r="F162" s="28"/>
      <c r="G162" s="28"/>
      <c r="H162" s="28"/>
      <c r="I162" s="28"/>
      <c r="J162" s="28"/>
      <c r="K162" s="28"/>
      <c r="L162" s="28"/>
      <c r="M162" s="28"/>
    </row>
    <row r="163" spans="1:14">
      <c r="A163" s="28"/>
      <c r="B163" s="28"/>
      <c r="C163" s="28">
        <v>1</v>
      </c>
      <c r="D163" s="28"/>
      <c r="E163" s="28"/>
      <c r="F163" s="28">
        <v>1</v>
      </c>
      <c r="G163" s="28"/>
      <c r="H163" s="28"/>
      <c r="I163" s="28"/>
      <c r="J163" s="28"/>
      <c r="K163" s="28"/>
      <c r="L163" s="28"/>
      <c r="M163" s="28"/>
    </row>
    <row r="164" spans="1:14">
      <c r="A164" s="28"/>
      <c r="B164" s="28"/>
      <c r="C164" s="42">
        <v>1</v>
      </c>
      <c r="D164" s="28"/>
      <c r="E164" s="28"/>
      <c r="F164" s="28"/>
      <c r="G164" s="28"/>
      <c r="H164" s="28"/>
      <c r="I164" s="28">
        <v>1</v>
      </c>
      <c r="J164" s="28"/>
      <c r="K164" s="28"/>
      <c r="L164" s="28"/>
      <c r="M164" s="28"/>
    </row>
    <row r="165" spans="1:14">
      <c r="A165" s="28"/>
      <c r="B165" s="28"/>
      <c r="C165" s="28">
        <v>1</v>
      </c>
      <c r="D165" s="28"/>
      <c r="E165" s="28"/>
      <c r="F165" s="28"/>
      <c r="G165" s="28"/>
      <c r="H165" s="28"/>
      <c r="I165" s="28"/>
      <c r="J165" s="28"/>
      <c r="K165" s="28"/>
      <c r="L165" s="28"/>
      <c r="M165" s="28">
        <v>1</v>
      </c>
    </row>
    <row r="166" spans="1:14">
      <c r="A166" s="28"/>
      <c r="B166" s="28">
        <v>1</v>
      </c>
      <c r="C166" s="28"/>
      <c r="D166" s="28"/>
      <c r="E166" s="28"/>
      <c r="F166" s="28">
        <v>1</v>
      </c>
      <c r="G166" s="28"/>
      <c r="H166" s="28"/>
      <c r="I166" s="28"/>
      <c r="J166" s="28"/>
      <c r="K166" s="28"/>
      <c r="L166" s="28"/>
      <c r="M166" s="28"/>
    </row>
    <row r="167" spans="1:14">
      <c r="A167" s="28"/>
      <c r="B167" s="28"/>
      <c r="C167" s="28">
        <v>1</v>
      </c>
      <c r="D167" s="28"/>
      <c r="E167" s="28"/>
      <c r="F167" s="28"/>
      <c r="G167" s="28"/>
      <c r="H167" s="28"/>
      <c r="I167" s="28">
        <v>1</v>
      </c>
      <c r="J167" s="28"/>
      <c r="K167" s="28"/>
      <c r="L167" s="28"/>
      <c r="M167" s="28"/>
    </row>
    <row r="168" spans="1:14">
      <c r="A168" s="28"/>
      <c r="B168" s="28"/>
      <c r="C168" s="28">
        <v>1</v>
      </c>
      <c r="D168" s="28"/>
      <c r="E168" s="28"/>
      <c r="F168" s="28"/>
      <c r="G168" s="28"/>
      <c r="H168" s="28"/>
      <c r="I168" s="28"/>
      <c r="J168" s="28"/>
      <c r="K168" s="28"/>
      <c r="L168" s="28"/>
      <c r="M168" s="28">
        <v>1</v>
      </c>
    </row>
    <row r="169" spans="1:14">
      <c r="A169" s="28"/>
      <c r="B169" s="28"/>
      <c r="C169" s="28">
        <v>1</v>
      </c>
      <c r="D169" s="28"/>
      <c r="E169" s="28"/>
      <c r="F169" s="28"/>
      <c r="G169" s="28"/>
      <c r="H169" s="28"/>
      <c r="I169" s="28"/>
      <c r="J169" s="28"/>
      <c r="K169" s="28"/>
      <c r="L169" s="28"/>
      <c r="M169" s="28">
        <v>1</v>
      </c>
    </row>
    <row r="170" spans="1:14">
      <c r="A170" s="28"/>
      <c r="B170" s="28"/>
      <c r="C170" s="28">
        <v>1</v>
      </c>
      <c r="D170" s="28"/>
      <c r="E170" s="28">
        <v>1</v>
      </c>
      <c r="F170" s="28"/>
      <c r="G170" s="28"/>
      <c r="H170" s="28"/>
      <c r="I170" s="28"/>
      <c r="J170" s="28"/>
      <c r="K170" s="28"/>
      <c r="L170" s="28"/>
      <c r="M170" s="28"/>
    </row>
    <row r="173" spans="1:14">
      <c r="C173" s="68" t="s">
        <v>1205</v>
      </c>
      <c r="D173" s="100">
        <f t="shared" ref="D173:M173" si="0">SUM(D3:D170)</f>
        <v>39</v>
      </c>
      <c r="E173" s="100">
        <f t="shared" si="0"/>
        <v>7</v>
      </c>
      <c r="F173" s="100">
        <f t="shared" si="0"/>
        <v>8</v>
      </c>
      <c r="G173" s="100">
        <f t="shared" si="0"/>
        <v>17</v>
      </c>
      <c r="H173" s="100">
        <f t="shared" si="0"/>
        <v>4</v>
      </c>
      <c r="I173" s="100">
        <f t="shared" si="0"/>
        <v>5</v>
      </c>
      <c r="J173" s="100">
        <f t="shared" si="0"/>
        <v>1</v>
      </c>
      <c r="K173" s="100">
        <f t="shared" si="0"/>
        <v>4</v>
      </c>
      <c r="L173" s="100">
        <f t="shared" si="0"/>
        <v>4</v>
      </c>
      <c r="M173" s="100">
        <f t="shared" si="0"/>
        <v>105</v>
      </c>
    </row>
    <row r="174" spans="1:14">
      <c r="C174" s="68" t="s">
        <v>82</v>
      </c>
      <c r="D174" s="68">
        <v>2</v>
      </c>
      <c r="E174" s="68">
        <v>1</v>
      </c>
      <c r="F174" s="68">
        <v>1</v>
      </c>
      <c r="G174" s="68">
        <v>12</v>
      </c>
      <c r="H174" s="68">
        <v>0</v>
      </c>
      <c r="I174" s="68">
        <v>3</v>
      </c>
      <c r="J174" s="68">
        <v>0</v>
      </c>
      <c r="K174" s="68">
        <v>0</v>
      </c>
      <c r="L174" s="68">
        <v>0</v>
      </c>
      <c r="M174" s="68">
        <v>10</v>
      </c>
      <c r="N174" s="68">
        <f>SUM(D174:M174)</f>
        <v>29</v>
      </c>
    </row>
    <row r="175" spans="1:14">
      <c r="B175" s="68" t="s">
        <v>1350</v>
      </c>
      <c r="D175" s="68">
        <v>5</v>
      </c>
      <c r="E175" s="68">
        <v>0</v>
      </c>
      <c r="F175" s="68">
        <v>1</v>
      </c>
      <c r="G175" s="68">
        <v>0</v>
      </c>
      <c r="H175" s="68">
        <v>3</v>
      </c>
      <c r="I175" s="68">
        <v>0</v>
      </c>
      <c r="J175" s="68">
        <v>0</v>
      </c>
      <c r="K175" s="68">
        <v>1</v>
      </c>
      <c r="L175" s="68">
        <v>1</v>
      </c>
      <c r="M175" s="68">
        <v>14</v>
      </c>
      <c r="N175" s="68">
        <f>SUM(D175:M175)</f>
        <v>25</v>
      </c>
    </row>
  </sheetData>
  <mergeCells count="2">
    <mergeCell ref="A1:C1"/>
    <mergeCell ref="D1:M1"/>
  </mergeCells>
  <conditionalFormatting sqref="C1:C1000">
    <cfRule type="notContainsBlanks" dxfId="5" priority="1">
      <formula>LEN(TRIM(C1))&gt;0</formula>
    </cfRule>
  </conditionalFormatting>
  <conditionalFormatting sqref="B1:B1000">
    <cfRule type="notContainsBlanks" dxfId="4" priority="2">
      <formula>LEN(TRIM(B1))&gt;0</formula>
    </cfRule>
  </conditionalFormatting>
  <conditionalFormatting sqref="A162:Z165">
    <cfRule type="notContainsBlanks" dxfId="3" priority="3">
      <formula>LEN(TRIM(A162))&gt;0</formula>
    </cfRule>
  </conditionalFormatting>
  <conditionalFormatting sqref="A167:Z170">
    <cfRule type="notContainsBlanks" dxfId="2" priority="4">
      <formula>LEN(TRIM(A167))&gt;0</formula>
    </cfRule>
  </conditionalFormatting>
  <conditionalFormatting sqref="A136:Z139 A134:Z134 A133:Z133 A132:Z132 A115:Z115 A107:Z107 A105:Z105 A104:Z104 A101:Z101 A100:Z100 A90:Z90 A89:Z89 A82:Z82 A54:Z54 A53:Z53 A50:Z50 A47:Z47">
    <cfRule type="notContainsBlanks" dxfId="1" priority="5">
      <formula>LEN(TRIM(A136))&gt;0</formula>
    </cfRule>
  </conditionalFormatting>
  <conditionalFormatting sqref="A20:Z20 A56:Z56 A59:Z59 A60:Z60 A71:Z71 A72:Z72 A75:Z75 A80:Z80 A86:Z86 A98:Z98 A102:Z102 A111:Z111 A140:Z140 A142:Z142 A143:Z143 A144:Z144 A145:Z145 A146:Z146 A149:Z149 A152:Z152 A160:Z160 A161:Z161 A166:Z166">
    <cfRule type="notContainsBlanks" dxfId="0" priority="6">
      <formula>LEN(TRIM(A20))&gt;0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L1000"/>
  <sheetViews>
    <sheetView workbookViewId="0"/>
  </sheetViews>
  <sheetFormatPr baseColWidth="10" defaultColWidth="12.5703125" defaultRowHeight="15" customHeight="1"/>
  <cols>
    <col min="1" max="2" width="12.5703125" customWidth="1"/>
    <col min="3" max="3" width="24.140625" customWidth="1"/>
    <col min="4" max="4" width="29.42578125" customWidth="1"/>
    <col min="5" max="5" width="15" customWidth="1"/>
    <col min="6" max="6" width="18" customWidth="1"/>
    <col min="9" max="9" width="19.28515625" customWidth="1"/>
    <col min="11" max="11" width="21.140625" customWidth="1"/>
  </cols>
  <sheetData>
    <row r="1" spans="1:12" ht="15.75" customHeight="1">
      <c r="A1" s="18" t="s">
        <v>10</v>
      </c>
      <c r="B1" s="18" t="s">
        <v>1351</v>
      </c>
      <c r="C1" s="18" t="s">
        <v>0</v>
      </c>
      <c r="D1" s="18" t="s">
        <v>8</v>
      </c>
      <c r="E1" s="75" t="s">
        <v>146</v>
      </c>
      <c r="F1" s="75" t="s">
        <v>5</v>
      </c>
      <c r="G1" s="18" t="s">
        <v>1352</v>
      </c>
      <c r="H1" s="18" t="s">
        <v>1353</v>
      </c>
      <c r="I1" s="18" t="s">
        <v>51</v>
      </c>
      <c r="J1" s="18" t="s">
        <v>52</v>
      </c>
      <c r="K1" s="75" t="s">
        <v>1354</v>
      </c>
      <c r="L1" s="18" t="s">
        <v>61</v>
      </c>
    </row>
    <row r="2" spans="1:12" ht="15.75" customHeight="1">
      <c r="C2" s="18" t="s">
        <v>1355</v>
      </c>
      <c r="D2" s="18" t="s">
        <v>1356</v>
      </c>
      <c r="K2" s="18" t="s">
        <v>1357</v>
      </c>
    </row>
    <row r="3" spans="1:12" ht="15.75" customHeight="1">
      <c r="K3" s="18" t="s">
        <v>1358</v>
      </c>
    </row>
    <row r="4" spans="1:12" ht="15.75" customHeight="1">
      <c r="K4" s="18" t="s">
        <v>1359</v>
      </c>
    </row>
    <row r="5" spans="1:12" ht="15.75" customHeight="1">
      <c r="K5" s="18" t="s">
        <v>1360</v>
      </c>
    </row>
    <row r="6" spans="1:12" ht="15.75" customHeight="1">
      <c r="K6" s="18" t="s">
        <v>1361</v>
      </c>
    </row>
    <row r="7" spans="1:12" ht="15.75" customHeight="1">
      <c r="K7" s="18" t="s">
        <v>772</v>
      </c>
    </row>
    <row r="8" spans="1:12" ht="15.75" customHeight="1"/>
    <row r="9" spans="1:12" ht="15.75" customHeight="1"/>
    <row r="10" spans="1:12" ht="15.75" customHeight="1"/>
    <row r="11" spans="1:12" ht="15.75" customHeight="1"/>
    <row r="12" spans="1:12" ht="15.75" customHeight="1"/>
    <row r="13" spans="1:12" ht="15.75" customHeight="1"/>
    <row r="14" spans="1:12" ht="15.75" customHeight="1"/>
    <row r="15" spans="1:12" ht="15.75" customHeight="1"/>
    <row r="16" spans="1: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spans="1:5" ht="15.75" customHeight="1">
      <c r="A33" s="18" t="s">
        <v>1362</v>
      </c>
      <c r="B33" s="18" t="s">
        <v>10</v>
      </c>
      <c r="C33" s="18" t="s">
        <v>1363</v>
      </c>
      <c r="D33" s="18" t="s">
        <v>10</v>
      </c>
      <c r="E33" s="18" t="s">
        <v>1364</v>
      </c>
    </row>
    <row r="34" spans="1:5" ht="15.75" customHeight="1">
      <c r="A34" s="18">
        <v>1</v>
      </c>
      <c r="B34" s="18">
        <v>13</v>
      </c>
      <c r="D34" s="18">
        <v>13</v>
      </c>
    </row>
    <row r="35" spans="1:5" ht="15.75" customHeight="1">
      <c r="A35" s="18">
        <f t="shared" ref="A35:A131" si="0">A34+1</f>
        <v>2</v>
      </c>
      <c r="B35" s="18">
        <v>29</v>
      </c>
      <c r="D35" s="18">
        <v>29</v>
      </c>
    </row>
    <row r="36" spans="1:5" ht="15.75" customHeight="1">
      <c r="A36" s="18">
        <f t="shared" si="0"/>
        <v>3</v>
      </c>
      <c r="B36" s="18">
        <v>25</v>
      </c>
      <c r="D36" s="18">
        <v>48</v>
      </c>
    </row>
    <row r="37" spans="1:5" ht="15.75" customHeight="1">
      <c r="A37" s="18">
        <f t="shared" si="0"/>
        <v>4</v>
      </c>
      <c r="B37" s="18">
        <v>32</v>
      </c>
      <c r="D37" s="18">
        <v>25</v>
      </c>
    </row>
    <row r="38" spans="1:5" ht="15.75" customHeight="1">
      <c r="A38" s="18">
        <f t="shared" si="0"/>
        <v>5</v>
      </c>
      <c r="B38" s="18">
        <v>42</v>
      </c>
      <c r="D38" s="18" t="s">
        <v>1365</v>
      </c>
    </row>
    <row r="39" spans="1:5" ht="15.75" customHeight="1">
      <c r="A39" s="18">
        <f t="shared" si="0"/>
        <v>6</v>
      </c>
      <c r="B39" s="18">
        <v>28</v>
      </c>
      <c r="D39" s="18">
        <v>10</v>
      </c>
    </row>
    <row r="40" spans="1:5" ht="15.75" customHeight="1">
      <c r="A40" s="18">
        <f t="shared" si="0"/>
        <v>7</v>
      </c>
      <c r="B40" s="18">
        <v>43</v>
      </c>
      <c r="D40" s="18" t="s">
        <v>1366</v>
      </c>
    </row>
    <row r="41" spans="1:5" ht="15.75" customHeight="1">
      <c r="A41" s="18">
        <f t="shared" si="0"/>
        <v>8</v>
      </c>
      <c r="B41" s="18">
        <v>44</v>
      </c>
      <c r="D41" s="18">
        <v>42</v>
      </c>
    </row>
    <row r="42" spans="1:5" ht="15.75" customHeight="1">
      <c r="A42" s="18">
        <f t="shared" si="0"/>
        <v>9</v>
      </c>
      <c r="B42" s="18">
        <v>41</v>
      </c>
      <c r="D42" s="18">
        <v>28</v>
      </c>
    </row>
    <row r="43" spans="1:5" ht="15.75" customHeight="1">
      <c r="A43" s="18">
        <f t="shared" si="0"/>
        <v>10</v>
      </c>
      <c r="B43" s="18">
        <v>15</v>
      </c>
      <c r="D43" s="18">
        <v>32</v>
      </c>
    </row>
    <row r="44" spans="1:5" ht="15.75" customHeight="1">
      <c r="A44" s="18">
        <f t="shared" si="0"/>
        <v>11</v>
      </c>
      <c r="B44" s="18">
        <v>45</v>
      </c>
      <c r="D44" s="18">
        <v>43</v>
      </c>
    </row>
    <row r="45" spans="1:5" ht="15.75" customHeight="1">
      <c r="A45" s="18">
        <f t="shared" si="0"/>
        <v>12</v>
      </c>
      <c r="B45" s="18">
        <v>46</v>
      </c>
      <c r="D45" s="18">
        <v>44</v>
      </c>
    </row>
    <row r="46" spans="1:5" ht="15.75" customHeight="1">
      <c r="A46" s="18">
        <f t="shared" si="0"/>
        <v>13</v>
      </c>
      <c r="B46" s="18">
        <v>47</v>
      </c>
      <c r="D46" s="18">
        <v>41</v>
      </c>
    </row>
    <row r="47" spans="1:5" ht="15.75" customHeight="1">
      <c r="A47" s="18">
        <f t="shared" si="0"/>
        <v>14</v>
      </c>
      <c r="B47" s="101" t="s">
        <v>1367</v>
      </c>
      <c r="C47" s="18" t="s">
        <v>1010</v>
      </c>
      <c r="D47" s="18">
        <v>15</v>
      </c>
    </row>
    <row r="48" spans="1:5" ht="15.75" customHeight="1">
      <c r="A48" s="18">
        <f t="shared" si="0"/>
        <v>15</v>
      </c>
      <c r="D48" s="18">
        <v>49</v>
      </c>
    </row>
    <row r="49" spans="1:5" ht="15.75" customHeight="1">
      <c r="A49" s="18">
        <f t="shared" si="0"/>
        <v>16</v>
      </c>
      <c r="D49" s="18">
        <v>45</v>
      </c>
    </row>
    <row r="50" spans="1:5" ht="15.75" customHeight="1">
      <c r="A50" s="18">
        <f t="shared" si="0"/>
        <v>17</v>
      </c>
      <c r="D50" s="18">
        <v>46</v>
      </c>
    </row>
    <row r="51" spans="1:5" ht="15.75" customHeight="1">
      <c r="A51" s="18">
        <f t="shared" si="0"/>
        <v>18</v>
      </c>
      <c r="D51" s="75" t="s">
        <v>1368</v>
      </c>
    </row>
    <row r="52" spans="1:5" ht="15.75" customHeight="1">
      <c r="A52" s="18">
        <f t="shared" si="0"/>
        <v>19</v>
      </c>
      <c r="D52" s="18">
        <v>47</v>
      </c>
    </row>
    <row r="53" spans="1:5" ht="15.75" customHeight="1">
      <c r="A53" s="18">
        <f t="shared" si="0"/>
        <v>20</v>
      </c>
      <c r="D53" s="75" t="s">
        <v>1369</v>
      </c>
      <c r="E53" s="18" t="s">
        <v>1010</v>
      </c>
    </row>
    <row r="54" spans="1:5" ht="15.75" customHeight="1">
      <c r="A54" s="18">
        <f t="shared" si="0"/>
        <v>21</v>
      </c>
      <c r="D54" s="18" t="s">
        <v>1370</v>
      </c>
      <c r="E54" s="18" t="s">
        <v>1371</v>
      </c>
    </row>
    <row r="55" spans="1:5" ht="15.75" customHeight="1">
      <c r="A55" s="18">
        <f t="shared" si="0"/>
        <v>22</v>
      </c>
      <c r="D55" s="18">
        <v>17</v>
      </c>
    </row>
    <row r="56" spans="1:5" ht="15.75" customHeight="1">
      <c r="A56" s="18">
        <f t="shared" si="0"/>
        <v>23</v>
      </c>
      <c r="D56" s="18" t="s">
        <v>1372</v>
      </c>
      <c r="E56" s="18" t="s">
        <v>1373</v>
      </c>
    </row>
    <row r="57" spans="1:5" ht="15.75" customHeight="1">
      <c r="A57" s="18">
        <f t="shared" si="0"/>
        <v>24</v>
      </c>
      <c r="D57" s="18" t="s">
        <v>1374</v>
      </c>
      <c r="E57" s="102" t="s">
        <v>1226</v>
      </c>
    </row>
    <row r="58" spans="1:5" ht="15.75" customHeight="1">
      <c r="A58" s="18">
        <f t="shared" si="0"/>
        <v>25</v>
      </c>
      <c r="D58" s="18">
        <v>22</v>
      </c>
    </row>
    <row r="59" spans="1:5" ht="15.75" customHeight="1">
      <c r="A59" s="18">
        <f t="shared" si="0"/>
        <v>26</v>
      </c>
      <c r="D59" s="18">
        <v>50</v>
      </c>
    </row>
    <row r="60" spans="1:5" ht="15.75" customHeight="1">
      <c r="A60" s="18">
        <f t="shared" si="0"/>
        <v>27</v>
      </c>
      <c r="D60" s="18">
        <v>51</v>
      </c>
    </row>
    <row r="61" spans="1:5" ht="15.75" customHeight="1">
      <c r="A61" s="18">
        <f t="shared" si="0"/>
        <v>28</v>
      </c>
      <c r="D61" s="18" t="s">
        <v>1375</v>
      </c>
      <c r="E61" s="18" t="s">
        <v>1376</v>
      </c>
    </row>
    <row r="62" spans="1:5" ht="15.75" customHeight="1">
      <c r="A62" s="18">
        <f t="shared" si="0"/>
        <v>29</v>
      </c>
      <c r="D62" s="18">
        <v>52</v>
      </c>
    </row>
    <row r="63" spans="1:5" ht="15.75" customHeight="1">
      <c r="A63" s="18">
        <f t="shared" si="0"/>
        <v>30</v>
      </c>
      <c r="D63" s="18">
        <v>53</v>
      </c>
    </row>
    <row r="64" spans="1:5" ht="15.75" customHeight="1">
      <c r="A64" s="18">
        <f t="shared" si="0"/>
        <v>31</v>
      </c>
      <c r="D64" s="18">
        <v>19</v>
      </c>
    </row>
    <row r="65" spans="1:6" ht="15.75" customHeight="1">
      <c r="A65" s="18">
        <f t="shared" si="0"/>
        <v>32</v>
      </c>
      <c r="D65" s="18">
        <v>54</v>
      </c>
    </row>
    <row r="66" spans="1:6" ht="15.75" customHeight="1">
      <c r="A66" s="18">
        <f t="shared" si="0"/>
        <v>33</v>
      </c>
      <c r="D66" s="18">
        <v>55</v>
      </c>
    </row>
    <row r="67" spans="1:6" ht="15.75" customHeight="1">
      <c r="A67" s="18">
        <f t="shared" si="0"/>
        <v>34</v>
      </c>
      <c r="D67" s="18" t="s">
        <v>1377</v>
      </c>
    </row>
    <row r="68" spans="1:6" ht="15.75" customHeight="1">
      <c r="A68" s="18">
        <f t="shared" si="0"/>
        <v>35</v>
      </c>
      <c r="D68" s="18">
        <v>56</v>
      </c>
    </row>
    <row r="69" spans="1:6" ht="15.75" customHeight="1">
      <c r="A69" s="18">
        <f t="shared" si="0"/>
        <v>36</v>
      </c>
      <c r="D69" s="18" t="s">
        <v>1378</v>
      </c>
      <c r="E69" s="103" t="s">
        <v>1230</v>
      </c>
    </row>
    <row r="70" spans="1:6" ht="15.75" customHeight="1">
      <c r="A70" s="18">
        <f t="shared" si="0"/>
        <v>37</v>
      </c>
      <c r="D70" s="75" t="s">
        <v>1379</v>
      </c>
      <c r="E70" s="18" t="s">
        <v>1380</v>
      </c>
      <c r="F70" s="37" t="s">
        <v>1381</v>
      </c>
    </row>
    <row r="71" spans="1:6" ht="15.75" customHeight="1">
      <c r="A71" s="18">
        <f t="shared" si="0"/>
        <v>38</v>
      </c>
      <c r="D71" s="18">
        <v>17</v>
      </c>
    </row>
    <row r="72" spans="1:6" ht="15.75" customHeight="1">
      <c r="A72" s="18">
        <f t="shared" si="0"/>
        <v>39</v>
      </c>
      <c r="D72" s="75" t="s">
        <v>1382</v>
      </c>
      <c r="E72" s="18" t="s">
        <v>1383</v>
      </c>
      <c r="F72" s="37" t="s">
        <v>1384</v>
      </c>
    </row>
    <row r="73" spans="1:6" ht="15.75" customHeight="1">
      <c r="A73" s="18">
        <f t="shared" si="0"/>
        <v>40</v>
      </c>
      <c r="D73" s="18" t="s">
        <v>1385</v>
      </c>
    </row>
    <row r="74" spans="1:6" ht="15.75" customHeight="1">
      <c r="A74" s="18">
        <f t="shared" si="0"/>
        <v>41</v>
      </c>
      <c r="D74" s="18" t="s">
        <v>1386</v>
      </c>
      <c r="E74" s="18" t="s">
        <v>1387</v>
      </c>
    </row>
    <row r="75" spans="1:6" ht="15.75" customHeight="1">
      <c r="A75" s="18">
        <f t="shared" si="0"/>
        <v>42</v>
      </c>
      <c r="D75" s="18" t="s">
        <v>1388</v>
      </c>
    </row>
    <row r="76" spans="1:6" ht="15.75" customHeight="1">
      <c r="A76" s="18">
        <f t="shared" si="0"/>
        <v>43</v>
      </c>
      <c r="D76" s="75">
        <v>57</v>
      </c>
    </row>
    <row r="77" spans="1:6" ht="15.75" customHeight="1">
      <c r="A77" s="18">
        <f t="shared" si="0"/>
        <v>44</v>
      </c>
      <c r="D77" s="18" t="s">
        <v>1389</v>
      </c>
    </row>
    <row r="78" spans="1:6" ht="15.75" customHeight="1">
      <c r="A78" s="18">
        <f t="shared" si="0"/>
        <v>45</v>
      </c>
      <c r="D78" s="18" t="s">
        <v>1390</v>
      </c>
    </row>
    <row r="79" spans="1:6" ht="15.75" customHeight="1">
      <c r="A79" s="18">
        <f t="shared" si="0"/>
        <v>46</v>
      </c>
      <c r="D79" s="75">
        <v>58</v>
      </c>
    </row>
    <row r="80" spans="1:6" ht="15.75" customHeight="1">
      <c r="A80" s="18">
        <f t="shared" si="0"/>
        <v>47</v>
      </c>
      <c r="D80" s="18" t="s">
        <v>1389</v>
      </c>
    </row>
    <row r="81" spans="1:6" ht="15.75" customHeight="1">
      <c r="A81" s="18">
        <f t="shared" si="0"/>
        <v>48</v>
      </c>
      <c r="D81" s="18" t="s">
        <v>1391</v>
      </c>
      <c r="E81" s="18" t="s">
        <v>1392</v>
      </c>
    </row>
    <row r="82" spans="1:6" ht="15.75" customHeight="1">
      <c r="A82" s="18">
        <f t="shared" si="0"/>
        <v>49</v>
      </c>
      <c r="D82" s="18" t="s">
        <v>1391</v>
      </c>
      <c r="E82" s="18" t="s">
        <v>1393</v>
      </c>
    </row>
    <row r="83" spans="1:6" ht="15.75" customHeight="1">
      <c r="A83" s="18">
        <f t="shared" si="0"/>
        <v>50</v>
      </c>
      <c r="D83" s="18" t="s">
        <v>1391</v>
      </c>
      <c r="E83" s="18" t="s">
        <v>1394</v>
      </c>
    </row>
    <row r="84" spans="1:6" ht="15.75" customHeight="1">
      <c r="A84" s="18">
        <f t="shared" si="0"/>
        <v>51</v>
      </c>
      <c r="D84" s="18" t="s">
        <v>1395</v>
      </c>
    </row>
    <row r="85" spans="1:6" ht="15.75" customHeight="1">
      <c r="A85" s="18">
        <f t="shared" si="0"/>
        <v>52</v>
      </c>
      <c r="D85" s="18" t="s">
        <v>1367</v>
      </c>
      <c r="E85" s="18" t="s">
        <v>1396</v>
      </c>
    </row>
    <row r="86" spans="1:6" ht="15.75" customHeight="1">
      <c r="A86" s="18">
        <f t="shared" si="0"/>
        <v>53</v>
      </c>
      <c r="D86" s="18" t="s">
        <v>1397</v>
      </c>
      <c r="E86" s="18" t="s">
        <v>1398</v>
      </c>
      <c r="F86" s="37" t="s">
        <v>1399</v>
      </c>
    </row>
    <row r="87" spans="1:6" ht="15.75" customHeight="1">
      <c r="A87" s="18">
        <f t="shared" si="0"/>
        <v>54</v>
      </c>
    </row>
    <row r="88" spans="1:6" ht="15.75" customHeight="1">
      <c r="A88" s="18">
        <f t="shared" si="0"/>
        <v>55</v>
      </c>
    </row>
    <row r="89" spans="1:6" ht="15.75" customHeight="1">
      <c r="A89" s="18">
        <f t="shared" si="0"/>
        <v>56</v>
      </c>
    </row>
    <row r="90" spans="1:6" ht="15.75" customHeight="1">
      <c r="A90" s="18">
        <f t="shared" si="0"/>
        <v>57</v>
      </c>
    </row>
    <row r="91" spans="1:6" ht="15.75" customHeight="1">
      <c r="A91" s="18">
        <f t="shared" si="0"/>
        <v>58</v>
      </c>
    </row>
    <row r="92" spans="1:6" ht="15.75" customHeight="1">
      <c r="A92" s="18">
        <f t="shared" si="0"/>
        <v>59</v>
      </c>
    </row>
    <row r="93" spans="1:6" ht="15.75" customHeight="1">
      <c r="A93" s="18">
        <f t="shared" si="0"/>
        <v>60</v>
      </c>
    </row>
    <row r="94" spans="1:6" ht="15.75" customHeight="1">
      <c r="A94" s="18">
        <f t="shared" si="0"/>
        <v>61</v>
      </c>
    </row>
    <row r="95" spans="1:6" ht="15.75" customHeight="1">
      <c r="A95" s="18">
        <f t="shared" si="0"/>
        <v>62</v>
      </c>
    </row>
    <row r="96" spans="1:6" ht="15.75" customHeight="1">
      <c r="A96" s="18">
        <f t="shared" si="0"/>
        <v>63</v>
      </c>
    </row>
    <row r="97" spans="1:1" ht="15.75" customHeight="1">
      <c r="A97" s="18">
        <f t="shared" si="0"/>
        <v>64</v>
      </c>
    </row>
    <row r="98" spans="1:1" ht="15.75" customHeight="1">
      <c r="A98" s="18">
        <f t="shared" si="0"/>
        <v>65</v>
      </c>
    </row>
    <row r="99" spans="1:1" ht="15.75" customHeight="1">
      <c r="A99" s="18">
        <f t="shared" si="0"/>
        <v>66</v>
      </c>
    </row>
    <row r="100" spans="1:1" ht="15.75" customHeight="1">
      <c r="A100" s="18">
        <f t="shared" si="0"/>
        <v>67</v>
      </c>
    </row>
    <row r="101" spans="1:1" ht="15.75" customHeight="1">
      <c r="A101" s="18">
        <f t="shared" si="0"/>
        <v>68</v>
      </c>
    </row>
    <row r="102" spans="1:1" ht="15.75" customHeight="1">
      <c r="A102" s="18">
        <f t="shared" si="0"/>
        <v>69</v>
      </c>
    </row>
    <row r="103" spans="1:1" ht="15.75" customHeight="1">
      <c r="A103" s="18">
        <f t="shared" si="0"/>
        <v>70</v>
      </c>
    </row>
    <row r="104" spans="1:1" ht="15.75" customHeight="1">
      <c r="A104" s="18">
        <f t="shared" si="0"/>
        <v>71</v>
      </c>
    </row>
    <row r="105" spans="1:1" ht="15.75" customHeight="1">
      <c r="A105" s="18">
        <f t="shared" si="0"/>
        <v>72</v>
      </c>
    </row>
    <row r="106" spans="1:1" ht="15.75" customHeight="1">
      <c r="A106" s="18">
        <f t="shared" si="0"/>
        <v>73</v>
      </c>
    </row>
    <row r="107" spans="1:1" ht="15.75" customHeight="1">
      <c r="A107" s="18">
        <f t="shared" si="0"/>
        <v>74</v>
      </c>
    </row>
    <row r="108" spans="1:1" ht="15.75" customHeight="1">
      <c r="A108" s="18">
        <f t="shared" si="0"/>
        <v>75</v>
      </c>
    </row>
    <row r="109" spans="1:1" ht="15.75" customHeight="1">
      <c r="A109" s="18">
        <f t="shared" si="0"/>
        <v>76</v>
      </c>
    </row>
    <row r="110" spans="1:1" ht="15.75" customHeight="1">
      <c r="A110" s="18">
        <f t="shared" si="0"/>
        <v>77</v>
      </c>
    </row>
    <row r="111" spans="1:1" ht="15.75" customHeight="1">
      <c r="A111" s="18">
        <f t="shared" si="0"/>
        <v>78</v>
      </c>
    </row>
    <row r="112" spans="1:1" ht="15.75" customHeight="1">
      <c r="A112" s="18">
        <f t="shared" si="0"/>
        <v>79</v>
      </c>
    </row>
    <row r="113" spans="1:1" ht="15.75" customHeight="1">
      <c r="A113" s="18">
        <f t="shared" si="0"/>
        <v>80</v>
      </c>
    </row>
    <row r="114" spans="1:1" ht="15.75" customHeight="1">
      <c r="A114" s="18">
        <f t="shared" si="0"/>
        <v>81</v>
      </c>
    </row>
    <row r="115" spans="1:1" ht="15.75" customHeight="1">
      <c r="A115" s="18">
        <f t="shared" si="0"/>
        <v>82</v>
      </c>
    </row>
    <row r="116" spans="1:1" ht="15.75" customHeight="1">
      <c r="A116" s="18">
        <f t="shared" si="0"/>
        <v>83</v>
      </c>
    </row>
    <row r="117" spans="1:1" ht="15.75" customHeight="1">
      <c r="A117" s="18">
        <f t="shared" si="0"/>
        <v>84</v>
      </c>
    </row>
    <row r="118" spans="1:1" ht="15.75" customHeight="1">
      <c r="A118" s="18">
        <f t="shared" si="0"/>
        <v>85</v>
      </c>
    </row>
    <row r="119" spans="1:1" ht="15.75" customHeight="1">
      <c r="A119" s="18">
        <f t="shared" si="0"/>
        <v>86</v>
      </c>
    </row>
    <row r="120" spans="1:1" ht="15.75" customHeight="1">
      <c r="A120" s="18">
        <f t="shared" si="0"/>
        <v>87</v>
      </c>
    </row>
    <row r="121" spans="1:1" ht="15.75" customHeight="1">
      <c r="A121" s="18">
        <f t="shared" si="0"/>
        <v>88</v>
      </c>
    </row>
    <row r="122" spans="1:1" ht="15.75" customHeight="1">
      <c r="A122" s="18">
        <f t="shared" si="0"/>
        <v>89</v>
      </c>
    </row>
    <row r="123" spans="1:1" ht="15.75" customHeight="1">
      <c r="A123" s="18">
        <f t="shared" si="0"/>
        <v>90</v>
      </c>
    </row>
    <row r="124" spans="1:1" ht="15.75" customHeight="1">
      <c r="A124" s="18">
        <f t="shared" si="0"/>
        <v>91</v>
      </c>
    </row>
    <row r="125" spans="1:1" ht="15.75" customHeight="1">
      <c r="A125" s="18">
        <f t="shared" si="0"/>
        <v>92</v>
      </c>
    </row>
    <row r="126" spans="1:1" ht="15.75" customHeight="1">
      <c r="A126" s="18">
        <f t="shared" si="0"/>
        <v>93</v>
      </c>
    </row>
    <row r="127" spans="1:1" ht="15.75" customHeight="1">
      <c r="A127" s="18">
        <f t="shared" si="0"/>
        <v>94</v>
      </c>
    </row>
    <row r="128" spans="1:1" ht="15.75" customHeight="1">
      <c r="A128" s="18">
        <f t="shared" si="0"/>
        <v>95</v>
      </c>
    </row>
    <row r="129" spans="1:1" ht="15.75" customHeight="1">
      <c r="A129" s="18">
        <f t="shared" si="0"/>
        <v>96</v>
      </c>
    </row>
    <row r="130" spans="1:1" ht="15.75" customHeight="1">
      <c r="A130" s="18">
        <f t="shared" si="0"/>
        <v>97</v>
      </c>
    </row>
    <row r="131" spans="1:1" ht="15.75" customHeight="1">
      <c r="A131" s="18">
        <f t="shared" si="0"/>
        <v>98</v>
      </c>
    </row>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70" r:id="rId1" xr:uid="{00000000-0004-0000-0D00-000000000000}"/>
    <hyperlink ref="F72" r:id="rId2" xr:uid="{00000000-0004-0000-0D00-000001000000}"/>
    <hyperlink ref="F86" r:id="rId3" xr:uid="{00000000-0004-0000-0D00-000002000000}"/>
  </hyperlinks>
  <pageMargins left="0.7" right="0.7" top="0.75" bottom="0.75" header="0" footer="0"/>
  <pageSetup orientation="landscape"/>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000"/>
  <sheetViews>
    <sheetView topLeftCell="A19" workbookViewId="0">
      <selection activeCell="G21" sqref="G21"/>
    </sheetView>
  </sheetViews>
  <sheetFormatPr baseColWidth="10" defaultColWidth="12.5703125" defaultRowHeight="15" customHeight="1"/>
  <cols>
    <col min="1" max="1" width="12.5703125" customWidth="1"/>
    <col min="2" max="2" width="14.42578125" customWidth="1"/>
    <col min="3" max="6" width="12.5703125" customWidth="1"/>
  </cols>
  <sheetData>
    <row r="1" spans="1:2" ht="15.75" customHeight="1">
      <c r="A1" s="18" t="s">
        <v>15</v>
      </c>
      <c r="B1" s="18" t="s">
        <v>1338</v>
      </c>
    </row>
    <row r="2" spans="1:2" ht="15.75" customHeight="1">
      <c r="A2" s="18">
        <v>1983</v>
      </c>
      <c r="B2" s="18">
        <f>COUNTIF('Data Base'!$F$3:$F$131,A2)</f>
        <v>0</v>
      </c>
    </row>
    <row r="3" spans="1:2" ht="15.75" customHeight="1">
      <c r="A3" s="18">
        <f t="shared" ref="A3:A41" si="0">A2+1</f>
        <v>1984</v>
      </c>
      <c r="B3" s="18">
        <f>COUNTIF('Data Base'!$F$3:$F$131,A3)</f>
        <v>0</v>
      </c>
    </row>
    <row r="4" spans="1:2" ht="15.75" customHeight="1">
      <c r="A4" s="18">
        <f t="shared" si="0"/>
        <v>1985</v>
      </c>
      <c r="B4" s="18">
        <f>COUNTIF('Data Base'!$F$3:$F$131,A4)</f>
        <v>0</v>
      </c>
    </row>
    <row r="5" spans="1:2" ht="15.75" customHeight="1">
      <c r="A5" s="18">
        <f t="shared" si="0"/>
        <v>1986</v>
      </c>
      <c r="B5" s="18">
        <f>COUNTIF('Data Base'!$F$3:$F$131,A5)</f>
        <v>0</v>
      </c>
    </row>
    <row r="6" spans="1:2" ht="15.75" customHeight="1">
      <c r="A6" s="18">
        <f t="shared" si="0"/>
        <v>1987</v>
      </c>
      <c r="B6" s="18">
        <f>COUNTIF('Data Base'!$F$3:$F$131,A6)</f>
        <v>1</v>
      </c>
    </row>
    <row r="7" spans="1:2" ht="15.75" customHeight="1">
      <c r="A7" s="18">
        <f t="shared" si="0"/>
        <v>1988</v>
      </c>
      <c r="B7" s="18">
        <f>COUNTIF('Data Base'!$F$3:$F$131,A7)</f>
        <v>0</v>
      </c>
    </row>
    <row r="8" spans="1:2" ht="15.75" customHeight="1">
      <c r="A8" s="18">
        <f t="shared" si="0"/>
        <v>1989</v>
      </c>
      <c r="B8" s="18">
        <f>COUNTIF('Data Base'!$F$3:$F$131,A8)</f>
        <v>0</v>
      </c>
    </row>
    <row r="9" spans="1:2" ht="15.75" customHeight="1">
      <c r="A9" s="18">
        <f t="shared" si="0"/>
        <v>1990</v>
      </c>
      <c r="B9" s="18">
        <f>COUNTIF('Data Base'!$F$3:$F$131,A9)</f>
        <v>0</v>
      </c>
    </row>
    <row r="10" spans="1:2" ht="15.75" customHeight="1">
      <c r="A10" s="18">
        <f t="shared" si="0"/>
        <v>1991</v>
      </c>
      <c r="B10" s="18">
        <f>COUNTIF('Data Base'!$F$3:$F$131,A10)</f>
        <v>0</v>
      </c>
    </row>
    <row r="11" spans="1:2" ht="15.75" customHeight="1">
      <c r="A11" s="18">
        <f t="shared" si="0"/>
        <v>1992</v>
      </c>
      <c r="B11" s="18">
        <f>COUNTIF('Data Base'!$F$3:$F$131,A11)</f>
        <v>0</v>
      </c>
    </row>
    <row r="12" spans="1:2" ht="15.75" customHeight="1">
      <c r="A12" s="18">
        <f t="shared" si="0"/>
        <v>1993</v>
      </c>
      <c r="B12" s="18">
        <f>COUNTIF('Data Base'!$F$3:$F$131,A12)</f>
        <v>0</v>
      </c>
    </row>
    <row r="13" spans="1:2" ht="15.75" customHeight="1">
      <c r="A13" s="18">
        <f t="shared" si="0"/>
        <v>1994</v>
      </c>
      <c r="B13" s="18">
        <f>COUNTIF('Data Base'!$F$3:$F$131,A13)</f>
        <v>1</v>
      </c>
    </row>
    <row r="14" spans="1:2" ht="15.75" customHeight="1">
      <c r="A14" s="18">
        <f t="shared" si="0"/>
        <v>1995</v>
      </c>
      <c r="B14" s="18">
        <f>COUNTIF('Data Base'!$F$3:$F$131,A14)</f>
        <v>0</v>
      </c>
    </row>
    <row r="15" spans="1:2" ht="15.75" customHeight="1">
      <c r="A15" s="18">
        <f t="shared" si="0"/>
        <v>1996</v>
      </c>
      <c r="B15" s="18">
        <f>COUNTIF('Data Base'!$F$3:$F$131,A15)</f>
        <v>2</v>
      </c>
    </row>
    <row r="16" spans="1:2" ht="15.75" customHeight="1">
      <c r="A16" s="18">
        <f t="shared" si="0"/>
        <v>1997</v>
      </c>
      <c r="B16" s="18">
        <f>COUNTIF('Data Base'!$F$3:$F$131,A16)</f>
        <v>2</v>
      </c>
    </row>
    <row r="17" spans="1:2" ht="15.75" customHeight="1">
      <c r="A17" s="18">
        <f t="shared" si="0"/>
        <v>1998</v>
      </c>
      <c r="B17" s="18">
        <f>COUNTIF('Data Base'!$F$3:$F$131,A17)</f>
        <v>0</v>
      </c>
    </row>
    <row r="18" spans="1:2" ht="15.75" customHeight="1">
      <c r="A18" s="18">
        <f t="shared" si="0"/>
        <v>1999</v>
      </c>
      <c r="B18" s="18">
        <f>COUNTIF('Data Base'!$F$3:$F$131,A18)</f>
        <v>1</v>
      </c>
    </row>
    <row r="19" spans="1:2" ht="15.75" customHeight="1">
      <c r="A19" s="18">
        <f t="shared" si="0"/>
        <v>2000</v>
      </c>
      <c r="B19" s="18">
        <f>COUNTIF('Data Base'!$F$3:$F$131,A19)</f>
        <v>4</v>
      </c>
    </row>
    <row r="20" spans="1:2" ht="15.75" customHeight="1">
      <c r="A20" s="18">
        <f t="shared" si="0"/>
        <v>2001</v>
      </c>
      <c r="B20" s="18">
        <f>COUNTIF('Data Base'!$F$3:$F$131,A20)</f>
        <v>4</v>
      </c>
    </row>
    <row r="21" spans="1:2" ht="15.75" customHeight="1">
      <c r="A21" s="18">
        <f t="shared" si="0"/>
        <v>2002</v>
      </c>
      <c r="B21" s="18">
        <f>COUNTIF('Data Base'!$F$3:$F$131,A21)</f>
        <v>1</v>
      </c>
    </row>
    <row r="22" spans="1:2" ht="15.75" customHeight="1">
      <c r="A22" s="18">
        <f t="shared" si="0"/>
        <v>2003</v>
      </c>
      <c r="B22" s="18">
        <f>COUNTIF('Data Base'!$F$3:$F$131,A22)</f>
        <v>0</v>
      </c>
    </row>
    <row r="23" spans="1:2" ht="15.75" customHeight="1">
      <c r="A23" s="18">
        <f t="shared" si="0"/>
        <v>2004</v>
      </c>
      <c r="B23" s="18">
        <f>COUNTIF('Data Base'!$F$3:$F$131,A23)</f>
        <v>2</v>
      </c>
    </row>
    <row r="24" spans="1:2" ht="15.75" customHeight="1">
      <c r="A24" s="18">
        <f t="shared" si="0"/>
        <v>2005</v>
      </c>
      <c r="B24" s="18">
        <f>COUNTIF('Data Base'!$F$3:$F$131,A24)</f>
        <v>0</v>
      </c>
    </row>
    <row r="25" spans="1:2" ht="15.75" customHeight="1">
      <c r="A25" s="18">
        <f t="shared" si="0"/>
        <v>2006</v>
      </c>
      <c r="B25" s="18">
        <f>COUNTIF('Data Base'!$F$3:$F$131,A25)</f>
        <v>2</v>
      </c>
    </row>
    <row r="26" spans="1:2" ht="15.75" customHeight="1">
      <c r="A26" s="18">
        <f t="shared" si="0"/>
        <v>2007</v>
      </c>
      <c r="B26" s="18">
        <f>COUNTIF('Data Base'!$F$3:$F$131,A26)</f>
        <v>3</v>
      </c>
    </row>
    <row r="27" spans="1:2" ht="15.75" customHeight="1">
      <c r="A27" s="18">
        <f t="shared" si="0"/>
        <v>2008</v>
      </c>
      <c r="B27" s="18">
        <f>COUNTIF('Data Base'!$F$3:$F$131,A27)</f>
        <v>6</v>
      </c>
    </row>
    <row r="28" spans="1:2" ht="15.75" customHeight="1">
      <c r="A28" s="18">
        <f t="shared" si="0"/>
        <v>2009</v>
      </c>
      <c r="B28" s="18">
        <f>COUNTIF('Data Base'!$F$3:$F$131,A28)</f>
        <v>7</v>
      </c>
    </row>
    <row r="29" spans="1:2" ht="15.75" customHeight="1">
      <c r="A29" s="18">
        <f t="shared" si="0"/>
        <v>2010</v>
      </c>
      <c r="B29" s="18">
        <f>COUNTIF('Data Base'!$F$3:$F$131,A29)</f>
        <v>10</v>
      </c>
    </row>
    <row r="30" spans="1:2" ht="15.75" customHeight="1">
      <c r="A30" s="18">
        <f t="shared" si="0"/>
        <v>2011</v>
      </c>
      <c r="B30" s="18">
        <f>COUNTIF('Data Base'!$F$3:$F$131,A30)</f>
        <v>7</v>
      </c>
    </row>
    <row r="31" spans="1:2" ht="15.75" customHeight="1">
      <c r="A31" s="18">
        <f t="shared" si="0"/>
        <v>2012</v>
      </c>
      <c r="B31" s="18">
        <f>COUNTIF('Data Base'!$F$3:$F$131,A31)</f>
        <v>9</v>
      </c>
    </row>
    <row r="32" spans="1:2" ht="15.75" customHeight="1">
      <c r="A32" s="18">
        <f t="shared" si="0"/>
        <v>2013</v>
      </c>
      <c r="B32" s="18">
        <f>COUNTIF('Data Base'!$F$3:$F$131,A32)</f>
        <v>9</v>
      </c>
    </row>
    <row r="33" spans="1:2" ht="15.75" customHeight="1">
      <c r="A33" s="18">
        <f t="shared" si="0"/>
        <v>2014</v>
      </c>
      <c r="B33" s="18">
        <f>COUNTIF('Data Base'!$F$3:$F$131,A33)</f>
        <v>7</v>
      </c>
    </row>
    <row r="34" spans="1:2" ht="15.75" customHeight="1">
      <c r="A34" s="18">
        <f t="shared" si="0"/>
        <v>2015</v>
      </c>
      <c r="B34" s="18">
        <f>COUNTIF('Data Base'!$F$3:$F$131,A34)</f>
        <v>10</v>
      </c>
    </row>
    <row r="35" spans="1:2" ht="15.75" customHeight="1">
      <c r="A35" s="18">
        <f t="shared" si="0"/>
        <v>2016</v>
      </c>
      <c r="B35" s="18">
        <f>COUNTIF('Data Base'!$F$3:$F$131,A35)</f>
        <v>13</v>
      </c>
    </row>
    <row r="36" spans="1:2" ht="15.75" customHeight="1">
      <c r="A36" s="18">
        <f t="shared" si="0"/>
        <v>2017</v>
      </c>
      <c r="B36" s="18">
        <f>COUNTIF('Data Base'!$F$3:$F$131,A36)</f>
        <v>18</v>
      </c>
    </row>
    <row r="37" spans="1:2" ht="15.75" customHeight="1">
      <c r="A37" s="18">
        <f t="shared" si="0"/>
        <v>2018</v>
      </c>
      <c r="B37" s="18">
        <f>COUNTIF('Data Base'!$F$3:$F$131,A37)</f>
        <v>8</v>
      </c>
    </row>
    <row r="38" spans="1:2" ht="15.75" customHeight="1">
      <c r="A38" s="18">
        <f t="shared" si="0"/>
        <v>2019</v>
      </c>
      <c r="B38" s="18">
        <f>COUNTIF('Data Base'!$F$3:$F$131,A38)</f>
        <v>0</v>
      </c>
    </row>
    <row r="39" spans="1:2" ht="15.75" customHeight="1">
      <c r="A39" s="18">
        <f t="shared" si="0"/>
        <v>2020</v>
      </c>
      <c r="B39" s="18">
        <f>COUNTIF('Data Base'!$F$3:$F$131,A39)</f>
        <v>0</v>
      </c>
    </row>
    <row r="40" spans="1:2" ht="15.75" customHeight="1">
      <c r="A40" s="18">
        <f t="shared" si="0"/>
        <v>2021</v>
      </c>
      <c r="B40" s="18">
        <f>COUNTIF('Data Base'!$F$3:$F$131,A40)</f>
        <v>0</v>
      </c>
    </row>
    <row r="41" spans="1:2" ht="15.75" customHeight="1">
      <c r="A41" s="18">
        <f t="shared" si="0"/>
        <v>2022</v>
      </c>
      <c r="B41" s="18">
        <f>COUNTIF('Data Base'!$F$3:$F$131,A41)</f>
        <v>0</v>
      </c>
    </row>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24"/>
  <sheetViews>
    <sheetView workbookViewId="0">
      <selection activeCell="L44" sqref="L44"/>
    </sheetView>
  </sheetViews>
  <sheetFormatPr baseColWidth="10" defaultRowHeight="12.75"/>
  <sheetData>
    <row r="1" spans="1:18" ht="15.75">
      <c r="A1" s="161" t="s">
        <v>1422</v>
      </c>
      <c r="B1" s="161" t="s">
        <v>1423</v>
      </c>
      <c r="C1" t="s">
        <v>1428</v>
      </c>
      <c r="D1" t="s">
        <v>1429</v>
      </c>
      <c r="E1" s="161" t="s">
        <v>1426</v>
      </c>
      <c r="F1" s="161" t="s">
        <v>1424</v>
      </c>
      <c r="G1" s="169" t="s">
        <v>1425</v>
      </c>
      <c r="H1" s="161" t="s">
        <v>1427</v>
      </c>
      <c r="I1" t="s">
        <v>1430</v>
      </c>
      <c r="J1" t="s">
        <v>1431</v>
      </c>
      <c r="K1" t="s">
        <v>1432</v>
      </c>
      <c r="L1" t="s">
        <v>1433</v>
      </c>
      <c r="M1" t="s">
        <v>1434</v>
      </c>
      <c r="N1" t="s">
        <v>1435</v>
      </c>
      <c r="O1" t="s">
        <v>1436</v>
      </c>
      <c r="P1" t="s">
        <v>1437</v>
      </c>
      <c r="Q1" t="s">
        <v>1438</v>
      </c>
      <c r="R1" t="s">
        <v>1439</v>
      </c>
    </row>
    <row r="2" spans="1:18">
      <c r="A2">
        <v>1</v>
      </c>
      <c r="B2" t="s">
        <v>105</v>
      </c>
      <c r="C2" s="170" t="s">
        <v>1440</v>
      </c>
      <c r="D2" s="170" t="s">
        <v>1441</v>
      </c>
      <c r="E2">
        <v>25</v>
      </c>
      <c r="F2" s="171">
        <v>15</v>
      </c>
      <c r="G2">
        <v>11</v>
      </c>
      <c r="H2">
        <v>1</v>
      </c>
      <c r="I2" t="s">
        <v>105</v>
      </c>
      <c r="J2" t="s">
        <v>1442</v>
      </c>
      <c r="K2" t="s">
        <v>1443</v>
      </c>
      <c r="L2">
        <v>6</v>
      </c>
      <c r="M2" t="s">
        <v>1444</v>
      </c>
      <c r="N2" t="s">
        <v>105</v>
      </c>
      <c r="O2" t="s">
        <v>1445</v>
      </c>
      <c r="P2">
        <v>6</v>
      </c>
      <c r="Q2">
        <v>30.805997511499999</v>
      </c>
      <c r="R2">
        <v>34.035576125799999</v>
      </c>
    </row>
    <row r="3" spans="1:18">
      <c r="A3">
        <f t="shared" ref="A3:A24" si="0">A2+1</f>
        <v>2</v>
      </c>
      <c r="B3" t="s">
        <v>107</v>
      </c>
      <c r="C3" s="170" t="s">
        <v>1446</v>
      </c>
      <c r="D3" s="170" t="s">
        <v>1447</v>
      </c>
      <c r="E3" s="171">
        <v>10</v>
      </c>
      <c r="F3">
        <v>1</v>
      </c>
      <c r="G3">
        <v>3</v>
      </c>
      <c r="H3">
        <v>2</v>
      </c>
      <c r="I3" t="s">
        <v>107</v>
      </c>
      <c r="J3" t="s">
        <v>1442</v>
      </c>
      <c r="K3" t="s">
        <v>1443</v>
      </c>
      <c r="L3">
        <v>10</v>
      </c>
      <c r="M3" t="s">
        <v>1448</v>
      </c>
      <c r="N3" t="s">
        <v>107</v>
      </c>
      <c r="O3" t="s">
        <v>1449</v>
      </c>
      <c r="P3">
        <v>10</v>
      </c>
      <c r="Q3">
        <v>9.2569448663799996</v>
      </c>
      <c r="R3">
        <v>21.706082214399999</v>
      </c>
    </row>
    <row r="4" spans="1:18">
      <c r="A4">
        <f t="shared" si="0"/>
        <v>3</v>
      </c>
      <c r="B4" t="s">
        <v>108</v>
      </c>
      <c r="C4" s="170" t="s">
        <v>1450</v>
      </c>
      <c r="D4" s="170" t="s">
        <v>1451</v>
      </c>
      <c r="E4" s="171">
        <v>6</v>
      </c>
      <c r="F4">
        <v>2</v>
      </c>
      <c r="G4">
        <v>3</v>
      </c>
      <c r="H4">
        <v>3</v>
      </c>
      <c r="I4" t="s">
        <v>108</v>
      </c>
      <c r="J4" t="s">
        <v>1442</v>
      </c>
      <c r="K4" t="s">
        <v>1443</v>
      </c>
      <c r="L4">
        <v>22</v>
      </c>
      <c r="M4" t="s">
        <v>1452</v>
      </c>
      <c r="N4" t="s">
        <v>108</v>
      </c>
      <c r="O4" t="s">
        <v>1453</v>
      </c>
      <c r="P4">
        <v>22</v>
      </c>
      <c r="Q4">
        <v>9.0248888137699996</v>
      </c>
      <c r="R4">
        <v>19.239419195300002</v>
      </c>
    </row>
    <row r="5" spans="1:18">
      <c r="A5">
        <f t="shared" si="0"/>
        <v>4</v>
      </c>
      <c r="B5" t="s">
        <v>109</v>
      </c>
      <c r="C5" s="170" t="s">
        <v>1454</v>
      </c>
      <c r="D5" s="170" t="s">
        <v>1455</v>
      </c>
      <c r="E5" s="171">
        <v>13</v>
      </c>
      <c r="F5">
        <v>7</v>
      </c>
      <c r="G5">
        <v>5</v>
      </c>
      <c r="H5">
        <v>4</v>
      </c>
      <c r="I5" t="s">
        <v>109</v>
      </c>
      <c r="J5" t="s">
        <v>1442</v>
      </c>
      <c r="K5" t="s">
        <v>1443</v>
      </c>
      <c r="L5">
        <v>26</v>
      </c>
      <c r="M5" t="s">
        <v>1456</v>
      </c>
      <c r="N5" t="s">
        <v>109</v>
      </c>
      <c r="O5" t="s">
        <v>1457</v>
      </c>
      <c r="P5">
        <v>26</v>
      </c>
      <c r="Q5">
        <v>25.0858342989</v>
      </c>
      <c r="R5">
        <v>38.837945389300003</v>
      </c>
    </row>
    <row r="6" spans="1:18">
      <c r="A6">
        <f t="shared" si="0"/>
        <v>5</v>
      </c>
      <c r="B6" t="s">
        <v>110</v>
      </c>
      <c r="C6" s="170" t="s">
        <v>1458</v>
      </c>
      <c r="D6" s="170" t="s">
        <v>1459</v>
      </c>
      <c r="E6" s="171">
        <v>14</v>
      </c>
      <c r="F6">
        <v>7</v>
      </c>
      <c r="G6">
        <v>6</v>
      </c>
      <c r="H6">
        <v>5</v>
      </c>
      <c r="I6" t="s">
        <v>1460</v>
      </c>
      <c r="J6" t="s">
        <v>1442</v>
      </c>
      <c r="K6" t="s">
        <v>1443</v>
      </c>
      <c r="L6">
        <v>14</v>
      </c>
      <c r="M6" t="s">
        <v>1461</v>
      </c>
      <c r="N6" t="s">
        <v>1460</v>
      </c>
      <c r="O6" t="s">
        <v>1462</v>
      </c>
      <c r="P6">
        <v>14</v>
      </c>
      <c r="Q6">
        <v>15.7483284893</v>
      </c>
      <c r="R6">
        <v>18.4531148919</v>
      </c>
    </row>
    <row r="7" spans="1:18">
      <c r="A7">
        <f t="shared" si="0"/>
        <v>6</v>
      </c>
      <c r="B7" t="s">
        <v>111</v>
      </c>
      <c r="C7" s="170" t="s">
        <v>1463</v>
      </c>
      <c r="D7" s="170" t="s">
        <v>1464</v>
      </c>
      <c r="E7" s="171">
        <v>1</v>
      </c>
      <c r="F7">
        <v>1</v>
      </c>
      <c r="G7">
        <v>0</v>
      </c>
      <c r="H7">
        <v>0</v>
      </c>
      <c r="I7" t="s">
        <v>111</v>
      </c>
      <c r="J7" t="s">
        <v>1442</v>
      </c>
      <c r="K7" t="s">
        <v>1443</v>
      </c>
      <c r="L7">
        <v>18</v>
      </c>
      <c r="M7" t="s">
        <v>1465</v>
      </c>
      <c r="N7" t="s">
        <v>111</v>
      </c>
      <c r="O7" t="s">
        <v>1466</v>
      </c>
      <c r="P7">
        <v>18</v>
      </c>
      <c r="Q7">
        <v>8.2356788062700002</v>
      </c>
      <c r="R7">
        <v>20.594671974200001</v>
      </c>
    </row>
    <row r="8" spans="1:18">
      <c r="A8">
        <f t="shared" si="0"/>
        <v>7</v>
      </c>
      <c r="B8" t="s">
        <v>112</v>
      </c>
      <c r="C8" s="170" t="s">
        <v>1467</v>
      </c>
      <c r="D8" s="170" t="s">
        <v>1468</v>
      </c>
      <c r="E8" s="171">
        <v>4</v>
      </c>
      <c r="F8">
        <v>4</v>
      </c>
      <c r="G8">
        <v>0</v>
      </c>
      <c r="H8">
        <v>0</v>
      </c>
      <c r="I8" t="s">
        <v>1469</v>
      </c>
      <c r="J8" t="s">
        <v>1442</v>
      </c>
      <c r="K8" t="s">
        <v>1443</v>
      </c>
      <c r="L8">
        <v>30</v>
      </c>
      <c r="M8" t="s">
        <v>1470</v>
      </c>
      <c r="N8" t="s">
        <v>1469</v>
      </c>
      <c r="O8" t="s">
        <v>1471</v>
      </c>
      <c r="P8">
        <v>30</v>
      </c>
      <c r="Q8">
        <v>7.48648662083</v>
      </c>
      <c r="R8">
        <v>14.3590911819</v>
      </c>
    </row>
    <row r="9" spans="1:18">
      <c r="A9">
        <f t="shared" si="0"/>
        <v>8</v>
      </c>
      <c r="B9" t="s">
        <v>113</v>
      </c>
      <c r="C9" s="170" t="s">
        <v>1472</v>
      </c>
      <c r="D9" s="170" t="s">
        <v>1473</v>
      </c>
      <c r="E9" s="171">
        <v>4</v>
      </c>
      <c r="F9">
        <v>2</v>
      </c>
      <c r="G9">
        <v>2</v>
      </c>
      <c r="H9">
        <v>0</v>
      </c>
      <c r="I9" t="s">
        <v>113</v>
      </c>
      <c r="J9" t="s">
        <v>1442</v>
      </c>
      <c r="K9" t="s">
        <v>1443</v>
      </c>
      <c r="L9">
        <v>34</v>
      </c>
      <c r="M9" t="s">
        <v>1474</v>
      </c>
      <c r="N9" t="s">
        <v>113</v>
      </c>
      <c r="O9" t="s">
        <v>1475</v>
      </c>
      <c r="P9">
        <v>34</v>
      </c>
      <c r="Q9">
        <v>6.74572052174</v>
      </c>
      <c r="R9">
        <v>21.8497108589</v>
      </c>
    </row>
    <row r="10" spans="1:18">
      <c r="A10">
        <f t="shared" si="0"/>
        <v>9</v>
      </c>
      <c r="B10" t="s">
        <v>114</v>
      </c>
      <c r="C10" s="170" t="s">
        <v>1476</v>
      </c>
      <c r="D10" s="170" t="s">
        <v>1477</v>
      </c>
      <c r="E10" s="171">
        <v>7</v>
      </c>
      <c r="F10">
        <v>4</v>
      </c>
      <c r="G10">
        <v>2</v>
      </c>
      <c r="H10">
        <v>0</v>
      </c>
      <c r="I10" t="s">
        <v>114</v>
      </c>
      <c r="J10" t="s">
        <v>1442</v>
      </c>
      <c r="K10" t="s">
        <v>1443</v>
      </c>
      <c r="L10">
        <v>38</v>
      </c>
      <c r="M10" t="s">
        <v>1478</v>
      </c>
      <c r="N10" t="s">
        <v>114</v>
      </c>
      <c r="O10" t="s">
        <v>1479</v>
      </c>
      <c r="P10">
        <v>38</v>
      </c>
      <c r="Q10">
        <v>4.70083616412</v>
      </c>
      <c r="R10">
        <v>13.8947547895</v>
      </c>
    </row>
    <row r="11" spans="1:18">
      <c r="A11">
        <f t="shared" si="0"/>
        <v>10</v>
      </c>
      <c r="B11" t="s">
        <v>115</v>
      </c>
      <c r="C11" s="170" t="s">
        <v>1480</v>
      </c>
      <c r="D11" s="170" t="s">
        <v>1481</v>
      </c>
      <c r="E11" s="171">
        <v>14</v>
      </c>
      <c r="F11">
        <v>10</v>
      </c>
      <c r="G11">
        <v>4</v>
      </c>
      <c r="H11">
        <v>0</v>
      </c>
      <c r="I11" t="s">
        <v>115</v>
      </c>
      <c r="J11" t="s">
        <v>1442</v>
      </c>
      <c r="K11" t="s">
        <v>1443</v>
      </c>
      <c r="L11">
        <v>42</v>
      </c>
      <c r="M11" t="s">
        <v>1482</v>
      </c>
      <c r="N11" t="s">
        <v>115</v>
      </c>
      <c r="O11" t="s">
        <v>1483</v>
      </c>
      <c r="P11">
        <v>42</v>
      </c>
      <c r="Q11">
        <v>14.553019301599999</v>
      </c>
      <c r="R11">
        <v>19.665614461000001</v>
      </c>
    </row>
    <row r="12" spans="1:18">
      <c r="A12">
        <f t="shared" si="0"/>
        <v>11</v>
      </c>
      <c r="B12" t="s">
        <v>116</v>
      </c>
      <c r="C12" s="170" t="s">
        <v>1484</v>
      </c>
      <c r="D12" s="170" t="s">
        <v>1485</v>
      </c>
      <c r="E12" s="171">
        <v>1</v>
      </c>
      <c r="F12">
        <v>1</v>
      </c>
      <c r="G12">
        <v>0</v>
      </c>
      <c r="H12">
        <v>0</v>
      </c>
      <c r="I12" t="s">
        <v>116</v>
      </c>
      <c r="J12" t="s">
        <v>1442</v>
      </c>
      <c r="K12" t="s">
        <v>1443</v>
      </c>
      <c r="L12">
        <v>46</v>
      </c>
      <c r="M12" t="s">
        <v>1486</v>
      </c>
      <c r="N12" t="s">
        <v>116</v>
      </c>
      <c r="O12" t="s">
        <v>1487</v>
      </c>
      <c r="P12">
        <v>46</v>
      </c>
      <c r="Q12">
        <v>8.52921551759</v>
      </c>
      <c r="R12">
        <v>16.426132302500001</v>
      </c>
    </row>
    <row r="13" spans="1:18">
      <c r="A13">
        <f t="shared" si="0"/>
        <v>12</v>
      </c>
      <c r="B13" t="s">
        <v>117</v>
      </c>
      <c r="C13" s="170" t="s">
        <v>1488</v>
      </c>
      <c r="D13" s="170" t="s">
        <v>1489</v>
      </c>
      <c r="E13" s="171">
        <v>10</v>
      </c>
      <c r="F13">
        <v>4</v>
      </c>
      <c r="G13">
        <v>3</v>
      </c>
      <c r="H13">
        <v>0</v>
      </c>
      <c r="I13" t="s">
        <v>117</v>
      </c>
      <c r="J13" t="s">
        <v>1442</v>
      </c>
      <c r="K13" t="s">
        <v>1443</v>
      </c>
      <c r="L13">
        <v>50</v>
      </c>
      <c r="M13" t="s">
        <v>1490</v>
      </c>
      <c r="N13" t="s">
        <v>117</v>
      </c>
      <c r="O13" t="s">
        <v>1491</v>
      </c>
      <c r="P13">
        <v>50</v>
      </c>
      <c r="Q13">
        <v>14.658387943399999</v>
      </c>
      <c r="R13">
        <v>23.259986183799999</v>
      </c>
    </row>
    <row r="14" spans="1:18">
      <c r="A14">
        <f t="shared" si="0"/>
        <v>13</v>
      </c>
      <c r="B14" t="s">
        <v>118</v>
      </c>
      <c r="C14" s="170" t="s">
        <v>1492</v>
      </c>
      <c r="D14" s="170" t="s">
        <v>1493</v>
      </c>
      <c r="E14" s="171">
        <v>20</v>
      </c>
      <c r="F14">
        <v>15</v>
      </c>
      <c r="G14">
        <v>1</v>
      </c>
      <c r="H14">
        <v>0</v>
      </c>
      <c r="I14" t="s">
        <v>118</v>
      </c>
      <c r="J14" t="s">
        <v>1442</v>
      </c>
      <c r="K14" t="s">
        <v>1443</v>
      </c>
      <c r="L14">
        <v>54</v>
      </c>
      <c r="M14" t="s">
        <v>1494</v>
      </c>
      <c r="N14" t="s">
        <v>118</v>
      </c>
      <c r="O14" t="s">
        <v>1495</v>
      </c>
      <c r="P14">
        <v>54</v>
      </c>
      <c r="Q14">
        <v>2.71700189868</v>
      </c>
      <c r="R14">
        <v>13.3155594203</v>
      </c>
    </row>
    <row r="15" spans="1:18">
      <c r="A15">
        <f t="shared" si="0"/>
        <v>14</v>
      </c>
      <c r="B15" t="s">
        <v>1496</v>
      </c>
      <c r="C15" s="170" t="s">
        <v>1497</v>
      </c>
      <c r="D15" s="170" t="s">
        <v>1498</v>
      </c>
      <c r="E15" s="171">
        <v>12</v>
      </c>
      <c r="F15">
        <v>6</v>
      </c>
      <c r="G15">
        <v>4</v>
      </c>
      <c r="H15">
        <v>0</v>
      </c>
      <c r="I15" t="s">
        <v>119</v>
      </c>
      <c r="J15" t="s">
        <v>1442</v>
      </c>
      <c r="K15" t="s">
        <v>1443</v>
      </c>
      <c r="L15">
        <v>58</v>
      </c>
      <c r="M15" t="s">
        <v>1499</v>
      </c>
      <c r="N15" t="s">
        <v>119</v>
      </c>
      <c r="O15" t="s">
        <v>1500</v>
      </c>
      <c r="P15">
        <v>58</v>
      </c>
      <c r="Q15">
        <v>9.77181087612</v>
      </c>
      <c r="R15">
        <v>21.5159845829</v>
      </c>
    </row>
    <row r="16" spans="1:18">
      <c r="A16">
        <f t="shared" si="0"/>
        <v>15</v>
      </c>
      <c r="B16" t="s">
        <v>120</v>
      </c>
      <c r="C16" s="170" t="s">
        <v>1501</v>
      </c>
      <c r="D16" s="170" t="s">
        <v>1502</v>
      </c>
      <c r="E16" s="171">
        <v>10</v>
      </c>
      <c r="F16">
        <v>3</v>
      </c>
      <c r="G16">
        <v>3</v>
      </c>
      <c r="H16">
        <v>0</v>
      </c>
      <c r="I16" t="s">
        <v>1503</v>
      </c>
      <c r="J16" t="s">
        <v>1442</v>
      </c>
      <c r="K16" t="s">
        <v>1443</v>
      </c>
      <c r="L16">
        <v>62</v>
      </c>
      <c r="M16" t="s">
        <v>1504</v>
      </c>
      <c r="N16" t="s">
        <v>1503</v>
      </c>
      <c r="O16" t="s">
        <v>1505</v>
      </c>
      <c r="P16">
        <v>62</v>
      </c>
      <c r="Q16">
        <v>21.4511368555</v>
      </c>
      <c r="R16">
        <v>30.997274309600002</v>
      </c>
    </row>
    <row r="17" spans="1:18">
      <c r="A17">
        <f t="shared" si="0"/>
        <v>16</v>
      </c>
      <c r="B17" t="s">
        <v>121</v>
      </c>
      <c r="C17" s="170" t="s">
        <v>1506</v>
      </c>
      <c r="D17" s="170" t="s">
        <v>1507</v>
      </c>
      <c r="E17" s="171">
        <v>9</v>
      </c>
      <c r="F17">
        <v>3</v>
      </c>
      <c r="G17">
        <v>4</v>
      </c>
      <c r="H17">
        <v>0</v>
      </c>
      <c r="I17" t="s">
        <v>121</v>
      </c>
      <c r="J17" t="s">
        <v>1442</v>
      </c>
      <c r="K17" t="s">
        <v>1443</v>
      </c>
      <c r="L17">
        <v>66</v>
      </c>
      <c r="M17" t="s">
        <v>1508</v>
      </c>
      <c r="N17" t="s">
        <v>121</v>
      </c>
      <c r="O17" t="s">
        <v>1509</v>
      </c>
      <c r="P17">
        <v>66</v>
      </c>
      <c r="Q17">
        <v>13.8178053698</v>
      </c>
      <c r="R17">
        <v>30.275950332600001</v>
      </c>
    </row>
    <row r="18" spans="1:18">
      <c r="A18">
        <f t="shared" si="0"/>
        <v>17</v>
      </c>
      <c r="B18" t="s">
        <v>122</v>
      </c>
      <c r="C18" s="170" t="s">
        <v>1510</v>
      </c>
      <c r="D18" s="170" t="s">
        <v>1511</v>
      </c>
      <c r="E18" s="171">
        <v>13</v>
      </c>
      <c r="F18">
        <v>11</v>
      </c>
      <c r="G18">
        <v>0</v>
      </c>
      <c r="H18">
        <v>0</v>
      </c>
      <c r="I18" t="s">
        <v>122</v>
      </c>
      <c r="J18" t="s">
        <v>1442</v>
      </c>
      <c r="K18" t="s">
        <v>1443</v>
      </c>
      <c r="L18">
        <v>70</v>
      </c>
      <c r="M18" t="s">
        <v>1512</v>
      </c>
      <c r="N18" t="s">
        <v>122</v>
      </c>
      <c r="O18" t="s">
        <v>1513</v>
      </c>
      <c r="P18">
        <v>70</v>
      </c>
      <c r="Q18">
        <v>8.3284412104599994</v>
      </c>
      <c r="R18">
        <v>19.4456057212</v>
      </c>
    </row>
    <row r="19" spans="1:18">
      <c r="A19">
        <f t="shared" si="0"/>
        <v>18</v>
      </c>
      <c r="B19" t="s">
        <v>123</v>
      </c>
      <c r="C19" s="170" t="s">
        <v>1514</v>
      </c>
      <c r="D19" s="170" t="s">
        <v>1515</v>
      </c>
      <c r="E19" s="171">
        <v>5</v>
      </c>
      <c r="F19">
        <v>3</v>
      </c>
      <c r="G19">
        <v>0</v>
      </c>
      <c r="H19">
        <v>0</v>
      </c>
      <c r="I19" t="s">
        <v>123</v>
      </c>
      <c r="J19" t="s">
        <v>1442</v>
      </c>
      <c r="K19" t="s">
        <v>1443</v>
      </c>
      <c r="L19">
        <v>74</v>
      </c>
      <c r="M19" t="s">
        <v>1516</v>
      </c>
      <c r="N19" t="s">
        <v>123</v>
      </c>
      <c r="O19" t="s">
        <v>1517</v>
      </c>
      <c r="P19">
        <v>74</v>
      </c>
      <c r="Q19">
        <v>7.3337705508599997</v>
      </c>
      <c r="R19">
        <v>14.490195785999999</v>
      </c>
    </row>
    <row r="20" spans="1:18">
      <c r="A20">
        <f t="shared" si="0"/>
        <v>19</v>
      </c>
      <c r="B20" t="s">
        <v>124</v>
      </c>
      <c r="C20" s="170" t="s">
        <v>1518</v>
      </c>
      <c r="D20" s="170" t="s">
        <v>1519</v>
      </c>
      <c r="E20" s="171">
        <v>20</v>
      </c>
      <c r="F20">
        <v>11</v>
      </c>
      <c r="G20">
        <v>1</v>
      </c>
      <c r="H20">
        <v>0</v>
      </c>
      <c r="I20" t="s">
        <v>124</v>
      </c>
      <c r="J20" t="s">
        <v>1442</v>
      </c>
      <c r="K20" t="s">
        <v>1443</v>
      </c>
      <c r="L20">
        <v>78</v>
      </c>
      <c r="M20" t="s">
        <v>1520</v>
      </c>
      <c r="N20" t="s">
        <v>124</v>
      </c>
      <c r="O20" t="s">
        <v>1521</v>
      </c>
      <c r="P20">
        <v>78</v>
      </c>
      <c r="Q20">
        <v>29.943875868900001</v>
      </c>
      <c r="R20">
        <v>40.8355525833</v>
      </c>
    </row>
    <row r="21" spans="1:18">
      <c r="A21">
        <f t="shared" si="0"/>
        <v>20</v>
      </c>
      <c r="B21" t="s">
        <v>125</v>
      </c>
      <c r="C21" s="170" t="s">
        <v>1522</v>
      </c>
      <c r="D21" s="170" t="s">
        <v>1523</v>
      </c>
      <c r="E21" s="171">
        <v>4</v>
      </c>
      <c r="F21">
        <v>3</v>
      </c>
      <c r="G21">
        <v>1</v>
      </c>
      <c r="H21">
        <v>2</v>
      </c>
      <c r="I21" t="s">
        <v>125</v>
      </c>
      <c r="J21" t="s">
        <v>1442</v>
      </c>
      <c r="K21" t="s">
        <v>1443</v>
      </c>
      <c r="L21">
        <v>82</v>
      </c>
      <c r="M21" t="s">
        <v>1524</v>
      </c>
      <c r="N21" t="s">
        <v>125</v>
      </c>
      <c r="O21" t="s">
        <v>1525</v>
      </c>
      <c r="P21">
        <v>82</v>
      </c>
      <c r="Q21">
        <v>12.5528384103</v>
      </c>
      <c r="R21">
        <v>20.852279664400001</v>
      </c>
    </row>
    <row r="22" spans="1:18">
      <c r="A22">
        <f t="shared" si="0"/>
        <v>21</v>
      </c>
      <c r="B22" t="s">
        <v>126</v>
      </c>
      <c r="C22" s="170" t="s">
        <v>1526</v>
      </c>
      <c r="D22" s="170" t="s">
        <v>1527</v>
      </c>
      <c r="E22" s="171">
        <v>5</v>
      </c>
      <c r="F22">
        <v>3</v>
      </c>
      <c r="G22">
        <v>4</v>
      </c>
      <c r="H22">
        <v>4</v>
      </c>
      <c r="I22" t="s">
        <v>126</v>
      </c>
      <c r="J22" t="s">
        <v>1442</v>
      </c>
      <c r="K22" t="s">
        <v>1443</v>
      </c>
      <c r="L22">
        <v>86</v>
      </c>
      <c r="M22" t="s">
        <v>1528</v>
      </c>
      <c r="N22" t="s">
        <v>126</v>
      </c>
      <c r="O22" t="s">
        <v>1529</v>
      </c>
      <c r="P22">
        <v>86</v>
      </c>
      <c r="Q22">
        <v>12.5402243248</v>
      </c>
      <c r="R22">
        <v>16.353091488800001</v>
      </c>
    </row>
    <row r="23" spans="1:18">
      <c r="A23">
        <f t="shared" si="0"/>
        <v>22</v>
      </c>
      <c r="B23" t="s">
        <v>127</v>
      </c>
      <c r="C23" s="170" t="s">
        <v>1530</v>
      </c>
      <c r="D23" s="170" t="s">
        <v>1531</v>
      </c>
      <c r="E23" s="171">
        <v>0</v>
      </c>
      <c r="F23">
        <v>0</v>
      </c>
      <c r="G23">
        <v>0</v>
      </c>
      <c r="H23">
        <v>0</v>
      </c>
      <c r="I23" t="s">
        <v>127</v>
      </c>
      <c r="J23" t="s">
        <v>1442</v>
      </c>
      <c r="K23" t="s">
        <v>1443</v>
      </c>
      <c r="L23">
        <v>94</v>
      </c>
      <c r="M23" t="s">
        <v>1532</v>
      </c>
      <c r="N23" t="s">
        <v>127</v>
      </c>
      <c r="O23" t="s">
        <v>1533</v>
      </c>
      <c r="P23">
        <v>94</v>
      </c>
      <c r="Q23">
        <v>566.26761179799996</v>
      </c>
      <c r="R23">
        <v>749.98315908400002</v>
      </c>
    </row>
    <row r="24" spans="1:18">
      <c r="A24">
        <f t="shared" si="0"/>
        <v>23</v>
      </c>
      <c r="B24" t="s">
        <v>1534</v>
      </c>
      <c r="C24" s="170" t="s">
        <v>1535</v>
      </c>
      <c r="D24" s="170" t="s">
        <v>1536</v>
      </c>
      <c r="E24" s="171">
        <v>4</v>
      </c>
      <c r="F24">
        <v>2</v>
      </c>
      <c r="G24">
        <v>2</v>
      </c>
      <c r="H24">
        <v>0</v>
      </c>
      <c r="I24" t="s">
        <v>128</v>
      </c>
      <c r="J24" t="s">
        <v>1442</v>
      </c>
      <c r="K24" t="s">
        <v>1443</v>
      </c>
      <c r="L24">
        <v>90</v>
      </c>
      <c r="M24" t="s">
        <v>1537</v>
      </c>
      <c r="N24" t="s">
        <v>128</v>
      </c>
      <c r="O24" t="s">
        <v>1538</v>
      </c>
      <c r="P24">
        <v>90</v>
      </c>
      <c r="Q24">
        <v>2.05338789856</v>
      </c>
      <c r="R24">
        <v>8.4033728674199999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2</vt:i4>
      </vt:variant>
    </vt:vector>
  </HeadingPairs>
  <TitlesOfParts>
    <vt:vector size="20" baseType="lpstr">
      <vt:lpstr>Data Base</vt:lpstr>
      <vt:lpstr>Tabla dinamica</vt:lpstr>
      <vt:lpstr>Por año</vt:lpstr>
      <vt:lpstr>Hoja5</vt:lpstr>
      <vt:lpstr>Dimension Ecologica ordenado</vt:lpstr>
      <vt:lpstr>Detalle Ecologica</vt:lpstr>
      <vt:lpstr>Dimension Social ordenado</vt:lpstr>
      <vt:lpstr>Detalle Social</vt:lpstr>
      <vt:lpstr>Resultados provincia-provincia</vt:lpstr>
      <vt:lpstr>Trabajos colaterales y dudas</vt:lpstr>
      <vt:lpstr>Trabajos 2022 y tesis doctorale</vt:lpstr>
      <vt:lpstr>Dimension Social</vt:lpstr>
      <vt:lpstr>Dimensiones Social y Ecologica</vt:lpstr>
      <vt:lpstr>Resultados año-año</vt:lpstr>
      <vt:lpstr>No dirigidos</vt:lpstr>
      <vt:lpstr>Hoja 2</vt:lpstr>
      <vt:lpstr>Resultados tématica</vt:lpstr>
      <vt:lpstr>Hoja2</vt:lpstr>
      <vt:lpstr>Hoja2!provincias</vt:lpstr>
      <vt:lpstr>Hoja2!provincias_1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IannB</dc:creator>
  <cp:lastModifiedBy>Iann Barbe</cp:lastModifiedBy>
  <dcterms:created xsi:type="dcterms:W3CDTF">2022-10-28T22:25:32Z</dcterms:created>
  <dcterms:modified xsi:type="dcterms:W3CDTF">2025-02-24T18:00:02Z</dcterms:modified>
</cp:coreProperties>
</file>