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Data Analyst\Excel Project\"/>
    </mc:Choice>
  </mc:AlternateContent>
  <xr:revisionPtr revIDLastSave="0" documentId="13_ncr:1_{F4B2DBA8-52DE-47AE-9803-0F7AB54BE11C}" xr6:coauthVersionLast="47" xr6:coauthVersionMax="47" xr10:uidLastSave="{00000000-0000-0000-0000-000000000000}"/>
  <bookViews>
    <workbookView xWindow="-60" yWindow="-60" windowWidth="20610" windowHeight="11040" firstSheet="1" activeTab="3" xr2:uid="{00000000-000D-0000-FFFF-FFFF00000000}"/>
  </bookViews>
  <sheets>
    <sheet name="car data" sheetId="1" r:id="rId1"/>
    <sheet name="KPIs" sheetId="13" r:id="rId2"/>
    <sheet name="Working Sheet" sheetId="5" r:id="rId3"/>
    <sheet name="Dashboard" sheetId="14" r:id="rId4"/>
    <sheet name="Data Analysis" sheetId="25" r:id="rId5"/>
    <sheet name="Pivot Table" sheetId="16" r:id="rId6"/>
  </sheets>
  <definedNames>
    <definedName name="_xlnm._FilterDatabase" localSheetId="2" hidden="1">'Working Sheet'!$A$1:$H$302</definedName>
    <definedName name="Slicer_Fuel_Type">#N/A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3" l="1"/>
  <c r="C12" i="13"/>
  <c r="E15" i="16"/>
  <c r="E16" i="16"/>
  <c r="E17" i="16"/>
  <c r="E18" i="16"/>
  <c r="E19" i="16"/>
  <c r="E14" i="16"/>
  <c r="C8" i="13"/>
  <c r="I12" i="5"/>
  <c r="G20" i="13"/>
  <c r="G21" i="13"/>
  <c r="H21" i="13" s="1"/>
  <c r="F21" i="13"/>
  <c r="F20" i="13"/>
  <c r="I301" i="5"/>
  <c r="I302" i="5"/>
  <c r="B4" i="13"/>
  <c r="I3" i="5"/>
  <c r="I4" i="5"/>
  <c r="I5" i="5"/>
  <c r="I6" i="5"/>
  <c r="I7" i="5"/>
  <c r="I8" i="5"/>
  <c r="I9" i="5"/>
  <c r="I10" i="5"/>
  <c r="I11"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2" i="5"/>
  <c r="H20" i="13" l="1"/>
</calcChain>
</file>

<file path=xl/sharedStrings.xml><?xml version="1.0" encoding="utf-8"?>
<sst xmlns="http://schemas.openxmlformats.org/spreadsheetml/2006/main" count="3067" uniqueCount="464">
  <si>
    <t>Car_Name</t>
  </si>
  <si>
    <t>Year</t>
  </si>
  <si>
    <t>Selling_Price</t>
  </si>
  <si>
    <t>Present_Price</t>
  </si>
  <si>
    <t>Kms_Driven</t>
  </si>
  <si>
    <t>Fuel_Type</t>
  </si>
  <si>
    <t>Seller_Type</t>
  </si>
  <si>
    <t>Transmission</t>
  </si>
  <si>
    <t>Owner</t>
  </si>
  <si>
    <t>ritz</t>
  </si>
  <si>
    <t>3.35</t>
  </si>
  <si>
    <t>5.59</t>
  </si>
  <si>
    <t>Petrol</t>
  </si>
  <si>
    <t>Dealer</t>
  </si>
  <si>
    <t>Manual</t>
  </si>
  <si>
    <t>sx4</t>
  </si>
  <si>
    <t>4.75</t>
  </si>
  <si>
    <t>9.54</t>
  </si>
  <si>
    <t>Diesel</t>
  </si>
  <si>
    <t>ciaz</t>
  </si>
  <si>
    <t>7.25</t>
  </si>
  <si>
    <t>9.85</t>
  </si>
  <si>
    <t>wagon r</t>
  </si>
  <si>
    <t>2.85</t>
  </si>
  <si>
    <t>4.15</t>
  </si>
  <si>
    <t>swift</t>
  </si>
  <si>
    <t>4.6</t>
  </si>
  <si>
    <t>6.87</t>
  </si>
  <si>
    <t>vitara brezza</t>
  </si>
  <si>
    <t>9.25</t>
  </si>
  <si>
    <t>9.83</t>
  </si>
  <si>
    <t>6.75</t>
  </si>
  <si>
    <t>8.12</t>
  </si>
  <si>
    <t>s cross</t>
  </si>
  <si>
    <t>6.5</t>
  </si>
  <si>
    <t>8.61</t>
  </si>
  <si>
    <t>8.75</t>
  </si>
  <si>
    <t>8.89</t>
  </si>
  <si>
    <t>7.45</t>
  </si>
  <si>
    <t>8.92</t>
  </si>
  <si>
    <t>alto 800</t>
  </si>
  <si>
    <t>3.6</t>
  </si>
  <si>
    <t>6.85</t>
  </si>
  <si>
    <t>10.38</t>
  </si>
  <si>
    <t>7.5</t>
  </si>
  <si>
    <t>9.94</t>
  </si>
  <si>
    <t>Automatic</t>
  </si>
  <si>
    <t>ertiga</t>
  </si>
  <si>
    <t>6.1</t>
  </si>
  <si>
    <t>7.71</t>
  </si>
  <si>
    <t>dzire</t>
  </si>
  <si>
    <t>2.25</t>
  </si>
  <si>
    <t>7.21</t>
  </si>
  <si>
    <t>7.75</t>
  </si>
  <si>
    <t>10.79</t>
  </si>
  <si>
    <t>3.25</t>
  </si>
  <si>
    <t>5.09</t>
  </si>
  <si>
    <t>CNG</t>
  </si>
  <si>
    <t>2.65</t>
  </si>
  <si>
    <t>7.98</t>
  </si>
  <si>
    <t>alto k10</t>
  </si>
  <si>
    <t>3.95</t>
  </si>
  <si>
    <t>ignis</t>
  </si>
  <si>
    <t>4.9</t>
  </si>
  <si>
    <t>5.71</t>
  </si>
  <si>
    <t>4.4</t>
  </si>
  <si>
    <t>8.01</t>
  </si>
  <si>
    <t>2.5</t>
  </si>
  <si>
    <t>3.46</t>
  </si>
  <si>
    <t>2.9</t>
  </si>
  <si>
    <t>4.41</t>
  </si>
  <si>
    <t>4.99</t>
  </si>
  <si>
    <t>5.87</t>
  </si>
  <si>
    <t>6.49</t>
  </si>
  <si>
    <t>Individual</t>
  </si>
  <si>
    <t>1.95</t>
  </si>
  <si>
    <t>3.1</t>
  </si>
  <si>
    <t>5.98</t>
  </si>
  <si>
    <t>2.35</t>
  </si>
  <si>
    <t>4.89</t>
  </si>
  <si>
    <t>4.95</t>
  </si>
  <si>
    <t>7.49</t>
  </si>
  <si>
    <t>9.95</t>
  </si>
  <si>
    <t>5.5</t>
  </si>
  <si>
    <t>8.06</t>
  </si>
  <si>
    <t>2.95</t>
  </si>
  <si>
    <t>7.74</t>
  </si>
  <si>
    <t>4.65</t>
  </si>
  <si>
    <t>7.2</t>
  </si>
  <si>
    <t>0.35</t>
  </si>
  <si>
    <t>2.28</t>
  </si>
  <si>
    <t>3.76</t>
  </si>
  <si>
    <t>baleno</t>
  </si>
  <si>
    <t>5.85</t>
  </si>
  <si>
    <t>7.87</t>
  </si>
  <si>
    <t>2.55</t>
  </si>
  <si>
    <t>3.98</t>
  </si>
  <si>
    <t>7.15</t>
  </si>
  <si>
    <t>omni</t>
  </si>
  <si>
    <t>1.25</t>
  </si>
  <si>
    <t>2.69</t>
  </si>
  <si>
    <t>12.04</t>
  </si>
  <si>
    <t>1.05</t>
  </si>
  <si>
    <t>5.8</t>
  </si>
  <si>
    <t>9.29</t>
  </si>
  <si>
    <t>fortuner</t>
  </si>
  <si>
    <t>14.9</t>
  </si>
  <si>
    <t>30.61</t>
  </si>
  <si>
    <t>innova</t>
  </si>
  <si>
    <t>19.77</t>
  </si>
  <si>
    <t>2.75</t>
  </si>
  <si>
    <t>10.21</t>
  </si>
  <si>
    <t>corolla altis</t>
  </si>
  <si>
    <t>15.04</t>
  </si>
  <si>
    <t>etios cross</t>
  </si>
  <si>
    <t>4.5</t>
  </si>
  <si>
    <t>7.27</t>
  </si>
  <si>
    <t>18.54</t>
  </si>
  <si>
    <t>etios g</t>
  </si>
  <si>
    <t>4.1</t>
  </si>
  <si>
    <t>6.8</t>
  </si>
  <si>
    <t>19.99</t>
  </si>
  <si>
    <t>35.96</t>
  </si>
  <si>
    <t>6.95</t>
  </si>
  <si>
    <t>18.61</t>
  </si>
  <si>
    <t>7.7</t>
  </si>
  <si>
    <t>18.75</t>
  </si>
  <si>
    <t>23.5</t>
  </si>
  <si>
    <t>36.23</t>
  </si>
  <si>
    <t>etios liva</t>
  </si>
  <si>
    <t>19.75</t>
  </si>
  <si>
    <t>23.15</t>
  </si>
  <si>
    <t>20.45</t>
  </si>
  <si>
    <t>4.35</t>
  </si>
  <si>
    <t>13.74</t>
  </si>
  <si>
    <t>14.25</t>
  </si>
  <si>
    <t>20.91</t>
  </si>
  <si>
    <t>6.76</t>
  </si>
  <si>
    <t>12.48</t>
  </si>
  <si>
    <t>8.93</t>
  </si>
  <si>
    <t>14.68</t>
  </si>
  <si>
    <t>corolla</t>
  </si>
  <si>
    <t>1.5</t>
  </si>
  <si>
    <t>12.35</t>
  </si>
  <si>
    <t>5.25</t>
  </si>
  <si>
    <t>22.83</t>
  </si>
  <si>
    <t>14.5</t>
  </si>
  <si>
    <t>14.73</t>
  </si>
  <si>
    <t>14.89</t>
  </si>
  <si>
    <t>etios gd</t>
  </si>
  <si>
    <t>7.85</t>
  </si>
  <si>
    <t>25.39</t>
  </si>
  <si>
    <t>12.5</t>
  </si>
  <si>
    <t>13.46</t>
  </si>
  <si>
    <t>3.49</t>
  </si>
  <si>
    <t>camry</t>
  </si>
  <si>
    <t>23.73</t>
  </si>
  <si>
    <t>land cruiser</t>
  </si>
  <si>
    <t>92.6</t>
  </si>
  <si>
    <t>5.9</t>
  </si>
  <si>
    <t>3.45</t>
  </si>
  <si>
    <t>6.05</t>
  </si>
  <si>
    <t>3.8</t>
  </si>
  <si>
    <t>11.25</t>
  </si>
  <si>
    <t>16.09</t>
  </si>
  <si>
    <t>3.51</t>
  </si>
  <si>
    <t>13.7</t>
  </si>
  <si>
    <t>22.78</t>
  </si>
  <si>
    <t>20.75</t>
  </si>
  <si>
    <t>18.64</t>
  </si>
  <si>
    <t>7.05</t>
  </si>
  <si>
    <t>9.65</t>
  </si>
  <si>
    <t>Royal Enfield Thunder 500</t>
  </si>
  <si>
    <t>1.75</t>
  </si>
  <si>
    <t>1.9</t>
  </si>
  <si>
    <t>UM Renegade Mojave</t>
  </si>
  <si>
    <t>1.7</t>
  </si>
  <si>
    <t>1.82</t>
  </si>
  <si>
    <t>KTM RC200</t>
  </si>
  <si>
    <t>1.65</t>
  </si>
  <si>
    <t>1.78</t>
  </si>
  <si>
    <t>Bajaj Dominar 400</t>
  </si>
  <si>
    <t>1.45</t>
  </si>
  <si>
    <t>1.6</t>
  </si>
  <si>
    <t>Royal Enfield Classic 350</t>
  </si>
  <si>
    <t>1.35</t>
  </si>
  <si>
    <t>1.47</t>
  </si>
  <si>
    <t>KTM RC390</t>
  </si>
  <si>
    <t>2.37</t>
  </si>
  <si>
    <t>Hyosung GT250R</t>
  </si>
  <si>
    <t>Royal Enfield Thunder 350</t>
  </si>
  <si>
    <t>1.2</t>
  </si>
  <si>
    <t>1.15</t>
  </si>
  <si>
    <t xml:space="preserve">KTM 390 Duke </t>
  </si>
  <si>
    <t>2.4</t>
  </si>
  <si>
    <t>Mahindra Mojo XT300</t>
  </si>
  <si>
    <t>1.4</t>
  </si>
  <si>
    <t>1.11</t>
  </si>
  <si>
    <t>1.1</t>
  </si>
  <si>
    <t>Bajaj Pulsar RS200</t>
  </si>
  <si>
    <t>1.26</t>
  </si>
  <si>
    <t>Royal Enfield Bullet 350</t>
  </si>
  <si>
    <t>1.17</t>
  </si>
  <si>
    <t>Royal Enfield Classic 500</t>
  </si>
  <si>
    <t>0.95</t>
  </si>
  <si>
    <t>0.9</t>
  </si>
  <si>
    <t>Bajaj Avenger 220</t>
  </si>
  <si>
    <t>Bajaj Avenger 150</t>
  </si>
  <si>
    <t>0.75</t>
  </si>
  <si>
    <t>0.8</t>
  </si>
  <si>
    <t>Honda CB Hornet 160R</t>
  </si>
  <si>
    <t>0.87</t>
  </si>
  <si>
    <t>Yamaha FZ S V 2.0</t>
  </si>
  <si>
    <t>0.78</t>
  </si>
  <si>
    <t>0.84</t>
  </si>
  <si>
    <t>Yamaha FZ 16</t>
  </si>
  <si>
    <t>0.82</t>
  </si>
  <si>
    <t>0.72</t>
  </si>
  <si>
    <t>TVS Apache RTR 160</t>
  </si>
  <si>
    <t>0.65</t>
  </si>
  <si>
    <t>0.81</t>
  </si>
  <si>
    <t>Bajaj Pulsar 150</t>
  </si>
  <si>
    <t>0.74</t>
  </si>
  <si>
    <t>Honda CBR 150</t>
  </si>
  <si>
    <t>Hero Extreme</t>
  </si>
  <si>
    <t>0.787</t>
  </si>
  <si>
    <t>0.6</t>
  </si>
  <si>
    <t>Bajaj Avenger 220 dtsi</t>
  </si>
  <si>
    <t>Bajaj Avenger 150 street</t>
  </si>
  <si>
    <t>Yamaha FZ  v 2.0</t>
  </si>
  <si>
    <t>Bajaj Pulsar  NS 200</t>
  </si>
  <si>
    <t>0.99</t>
  </si>
  <si>
    <t>0.55</t>
  </si>
  <si>
    <t>Bajaj Pulsar 220 F</t>
  </si>
  <si>
    <t>0.52</t>
  </si>
  <si>
    <t>0.94</t>
  </si>
  <si>
    <t>0.51</t>
  </si>
  <si>
    <t>TVS Apache RTR 180</t>
  </si>
  <si>
    <t>0.5</t>
  </si>
  <si>
    <t>0.826</t>
  </si>
  <si>
    <t>Hero Passion X pro</t>
  </si>
  <si>
    <t>Bajaj Pulsar NS 200</t>
  </si>
  <si>
    <t xml:space="preserve">Yamaha Fazer </t>
  </si>
  <si>
    <t>0.88</t>
  </si>
  <si>
    <t>Honda Activa 4G</t>
  </si>
  <si>
    <t>0.48</t>
  </si>
  <si>
    <t xml:space="preserve">TVS Sport </t>
  </si>
  <si>
    <t xml:space="preserve">Honda Dream Yuga </t>
  </si>
  <si>
    <t>0.54</t>
  </si>
  <si>
    <t>0.45</t>
  </si>
  <si>
    <t>Bajaj Avenger Street 220</t>
  </si>
  <si>
    <t>Hero Splender iSmart</t>
  </si>
  <si>
    <t>Activa 3g</t>
  </si>
  <si>
    <t>Hero Passion Pro</t>
  </si>
  <si>
    <t>0.42</t>
  </si>
  <si>
    <t>Honda CB Trigger</t>
  </si>
  <si>
    <t>0.73</t>
  </si>
  <si>
    <t>0.4</t>
  </si>
  <si>
    <t xml:space="preserve">Yamaha FZ S </t>
  </si>
  <si>
    <t>0.83</t>
  </si>
  <si>
    <t>Bajaj Pulsar 135 LS</t>
  </si>
  <si>
    <t>0.64</t>
  </si>
  <si>
    <t>Activa 4g</t>
  </si>
  <si>
    <t>Honda CB Unicorn</t>
  </si>
  <si>
    <t>0.38</t>
  </si>
  <si>
    <t>Hero Honda CBZ extreme</t>
  </si>
  <si>
    <t>Honda Karizma</t>
  </si>
  <si>
    <t>Honda Activa 125</t>
  </si>
  <si>
    <t>0.57</t>
  </si>
  <si>
    <t>TVS Jupyter</t>
  </si>
  <si>
    <t>0.31</t>
  </si>
  <si>
    <t>Hero Honda Passion Pro</t>
  </si>
  <si>
    <t>0.3</t>
  </si>
  <si>
    <t>Hero Splender Plus</t>
  </si>
  <si>
    <t>Honda CB Shine</t>
  </si>
  <si>
    <t>0.58</t>
  </si>
  <si>
    <t>Bajaj Discover 100</t>
  </si>
  <si>
    <t>0.27</t>
  </si>
  <si>
    <t>0.47</t>
  </si>
  <si>
    <t>0.25</t>
  </si>
  <si>
    <t>Suzuki Access 125</t>
  </si>
  <si>
    <t>TVS Wego</t>
  </si>
  <si>
    <t>Honda CB twister</t>
  </si>
  <si>
    <t>Hero Glamour</t>
  </si>
  <si>
    <t>Hero Super Splendor</t>
  </si>
  <si>
    <t>0.2</t>
  </si>
  <si>
    <t>Bajaj Discover 125</t>
  </si>
  <si>
    <t>Hero Hunk</t>
  </si>
  <si>
    <t>Hero  Ignitor Disc</t>
  </si>
  <si>
    <t>Hero  CBZ Xtreme</t>
  </si>
  <si>
    <t>Bajaj  ct 100</t>
  </si>
  <si>
    <t>0.18</t>
  </si>
  <si>
    <t>0.32</t>
  </si>
  <si>
    <t>0.17</t>
  </si>
  <si>
    <t>0.16</t>
  </si>
  <si>
    <t>0.15</t>
  </si>
  <si>
    <t>0.12</t>
  </si>
  <si>
    <t>0.1</t>
  </si>
  <si>
    <t>i20</t>
  </si>
  <si>
    <t>6.79</t>
  </si>
  <si>
    <t>grand i10</t>
  </si>
  <si>
    <t>5.7</t>
  </si>
  <si>
    <t>i10</t>
  </si>
  <si>
    <t>eon</t>
  </si>
  <si>
    <t>4.43</t>
  </si>
  <si>
    <t>xcent</t>
  </si>
  <si>
    <t>5.75</t>
  </si>
  <si>
    <t>7.13</t>
  </si>
  <si>
    <t>5.15</t>
  </si>
  <si>
    <t>7.9</t>
  </si>
  <si>
    <t>8.1</t>
  </si>
  <si>
    <t>4.85</t>
  </si>
  <si>
    <t>elantra</t>
  </si>
  <si>
    <t>11.75</t>
  </si>
  <si>
    <t>14.79</t>
  </si>
  <si>
    <t>creta</t>
  </si>
  <si>
    <t>13.6</t>
  </si>
  <si>
    <t>verna</t>
  </si>
  <si>
    <t>9.4</t>
  </si>
  <si>
    <t>3.15</t>
  </si>
  <si>
    <t>6.45</t>
  </si>
  <si>
    <t>3.5</t>
  </si>
  <si>
    <t>7.6</t>
  </si>
  <si>
    <t>8.25</t>
  </si>
  <si>
    <t>5.11</t>
  </si>
  <si>
    <t>2.7</t>
  </si>
  <si>
    <t>6.15</t>
  </si>
  <si>
    <t>11.45</t>
  </si>
  <si>
    <t>3.9</t>
  </si>
  <si>
    <t>9.1</t>
  </si>
  <si>
    <t>4.8</t>
  </si>
  <si>
    <t>5.35</t>
  </si>
  <si>
    <t>6.25</t>
  </si>
  <si>
    <t>5.95</t>
  </si>
  <si>
    <t>5.2</t>
  </si>
  <si>
    <t>3.75</t>
  </si>
  <si>
    <t>12.9</t>
  </si>
  <si>
    <t>city</t>
  </si>
  <si>
    <t>9.9</t>
  </si>
  <si>
    <t>brio</t>
  </si>
  <si>
    <t>5.4</t>
  </si>
  <si>
    <t>6.82</t>
  </si>
  <si>
    <t>10.25</t>
  </si>
  <si>
    <t>8.5</t>
  </si>
  <si>
    <t>8.4</t>
  </si>
  <si>
    <t>amaze</t>
  </si>
  <si>
    <t>9.15</t>
  </si>
  <si>
    <t>5.97</t>
  </si>
  <si>
    <t>jazz</t>
  </si>
  <si>
    <t>6.6</t>
  </si>
  <si>
    <t>8.7</t>
  </si>
  <si>
    <t>3.65</t>
  </si>
  <si>
    <t>8.35</t>
  </si>
  <si>
    <t>6.7</t>
  </si>
  <si>
    <t>5.3</t>
  </si>
  <si>
    <t>10.9</t>
  </si>
  <si>
    <t>8.65</t>
  </si>
  <si>
    <t>9.7</t>
  </si>
  <si>
    <t>2.1</t>
  </si>
  <si>
    <t>8.99</t>
  </si>
  <si>
    <t>11.8</t>
  </si>
  <si>
    <t>7.4</t>
  </si>
  <si>
    <t>5.65</t>
  </si>
  <si>
    <t>10.11</t>
  </si>
  <si>
    <t>6.4</t>
  </si>
  <si>
    <t>8.55</t>
  </si>
  <si>
    <t>13.09</t>
  </si>
  <si>
    <t>9.5</t>
  </si>
  <si>
    <t>11.6</t>
  </si>
  <si>
    <t>11.5</t>
  </si>
  <si>
    <t>Row Labels</t>
  </si>
  <si>
    <t>Grand Total</t>
  </si>
  <si>
    <t>Ritz</t>
  </si>
  <si>
    <t>Sx4</t>
  </si>
  <si>
    <t>Ciaz</t>
  </si>
  <si>
    <t>Wagon R</t>
  </si>
  <si>
    <t>Swift</t>
  </si>
  <si>
    <t>Vitara Brezza</t>
  </si>
  <si>
    <t>S Cross</t>
  </si>
  <si>
    <t>Alto 800</t>
  </si>
  <si>
    <t>Ertiga</t>
  </si>
  <si>
    <t>Dzire</t>
  </si>
  <si>
    <t>Alto K10</t>
  </si>
  <si>
    <t>Ignis</t>
  </si>
  <si>
    <t>Baleno</t>
  </si>
  <si>
    <t>Omni</t>
  </si>
  <si>
    <t>Fortuner</t>
  </si>
  <si>
    <t>Innova</t>
  </si>
  <si>
    <t>Corolla Altis</t>
  </si>
  <si>
    <t>Etios Cross</t>
  </si>
  <si>
    <t>Etios G</t>
  </si>
  <si>
    <t>Etios Liva</t>
  </si>
  <si>
    <t>Corolla</t>
  </si>
  <si>
    <t>Etios Gd</t>
  </si>
  <si>
    <t>Camry</t>
  </si>
  <si>
    <t>Land Cruiser</t>
  </si>
  <si>
    <t>Um Renegade Mojave</t>
  </si>
  <si>
    <t>Ktm Rc200</t>
  </si>
  <si>
    <t>Ktm Rc390</t>
  </si>
  <si>
    <t>Hyosung Gt250R</t>
  </si>
  <si>
    <t xml:space="preserve">Ktm 390 Duke </t>
  </si>
  <si>
    <t>Mahindra Mojo Xt300</t>
  </si>
  <si>
    <t>Bajaj Pulsar Rs200</t>
  </si>
  <si>
    <t>Honda Cb Hornet 160R</t>
  </si>
  <si>
    <t>Yamaha Fz 16</t>
  </si>
  <si>
    <t>Tvs Apache Rtr 160</t>
  </si>
  <si>
    <t>Honda Cbr 150</t>
  </si>
  <si>
    <t>Bajaj Avenger 220 Dtsi</t>
  </si>
  <si>
    <t>Bajaj Avenger 150 Street</t>
  </si>
  <si>
    <t>Bajaj Pulsar  Ns 200</t>
  </si>
  <si>
    <t>Tvs Apache Rtr 180</t>
  </si>
  <si>
    <t>Hero Passion X Pro</t>
  </si>
  <si>
    <t>Bajaj Pulsar Ns 200</t>
  </si>
  <si>
    <t xml:space="preserve">Tvs Sport </t>
  </si>
  <si>
    <t>Hero Splender Ismart</t>
  </si>
  <si>
    <t>Activa 3G</t>
  </si>
  <si>
    <t>Honda Cb Trigger</t>
  </si>
  <si>
    <t xml:space="preserve">Yamaha Fz S </t>
  </si>
  <si>
    <t>Bajaj Pulsar 135 Ls</t>
  </si>
  <si>
    <t>Activa 4G</t>
  </si>
  <si>
    <t>Honda Cb Unicorn</t>
  </si>
  <si>
    <t>Hero Honda Cbz Extreme</t>
  </si>
  <si>
    <t>Tvs Jupyter</t>
  </si>
  <si>
    <t>Honda Cb Shine</t>
  </si>
  <si>
    <t>Tvs Wego</t>
  </si>
  <si>
    <t>Honda Cb Twister</t>
  </si>
  <si>
    <t>Hero  Cbz Xtreme</t>
  </si>
  <si>
    <t>Bajaj  Ct 100</t>
  </si>
  <si>
    <t>I20</t>
  </si>
  <si>
    <t>Grand I10</t>
  </si>
  <si>
    <t>I10</t>
  </si>
  <si>
    <t>Eon</t>
  </si>
  <si>
    <t>Xcent</t>
  </si>
  <si>
    <t>Elantra</t>
  </si>
  <si>
    <t>Creta</t>
  </si>
  <si>
    <t>Verna</t>
  </si>
  <si>
    <t>City</t>
  </si>
  <si>
    <t>Brio</t>
  </si>
  <si>
    <t>Amaze</t>
  </si>
  <si>
    <t>Jazz</t>
  </si>
  <si>
    <t>Initial_Price</t>
  </si>
  <si>
    <t>Count of Car_Name</t>
  </si>
  <si>
    <t>Sum of Initial_Price</t>
  </si>
  <si>
    <t>Sum of Present_Price</t>
  </si>
  <si>
    <t>Scooter</t>
  </si>
  <si>
    <t>Motocycle</t>
  </si>
  <si>
    <t>Toyata Car</t>
  </si>
  <si>
    <t xml:space="preserve"> Suziki </t>
  </si>
  <si>
    <t>Hyundai car</t>
  </si>
  <si>
    <t>Honda Cars</t>
  </si>
  <si>
    <t>Yamaha Fz S V 20</t>
  </si>
  <si>
    <t>Yamaha Fz  V 20</t>
  </si>
  <si>
    <t>Automatic Car Transmission</t>
  </si>
  <si>
    <t>Relative Change</t>
  </si>
  <si>
    <t>Sum of Relative Change</t>
  </si>
  <si>
    <t>Total of Cars</t>
  </si>
  <si>
    <t>Sum of Initial Price</t>
  </si>
  <si>
    <t>Sum of Present Price</t>
  </si>
  <si>
    <t>Number of Cars Per Transmission</t>
  </si>
  <si>
    <t>KPIs</t>
  </si>
  <si>
    <t>Relative Change Per Automobile</t>
  </si>
  <si>
    <t>Nbr of car per Seller Type</t>
  </si>
  <si>
    <t>Car Per Nber of owners</t>
  </si>
  <si>
    <t>Total Per Automobile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</si>
</sst>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00\ &quot;€&quot;"/>
    <numFmt numFmtId="165" formatCode="0.0,&quot;K&quot;"/>
    <numFmt numFmtId="166"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33" borderId="0" xfId="0" applyFill="1"/>
    <xf numFmtId="165" fontId="0" fillId="0" borderId="0" xfId="0" applyNumberFormat="1"/>
    <xf numFmtId="9" fontId="0" fillId="0" borderId="0" xfId="43" applyFont="1"/>
    <xf numFmtId="166" fontId="0" fillId="0" borderId="0" xfId="42" applyNumberFormat="1" applyFont="1"/>
    <xf numFmtId="0" fontId="0" fillId="34" borderId="0" xfId="0" applyFill="1"/>
    <xf numFmtId="2" fontId="0" fillId="0" borderId="0" xfId="0" applyNumberFormat="1"/>
    <xf numFmtId="166" fontId="0" fillId="0" borderId="0" xfId="0" applyNumberFormat="1"/>
    <xf numFmtId="0" fontId="18" fillId="34"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0" formatCode="General"/>
    </dxf>
    <dxf>
      <numFmt numFmtId="0" formatCode="General"/>
    </dxf>
    <dxf>
      <numFmt numFmtId="165" formatCode="0.0,&quot;K&quot;"/>
    </dxf>
    <dxf>
      <numFmt numFmtId="0" formatCode="General"/>
    </dxf>
    <dxf>
      <numFmt numFmtId="0" formatCode="General"/>
    </dxf>
    <dxf>
      <numFmt numFmtId="165" formatCode="0.0,&quot;K&quot;"/>
    </dxf>
    <dxf>
      <numFmt numFmtId="0" formatCode="General"/>
    </dxf>
    <dxf>
      <numFmt numFmtId="165" formatCode="0.0,&quot;K&quot;"/>
    </dxf>
    <dxf>
      <numFmt numFmtId="0" formatCode="General"/>
    </dxf>
    <dxf>
      <numFmt numFmtId="166" formatCode="_(&quot;$&quot;* #,##0_);_(&quot;$&quot;* \(#,##0\);_(&quot;$&quot;* &quot;-&quot;??_);_(@_)"/>
    </dxf>
    <dxf>
      <numFmt numFmtId="166" formatCode="_(&quot;$&quot;* #,##0_);_(&quot;$&quot;* \(#,##0\);_(&quot;$&quot;* &quot;-&quot;??_);_(@_)"/>
    </dxf>
    <dxf>
      <numFmt numFmtId="166" formatCode="_(&quot;$&quot;* #,##0_);_(&quot;$&quot;* \(#,##0\);_(&quot;$&quot;* &quot;-&quot;??_);_(@_)"/>
    </dxf>
    <dxf>
      <fill>
        <patternFill>
          <bgColor theme="4"/>
        </patternFill>
      </fill>
    </dxf>
    <dxf>
      <fill>
        <patternFill>
          <bgColor theme="0" tint="-4.9989318521683403E-2"/>
        </patternFill>
      </fill>
    </dxf>
  </dxfs>
  <tableStyles count="1" defaultTableStyle="TableStyleMedium2" defaultPivotStyle="PivotStyleLight16">
    <tableStyle name="Slicer Style 1" pivot="0" table="0" count="5" xr9:uid="{9BD9B262-3DC7-4E2D-8E1E-E0BE07AD74F9}">
      <tableStyleElement type="wholeTable" dxfId="15"/>
      <tableStyleElement type="headerRow" dxfId="14"/>
    </tableStyle>
  </tableStyles>
  <colors>
    <mruColors>
      <color rgb="FFFFFFFF"/>
    </mruColors>
  </colors>
  <extLst>
    <ext xmlns:x14="http://schemas.microsoft.com/office/spreadsheetml/2009/9/main" uri="{46F421CA-312F-682f-3DD2-61675219B42D}">
      <x14:dxfs count="3">
        <dxf>
          <fill>
            <patternFill>
              <bgColor rgb="FF00B0F0"/>
            </patternFill>
          </fill>
        </dxf>
        <dxf>
          <fill>
            <patternFill>
              <bgColor theme="4" tint="0.39994506668294322"/>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55-4C21-8239-4D0F77FF33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55-4C21-8239-4D0F77FF3320}"/>
              </c:ext>
            </c:extLst>
          </c:dPt>
          <c:val>
            <c:numRef>
              <c:f>KPIs!$H$20:$H$21</c:f>
              <c:numCache>
                <c:formatCode>0%</c:formatCode>
                <c:ptCount val="2"/>
                <c:pt idx="0">
                  <c:v>0.13043478260869565</c:v>
                </c:pt>
                <c:pt idx="1">
                  <c:v>0.86956521739130432</c:v>
                </c:pt>
              </c:numCache>
            </c:numRef>
          </c:val>
          <c:extLst>
            <c:ext xmlns:c16="http://schemas.microsoft.com/office/drawing/2014/chart" uri="{C3380CC4-5D6E-409C-BE32-E72D297353CC}">
              <c16:uniqueId val="{00000000-4044-4CD9-8326-0B6D9F9173F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data.xlsx]Pivot Table!PivotTable5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col"/>
        <c:grouping val="clustered"/>
        <c:varyColors val="1"/>
        <c:ser>
          <c:idx val="0"/>
          <c:order val="0"/>
          <c:tx>
            <c:strRef>
              <c:f>'Pivot Table'!$B$3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5F9-4CEF-94EA-E6C255D5E1E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5F9-4CEF-94EA-E6C255D5E1E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5F9-4CEF-94EA-E6C255D5E1E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5F9-4CEF-94EA-E6C255D5E1E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5F9-4CEF-94EA-E6C255D5E1E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5F9-4CEF-94EA-E6C255D5E1E2}"/>
              </c:ext>
            </c:extLst>
          </c:dPt>
          <c:cat>
            <c:strRef>
              <c:f>'Pivot Table'!$A$4:$A$10</c:f>
              <c:strCache>
                <c:ptCount val="6"/>
                <c:pt idx="0">
                  <c:v>Scooter</c:v>
                </c:pt>
                <c:pt idx="1">
                  <c:v>Motocycle</c:v>
                </c:pt>
                <c:pt idx="2">
                  <c:v>Toyata Car</c:v>
                </c:pt>
                <c:pt idx="3">
                  <c:v> Suziki </c:v>
                </c:pt>
                <c:pt idx="4">
                  <c:v>Hyundai car</c:v>
                </c:pt>
                <c:pt idx="5">
                  <c:v>Honda Cars</c:v>
                </c:pt>
              </c:strCache>
            </c:strRef>
          </c:cat>
          <c:val>
            <c:numRef>
              <c:f>'Pivot Table'!$B$4:$B$10</c:f>
              <c:numCache>
                <c:formatCode>General</c:formatCode>
                <c:ptCount val="6"/>
                <c:pt idx="0">
                  <c:v>199</c:v>
                </c:pt>
                <c:pt idx="1">
                  <c:v>8213</c:v>
                </c:pt>
                <c:pt idx="2">
                  <c:v>61003</c:v>
                </c:pt>
                <c:pt idx="3">
                  <c:v>17950</c:v>
                </c:pt>
                <c:pt idx="4">
                  <c:v>-3601</c:v>
                </c:pt>
                <c:pt idx="5">
                  <c:v>-6334</c:v>
                </c:pt>
              </c:numCache>
            </c:numRef>
          </c:val>
          <c:extLst>
            <c:ext xmlns:c16="http://schemas.microsoft.com/office/drawing/2014/chart" uri="{C3380CC4-5D6E-409C-BE32-E72D297353CC}">
              <c16:uniqueId val="{00000004-206E-4C16-96C8-F551323D7EE9}"/>
            </c:ext>
          </c:extLst>
        </c:ser>
        <c:dLbls>
          <c:showLegendKey val="0"/>
          <c:showVal val="0"/>
          <c:showCatName val="0"/>
          <c:showSerName val="0"/>
          <c:showPercent val="0"/>
          <c:showBubbleSize val="0"/>
        </c:dLbls>
        <c:gapWidth val="50"/>
        <c:overlap val="-27"/>
        <c:axId val="706834384"/>
        <c:axId val="700534128"/>
      </c:barChart>
      <c:catAx>
        <c:axId val="70683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700534128"/>
        <c:crosses val="autoZero"/>
        <c:auto val="1"/>
        <c:lblAlgn val="ctr"/>
        <c:lblOffset val="100"/>
        <c:noMultiLvlLbl val="0"/>
      </c:catAx>
      <c:valAx>
        <c:axId val="7005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706834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FF00"/>
              </a:solidFill>
              <a:ln w="19050">
                <a:noFill/>
              </a:ln>
              <a:effectLst/>
            </c:spPr>
            <c:extLst>
              <c:ext xmlns:c16="http://schemas.microsoft.com/office/drawing/2014/chart" uri="{C3380CC4-5D6E-409C-BE32-E72D297353CC}">
                <c16:uniqueId val="{00000001-0937-43A3-B572-F27440F4F245}"/>
              </c:ext>
            </c:extLst>
          </c:dPt>
          <c:dPt>
            <c:idx val="1"/>
            <c:bubble3D val="0"/>
            <c:spPr>
              <a:solidFill>
                <a:srgbClr val="92D050"/>
              </a:solidFill>
              <a:ln w="19050">
                <a:noFill/>
              </a:ln>
              <a:effectLst/>
            </c:spPr>
            <c:extLst>
              <c:ext xmlns:c16="http://schemas.microsoft.com/office/drawing/2014/chart" uri="{C3380CC4-5D6E-409C-BE32-E72D297353CC}">
                <c16:uniqueId val="{00000003-0937-43A3-B572-F27440F4F245}"/>
              </c:ext>
            </c:extLst>
          </c:dPt>
          <c:val>
            <c:numRef>
              <c:f>KPIs!$H$20:$H$21</c:f>
              <c:numCache>
                <c:formatCode>0%</c:formatCode>
                <c:ptCount val="2"/>
                <c:pt idx="0">
                  <c:v>0.13043478260869565</c:v>
                </c:pt>
                <c:pt idx="1">
                  <c:v>0.86956521739130432</c:v>
                </c:pt>
              </c:numCache>
            </c:numRef>
          </c:val>
          <c:extLst>
            <c:ext xmlns:c16="http://schemas.microsoft.com/office/drawing/2014/chart" uri="{C3380CC4-5D6E-409C-BE32-E72D297353CC}">
              <c16:uniqueId val="{00000004-0937-43A3-B572-F27440F4F24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fr-FR"/>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FF00"/>
              </a:solidFill>
              <a:ln w="19050">
                <a:noFill/>
              </a:ln>
              <a:effectLst/>
            </c:spPr>
            <c:extLst>
              <c:ext xmlns:c16="http://schemas.microsoft.com/office/drawing/2014/chart" uri="{C3380CC4-5D6E-409C-BE32-E72D297353CC}">
                <c16:uniqueId val="{00000001-0937-43A3-B572-F27440F4F245}"/>
              </c:ext>
            </c:extLst>
          </c:dPt>
          <c:dPt>
            <c:idx val="1"/>
            <c:bubble3D val="0"/>
            <c:spPr>
              <a:solidFill>
                <a:srgbClr val="92D050"/>
              </a:solidFill>
              <a:ln w="19050">
                <a:noFill/>
              </a:ln>
              <a:effectLst/>
            </c:spPr>
            <c:extLst>
              <c:ext xmlns:c16="http://schemas.microsoft.com/office/drawing/2014/chart" uri="{C3380CC4-5D6E-409C-BE32-E72D297353CC}">
                <c16:uniqueId val="{00000003-0937-43A3-B572-F27440F4F245}"/>
              </c:ext>
            </c:extLst>
          </c:dPt>
          <c:val>
            <c:numRef>
              <c:f>KPIs!$H$20:$H$21</c:f>
              <c:numCache>
                <c:formatCode>0%</c:formatCode>
                <c:ptCount val="2"/>
                <c:pt idx="0">
                  <c:v>0.13043478260869565</c:v>
                </c:pt>
                <c:pt idx="1">
                  <c:v>0.86956521739130432</c:v>
                </c:pt>
              </c:numCache>
            </c:numRef>
          </c:val>
          <c:extLst>
            <c:ext xmlns:c16="http://schemas.microsoft.com/office/drawing/2014/chart" uri="{C3380CC4-5D6E-409C-BE32-E72D297353CC}">
              <c16:uniqueId val="{00000004-0937-43A3-B572-F27440F4F24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fr-FR"/>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data.xlsx]Pivot Table!PivotTable12</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19050">
            <a:noFill/>
          </a:ln>
          <a:effectLst/>
        </c:spPr>
      </c:pivotFmt>
      <c:pivotFmt>
        <c:idx val="6"/>
        <c:spPr>
          <a:solidFill>
            <a:schemeClr val="bg2"/>
          </a:solidFill>
          <a:ln w="19050">
            <a:noFill/>
          </a:ln>
          <a:effectLst/>
        </c:spPr>
      </c:pivotFmt>
    </c:pivotFmts>
    <c:plotArea>
      <c:layout/>
      <c:pieChart>
        <c:varyColors val="1"/>
        <c:ser>
          <c:idx val="0"/>
          <c:order val="0"/>
          <c:tx>
            <c:strRef>
              <c:f>'Pivot Table'!$G$3</c:f>
              <c:strCache>
                <c:ptCount val="1"/>
                <c:pt idx="0">
                  <c:v>Total</c:v>
                </c:pt>
              </c:strCache>
            </c:strRef>
          </c:tx>
          <c:dPt>
            <c:idx val="0"/>
            <c:bubble3D val="0"/>
            <c:spPr>
              <a:solidFill>
                <a:schemeClr val="bg2">
                  <a:lumMod val="50000"/>
                </a:schemeClr>
              </a:solidFill>
              <a:ln w="19050">
                <a:noFill/>
              </a:ln>
              <a:effectLst/>
            </c:spPr>
            <c:extLst>
              <c:ext xmlns:c16="http://schemas.microsoft.com/office/drawing/2014/chart" uri="{C3380CC4-5D6E-409C-BE32-E72D297353CC}">
                <c16:uniqueId val="{00000001-CB3E-4741-8F11-B1F79EDC8FB4}"/>
              </c:ext>
            </c:extLst>
          </c:dPt>
          <c:dPt>
            <c:idx val="1"/>
            <c:bubble3D val="0"/>
            <c:spPr>
              <a:solidFill>
                <a:schemeClr val="bg2"/>
              </a:solidFill>
              <a:ln w="19050">
                <a:noFill/>
              </a:ln>
              <a:effectLst/>
            </c:spPr>
            <c:extLst>
              <c:ext xmlns:c16="http://schemas.microsoft.com/office/drawing/2014/chart" uri="{C3380CC4-5D6E-409C-BE32-E72D297353CC}">
                <c16:uniqueId val="{00000003-CB3E-4741-8F11-B1F79EDC8FB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Table'!$F$4:$F$6</c:f>
              <c:strCache>
                <c:ptCount val="2"/>
                <c:pt idx="0">
                  <c:v>Dealer</c:v>
                </c:pt>
                <c:pt idx="1">
                  <c:v>Individual</c:v>
                </c:pt>
              </c:strCache>
            </c:strRef>
          </c:cat>
          <c:val>
            <c:numRef>
              <c:f>'Pivot Table'!$G$4:$G$6</c:f>
              <c:numCache>
                <c:formatCode>General</c:formatCode>
                <c:ptCount val="2"/>
                <c:pt idx="0">
                  <c:v>193</c:v>
                </c:pt>
                <c:pt idx="1">
                  <c:v>106</c:v>
                </c:pt>
              </c:numCache>
            </c:numRef>
          </c:val>
          <c:extLst>
            <c:ext xmlns:c16="http://schemas.microsoft.com/office/drawing/2014/chart" uri="{C3380CC4-5D6E-409C-BE32-E72D297353CC}">
              <c16:uniqueId val="{00000004-CB3E-4741-8F11-B1F79EDC8F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accent1">
                  <a:lumMod val="60000"/>
                  <a:lumOff val="40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data.xlsx]Pivot Table!PivotTable13</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rgbClr val="FF0000"/>
          </a:solidFill>
          <a:ln>
            <a:noFill/>
          </a:ln>
          <a:effectLst/>
        </c:spPr>
      </c:pivotFmt>
      <c:pivotFmt>
        <c:idx val="5"/>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Table'!$G$9</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7C44-46AC-8900-93662814C419}"/>
              </c:ext>
            </c:extLst>
          </c:dPt>
          <c:dPt>
            <c:idx val="1"/>
            <c:invertIfNegative val="0"/>
            <c:bubble3D val="0"/>
            <c:spPr>
              <a:solidFill>
                <a:srgbClr val="FFC000"/>
              </a:solidFill>
              <a:ln>
                <a:noFill/>
              </a:ln>
              <a:effectLst/>
            </c:spPr>
            <c:extLst>
              <c:ext xmlns:c16="http://schemas.microsoft.com/office/drawing/2014/chart" uri="{C3380CC4-5D6E-409C-BE32-E72D297353CC}">
                <c16:uniqueId val="{00000001-7C44-46AC-8900-93662814C419}"/>
              </c:ext>
            </c:extLst>
          </c:dPt>
          <c:dPt>
            <c:idx val="2"/>
            <c:invertIfNegative val="0"/>
            <c:bubble3D val="0"/>
            <c:spPr>
              <a:solidFill>
                <a:srgbClr val="FF0000"/>
              </a:solidFill>
              <a:ln>
                <a:noFill/>
              </a:ln>
              <a:effectLst/>
            </c:spPr>
            <c:extLst>
              <c:ext xmlns:c16="http://schemas.microsoft.com/office/drawing/2014/chart" uri="{C3380CC4-5D6E-409C-BE32-E72D297353CC}">
                <c16:uniqueId val="{00000002-7C44-46AC-8900-93662814C419}"/>
              </c:ext>
            </c:extLst>
          </c:dPt>
          <c:dLbls>
            <c:dLbl>
              <c:idx val="0"/>
              <c:delete val="1"/>
              <c:extLst>
                <c:ext xmlns:c15="http://schemas.microsoft.com/office/drawing/2012/chart" uri="{CE6537A1-D6FC-4f65-9D91-7224C49458BB}"/>
                <c:ext xmlns:c16="http://schemas.microsoft.com/office/drawing/2014/chart" uri="{C3380CC4-5D6E-409C-BE32-E72D297353CC}">
                  <c16:uniqueId val="{00000003-7C44-46AC-8900-93662814C41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Table'!$F$10:$F$13</c:f>
              <c:strCache>
                <c:ptCount val="3"/>
                <c:pt idx="0">
                  <c:v>0</c:v>
                </c:pt>
                <c:pt idx="1">
                  <c:v>1</c:v>
                </c:pt>
                <c:pt idx="2">
                  <c:v>3</c:v>
                </c:pt>
              </c:strCache>
            </c:strRef>
          </c:cat>
          <c:val>
            <c:numRef>
              <c:f>'Pivot Table'!$G$10:$G$13</c:f>
              <c:numCache>
                <c:formatCode>General</c:formatCode>
                <c:ptCount val="3"/>
                <c:pt idx="0">
                  <c:v>288</c:v>
                </c:pt>
                <c:pt idx="1">
                  <c:v>10</c:v>
                </c:pt>
                <c:pt idx="2">
                  <c:v>1</c:v>
                </c:pt>
              </c:numCache>
            </c:numRef>
          </c:val>
          <c:extLst>
            <c:ext xmlns:c16="http://schemas.microsoft.com/office/drawing/2014/chart" uri="{C3380CC4-5D6E-409C-BE32-E72D297353CC}">
              <c16:uniqueId val="{00000000-7C44-46AC-8900-93662814C419}"/>
            </c:ext>
          </c:extLst>
        </c:ser>
        <c:dLbls>
          <c:dLblPos val="outEnd"/>
          <c:showLegendKey val="0"/>
          <c:showVal val="1"/>
          <c:showCatName val="0"/>
          <c:showSerName val="0"/>
          <c:showPercent val="0"/>
          <c:showBubbleSize val="0"/>
        </c:dLbls>
        <c:gapWidth val="80"/>
        <c:overlap val="-8"/>
        <c:axId val="606135808"/>
        <c:axId val="1498106288"/>
      </c:barChart>
      <c:catAx>
        <c:axId val="60613580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Owners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fr-FR"/>
          </a:p>
        </c:txPr>
        <c:crossAx val="1498106288"/>
        <c:crosses val="autoZero"/>
        <c:auto val="1"/>
        <c:lblAlgn val="ctr"/>
        <c:lblOffset val="100"/>
        <c:noMultiLvlLbl val="0"/>
      </c:catAx>
      <c:valAx>
        <c:axId val="149810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Number of Cars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60613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https://ar.inspiredpencil.com/pictures-2023/hyundai-logo-transparent-background" TargetMode="External"/><Relationship Id="rId18" Type="http://schemas.openxmlformats.org/officeDocument/2006/relationships/hyperlink" Target="#'Working Sheet'!A1"/><Relationship Id="rId26" Type="http://schemas.openxmlformats.org/officeDocument/2006/relationships/image" Target="../media/image12.svg"/><Relationship Id="rId3" Type="http://schemas.openxmlformats.org/officeDocument/2006/relationships/chart" Target="../charts/chart4.xml"/><Relationship Id="rId21" Type="http://schemas.openxmlformats.org/officeDocument/2006/relationships/hyperlink" Target="#'Data Analysis'!A1"/><Relationship Id="rId7" Type="http://schemas.openxmlformats.org/officeDocument/2006/relationships/hyperlink" Target="https://mavink.com/explore/Moto-4-PNG" TargetMode="External"/><Relationship Id="rId12" Type="http://schemas.openxmlformats.org/officeDocument/2006/relationships/image" Target="../media/image5.png"/><Relationship Id="rId17" Type="http://schemas.openxmlformats.org/officeDocument/2006/relationships/chart" Target="../charts/chart6.xml"/><Relationship Id="rId25" Type="http://schemas.openxmlformats.org/officeDocument/2006/relationships/image" Target="../media/image11.png"/><Relationship Id="rId2" Type="http://schemas.openxmlformats.org/officeDocument/2006/relationships/chart" Target="../charts/chart3.xml"/><Relationship Id="rId16" Type="http://schemas.openxmlformats.org/officeDocument/2006/relationships/chart" Target="../charts/chart5.xml"/><Relationship Id="rId20" Type="http://schemas.openxmlformats.org/officeDocument/2006/relationships/image" Target="../media/image8.svg"/><Relationship Id="rId1" Type="http://schemas.openxmlformats.org/officeDocument/2006/relationships/chart" Target="../charts/chart2.xml"/><Relationship Id="rId6" Type="http://schemas.openxmlformats.org/officeDocument/2006/relationships/image" Target="../media/image2.png"/><Relationship Id="rId11" Type="http://schemas.openxmlformats.org/officeDocument/2006/relationships/hyperlink" Target="https://kenhdaotao.edu.vn/suzuki-to-1695222180463121/" TargetMode="External"/><Relationship Id="rId24" Type="http://schemas.openxmlformats.org/officeDocument/2006/relationships/hyperlink" Target="#Dashboard!A1"/><Relationship Id="rId5" Type="http://schemas.openxmlformats.org/officeDocument/2006/relationships/hyperlink" Target="https://www.pngall.com/scooter-png/" TargetMode="External"/><Relationship Id="rId15" Type="http://schemas.openxmlformats.org/officeDocument/2006/relationships/hyperlink" Target="https://isost.org/nl/honda-logo/" TargetMode="External"/><Relationship Id="rId23" Type="http://schemas.openxmlformats.org/officeDocument/2006/relationships/image" Target="../media/image10.svg"/><Relationship Id="rId10" Type="http://schemas.openxmlformats.org/officeDocument/2006/relationships/image" Target="../media/image4.png"/><Relationship Id="rId19"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hyperlink" Target="https://vectorified.com/toyota-logo-vector" TargetMode="External"/><Relationship Id="rId14" Type="http://schemas.openxmlformats.org/officeDocument/2006/relationships/image" Target="../media/image6.png"/><Relationship Id="rId22"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8.svg"/><Relationship Id="rId7" Type="http://schemas.openxmlformats.org/officeDocument/2006/relationships/hyperlink" Target="#Dashboard!A1"/><Relationship Id="rId2"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hyperlink" Target="#'Data Analysis'!A1"/><Relationship Id="rId9"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xdr:from>
      <xdr:col>5</xdr:col>
      <xdr:colOff>0</xdr:colOff>
      <xdr:row>23</xdr:row>
      <xdr:rowOff>95249</xdr:rowOff>
    </xdr:from>
    <xdr:to>
      <xdr:col>8</xdr:col>
      <xdr:colOff>428625</xdr:colOff>
      <xdr:row>33</xdr:row>
      <xdr:rowOff>71436</xdr:rowOff>
    </xdr:to>
    <xdr:graphicFrame macro="">
      <xdr:nvGraphicFramePr>
        <xdr:cNvPr id="2" name="Chart 1">
          <a:extLst>
            <a:ext uri="{FF2B5EF4-FFF2-40B4-BE49-F238E27FC236}">
              <a16:creationId xmlns:a16="http://schemas.microsoft.com/office/drawing/2014/main" id="{4944D61E-F5B7-6C9E-D327-B8F64E4E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0</xdr:row>
      <xdr:rowOff>114300</xdr:rowOff>
    </xdr:from>
    <xdr:to>
      <xdr:col>20</xdr:col>
      <xdr:colOff>209550</xdr:colOff>
      <xdr:row>4</xdr:row>
      <xdr:rowOff>142875</xdr:rowOff>
    </xdr:to>
    <xdr:sp macro="" textlink="">
      <xdr:nvSpPr>
        <xdr:cNvPr id="2" name="Rectangle: Rounded Corners 1">
          <a:extLst>
            <a:ext uri="{FF2B5EF4-FFF2-40B4-BE49-F238E27FC236}">
              <a16:creationId xmlns:a16="http://schemas.microsoft.com/office/drawing/2014/main" id="{32CC0836-C244-3734-C4B8-9D22D0362CB9}"/>
            </a:ext>
          </a:extLst>
        </xdr:cNvPr>
        <xdr:cNvSpPr/>
      </xdr:nvSpPr>
      <xdr:spPr>
        <a:xfrm>
          <a:off x="1438275" y="114300"/>
          <a:ext cx="10963275" cy="790575"/>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xdr:col>
      <xdr:colOff>209551</xdr:colOff>
      <xdr:row>4</xdr:row>
      <xdr:rowOff>171449</xdr:rowOff>
    </xdr:from>
    <xdr:to>
      <xdr:col>6</xdr:col>
      <xdr:colOff>457200</xdr:colOff>
      <xdr:row>10</xdr:row>
      <xdr:rowOff>125729</xdr:rowOff>
    </xdr:to>
    <xdr:sp macro="" textlink="KPIs!C12">
      <xdr:nvSpPr>
        <xdr:cNvPr id="3" name="Rectangle: Rounded Corners 2">
          <a:extLst>
            <a:ext uri="{FF2B5EF4-FFF2-40B4-BE49-F238E27FC236}">
              <a16:creationId xmlns:a16="http://schemas.microsoft.com/office/drawing/2014/main" id="{88CFDF3C-9FE4-FA4D-24C5-75EE27F8B434}"/>
            </a:ext>
          </a:extLst>
        </xdr:cNvPr>
        <xdr:cNvSpPr/>
      </xdr:nvSpPr>
      <xdr:spPr>
        <a:xfrm>
          <a:off x="1428751" y="933449"/>
          <a:ext cx="2686049" cy="1097280"/>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490537</xdr:colOff>
      <xdr:row>4</xdr:row>
      <xdr:rowOff>171448</xdr:rowOff>
    </xdr:from>
    <xdr:to>
      <xdr:col>11</xdr:col>
      <xdr:colOff>142875</xdr:colOff>
      <xdr:row>10</xdr:row>
      <xdr:rowOff>125728</xdr:rowOff>
    </xdr:to>
    <xdr:sp macro="" textlink="">
      <xdr:nvSpPr>
        <xdr:cNvPr id="4" name="Rectangle: Rounded Corners 3">
          <a:extLst>
            <a:ext uri="{FF2B5EF4-FFF2-40B4-BE49-F238E27FC236}">
              <a16:creationId xmlns:a16="http://schemas.microsoft.com/office/drawing/2014/main" id="{D2FFD629-B591-CAB1-1A49-F084DE28F1D3}"/>
            </a:ext>
          </a:extLst>
        </xdr:cNvPr>
        <xdr:cNvSpPr/>
      </xdr:nvSpPr>
      <xdr:spPr>
        <a:xfrm>
          <a:off x="4148137" y="933448"/>
          <a:ext cx="2700338" cy="1097280"/>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11</xdr:col>
      <xdr:colOff>171449</xdr:colOff>
      <xdr:row>4</xdr:row>
      <xdr:rowOff>152398</xdr:rowOff>
    </xdr:from>
    <xdr:to>
      <xdr:col>14</xdr:col>
      <xdr:colOff>76200</xdr:colOff>
      <xdr:row>10</xdr:row>
      <xdr:rowOff>106678</xdr:rowOff>
    </xdr:to>
    <xdr:sp macro="" textlink="">
      <xdr:nvSpPr>
        <xdr:cNvPr id="5" name="Rectangle: Rounded Corners 4">
          <a:extLst>
            <a:ext uri="{FF2B5EF4-FFF2-40B4-BE49-F238E27FC236}">
              <a16:creationId xmlns:a16="http://schemas.microsoft.com/office/drawing/2014/main" id="{51E1C3EF-F0BA-F1DE-28C5-2A29BA8DFDA8}"/>
            </a:ext>
          </a:extLst>
        </xdr:cNvPr>
        <xdr:cNvSpPr/>
      </xdr:nvSpPr>
      <xdr:spPr>
        <a:xfrm>
          <a:off x="6877049" y="914398"/>
          <a:ext cx="1733551" cy="1097280"/>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133350</xdr:colOff>
      <xdr:row>0</xdr:row>
      <xdr:rowOff>104774</xdr:rowOff>
    </xdr:from>
    <xdr:to>
      <xdr:col>2</xdr:col>
      <xdr:colOff>194310</xdr:colOff>
      <xdr:row>41</xdr:row>
      <xdr:rowOff>85725</xdr:rowOff>
    </xdr:to>
    <xdr:sp macro="" textlink="">
      <xdr:nvSpPr>
        <xdr:cNvPr id="6" name="Rectangle: Rounded Corners 5">
          <a:extLst>
            <a:ext uri="{FF2B5EF4-FFF2-40B4-BE49-F238E27FC236}">
              <a16:creationId xmlns:a16="http://schemas.microsoft.com/office/drawing/2014/main" id="{82B5493B-C8BB-4CDE-0FE6-A9AD15A627D8}"/>
            </a:ext>
          </a:extLst>
        </xdr:cNvPr>
        <xdr:cNvSpPr/>
      </xdr:nvSpPr>
      <xdr:spPr>
        <a:xfrm>
          <a:off x="133350" y="104774"/>
          <a:ext cx="1280160" cy="7791451"/>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438150</xdr:colOff>
      <xdr:row>0</xdr:row>
      <xdr:rowOff>161925</xdr:rowOff>
    </xdr:from>
    <xdr:to>
      <xdr:col>17</xdr:col>
      <xdr:colOff>228600</xdr:colOff>
      <xdr:row>4</xdr:row>
      <xdr:rowOff>0</xdr:rowOff>
    </xdr:to>
    <xdr:sp macro="" textlink="">
      <xdr:nvSpPr>
        <xdr:cNvPr id="7" name="TextBox 6">
          <a:extLst>
            <a:ext uri="{FF2B5EF4-FFF2-40B4-BE49-F238E27FC236}">
              <a16:creationId xmlns:a16="http://schemas.microsoft.com/office/drawing/2014/main" id="{243A318B-C588-8759-4738-87CB07FAD480}"/>
            </a:ext>
          </a:extLst>
        </xdr:cNvPr>
        <xdr:cNvSpPr txBox="1"/>
      </xdr:nvSpPr>
      <xdr:spPr>
        <a:xfrm>
          <a:off x="4095750" y="161925"/>
          <a:ext cx="649605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4000" b="1">
              <a:solidFill>
                <a:schemeClr val="bg1"/>
              </a:solidFill>
              <a:latin typeface="Arial" panose="020B0604020202020204" pitchFamily="34" charset="0"/>
              <a:cs typeface="Arial" panose="020B0604020202020204" pitchFamily="34" charset="0"/>
            </a:rPr>
            <a:t>Car Dashboard</a:t>
          </a:r>
        </a:p>
      </xdr:txBody>
    </xdr:sp>
    <xdr:clientData/>
  </xdr:twoCellAnchor>
  <xdr:twoCellAnchor>
    <xdr:from>
      <xdr:col>16</xdr:col>
      <xdr:colOff>466724</xdr:colOff>
      <xdr:row>1</xdr:row>
      <xdr:rowOff>123826</xdr:rowOff>
    </xdr:from>
    <xdr:to>
      <xdr:col>18</xdr:col>
      <xdr:colOff>466725</xdr:colOff>
      <xdr:row>3</xdr:row>
      <xdr:rowOff>66675</xdr:rowOff>
    </xdr:to>
    <xdr:sp macro="" textlink="">
      <xdr:nvSpPr>
        <xdr:cNvPr id="9" name="TextBox 8">
          <a:extLst>
            <a:ext uri="{FF2B5EF4-FFF2-40B4-BE49-F238E27FC236}">
              <a16:creationId xmlns:a16="http://schemas.microsoft.com/office/drawing/2014/main" id="{1764667B-EAC4-30E6-E573-E0BEE29313F5}"/>
            </a:ext>
          </a:extLst>
        </xdr:cNvPr>
        <xdr:cNvSpPr txBox="1"/>
      </xdr:nvSpPr>
      <xdr:spPr>
        <a:xfrm>
          <a:off x="10220324" y="314326"/>
          <a:ext cx="1219201"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a:solidFill>
                <a:schemeClr val="bg1"/>
              </a:solidFill>
              <a:latin typeface="Arial" panose="020B0604020202020204" pitchFamily="34" charset="0"/>
              <a:cs typeface="Arial" panose="020B0604020202020204" pitchFamily="34" charset="0"/>
            </a:rPr>
            <a:t>Total</a:t>
          </a:r>
          <a:r>
            <a:rPr lang="fr-FR" sz="1600" b="1" baseline="0">
              <a:solidFill>
                <a:schemeClr val="bg1"/>
              </a:solidFill>
              <a:latin typeface="Arial" panose="020B0604020202020204" pitchFamily="34" charset="0"/>
              <a:cs typeface="Arial" panose="020B0604020202020204" pitchFamily="34" charset="0"/>
            </a:rPr>
            <a:t> Car:</a:t>
          </a:r>
          <a:endParaRPr lang="fr-FR"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333374</xdr:colOff>
      <xdr:row>1</xdr:row>
      <xdr:rowOff>95251</xdr:rowOff>
    </xdr:from>
    <xdr:to>
      <xdr:col>20</xdr:col>
      <xdr:colOff>190499</xdr:colOff>
      <xdr:row>3</xdr:row>
      <xdr:rowOff>38100</xdr:rowOff>
    </xdr:to>
    <xdr:sp macro="" textlink="KPIs!B4">
      <xdr:nvSpPr>
        <xdr:cNvPr id="11" name="TextBox 10">
          <a:extLst>
            <a:ext uri="{FF2B5EF4-FFF2-40B4-BE49-F238E27FC236}">
              <a16:creationId xmlns:a16="http://schemas.microsoft.com/office/drawing/2014/main" id="{16556495-5128-0CF1-AEAD-62D25A419042}"/>
            </a:ext>
          </a:extLst>
        </xdr:cNvPr>
        <xdr:cNvSpPr txBox="1"/>
      </xdr:nvSpPr>
      <xdr:spPr>
        <a:xfrm>
          <a:off x="11306174" y="285751"/>
          <a:ext cx="1076325"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1F4F54F-6263-413D-A0E8-8CAF09B7B1C8}" type="TxLink">
            <a:rPr lang="en-US" sz="2000" b="1" i="0" u="none" strike="noStrike">
              <a:solidFill>
                <a:schemeClr val="bg1"/>
              </a:solidFill>
              <a:latin typeface="Calibri"/>
              <a:cs typeface="Calibri"/>
            </a:rPr>
            <a:pPr algn="ctr"/>
            <a:t>299</a:t>
          </a:fld>
          <a:endParaRPr lang="fr-FR" sz="3200" b="1">
            <a:solidFill>
              <a:schemeClr val="bg1"/>
            </a:solidFill>
            <a:latin typeface="Arial" panose="020B0604020202020204" pitchFamily="34" charset="0"/>
            <a:cs typeface="Arial" panose="020B0604020202020204" pitchFamily="34" charset="0"/>
          </a:endParaRPr>
        </a:p>
      </xdr:txBody>
    </xdr:sp>
    <xdr:clientData/>
  </xdr:twoCellAnchor>
  <xdr:twoCellAnchor>
    <xdr:from>
      <xdr:col>2</xdr:col>
      <xdr:colOff>171450</xdr:colOff>
      <xdr:row>5</xdr:row>
      <xdr:rowOff>1</xdr:rowOff>
    </xdr:from>
    <xdr:to>
      <xdr:col>5</xdr:col>
      <xdr:colOff>76199</xdr:colOff>
      <xdr:row>6</xdr:row>
      <xdr:rowOff>133350</xdr:rowOff>
    </xdr:to>
    <xdr:sp macro="" textlink="">
      <xdr:nvSpPr>
        <xdr:cNvPr id="12" name="TextBox 11">
          <a:extLst>
            <a:ext uri="{FF2B5EF4-FFF2-40B4-BE49-F238E27FC236}">
              <a16:creationId xmlns:a16="http://schemas.microsoft.com/office/drawing/2014/main" id="{633931FE-43F0-714E-6E4F-0F061DE6ED5A}"/>
            </a:ext>
          </a:extLst>
        </xdr:cNvPr>
        <xdr:cNvSpPr txBox="1"/>
      </xdr:nvSpPr>
      <xdr:spPr>
        <a:xfrm>
          <a:off x="1390650" y="952501"/>
          <a:ext cx="1733549"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chemeClr val="bg1"/>
              </a:solidFill>
              <a:latin typeface="Arial" panose="020B0604020202020204" pitchFamily="34" charset="0"/>
              <a:cs typeface="Arial" panose="020B0604020202020204" pitchFamily="34" charset="0"/>
            </a:rPr>
            <a:t>Nber</a:t>
          </a:r>
          <a:r>
            <a:rPr lang="fr-FR" sz="1100" b="1" baseline="0">
              <a:solidFill>
                <a:schemeClr val="bg1"/>
              </a:solidFill>
              <a:latin typeface="Arial" panose="020B0604020202020204" pitchFamily="34" charset="0"/>
              <a:cs typeface="Arial" panose="020B0604020202020204" pitchFamily="34" charset="0"/>
            </a:rPr>
            <a:t> of Automatic Car</a:t>
          </a:r>
          <a:endParaRPr lang="fr-FR"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0</xdr:colOff>
      <xdr:row>8</xdr:row>
      <xdr:rowOff>47626</xdr:rowOff>
    </xdr:from>
    <xdr:to>
      <xdr:col>0</xdr:col>
      <xdr:colOff>0</xdr:colOff>
      <xdr:row>9</xdr:row>
      <xdr:rowOff>180975</xdr:rowOff>
    </xdr:to>
    <xdr:sp macro="" textlink="">
      <xdr:nvSpPr>
        <xdr:cNvPr id="13" name="TextBox 12">
          <a:extLst>
            <a:ext uri="{FF2B5EF4-FFF2-40B4-BE49-F238E27FC236}">
              <a16:creationId xmlns:a16="http://schemas.microsoft.com/office/drawing/2014/main" id="{31EC808B-5CEC-76CB-EE5E-251196C35C76}"/>
            </a:ext>
          </a:extLst>
        </xdr:cNvPr>
        <xdr:cNvSpPr txBox="1"/>
      </xdr:nvSpPr>
      <xdr:spPr>
        <a:xfrm>
          <a:off x="0" y="1571626"/>
          <a:ext cx="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a:solidFill>
                <a:schemeClr val="bg1"/>
              </a:solidFill>
              <a:latin typeface="Arial" panose="020B0604020202020204" pitchFamily="34" charset="0"/>
              <a:cs typeface="Arial" panose="020B0604020202020204" pitchFamily="34" charset="0"/>
            </a:rPr>
            <a:t>Total</a:t>
          </a:r>
          <a:r>
            <a:rPr lang="fr-FR" sz="1600" b="1" baseline="0">
              <a:solidFill>
                <a:schemeClr val="bg1"/>
              </a:solidFill>
              <a:latin typeface="Arial" panose="020B0604020202020204" pitchFamily="34" charset="0"/>
              <a:cs typeface="Arial" panose="020B0604020202020204" pitchFamily="34" charset="0"/>
            </a:rPr>
            <a:t> Car:</a:t>
          </a:r>
          <a:endParaRPr lang="fr-FR"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323849</xdr:colOff>
      <xdr:row>4</xdr:row>
      <xdr:rowOff>171451</xdr:rowOff>
    </xdr:from>
    <xdr:to>
      <xdr:col>9</xdr:col>
      <xdr:colOff>352425</xdr:colOff>
      <xdr:row>6</xdr:row>
      <xdr:rowOff>114300</xdr:rowOff>
    </xdr:to>
    <xdr:sp macro="" textlink="">
      <xdr:nvSpPr>
        <xdr:cNvPr id="14" name="TextBox 13">
          <a:extLst>
            <a:ext uri="{FF2B5EF4-FFF2-40B4-BE49-F238E27FC236}">
              <a16:creationId xmlns:a16="http://schemas.microsoft.com/office/drawing/2014/main" id="{7F564F65-FF0E-EBDA-B0F2-571F55EA1BC9}"/>
            </a:ext>
          </a:extLst>
        </xdr:cNvPr>
        <xdr:cNvSpPr txBox="1"/>
      </xdr:nvSpPr>
      <xdr:spPr>
        <a:xfrm>
          <a:off x="3981449" y="933451"/>
          <a:ext cx="1857376"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latin typeface="Arial" panose="020B0604020202020204" pitchFamily="34" charset="0"/>
              <a:cs typeface="Arial" panose="020B0604020202020204" pitchFamily="34" charset="0"/>
            </a:rPr>
            <a:t>Nber</a:t>
          </a:r>
          <a:r>
            <a:rPr lang="fr-FR" sz="1200" b="1" baseline="0">
              <a:solidFill>
                <a:schemeClr val="bg1"/>
              </a:solidFill>
              <a:latin typeface="Arial" panose="020B0604020202020204" pitchFamily="34" charset="0"/>
              <a:cs typeface="Arial" panose="020B0604020202020204" pitchFamily="34" charset="0"/>
            </a:rPr>
            <a:t> of Manual Car</a:t>
          </a:r>
          <a:endParaRPr lang="fr-FR" sz="1200" b="1">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85724</xdr:colOff>
      <xdr:row>4</xdr:row>
      <xdr:rowOff>171451</xdr:rowOff>
    </xdr:from>
    <xdr:to>
      <xdr:col>13</xdr:col>
      <xdr:colOff>523875</xdr:colOff>
      <xdr:row>6</xdr:row>
      <xdr:rowOff>114300</xdr:rowOff>
    </xdr:to>
    <xdr:sp macro="" textlink="">
      <xdr:nvSpPr>
        <xdr:cNvPr id="15" name="TextBox 14">
          <a:extLst>
            <a:ext uri="{FF2B5EF4-FFF2-40B4-BE49-F238E27FC236}">
              <a16:creationId xmlns:a16="http://schemas.microsoft.com/office/drawing/2014/main" id="{7CE62778-5B0A-14AA-59D5-2C2EEF7D5EBE}"/>
            </a:ext>
          </a:extLst>
        </xdr:cNvPr>
        <xdr:cNvSpPr txBox="1"/>
      </xdr:nvSpPr>
      <xdr:spPr>
        <a:xfrm>
          <a:off x="6791324" y="933451"/>
          <a:ext cx="1657351"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latin typeface="Arial" panose="020B0604020202020204" pitchFamily="34" charset="0"/>
              <a:cs typeface="Arial" panose="020B0604020202020204" pitchFamily="34" charset="0"/>
            </a:rPr>
            <a:t>Relative Change</a:t>
          </a:r>
          <a:r>
            <a:rPr lang="fr-FR" sz="1200" b="1" baseline="0">
              <a:solidFill>
                <a:schemeClr val="bg1"/>
              </a:solidFill>
              <a:latin typeface="Arial" panose="020B0604020202020204" pitchFamily="34" charset="0"/>
              <a:cs typeface="Arial" panose="020B0604020202020204" pitchFamily="34" charset="0"/>
            </a:rPr>
            <a:t> </a:t>
          </a:r>
          <a:endParaRPr lang="fr-FR" sz="1200" b="1">
            <a:solidFill>
              <a:schemeClr val="bg1"/>
            </a:solidFill>
            <a:latin typeface="Arial" panose="020B0604020202020204" pitchFamily="34" charset="0"/>
            <a:cs typeface="Arial" panose="020B0604020202020204" pitchFamily="34" charset="0"/>
          </a:endParaRPr>
        </a:p>
      </xdr:txBody>
    </xdr:sp>
    <xdr:clientData/>
  </xdr:twoCellAnchor>
  <xdr:twoCellAnchor>
    <xdr:from>
      <xdr:col>2</xdr:col>
      <xdr:colOff>314323</xdr:colOff>
      <xdr:row>7</xdr:row>
      <xdr:rowOff>1</xdr:rowOff>
    </xdr:from>
    <xdr:to>
      <xdr:col>5</xdr:col>
      <xdr:colOff>257174</xdr:colOff>
      <xdr:row>8</xdr:row>
      <xdr:rowOff>180975</xdr:rowOff>
    </xdr:to>
    <xdr:sp macro="" textlink="KPIs!G20">
      <xdr:nvSpPr>
        <xdr:cNvPr id="16" name="TextBox 15">
          <a:extLst>
            <a:ext uri="{FF2B5EF4-FFF2-40B4-BE49-F238E27FC236}">
              <a16:creationId xmlns:a16="http://schemas.microsoft.com/office/drawing/2014/main" id="{23F32DD6-EE3E-6C2A-7D6B-FE0D9847B373}"/>
            </a:ext>
          </a:extLst>
        </xdr:cNvPr>
        <xdr:cNvSpPr txBox="1"/>
      </xdr:nvSpPr>
      <xdr:spPr>
        <a:xfrm>
          <a:off x="1533523" y="1333501"/>
          <a:ext cx="177165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0D2C22F-0E23-45FF-851D-F11FF80C887F}" type="TxLink">
            <a:rPr lang="en-US" sz="2400" b="1" i="0" u="none" strike="noStrike">
              <a:solidFill>
                <a:schemeClr val="bg1"/>
              </a:solidFill>
              <a:latin typeface="Calibri"/>
              <a:cs typeface="Calibri"/>
            </a:rPr>
            <a:pPr algn="ctr"/>
            <a:t>39</a:t>
          </a:fld>
          <a:endParaRPr lang="en-US" sz="4000" b="1">
            <a:solidFill>
              <a:schemeClr val="bg1"/>
            </a:solidFill>
          </a:endParaRPr>
        </a:p>
      </xdr:txBody>
    </xdr:sp>
    <xdr:clientData/>
  </xdr:twoCellAnchor>
  <xdr:twoCellAnchor>
    <xdr:from>
      <xdr:col>7</xdr:col>
      <xdr:colOff>190498</xdr:colOff>
      <xdr:row>6</xdr:row>
      <xdr:rowOff>123826</xdr:rowOff>
    </xdr:from>
    <xdr:to>
      <xdr:col>8</xdr:col>
      <xdr:colOff>466725</xdr:colOff>
      <xdr:row>8</xdr:row>
      <xdr:rowOff>133350</xdr:rowOff>
    </xdr:to>
    <xdr:sp macro="" textlink="KPIs!$G$21">
      <xdr:nvSpPr>
        <xdr:cNvPr id="17" name="TextBox 16">
          <a:extLst>
            <a:ext uri="{FF2B5EF4-FFF2-40B4-BE49-F238E27FC236}">
              <a16:creationId xmlns:a16="http://schemas.microsoft.com/office/drawing/2014/main" id="{000895E3-9A1B-BEDC-B766-8A5B131B61B6}"/>
            </a:ext>
          </a:extLst>
        </xdr:cNvPr>
        <xdr:cNvSpPr txBox="1"/>
      </xdr:nvSpPr>
      <xdr:spPr>
        <a:xfrm>
          <a:off x="4457698" y="1266826"/>
          <a:ext cx="88582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FB2A088-BFCD-417C-87DB-13443744E5E8}" type="TxLink">
            <a:rPr lang="en-US" sz="2400" b="1" i="0" u="none" strike="noStrike">
              <a:solidFill>
                <a:schemeClr val="bg1"/>
              </a:solidFill>
              <a:latin typeface="Calibri"/>
              <a:ea typeface="+mn-ea"/>
              <a:cs typeface="Calibri"/>
            </a:rPr>
            <a:pPr marL="0" indent="0" algn="ctr"/>
            <a:t>260</a:t>
          </a:fld>
          <a:endParaRPr lang="fr-FR" sz="2400" b="1" i="0" u="none" strike="noStrike">
            <a:solidFill>
              <a:schemeClr val="bg1"/>
            </a:solidFill>
            <a:latin typeface="Calibri"/>
            <a:ea typeface="+mn-ea"/>
            <a:cs typeface="Calibri"/>
          </a:endParaRPr>
        </a:p>
      </xdr:txBody>
    </xdr:sp>
    <xdr:clientData/>
  </xdr:twoCellAnchor>
  <xdr:twoCellAnchor>
    <xdr:from>
      <xdr:col>11</xdr:col>
      <xdr:colOff>285750</xdr:colOff>
      <xdr:row>6</xdr:row>
      <xdr:rowOff>180976</xdr:rowOff>
    </xdr:from>
    <xdr:to>
      <xdr:col>13</xdr:col>
      <xdr:colOff>523875</xdr:colOff>
      <xdr:row>8</xdr:row>
      <xdr:rowOff>123825</xdr:rowOff>
    </xdr:to>
    <xdr:sp macro="" textlink="KPIs!C8">
      <xdr:nvSpPr>
        <xdr:cNvPr id="18" name="TextBox 17">
          <a:extLst>
            <a:ext uri="{FF2B5EF4-FFF2-40B4-BE49-F238E27FC236}">
              <a16:creationId xmlns:a16="http://schemas.microsoft.com/office/drawing/2014/main" id="{AE54592B-3D63-CD9B-2094-BBE08AF41926}"/>
            </a:ext>
          </a:extLst>
        </xdr:cNvPr>
        <xdr:cNvSpPr txBox="1"/>
      </xdr:nvSpPr>
      <xdr:spPr>
        <a:xfrm>
          <a:off x="6991350" y="1323976"/>
          <a:ext cx="1457325"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EFFBCD4-04FD-4F7A-B381-1B18FDC3E4FB}" type="TxLink">
            <a:rPr lang="en-US" sz="1800" b="1" i="0" u="none" strike="noStrike">
              <a:solidFill>
                <a:schemeClr val="bg1"/>
              </a:solidFill>
              <a:latin typeface="Calibri"/>
              <a:ea typeface="+mn-ea"/>
              <a:cs typeface="Calibri"/>
            </a:rPr>
            <a:pPr marL="0" indent="0" algn="ctr"/>
            <a:t>77.6K</a:t>
          </a:fld>
          <a:endParaRPr lang="fr-FR" sz="1800" b="1" i="0" u="none" strike="noStrike">
            <a:solidFill>
              <a:schemeClr val="bg1"/>
            </a:solidFill>
            <a:latin typeface="Calibri"/>
            <a:ea typeface="+mn-ea"/>
            <a:cs typeface="Calibri"/>
          </a:endParaRPr>
        </a:p>
      </xdr:txBody>
    </xdr:sp>
    <xdr:clientData/>
  </xdr:twoCellAnchor>
  <xdr:twoCellAnchor>
    <xdr:from>
      <xdr:col>4</xdr:col>
      <xdr:colOff>495299</xdr:colOff>
      <xdr:row>10</xdr:row>
      <xdr:rowOff>171450</xdr:rowOff>
    </xdr:from>
    <xdr:to>
      <xdr:col>12</xdr:col>
      <xdr:colOff>266700</xdr:colOff>
      <xdr:row>28</xdr:row>
      <xdr:rowOff>19050</xdr:rowOff>
    </xdr:to>
    <xdr:sp macro="" textlink="KPIs!C12">
      <xdr:nvSpPr>
        <xdr:cNvPr id="19" name="Rectangle: Rounded Corners 18">
          <a:extLst>
            <a:ext uri="{FF2B5EF4-FFF2-40B4-BE49-F238E27FC236}">
              <a16:creationId xmlns:a16="http://schemas.microsoft.com/office/drawing/2014/main" id="{3EF34208-6C79-4624-AC93-FD379B802F50}"/>
            </a:ext>
          </a:extLst>
        </xdr:cNvPr>
        <xdr:cNvSpPr/>
      </xdr:nvSpPr>
      <xdr:spPr>
        <a:xfrm>
          <a:off x="2933699" y="2076450"/>
          <a:ext cx="4648201" cy="3276600"/>
        </a:xfrm>
        <a:prstGeom prst="roundRect">
          <a:avLst>
            <a:gd name="adj" fmla="val 1061"/>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504826</xdr:colOff>
      <xdr:row>13</xdr:row>
      <xdr:rowOff>123825</xdr:rowOff>
    </xdr:from>
    <xdr:to>
      <xdr:col>12</xdr:col>
      <xdr:colOff>200026</xdr:colOff>
      <xdr:row>28</xdr:row>
      <xdr:rowOff>9525</xdr:rowOff>
    </xdr:to>
    <xdr:graphicFrame macro="">
      <xdr:nvGraphicFramePr>
        <xdr:cNvPr id="20" name="Chart 19">
          <a:extLst>
            <a:ext uri="{FF2B5EF4-FFF2-40B4-BE49-F238E27FC236}">
              <a16:creationId xmlns:a16="http://schemas.microsoft.com/office/drawing/2014/main" id="{8DFFCC8C-33BC-4706-B5DE-24CBA2913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523874</xdr:colOff>
      <xdr:row>11</xdr:row>
      <xdr:rowOff>57150</xdr:rowOff>
    </xdr:from>
    <xdr:to>
      <xdr:col>9</xdr:col>
      <xdr:colOff>342899</xdr:colOff>
      <xdr:row>12</xdr:row>
      <xdr:rowOff>190499</xdr:rowOff>
    </xdr:to>
    <xdr:sp macro="" textlink="">
      <xdr:nvSpPr>
        <xdr:cNvPr id="21" name="TextBox 20">
          <a:extLst>
            <a:ext uri="{FF2B5EF4-FFF2-40B4-BE49-F238E27FC236}">
              <a16:creationId xmlns:a16="http://schemas.microsoft.com/office/drawing/2014/main" id="{1AB17B12-BE5A-4883-B4B7-3611F6C3CDFB}"/>
            </a:ext>
          </a:extLst>
        </xdr:cNvPr>
        <xdr:cNvSpPr txBox="1"/>
      </xdr:nvSpPr>
      <xdr:spPr>
        <a:xfrm>
          <a:off x="2962274" y="2152650"/>
          <a:ext cx="2867025"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baseline="0">
              <a:solidFill>
                <a:schemeClr val="bg1"/>
              </a:solidFill>
              <a:latin typeface="Arial" panose="020B0604020202020204" pitchFamily="34" charset="0"/>
              <a:cs typeface="Arial" panose="020B0604020202020204" pitchFamily="34" charset="0"/>
            </a:rPr>
            <a:t>Relative Change Per </a:t>
          </a:r>
          <a:r>
            <a:rPr lang="en-US" sz="1100" b="1" baseline="0">
              <a:solidFill>
                <a:schemeClr val="bg1"/>
              </a:solidFill>
              <a:latin typeface="Arial" panose="020B0604020202020204" pitchFamily="34" charset="0"/>
              <a:cs typeface="Arial" panose="020B0604020202020204" pitchFamily="34" charset="0"/>
            </a:rPr>
            <a:t>automobile </a:t>
          </a:r>
          <a:endParaRPr lang="fr-FR"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12</xdr:col>
      <xdr:colOff>295275</xdr:colOff>
      <xdr:row>10</xdr:row>
      <xdr:rowOff>161921</xdr:rowOff>
    </xdr:from>
    <xdr:to>
      <xdr:col>20</xdr:col>
      <xdr:colOff>200025</xdr:colOff>
      <xdr:row>28</xdr:row>
      <xdr:rowOff>28574</xdr:rowOff>
    </xdr:to>
    <xdr:sp macro="" textlink="">
      <xdr:nvSpPr>
        <xdr:cNvPr id="22" name="Rectangle: Rounded Corners 21">
          <a:extLst>
            <a:ext uri="{FF2B5EF4-FFF2-40B4-BE49-F238E27FC236}">
              <a16:creationId xmlns:a16="http://schemas.microsoft.com/office/drawing/2014/main" id="{5135F4AE-8207-0FB7-0394-5D8658E84C1A}"/>
            </a:ext>
          </a:extLst>
        </xdr:cNvPr>
        <xdr:cNvSpPr/>
      </xdr:nvSpPr>
      <xdr:spPr>
        <a:xfrm>
          <a:off x="7610475" y="2066921"/>
          <a:ext cx="4781550" cy="3295653"/>
        </a:xfrm>
        <a:prstGeom prst="roundRect">
          <a:avLst>
            <a:gd name="adj" fmla="val 1391"/>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104775</xdr:colOff>
      <xdr:row>4</xdr:row>
      <xdr:rowOff>57150</xdr:rowOff>
    </xdr:from>
    <xdr:to>
      <xdr:col>12</xdr:col>
      <xdr:colOff>209550</xdr:colOff>
      <xdr:row>11</xdr:row>
      <xdr:rowOff>66675</xdr:rowOff>
    </xdr:to>
    <xdr:graphicFrame macro="">
      <xdr:nvGraphicFramePr>
        <xdr:cNvPr id="23" name="Chart 22">
          <a:extLst>
            <a:ext uri="{FF2B5EF4-FFF2-40B4-BE49-F238E27FC236}">
              <a16:creationId xmlns:a16="http://schemas.microsoft.com/office/drawing/2014/main" id="{6930BAAA-AA4D-4162-9EEC-C38BD08C0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4</xdr:row>
      <xdr:rowOff>66674</xdr:rowOff>
    </xdr:from>
    <xdr:to>
      <xdr:col>7</xdr:col>
      <xdr:colOff>476250</xdr:colOff>
      <xdr:row>11</xdr:row>
      <xdr:rowOff>38100</xdr:rowOff>
    </xdr:to>
    <xdr:graphicFrame macro="">
      <xdr:nvGraphicFramePr>
        <xdr:cNvPr id="24" name="Chart 23">
          <a:extLst>
            <a:ext uri="{FF2B5EF4-FFF2-40B4-BE49-F238E27FC236}">
              <a16:creationId xmlns:a16="http://schemas.microsoft.com/office/drawing/2014/main" id="{AF3854A7-ACC1-2E3D-BB1D-51908299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233362</xdr:colOff>
      <xdr:row>10</xdr:row>
      <xdr:rowOff>171450</xdr:rowOff>
    </xdr:from>
    <xdr:to>
      <xdr:col>4</xdr:col>
      <xdr:colOff>477202</xdr:colOff>
      <xdr:row>41</xdr:row>
      <xdr:rowOff>76200</xdr:rowOff>
    </xdr:to>
    <xdr:sp macro="" textlink="">
      <xdr:nvSpPr>
        <xdr:cNvPr id="25" name="Rectangle: Rounded Corners 24">
          <a:extLst>
            <a:ext uri="{FF2B5EF4-FFF2-40B4-BE49-F238E27FC236}">
              <a16:creationId xmlns:a16="http://schemas.microsoft.com/office/drawing/2014/main" id="{8F991C87-E8A3-383B-DA33-57F39EE87940}"/>
            </a:ext>
          </a:extLst>
        </xdr:cNvPr>
        <xdr:cNvSpPr/>
      </xdr:nvSpPr>
      <xdr:spPr>
        <a:xfrm>
          <a:off x="1452562" y="2076450"/>
          <a:ext cx="1463040" cy="5810250"/>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2</xdr:col>
      <xdr:colOff>342902</xdr:colOff>
      <xdr:row>14</xdr:row>
      <xdr:rowOff>57150</xdr:rowOff>
    </xdr:from>
    <xdr:to>
      <xdr:col>3</xdr:col>
      <xdr:colOff>314326</xdr:colOff>
      <xdr:row>17</xdr:row>
      <xdr:rowOff>28576</xdr:rowOff>
    </xdr:to>
    <xdr:pic>
      <xdr:nvPicPr>
        <xdr:cNvPr id="27" name="Picture 26">
          <a:extLst>
            <a:ext uri="{FF2B5EF4-FFF2-40B4-BE49-F238E27FC236}">
              <a16:creationId xmlns:a16="http://schemas.microsoft.com/office/drawing/2014/main" id="{E2A56709-E993-F04F-64AF-628C2E96A1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562102" y="2724150"/>
          <a:ext cx="581024" cy="542926"/>
        </a:xfrm>
        <a:prstGeom prst="rect">
          <a:avLst/>
        </a:prstGeom>
        <a:ln>
          <a:noFill/>
        </a:ln>
      </xdr:spPr>
    </xdr:pic>
    <xdr:clientData/>
  </xdr:twoCellAnchor>
  <xdr:twoCellAnchor>
    <xdr:from>
      <xdr:col>2</xdr:col>
      <xdr:colOff>123826</xdr:colOff>
      <xdr:row>12</xdr:row>
      <xdr:rowOff>9524</xdr:rowOff>
    </xdr:from>
    <xdr:to>
      <xdr:col>3</xdr:col>
      <xdr:colOff>352426</xdr:colOff>
      <xdr:row>13</xdr:row>
      <xdr:rowOff>66675</xdr:rowOff>
    </xdr:to>
    <xdr:sp macro="" textlink="">
      <xdr:nvSpPr>
        <xdr:cNvPr id="29" name="TextBox 28">
          <a:extLst>
            <a:ext uri="{FF2B5EF4-FFF2-40B4-BE49-F238E27FC236}">
              <a16:creationId xmlns:a16="http://schemas.microsoft.com/office/drawing/2014/main" id="{A52FF1A6-F211-43AD-B1EB-0B754504E9DB}"/>
            </a:ext>
          </a:extLst>
        </xdr:cNvPr>
        <xdr:cNvSpPr txBox="1"/>
      </xdr:nvSpPr>
      <xdr:spPr>
        <a:xfrm>
          <a:off x="1343026" y="2295524"/>
          <a:ext cx="8382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chemeClr val="bg2">
                  <a:lumMod val="75000"/>
                </a:schemeClr>
              </a:solidFill>
              <a:latin typeface="Arial" panose="020B0604020202020204" pitchFamily="34" charset="0"/>
              <a:cs typeface="Arial" panose="020B0604020202020204" pitchFamily="34" charset="0"/>
            </a:rPr>
            <a:t>Scooter</a:t>
          </a:r>
        </a:p>
      </xdr:txBody>
    </xdr:sp>
    <xdr:clientData/>
  </xdr:twoCellAnchor>
  <xdr:twoCellAnchor>
    <xdr:from>
      <xdr:col>2</xdr:col>
      <xdr:colOff>238125</xdr:colOff>
      <xdr:row>17</xdr:row>
      <xdr:rowOff>171449</xdr:rowOff>
    </xdr:from>
    <xdr:to>
      <xdr:col>3</xdr:col>
      <xdr:colOff>561975</xdr:colOff>
      <xdr:row>19</xdr:row>
      <xdr:rowOff>38100</xdr:rowOff>
    </xdr:to>
    <xdr:sp macro="" textlink="">
      <xdr:nvSpPr>
        <xdr:cNvPr id="30" name="TextBox 29">
          <a:extLst>
            <a:ext uri="{FF2B5EF4-FFF2-40B4-BE49-F238E27FC236}">
              <a16:creationId xmlns:a16="http://schemas.microsoft.com/office/drawing/2014/main" id="{A2260F5D-D2C7-475B-A0DC-117DB96CD5FD}"/>
            </a:ext>
          </a:extLst>
        </xdr:cNvPr>
        <xdr:cNvSpPr txBox="1"/>
      </xdr:nvSpPr>
      <xdr:spPr>
        <a:xfrm>
          <a:off x="1457325" y="3409949"/>
          <a:ext cx="9334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C00000"/>
              </a:solidFill>
              <a:latin typeface="Arial" panose="020B0604020202020204" pitchFamily="34" charset="0"/>
              <a:cs typeface="Arial" panose="020B0604020202020204" pitchFamily="34" charset="0"/>
            </a:rPr>
            <a:t>Motorcycle </a:t>
          </a:r>
          <a:endParaRPr lang="fr-FR" sz="1100" b="1">
            <a:solidFill>
              <a:srgbClr val="C00000"/>
            </a:solidFill>
            <a:latin typeface="Arial" panose="020B0604020202020204" pitchFamily="34" charset="0"/>
            <a:cs typeface="Arial" panose="020B0604020202020204" pitchFamily="34" charset="0"/>
          </a:endParaRPr>
        </a:p>
      </xdr:txBody>
    </xdr:sp>
    <xdr:clientData/>
  </xdr:twoCellAnchor>
  <xdr:twoCellAnchor editAs="oneCell">
    <xdr:from>
      <xdr:col>2</xdr:col>
      <xdr:colOff>238125</xdr:colOff>
      <xdr:row>19</xdr:row>
      <xdr:rowOff>104775</xdr:rowOff>
    </xdr:from>
    <xdr:to>
      <xdr:col>3</xdr:col>
      <xdr:colOff>371475</xdr:colOff>
      <xdr:row>22</xdr:row>
      <xdr:rowOff>76200</xdr:rowOff>
    </xdr:to>
    <xdr:pic>
      <xdr:nvPicPr>
        <xdr:cNvPr id="40" name="Picture 39">
          <a:extLst>
            <a:ext uri="{FF2B5EF4-FFF2-40B4-BE49-F238E27FC236}">
              <a16:creationId xmlns:a16="http://schemas.microsoft.com/office/drawing/2014/main" id="{6CF8A5E3-DD52-804C-D859-CB5C4318971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457325" y="3724275"/>
          <a:ext cx="742950" cy="542925"/>
        </a:xfrm>
        <a:prstGeom prst="rect">
          <a:avLst/>
        </a:prstGeom>
      </xdr:spPr>
    </xdr:pic>
    <xdr:clientData/>
  </xdr:twoCellAnchor>
  <xdr:twoCellAnchor>
    <xdr:from>
      <xdr:col>2</xdr:col>
      <xdr:colOff>195262</xdr:colOff>
      <xdr:row>22</xdr:row>
      <xdr:rowOff>161923</xdr:rowOff>
    </xdr:from>
    <xdr:to>
      <xdr:col>3</xdr:col>
      <xdr:colOff>519112</xdr:colOff>
      <xdr:row>24</xdr:row>
      <xdr:rowOff>28574</xdr:rowOff>
    </xdr:to>
    <xdr:sp macro="" textlink="">
      <xdr:nvSpPr>
        <xdr:cNvPr id="45" name="TextBox 44">
          <a:extLst>
            <a:ext uri="{FF2B5EF4-FFF2-40B4-BE49-F238E27FC236}">
              <a16:creationId xmlns:a16="http://schemas.microsoft.com/office/drawing/2014/main" id="{8A1D5F8F-A98F-4694-944A-32BD96AEC974}"/>
            </a:ext>
          </a:extLst>
        </xdr:cNvPr>
        <xdr:cNvSpPr txBox="1"/>
      </xdr:nvSpPr>
      <xdr:spPr>
        <a:xfrm>
          <a:off x="1414462" y="4352923"/>
          <a:ext cx="9334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0000"/>
              </a:solidFill>
              <a:latin typeface="Arial" panose="020B0604020202020204" pitchFamily="34" charset="0"/>
              <a:cs typeface="Arial" panose="020B0604020202020204" pitchFamily="34" charset="0"/>
            </a:rPr>
            <a:t>Toyota</a:t>
          </a:r>
          <a:r>
            <a:rPr lang="en-US" sz="1100" b="1" baseline="0">
              <a:solidFill>
                <a:srgbClr val="FF0000"/>
              </a:solidFill>
              <a:latin typeface="Arial" panose="020B0604020202020204" pitchFamily="34" charset="0"/>
              <a:cs typeface="Arial" panose="020B0604020202020204" pitchFamily="34" charset="0"/>
            </a:rPr>
            <a:t> Car</a:t>
          </a:r>
          <a:endParaRPr lang="fr-FR" sz="1100" b="1">
            <a:solidFill>
              <a:srgbClr val="FF0000"/>
            </a:solidFill>
            <a:latin typeface="Arial" panose="020B0604020202020204" pitchFamily="34" charset="0"/>
            <a:cs typeface="Arial" panose="020B0604020202020204" pitchFamily="34" charset="0"/>
          </a:endParaRPr>
        </a:p>
      </xdr:txBody>
    </xdr:sp>
    <xdr:clientData/>
  </xdr:twoCellAnchor>
  <xdr:twoCellAnchor editAs="oneCell">
    <xdr:from>
      <xdr:col>2</xdr:col>
      <xdr:colOff>361950</xdr:colOff>
      <xdr:row>25</xdr:row>
      <xdr:rowOff>38100</xdr:rowOff>
    </xdr:from>
    <xdr:to>
      <xdr:col>3</xdr:col>
      <xdr:colOff>304799</xdr:colOff>
      <xdr:row>26</xdr:row>
      <xdr:rowOff>161925</xdr:rowOff>
    </xdr:to>
    <xdr:pic>
      <xdr:nvPicPr>
        <xdr:cNvPr id="55" name="Picture 54">
          <a:extLst>
            <a:ext uri="{FF2B5EF4-FFF2-40B4-BE49-F238E27FC236}">
              <a16:creationId xmlns:a16="http://schemas.microsoft.com/office/drawing/2014/main" id="{E312542A-407C-DDE3-C402-54B691CBCDF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581150" y="4800600"/>
          <a:ext cx="552449" cy="314325"/>
        </a:xfrm>
        <a:prstGeom prst="rect">
          <a:avLst/>
        </a:prstGeom>
      </xdr:spPr>
    </xdr:pic>
    <xdr:clientData/>
  </xdr:twoCellAnchor>
  <xdr:twoCellAnchor>
    <xdr:from>
      <xdr:col>2</xdr:col>
      <xdr:colOff>119062</xdr:colOff>
      <xdr:row>27</xdr:row>
      <xdr:rowOff>133348</xdr:rowOff>
    </xdr:from>
    <xdr:to>
      <xdr:col>3</xdr:col>
      <xdr:colOff>442912</xdr:colOff>
      <xdr:row>28</xdr:row>
      <xdr:rowOff>190499</xdr:rowOff>
    </xdr:to>
    <xdr:sp macro="" textlink="">
      <xdr:nvSpPr>
        <xdr:cNvPr id="58" name="TextBox 57">
          <a:extLst>
            <a:ext uri="{FF2B5EF4-FFF2-40B4-BE49-F238E27FC236}">
              <a16:creationId xmlns:a16="http://schemas.microsoft.com/office/drawing/2014/main" id="{6D5C9F90-AE3A-4E5A-99C2-33168A7CAC3F}"/>
            </a:ext>
          </a:extLst>
        </xdr:cNvPr>
        <xdr:cNvSpPr txBox="1"/>
      </xdr:nvSpPr>
      <xdr:spPr>
        <a:xfrm>
          <a:off x="1338262" y="5276848"/>
          <a:ext cx="9334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75000"/>
                </a:schemeClr>
              </a:solidFill>
              <a:latin typeface="Arial" panose="020B0604020202020204" pitchFamily="34" charset="0"/>
              <a:cs typeface="Arial" panose="020B0604020202020204" pitchFamily="34" charset="0"/>
            </a:rPr>
            <a:t>Suziki</a:t>
          </a:r>
        </a:p>
        <a:p>
          <a:pPr algn="ctr"/>
          <a:endParaRPr lang="fr-FR" sz="11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2</xdr:col>
      <xdr:colOff>266700</xdr:colOff>
      <xdr:row>29</xdr:row>
      <xdr:rowOff>95250</xdr:rowOff>
    </xdr:from>
    <xdr:to>
      <xdr:col>3</xdr:col>
      <xdr:colOff>323850</xdr:colOff>
      <xdr:row>31</xdr:row>
      <xdr:rowOff>57150</xdr:rowOff>
    </xdr:to>
    <xdr:pic>
      <xdr:nvPicPr>
        <xdr:cNvPr id="66" name="Picture 65">
          <a:extLst>
            <a:ext uri="{FF2B5EF4-FFF2-40B4-BE49-F238E27FC236}">
              <a16:creationId xmlns:a16="http://schemas.microsoft.com/office/drawing/2014/main" id="{7CD8AF31-ECEB-1DA2-CDB9-59A2DD58FEF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485900" y="5619750"/>
          <a:ext cx="666750" cy="342900"/>
        </a:xfrm>
        <a:prstGeom prst="rect">
          <a:avLst/>
        </a:prstGeom>
      </xdr:spPr>
    </xdr:pic>
    <xdr:clientData/>
  </xdr:twoCellAnchor>
  <xdr:twoCellAnchor>
    <xdr:from>
      <xdr:col>2</xdr:col>
      <xdr:colOff>185737</xdr:colOff>
      <xdr:row>32</xdr:row>
      <xdr:rowOff>95248</xdr:rowOff>
    </xdr:from>
    <xdr:to>
      <xdr:col>3</xdr:col>
      <xdr:colOff>509587</xdr:colOff>
      <xdr:row>33</xdr:row>
      <xdr:rowOff>152399</xdr:rowOff>
    </xdr:to>
    <xdr:sp macro="" textlink="">
      <xdr:nvSpPr>
        <xdr:cNvPr id="69" name="TextBox 68">
          <a:extLst>
            <a:ext uri="{FF2B5EF4-FFF2-40B4-BE49-F238E27FC236}">
              <a16:creationId xmlns:a16="http://schemas.microsoft.com/office/drawing/2014/main" id="{1C5B4E80-137B-4684-950F-C6D490572D37}"/>
            </a:ext>
          </a:extLst>
        </xdr:cNvPr>
        <xdr:cNvSpPr txBox="1"/>
      </xdr:nvSpPr>
      <xdr:spPr>
        <a:xfrm>
          <a:off x="1404937" y="6191248"/>
          <a:ext cx="9334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Arial" panose="020B0604020202020204" pitchFamily="34" charset="0"/>
              <a:cs typeface="Arial" panose="020B0604020202020204" pitchFamily="34" charset="0"/>
            </a:rPr>
            <a:t>Hyundai</a:t>
          </a:r>
        </a:p>
        <a:p>
          <a:pPr algn="ctr"/>
          <a:endParaRPr lang="en-US" sz="1100" b="1">
            <a:solidFill>
              <a:schemeClr val="bg1"/>
            </a:solidFill>
            <a:latin typeface="Arial" panose="020B0604020202020204" pitchFamily="34" charset="0"/>
            <a:cs typeface="Arial" panose="020B0604020202020204" pitchFamily="34" charset="0"/>
          </a:endParaRPr>
        </a:p>
        <a:p>
          <a:pPr algn="ctr"/>
          <a:endParaRPr lang="fr-FR" sz="11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2</xdr:col>
      <xdr:colOff>280952</xdr:colOff>
      <xdr:row>34</xdr:row>
      <xdr:rowOff>33301</xdr:rowOff>
    </xdr:from>
    <xdr:to>
      <xdr:col>3</xdr:col>
      <xdr:colOff>314326</xdr:colOff>
      <xdr:row>36</xdr:row>
      <xdr:rowOff>57150</xdr:rowOff>
    </xdr:to>
    <xdr:pic>
      <xdr:nvPicPr>
        <xdr:cNvPr id="75" name="Picture 74">
          <a:extLst>
            <a:ext uri="{FF2B5EF4-FFF2-40B4-BE49-F238E27FC236}">
              <a16:creationId xmlns:a16="http://schemas.microsoft.com/office/drawing/2014/main" id="{C7286284-178D-C873-656B-346ED2A3605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1500152" y="6510301"/>
          <a:ext cx="642974" cy="404849"/>
        </a:xfrm>
        <a:prstGeom prst="rect">
          <a:avLst/>
        </a:prstGeom>
      </xdr:spPr>
    </xdr:pic>
    <xdr:clientData/>
  </xdr:twoCellAnchor>
  <xdr:twoCellAnchor>
    <xdr:from>
      <xdr:col>2</xdr:col>
      <xdr:colOff>119062</xdr:colOff>
      <xdr:row>37</xdr:row>
      <xdr:rowOff>28573</xdr:rowOff>
    </xdr:from>
    <xdr:to>
      <xdr:col>3</xdr:col>
      <xdr:colOff>442912</xdr:colOff>
      <xdr:row>38</xdr:row>
      <xdr:rowOff>85724</xdr:rowOff>
    </xdr:to>
    <xdr:sp macro="" textlink="">
      <xdr:nvSpPr>
        <xdr:cNvPr id="76" name="TextBox 75">
          <a:extLst>
            <a:ext uri="{FF2B5EF4-FFF2-40B4-BE49-F238E27FC236}">
              <a16:creationId xmlns:a16="http://schemas.microsoft.com/office/drawing/2014/main" id="{9C79FB86-9969-48FD-A67C-321C09DCACFF}"/>
            </a:ext>
          </a:extLst>
        </xdr:cNvPr>
        <xdr:cNvSpPr txBox="1"/>
      </xdr:nvSpPr>
      <xdr:spPr>
        <a:xfrm>
          <a:off x="1338262" y="7077073"/>
          <a:ext cx="9334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latin typeface="Arial" panose="020B0604020202020204" pitchFamily="34" charset="0"/>
              <a:cs typeface="Arial" panose="020B0604020202020204" pitchFamily="34" charset="0"/>
            </a:rPr>
            <a:t>Honda</a:t>
          </a:r>
        </a:p>
        <a:p>
          <a:pPr algn="ctr"/>
          <a:endParaRPr lang="en-US" sz="1100" b="1">
            <a:solidFill>
              <a:schemeClr val="tx1"/>
            </a:solidFill>
            <a:latin typeface="Arial" panose="020B0604020202020204" pitchFamily="34" charset="0"/>
            <a:cs typeface="Arial" panose="020B0604020202020204" pitchFamily="34" charset="0"/>
          </a:endParaRPr>
        </a:p>
        <a:p>
          <a:pPr algn="ctr"/>
          <a:endParaRPr lang="fr-FR" sz="1100" b="1">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2</xdr:col>
      <xdr:colOff>304800</xdr:colOff>
      <xdr:row>38</xdr:row>
      <xdr:rowOff>152400</xdr:rowOff>
    </xdr:from>
    <xdr:to>
      <xdr:col>3</xdr:col>
      <xdr:colOff>352424</xdr:colOff>
      <xdr:row>40</xdr:row>
      <xdr:rowOff>114300</xdr:rowOff>
    </xdr:to>
    <xdr:pic>
      <xdr:nvPicPr>
        <xdr:cNvPr id="78" name="Picture 77">
          <a:extLst>
            <a:ext uri="{FF2B5EF4-FFF2-40B4-BE49-F238E27FC236}">
              <a16:creationId xmlns:a16="http://schemas.microsoft.com/office/drawing/2014/main" id="{A462BB6D-B863-A9E7-246E-D1D60B8DD5B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1524000" y="7391400"/>
          <a:ext cx="657224" cy="342900"/>
        </a:xfrm>
        <a:prstGeom prst="rect">
          <a:avLst/>
        </a:prstGeom>
      </xdr:spPr>
    </xdr:pic>
    <xdr:clientData/>
  </xdr:twoCellAnchor>
  <xdr:twoCellAnchor>
    <xdr:from>
      <xdr:col>3</xdr:col>
      <xdr:colOff>252412</xdr:colOff>
      <xdr:row>14</xdr:row>
      <xdr:rowOff>190498</xdr:rowOff>
    </xdr:from>
    <xdr:to>
      <xdr:col>4</xdr:col>
      <xdr:colOff>481012</xdr:colOff>
      <xdr:row>16</xdr:row>
      <xdr:rowOff>57149</xdr:rowOff>
    </xdr:to>
    <xdr:sp macro="" textlink="'Pivot Table'!E14">
      <xdr:nvSpPr>
        <xdr:cNvPr id="84" name="TextBox 83">
          <a:extLst>
            <a:ext uri="{FF2B5EF4-FFF2-40B4-BE49-F238E27FC236}">
              <a16:creationId xmlns:a16="http://schemas.microsoft.com/office/drawing/2014/main" id="{A57614F7-686E-4B3C-A408-755DE1653AFF}"/>
            </a:ext>
          </a:extLst>
        </xdr:cNvPr>
        <xdr:cNvSpPr txBox="1"/>
      </xdr:nvSpPr>
      <xdr:spPr>
        <a:xfrm>
          <a:off x="2081212" y="2857498"/>
          <a:ext cx="8382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3B910E-5FEA-4CFB-9D5D-A2787186DBA9}" type="TxLink">
            <a:rPr lang="en-US" sz="1400" b="1" i="0" u="none" strike="noStrike">
              <a:solidFill>
                <a:schemeClr val="bg2">
                  <a:lumMod val="75000"/>
                </a:schemeClr>
              </a:solidFill>
              <a:latin typeface="Calibri"/>
              <a:cs typeface="Calibri"/>
            </a:rPr>
            <a:pPr algn="ctr"/>
            <a:t>478</a:t>
          </a:fld>
          <a:endParaRPr lang="fr-FR" sz="1400" b="1">
            <a:solidFill>
              <a:schemeClr val="bg2">
                <a:lumMod val="75000"/>
              </a:schemeClr>
            </a:solidFill>
            <a:latin typeface="Arial" panose="020B0604020202020204" pitchFamily="34" charset="0"/>
            <a:cs typeface="Arial" panose="020B0604020202020204" pitchFamily="34" charset="0"/>
          </a:endParaRPr>
        </a:p>
      </xdr:txBody>
    </xdr:sp>
    <xdr:clientData/>
  </xdr:twoCellAnchor>
  <xdr:twoCellAnchor>
    <xdr:from>
      <xdr:col>3</xdr:col>
      <xdr:colOff>361950</xdr:colOff>
      <xdr:row>20</xdr:row>
      <xdr:rowOff>76200</xdr:rowOff>
    </xdr:from>
    <xdr:to>
      <xdr:col>4</xdr:col>
      <xdr:colOff>461962</xdr:colOff>
      <xdr:row>21</xdr:row>
      <xdr:rowOff>104776</xdr:rowOff>
    </xdr:to>
    <xdr:sp macro="" textlink="'Pivot Table'!E15">
      <xdr:nvSpPr>
        <xdr:cNvPr id="85" name="TextBox 84">
          <a:extLst>
            <a:ext uri="{FF2B5EF4-FFF2-40B4-BE49-F238E27FC236}">
              <a16:creationId xmlns:a16="http://schemas.microsoft.com/office/drawing/2014/main" id="{C1DDE79D-722F-4FF7-B787-C777455AAB58}"/>
            </a:ext>
          </a:extLst>
        </xdr:cNvPr>
        <xdr:cNvSpPr txBox="1"/>
      </xdr:nvSpPr>
      <xdr:spPr>
        <a:xfrm>
          <a:off x="2190750" y="3886200"/>
          <a:ext cx="709612"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DE8E423-9C08-42F2-AC88-1DC37556A58A}" type="TxLink">
            <a:rPr lang="en-US" sz="1400" b="1">
              <a:solidFill>
                <a:srgbClr val="C00000"/>
              </a:solidFill>
              <a:latin typeface="Arial" panose="020B0604020202020204" pitchFamily="34" charset="0"/>
              <a:ea typeface="+mn-ea"/>
              <a:cs typeface="Arial" panose="020B0604020202020204" pitchFamily="34" charset="0"/>
            </a:rPr>
            <a:pPr marL="0" indent="0" algn="ctr"/>
            <a:t>12.0K</a:t>
          </a:fld>
          <a:endParaRPr lang="fr-FR" sz="1400" b="1">
            <a:solidFill>
              <a:srgbClr val="C00000"/>
            </a:solidFill>
            <a:latin typeface="Arial" panose="020B0604020202020204" pitchFamily="34" charset="0"/>
            <a:ea typeface="+mn-ea"/>
            <a:cs typeface="Arial" panose="020B0604020202020204" pitchFamily="34" charset="0"/>
          </a:endParaRPr>
        </a:p>
      </xdr:txBody>
    </xdr:sp>
    <xdr:clientData/>
  </xdr:twoCellAnchor>
  <xdr:twoCellAnchor>
    <xdr:from>
      <xdr:col>3</xdr:col>
      <xdr:colOff>333374</xdr:colOff>
      <xdr:row>24</xdr:row>
      <xdr:rowOff>190498</xdr:rowOff>
    </xdr:from>
    <xdr:to>
      <xdr:col>4</xdr:col>
      <xdr:colOff>538161</xdr:colOff>
      <xdr:row>26</xdr:row>
      <xdr:rowOff>57149</xdr:rowOff>
    </xdr:to>
    <xdr:sp macro="" textlink="'Pivot Table'!E16">
      <xdr:nvSpPr>
        <xdr:cNvPr id="86" name="TextBox 85">
          <a:extLst>
            <a:ext uri="{FF2B5EF4-FFF2-40B4-BE49-F238E27FC236}">
              <a16:creationId xmlns:a16="http://schemas.microsoft.com/office/drawing/2014/main" id="{CEBBC362-7992-470E-82DB-E721B7D54562}"/>
            </a:ext>
          </a:extLst>
        </xdr:cNvPr>
        <xdr:cNvSpPr txBox="1"/>
      </xdr:nvSpPr>
      <xdr:spPr>
        <a:xfrm>
          <a:off x="2162174" y="4762498"/>
          <a:ext cx="814387"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6EACD0-BA40-42D2-B1E0-4DE3C8CF85AE}" type="TxLink">
            <a:rPr lang="en-US" sz="1400" b="1" i="0" u="none" strike="noStrike">
              <a:solidFill>
                <a:srgbClr val="FF0000"/>
              </a:solidFill>
              <a:latin typeface="Calibri"/>
              <a:cs typeface="Calibri"/>
            </a:rPr>
            <a:pPr algn="ctr"/>
            <a:t>84.1K</a:t>
          </a:fld>
          <a:endParaRPr lang="fr-FR" sz="1400" b="1">
            <a:solidFill>
              <a:srgbClr val="FF0000"/>
            </a:solidFill>
            <a:latin typeface="Arial" panose="020B0604020202020204" pitchFamily="34" charset="0"/>
            <a:cs typeface="Arial" panose="020B0604020202020204" pitchFamily="34" charset="0"/>
          </a:endParaRPr>
        </a:p>
      </xdr:txBody>
    </xdr:sp>
    <xdr:clientData/>
  </xdr:twoCellAnchor>
  <xdr:twoCellAnchor>
    <xdr:from>
      <xdr:col>3</xdr:col>
      <xdr:colOff>214312</xdr:colOff>
      <xdr:row>29</xdr:row>
      <xdr:rowOff>114298</xdr:rowOff>
    </xdr:from>
    <xdr:to>
      <xdr:col>4</xdr:col>
      <xdr:colOff>538162</xdr:colOff>
      <xdr:row>30</xdr:row>
      <xdr:rowOff>171449</xdr:rowOff>
    </xdr:to>
    <xdr:sp macro="" textlink="'Pivot Table'!E17">
      <xdr:nvSpPr>
        <xdr:cNvPr id="87" name="TextBox 86">
          <a:extLst>
            <a:ext uri="{FF2B5EF4-FFF2-40B4-BE49-F238E27FC236}">
              <a16:creationId xmlns:a16="http://schemas.microsoft.com/office/drawing/2014/main" id="{F811C16D-54F1-40BE-BFAE-0EADCF5556A9}"/>
            </a:ext>
          </a:extLst>
        </xdr:cNvPr>
        <xdr:cNvSpPr txBox="1"/>
      </xdr:nvSpPr>
      <xdr:spPr>
        <a:xfrm>
          <a:off x="2043112" y="5638798"/>
          <a:ext cx="9334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8B60953-F434-48B8-883A-73EBE8EEFC6D}" type="TxLink">
            <a:rPr lang="en-US" sz="1400" b="1" i="0" u="none" strike="noStrike">
              <a:solidFill>
                <a:schemeClr val="accent1">
                  <a:lumMod val="75000"/>
                </a:schemeClr>
              </a:solidFill>
              <a:latin typeface="Calibri"/>
              <a:cs typeface="Calibri"/>
            </a:rPr>
            <a:pPr algn="ctr"/>
            <a:t>32.6K</a:t>
          </a:fld>
          <a:endParaRPr lang="fr-FR" sz="14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3</xdr:col>
      <xdr:colOff>333375</xdr:colOff>
      <xdr:row>34</xdr:row>
      <xdr:rowOff>76200</xdr:rowOff>
    </xdr:from>
    <xdr:to>
      <xdr:col>4</xdr:col>
      <xdr:colOff>476250</xdr:colOff>
      <xdr:row>35</xdr:row>
      <xdr:rowOff>133351</xdr:rowOff>
    </xdr:to>
    <xdr:sp macro="" textlink="'Pivot Table'!E18">
      <xdr:nvSpPr>
        <xdr:cNvPr id="88" name="TextBox 87">
          <a:extLst>
            <a:ext uri="{FF2B5EF4-FFF2-40B4-BE49-F238E27FC236}">
              <a16:creationId xmlns:a16="http://schemas.microsoft.com/office/drawing/2014/main" id="{EF22F926-A568-4BA8-8739-6EF98053C646}"/>
            </a:ext>
          </a:extLst>
        </xdr:cNvPr>
        <xdr:cNvSpPr txBox="1"/>
      </xdr:nvSpPr>
      <xdr:spPr>
        <a:xfrm>
          <a:off x="2162175" y="6553200"/>
          <a:ext cx="7524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4EF5AFE-BF7D-49C1-8E77-93E37B018B6D}" type="TxLink">
            <a:rPr lang="en-US" sz="1400" b="1" i="0" u="none" strike="noStrike">
              <a:solidFill>
                <a:schemeClr val="bg1"/>
              </a:solidFill>
              <a:latin typeface="Calibri"/>
              <a:cs typeface="Calibri"/>
            </a:rPr>
            <a:pPr algn="ctr"/>
            <a:t>14.3K</a:t>
          </a:fld>
          <a:endParaRPr lang="fr-FR"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257175</xdr:colOff>
      <xdr:row>38</xdr:row>
      <xdr:rowOff>123825</xdr:rowOff>
    </xdr:from>
    <xdr:to>
      <xdr:col>4</xdr:col>
      <xdr:colOff>581025</xdr:colOff>
      <xdr:row>39</xdr:row>
      <xdr:rowOff>180976</xdr:rowOff>
    </xdr:to>
    <xdr:sp macro="" textlink="'Pivot Table'!E19">
      <xdr:nvSpPr>
        <xdr:cNvPr id="89" name="TextBox 88">
          <a:extLst>
            <a:ext uri="{FF2B5EF4-FFF2-40B4-BE49-F238E27FC236}">
              <a16:creationId xmlns:a16="http://schemas.microsoft.com/office/drawing/2014/main" id="{94C528BB-7E21-437E-A628-AAD0E9EF7AA1}"/>
            </a:ext>
          </a:extLst>
        </xdr:cNvPr>
        <xdr:cNvSpPr txBox="1"/>
      </xdr:nvSpPr>
      <xdr:spPr>
        <a:xfrm>
          <a:off x="2085975" y="7362825"/>
          <a:ext cx="9334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D93080-D60C-43EF-B285-7B84EE05BF35}" type="TxLink">
            <a:rPr lang="en-US" sz="1400" b="1" i="0" u="none" strike="noStrike">
              <a:solidFill>
                <a:srgbClr val="000000"/>
              </a:solidFill>
              <a:latin typeface="Calibri"/>
              <a:cs typeface="Calibri"/>
            </a:rPr>
            <a:pPr algn="ctr"/>
            <a:t>3.7K</a:t>
          </a:fld>
          <a:endParaRPr lang="fr-FR" sz="1400" b="1">
            <a:solidFill>
              <a:srgbClr val="FF0000"/>
            </a:solidFill>
            <a:latin typeface="Arial" panose="020B0604020202020204" pitchFamily="34" charset="0"/>
            <a:cs typeface="Arial" panose="020B0604020202020204" pitchFamily="34" charset="0"/>
          </a:endParaRPr>
        </a:p>
      </xdr:txBody>
    </xdr:sp>
    <xdr:clientData/>
  </xdr:twoCellAnchor>
  <xdr:twoCellAnchor>
    <xdr:from>
      <xdr:col>12</xdr:col>
      <xdr:colOff>323850</xdr:colOff>
      <xdr:row>12</xdr:row>
      <xdr:rowOff>161920</xdr:rowOff>
    </xdr:from>
    <xdr:to>
      <xdr:col>20</xdr:col>
      <xdr:colOff>19050</xdr:colOff>
      <xdr:row>27</xdr:row>
      <xdr:rowOff>171449</xdr:rowOff>
    </xdr:to>
    <xdr:graphicFrame macro="">
      <xdr:nvGraphicFramePr>
        <xdr:cNvPr id="91" name="Chart 90">
          <a:extLst>
            <a:ext uri="{FF2B5EF4-FFF2-40B4-BE49-F238E27FC236}">
              <a16:creationId xmlns:a16="http://schemas.microsoft.com/office/drawing/2014/main" id="{A2D01AB2-2829-44B5-994C-297247A26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276224</xdr:colOff>
      <xdr:row>10</xdr:row>
      <xdr:rowOff>161921</xdr:rowOff>
    </xdr:from>
    <xdr:to>
      <xdr:col>16</xdr:col>
      <xdr:colOff>219075</xdr:colOff>
      <xdr:row>12</xdr:row>
      <xdr:rowOff>104770</xdr:rowOff>
    </xdr:to>
    <xdr:sp macro="" textlink="">
      <xdr:nvSpPr>
        <xdr:cNvPr id="92" name="TextBox 91">
          <a:extLst>
            <a:ext uri="{FF2B5EF4-FFF2-40B4-BE49-F238E27FC236}">
              <a16:creationId xmlns:a16="http://schemas.microsoft.com/office/drawing/2014/main" id="{B4088FE0-B2BB-4DCF-9F76-F7A756253DFA}"/>
            </a:ext>
          </a:extLst>
        </xdr:cNvPr>
        <xdr:cNvSpPr txBox="1"/>
      </xdr:nvSpPr>
      <xdr:spPr>
        <a:xfrm>
          <a:off x="7591424" y="2066921"/>
          <a:ext cx="2381251"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baseline="0">
              <a:solidFill>
                <a:schemeClr val="bg1"/>
              </a:solidFill>
              <a:latin typeface="Arial" panose="020B0604020202020204" pitchFamily="34" charset="0"/>
              <a:cs typeface="Arial" panose="020B0604020202020204" pitchFamily="34" charset="0"/>
            </a:rPr>
            <a:t>Nbr Of Car sold Per Seller Type</a:t>
          </a:r>
          <a:endParaRPr lang="fr-FR"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504825</xdr:colOff>
      <xdr:row>28</xdr:row>
      <xdr:rowOff>57151</xdr:rowOff>
    </xdr:from>
    <xdr:to>
      <xdr:col>12</xdr:col>
      <xdr:colOff>276225</xdr:colOff>
      <xdr:row>41</xdr:row>
      <xdr:rowOff>76201</xdr:rowOff>
    </xdr:to>
    <xdr:sp macro="" textlink="">
      <xdr:nvSpPr>
        <xdr:cNvPr id="93" name="Rectangle: Rounded Corners 92">
          <a:extLst>
            <a:ext uri="{FF2B5EF4-FFF2-40B4-BE49-F238E27FC236}">
              <a16:creationId xmlns:a16="http://schemas.microsoft.com/office/drawing/2014/main" id="{8CAC22AE-A56D-43AE-A3A9-8A19A33F53D0}"/>
            </a:ext>
          </a:extLst>
        </xdr:cNvPr>
        <xdr:cNvSpPr/>
      </xdr:nvSpPr>
      <xdr:spPr>
        <a:xfrm>
          <a:off x="2943225" y="5391151"/>
          <a:ext cx="4648200" cy="2495550"/>
        </a:xfrm>
        <a:prstGeom prst="roundRect">
          <a:avLst>
            <a:gd name="adj" fmla="val 1391"/>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504824</xdr:colOff>
      <xdr:row>30</xdr:row>
      <xdr:rowOff>95249</xdr:rowOff>
    </xdr:from>
    <xdr:to>
      <xdr:col>12</xdr:col>
      <xdr:colOff>285750</xdr:colOff>
      <xdr:row>41</xdr:row>
      <xdr:rowOff>85724</xdr:rowOff>
    </xdr:to>
    <xdr:graphicFrame macro="">
      <xdr:nvGraphicFramePr>
        <xdr:cNvPr id="94" name="Chart 93">
          <a:extLst>
            <a:ext uri="{FF2B5EF4-FFF2-40B4-BE49-F238E27FC236}">
              <a16:creationId xmlns:a16="http://schemas.microsoft.com/office/drawing/2014/main" id="{C922E213-3B9F-4DCD-924E-1D6B06253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571500</xdr:colOff>
      <xdr:row>28</xdr:row>
      <xdr:rowOff>104776</xdr:rowOff>
    </xdr:from>
    <xdr:to>
      <xdr:col>8</xdr:col>
      <xdr:colOff>47626</xdr:colOff>
      <xdr:row>30</xdr:row>
      <xdr:rowOff>47625</xdr:rowOff>
    </xdr:to>
    <xdr:sp macro="" textlink="">
      <xdr:nvSpPr>
        <xdr:cNvPr id="95" name="TextBox 94">
          <a:extLst>
            <a:ext uri="{FF2B5EF4-FFF2-40B4-BE49-F238E27FC236}">
              <a16:creationId xmlns:a16="http://schemas.microsoft.com/office/drawing/2014/main" id="{5B557BD3-F7C5-4259-9C87-F2ECF0FEA9F3}"/>
            </a:ext>
          </a:extLst>
        </xdr:cNvPr>
        <xdr:cNvSpPr txBox="1"/>
      </xdr:nvSpPr>
      <xdr:spPr>
        <a:xfrm>
          <a:off x="3009900" y="5438776"/>
          <a:ext cx="1914526"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baseline="0">
              <a:solidFill>
                <a:schemeClr val="bg1"/>
              </a:solidFill>
              <a:latin typeface="Arial" panose="020B0604020202020204" pitchFamily="34" charset="0"/>
              <a:cs typeface="Arial" panose="020B0604020202020204" pitchFamily="34" charset="0"/>
            </a:rPr>
            <a:t>Car By number of Owners</a:t>
          </a:r>
          <a:endParaRPr lang="fr-FR"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14</xdr:col>
      <xdr:colOff>104775</xdr:colOff>
      <xdr:row>4</xdr:row>
      <xdr:rowOff>161923</xdr:rowOff>
    </xdr:from>
    <xdr:to>
      <xdr:col>17</xdr:col>
      <xdr:colOff>228600</xdr:colOff>
      <xdr:row>10</xdr:row>
      <xdr:rowOff>116203</xdr:rowOff>
    </xdr:to>
    <xdr:sp macro="" textlink="">
      <xdr:nvSpPr>
        <xdr:cNvPr id="96" name="Rectangle: Rounded Corners 95">
          <a:extLst>
            <a:ext uri="{FF2B5EF4-FFF2-40B4-BE49-F238E27FC236}">
              <a16:creationId xmlns:a16="http://schemas.microsoft.com/office/drawing/2014/main" id="{E4F866FE-FE1F-92B3-5DE8-1C59A31EA560}"/>
            </a:ext>
          </a:extLst>
        </xdr:cNvPr>
        <xdr:cNvSpPr/>
      </xdr:nvSpPr>
      <xdr:spPr>
        <a:xfrm>
          <a:off x="8639175" y="923923"/>
          <a:ext cx="1952625" cy="1097280"/>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257175</xdr:colOff>
      <xdr:row>4</xdr:row>
      <xdr:rowOff>161923</xdr:rowOff>
    </xdr:from>
    <xdr:to>
      <xdr:col>20</xdr:col>
      <xdr:colOff>190500</xdr:colOff>
      <xdr:row>10</xdr:row>
      <xdr:rowOff>116203</xdr:rowOff>
    </xdr:to>
    <xdr:sp macro="" textlink="">
      <xdr:nvSpPr>
        <xdr:cNvPr id="97" name="Rectangle: Rounded Corners 96">
          <a:extLst>
            <a:ext uri="{FF2B5EF4-FFF2-40B4-BE49-F238E27FC236}">
              <a16:creationId xmlns:a16="http://schemas.microsoft.com/office/drawing/2014/main" id="{CE7C61CB-B8CB-2B1F-BB04-47EEE0FF569B}"/>
            </a:ext>
          </a:extLst>
        </xdr:cNvPr>
        <xdr:cNvSpPr/>
      </xdr:nvSpPr>
      <xdr:spPr>
        <a:xfrm>
          <a:off x="10620375" y="923923"/>
          <a:ext cx="1762125" cy="1097280"/>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14</xdr:col>
      <xdr:colOff>114300</xdr:colOff>
      <xdr:row>4</xdr:row>
      <xdr:rowOff>171448</xdr:rowOff>
    </xdr:from>
    <xdr:to>
      <xdr:col>16</xdr:col>
      <xdr:colOff>485776</xdr:colOff>
      <xdr:row>6</xdr:row>
      <xdr:rowOff>114297</xdr:rowOff>
    </xdr:to>
    <xdr:sp macro="" textlink="">
      <xdr:nvSpPr>
        <xdr:cNvPr id="98" name="TextBox 97">
          <a:extLst>
            <a:ext uri="{FF2B5EF4-FFF2-40B4-BE49-F238E27FC236}">
              <a16:creationId xmlns:a16="http://schemas.microsoft.com/office/drawing/2014/main" id="{C2ECEAB9-9EBD-4FB4-B007-63DFC8AB053F}"/>
            </a:ext>
          </a:extLst>
        </xdr:cNvPr>
        <xdr:cNvSpPr txBox="1"/>
      </xdr:nvSpPr>
      <xdr:spPr>
        <a:xfrm>
          <a:off x="8648700" y="933448"/>
          <a:ext cx="1590676"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latin typeface="Arial" panose="020B0604020202020204" pitchFamily="34" charset="0"/>
              <a:cs typeface="Arial" panose="020B0604020202020204" pitchFamily="34" charset="0"/>
            </a:rPr>
            <a:t>Sum</a:t>
          </a:r>
          <a:r>
            <a:rPr lang="fr-FR" sz="1200" b="1" baseline="0">
              <a:solidFill>
                <a:schemeClr val="bg1"/>
              </a:solidFill>
              <a:latin typeface="Arial" panose="020B0604020202020204" pitchFamily="34" charset="0"/>
              <a:cs typeface="Arial" panose="020B0604020202020204" pitchFamily="34" charset="0"/>
            </a:rPr>
            <a:t> of Initial Price</a:t>
          </a:r>
          <a:endParaRPr lang="fr-FR" sz="12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257175</xdr:colOff>
      <xdr:row>4</xdr:row>
      <xdr:rowOff>161923</xdr:rowOff>
    </xdr:from>
    <xdr:to>
      <xdr:col>20</xdr:col>
      <xdr:colOff>152400</xdr:colOff>
      <xdr:row>6</xdr:row>
      <xdr:rowOff>104772</xdr:rowOff>
    </xdr:to>
    <xdr:sp macro="" textlink="">
      <xdr:nvSpPr>
        <xdr:cNvPr id="99" name="TextBox 98">
          <a:extLst>
            <a:ext uri="{FF2B5EF4-FFF2-40B4-BE49-F238E27FC236}">
              <a16:creationId xmlns:a16="http://schemas.microsoft.com/office/drawing/2014/main" id="{E68EA088-2897-4D83-8993-85B988F2B44E}"/>
            </a:ext>
          </a:extLst>
        </xdr:cNvPr>
        <xdr:cNvSpPr txBox="1"/>
      </xdr:nvSpPr>
      <xdr:spPr>
        <a:xfrm>
          <a:off x="10620375" y="923923"/>
          <a:ext cx="1724025"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latin typeface="Arial" panose="020B0604020202020204" pitchFamily="34" charset="0"/>
              <a:cs typeface="Arial" panose="020B0604020202020204" pitchFamily="34" charset="0"/>
            </a:rPr>
            <a:t>Sum</a:t>
          </a:r>
          <a:r>
            <a:rPr lang="fr-FR" sz="1200" b="1" baseline="0">
              <a:solidFill>
                <a:schemeClr val="bg1"/>
              </a:solidFill>
              <a:latin typeface="Arial" panose="020B0604020202020204" pitchFamily="34" charset="0"/>
              <a:cs typeface="Arial" panose="020B0604020202020204" pitchFamily="34" charset="0"/>
            </a:rPr>
            <a:t> of Present Price</a:t>
          </a:r>
          <a:endParaRPr lang="fr-FR" sz="1200" b="1">
            <a:solidFill>
              <a:schemeClr val="bg1"/>
            </a:solidFill>
            <a:latin typeface="Arial" panose="020B0604020202020204" pitchFamily="34" charset="0"/>
            <a:cs typeface="Arial" panose="020B0604020202020204" pitchFamily="34" charset="0"/>
          </a:endParaRPr>
        </a:p>
      </xdr:txBody>
    </xdr:sp>
    <xdr:clientData/>
  </xdr:twoCellAnchor>
  <xdr:twoCellAnchor>
    <xdr:from>
      <xdr:col>14</xdr:col>
      <xdr:colOff>323850</xdr:colOff>
      <xdr:row>6</xdr:row>
      <xdr:rowOff>190498</xdr:rowOff>
    </xdr:from>
    <xdr:to>
      <xdr:col>16</xdr:col>
      <xdr:colOff>571500</xdr:colOff>
      <xdr:row>8</xdr:row>
      <xdr:rowOff>133347</xdr:rowOff>
    </xdr:to>
    <xdr:sp macro="" textlink="KPIs!C12">
      <xdr:nvSpPr>
        <xdr:cNvPr id="100" name="TextBox 99">
          <a:extLst>
            <a:ext uri="{FF2B5EF4-FFF2-40B4-BE49-F238E27FC236}">
              <a16:creationId xmlns:a16="http://schemas.microsoft.com/office/drawing/2014/main" id="{CF21F3BC-43D5-4941-9B49-859558D54551}"/>
            </a:ext>
          </a:extLst>
        </xdr:cNvPr>
        <xdr:cNvSpPr txBox="1"/>
      </xdr:nvSpPr>
      <xdr:spPr>
        <a:xfrm>
          <a:off x="8858250" y="1333498"/>
          <a:ext cx="146685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E8AE1A6-6290-4DC4-8CFC-20CE275623F3}" type="TxLink">
            <a:rPr lang="en-US" sz="1800" b="1" i="0" u="none" strike="noStrike">
              <a:solidFill>
                <a:schemeClr val="bg1"/>
              </a:solidFill>
              <a:latin typeface="Calibri"/>
              <a:ea typeface="+mn-ea"/>
              <a:cs typeface="Calibri"/>
            </a:rPr>
            <a:pPr marL="0" indent="0" algn="ctr"/>
            <a:t>73.3K</a:t>
          </a:fld>
          <a:endParaRPr lang="fr-FR" sz="1800" b="1" i="0" u="none" strike="noStrike">
            <a:solidFill>
              <a:schemeClr val="bg1"/>
            </a:solidFill>
            <a:latin typeface="Calibri"/>
            <a:ea typeface="+mn-ea"/>
            <a:cs typeface="Calibri"/>
          </a:endParaRPr>
        </a:p>
      </xdr:txBody>
    </xdr:sp>
    <xdr:clientData/>
  </xdr:twoCellAnchor>
  <xdr:twoCellAnchor>
    <xdr:from>
      <xdr:col>17</xdr:col>
      <xdr:colOff>571500</xdr:colOff>
      <xdr:row>6</xdr:row>
      <xdr:rowOff>180973</xdr:rowOff>
    </xdr:from>
    <xdr:to>
      <xdr:col>20</xdr:col>
      <xdr:colOff>209550</xdr:colOff>
      <xdr:row>8</xdr:row>
      <xdr:rowOff>123822</xdr:rowOff>
    </xdr:to>
    <xdr:sp macro="" textlink="KPIs!C16">
      <xdr:nvSpPr>
        <xdr:cNvPr id="101" name="TextBox 100">
          <a:extLst>
            <a:ext uri="{FF2B5EF4-FFF2-40B4-BE49-F238E27FC236}">
              <a16:creationId xmlns:a16="http://schemas.microsoft.com/office/drawing/2014/main" id="{616ECEE8-19A1-41E2-9AA5-0151DCBB62E9}"/>
            </a:ext>
          </a:extLst>
        </xdr:cNvPr>
        <xdr:cNvSpPr txBox="1"/>
      </xdr:nvSpPr>
      <xdr:spPr>
        <a:xfrm>
          <a:off x="10934700" y="1323973"/>
          <a:ext cx="146685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8E72554-F133-4426-A18B-FDD1BBA14842}" type="TxLink">
            <a:rPr lang="en-US" sz="1800" b="1" i="0" u="none" strike="noStrike">
              <a:solidFill>
                <a:schemeClr val="bg1"/>
              </a:solidFill>
              <a:latin typeface="Calibri"/>
              <a:ea typeface="+mn-ea"/>
              <a:cs typeface="Calibri"/>
            </a:rPr>
            <a:pPr marL="0" indent="0" algn="ctr"/>
            <a:t>151.0K</a:t>
          </a:fld>
          <a:endParaRPr lang="fr-FR" sz="1800" b="1" i="0" u="none" strike="noStrike">
            <a:solidFill>
              <a:schemeClr val="bg1"/>
            </a:solidFill>
            <a:latin typeface="Calibri"/>
            <a:ea typeface="+mn-ea"/>
            <a:cs typeface="Calibri"/>
          </a:endParaRPr>
        </a:p>
      </xdr:txBody>
    </xdr:sp>
    <xdr:clientData/>
  </xdr:twoCellAnchor>
  <xdr:twoCellAnchor>
    <xdr:from>
      <xdr:col>12</xdr:col>
      <xdr:colOff>314325</xdr:colOff>
      <xdr:row>28</xdr:row>
      <xdr:rowOff>57150</xdr:rowOff>
    </xdr:from>
    <xdr:to>
      <xdr:col>20</xdr:col>
      <xdr:colOff>200025</xdr:colOff>
      <xdr:row>41</xdr:row>
      <xdr:rowOff>66675</xdr:rowOff>
    </xdr:to>
    <xdr:sp macro="" textlink="">
      <xdr:nvSpPr>
        <xdr:cNvPr id="102" name="Rectangle: Rounded Corners 101">
          <a:extLst>
            <a:ext uri="{FF2B5EF4-FFF2-40B4-BE49-F238E27FC236}">
              <a16:creationId xmlns:a16="http://schemas.microsoft.com/office/drawing/2014/main" id="{025C86D5-CD44-4D91-9A5E-0CC19FA4E9E6}"/>
            </a:ext>
          </a:extLst>
        </xdr:cNvPr>
        <xdr:cNvSpPr/>
      </xdr:nvSpPr>
      <xdr:spPr>
        <a:xfrm>
          <a:off x="7629525" y="5391150"/>
          <a:ext cx="4762500" cy="2486025"/>
        </a:xfrm>
        <a:prstGeom prst="roundRect">
          <a:avLst>
            <a:gd name="adj" fmla="val 1680"/>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314325</xdr:colOff>
      <xdr:row>28</xdr:row>
      <xdr:rowOff>95250</xdr:rowOff>
    </xdr:from>
    <xdr:to>
      <xdr:col>14</xdr:col>
      <xdr:colOff>323850</xdr:colOff>
      <xdr:row>30</xdr:row>
      <xdr:rowOff>38099</xdr:rowOff>
    </xdr:to>
    <xdr:sp macro="" textlink="">
      <xdr:nvSpPr>
        <xdr:cNvPr id="103" name="TextBox 102">
          <a:extLst>
            <a:ext uri="{FF2B5EF4-FFF2-40B4-BE49-F238E27FC236}">
              <a16:creationId xmlns:a16="http://schemas.microsoft.com/office/drawing/2014/main" id="{276BC505-75DB-469F-9035-630DEBE4DCB2}"/>
            </a:ext>
          </a:extLst>
        </xdr:cNvPr>
        <xdr:cNvSpPr txBox="1"/>
      </xdr:nvSpPr>
      <xdr:spPr>
        <a:xfrm>
          <a:off x="7629525" y="5429250"/>
          <a:ext cx="1228725"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baseline="0">
              <a:solidFill>
                <a:schemeClr val="bg1"/>
              </a:solidFill>
              <a:latin typeface="Arial" panose="020B0604020202020204" pitchFamily="34" charset="0"/>
              <a:cs typeface="Arial" panose="020B0604020202020204" pitchFamily="34" charset="0"/>
            </a:rPr>
            <a:t>Filter Panel</a:t>
          </a:r>
          <a:endParaRPr lang="fr-FR" sz="11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12</xdr:col>
      <xdr:colOff>333375</xdr:colOff>
      <xdr:row>34</xdr:row>
      <xdr:rowOff>85726</xdr:rowOff>
    </xdr:from>
    <xdr:to>
      <xdr:col>20</xdr:col>
      <xdr:colOff>209551</xdr:colOff>
      <xdr:row>41</xdr:row>
      <xdr:rowOff>66676</xdr:rowOff>
    </xdr:to>
    <mc:AlternateContent xmlns:mc="http://schemas.openxmlformats.org/markup-compatibility/2006" xmlns:a14="http://schemas.microsoft.com/office/drawing/2010/main">
      <mc:Choice Requires="a14">
        <xdr:graphicFrame macro="">
          <xdr:nvGraphicFramePr>
            <xdr:cNvPr id="104" name="Year">
              <a:extLst>
                <a:ext uri="{FF2B5EF4-FFF2-40B4-BE49-F238E27FC236}">
                  <a16:creationId xmlns:a16="http://schemas.microsoft.com/office/drawing/2014/main" id="{A13E0FED-A7F1-4048-ADF6-B1AB6AAC703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48575" y="6562726"/>
              <a:ext cx="4752976" cy="13144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323849</xdr:colOff>
      <xdr:row>30</xdr:row>
      <xdr:rowOff>47625</xdr:rowOff>
    </xdr:from>
    <xdr:to>
      <xdr:col>20</xdr:col>
      <xdr:colOff>200024</xdr:colOff>
      <xdr:row>34</xdr:row>
      <xdr:rowOff>76200</xdr:rowOff>
    </xdr:to>
    <mc:AlternateContent xmlns:mc="http://schemas.openxmlformats.org/markup-compatibility/2006" xmlns:a14="http://schemas.microsoft.com/office/drawing/2010/main">
      <mc:Choice Requires="a14">
        <xdr:graphicFrame macro="">
          <xdr:nvGraphicFramePr>
            <xdr:cNvPr id="105" name="Fuel_Type">
              <a:extLst>
                <a:ext uri="{FF2B5EF4-FFF2-40B4-BE49-F238E27FC236}">
                  <a16:creationId xmlns:a16="http://schemas.microsoft.com/office/drawing/2014/main" id="{C27BBB69-30DE-440B-AF42-4EC64C9C458B}"/>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mlns="">
        <xdr:sp macro="" textlink="">
          <xdr:nvSpPr>
            <xdr:cNvPr id="0" name=""/>
            <xdr:cNvSpPr>
              <a:spLocks noTextEdit="1"/>
            </xdr:cNvSpPr>
          </xdr:nvSpPr>
          <xdr:spPr>
            <a:xfrm>
              <a:off x="7639049" y="5762625"/>
              <a:ext cx="4752975" cy="7905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3</xdr:row>
      <xdr:rowOff>38100</xdr:rowOff>
    </xdr:from>
    <xdr:to>
      <xdr:col>1</xdr:col>
      <xdr:colOff>600075</xdr:colOff>
      <xdr:row>8</xdr:row>
      <xdr:rowOff>0</xdr:rowOff>
    </xdr:to>
    <xdr:pic>
      <xdr:nvPicPr>
        <xdr:cNvPr id="107" name="Graphic 106" descr="Folder Search with solid fill">
          <a:hlinkClick xmlns:r="http://schemas.openxmlformats.org/officeDocument/2006/relationships" r:id="rId18"/>
          <a:extLst>
            <a:ext uri="{FF2B5EF4-FFF2-40B4-BE49-F238E27FC236}">
              <a16:creationId xmlns:a16="http://schemas.microsoft.com/office/drawing/2014/main" id="{5D339247-AACB-F618-1F73-85D10CB6B97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95275" y="609600"/>
          <a:ext cx="914400" cy="914400"/>
        </a:xfrm>
        <a:prstGeom prst="rect">
          <a:avLst/>
        </a:prstGeom>
      </xdr:spPr>
    </xdr:pic>
    <xdr:clientData/>
  </xdr:twoCellAnchor>
  <xdr:twoCellAnchor editAs="oneCell">
    <xdr:from>
      <xdr:col>0</xdr:col>
      <xdr:colOff>245250</xdr:colOff>
      <xdr:row>9</xdr:row>
      <xdr:rowOff>73800</xdr:rowOff>
    </xdr:from>
    <xdr:to>
      <xdr:col>1</xdr:col>
      <xdr:colOff>550050</xdr:colOff>
      <xdr:row>14</xdr:row>
      <xdr:rowOff>35700</xdr:rowOff>
    </xdr:to>
    <xdr:pic>
      <xdr:nvPicPr>
        <xdr:cNvPr id="109" name="Graphic 108" descr="Database with solid fill">
          <a:hlinkClick xmlns:r="http://schemas.openxmlformats.org/officeDocument/2006/relationships" r:id="rId21"/>
          <a:extLst>
            <a:ext uri="{FF2B5EF4-FFF2-40B4-BE49-F238E27FC236}">
              <a16:creationId xmlns:a16="http://schemas.microsoft.com/office/drawing/2014/main" id="{A34DBF70-605E-4BC1-17E2-1C4BB7CB9B2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45250" y="1788300"/>
          <a:ext cx="914400" cy="914400"/>
        </a:xfrm>
        <a:prstGeom prst="rect">
          <a:avLst/>
        </a:prstGeom>
      </xdr:spPr>
    </xdr:pic>
    <xdr:clientData/>
  </xdr:twoCellAnchor>
  <xdr:twoCellAnchor editAs="oneCell">
    <xdr:from>
      <xdr:col>0</xdr:col>
      <xdr:colOff>261900</xdr:colOff>
      <xdr:row>16</xdr:row>
      <xdr:rowOff>61875</xdr:rowOff>
    </xdr:from>
    <xdr:to>
      <xdr:col>1</xdr:col>
      <xdr:colOff>566700</xdr:colOff>
      <xdr:row>21</xdr:row>
      <xdr:rowOff>23775</xdr:rowOff>
    </xdr:to>
    <xdr:pic>
      <xdr:nvPicPr>
        <xdr:cNvPr id="111" name="Graphic 110" descr="Presentation with pie chart with solid fill">
          <a:hlinkClick xmlns:r="http://schemas.openxmlformats.org/officeDocument/2006/relationships" r:id="rId24"/>
          <a:extLst>
            <a:ext uri="{FF2B5EF4-FFF2-40B4-BE49-F238E27FC236}">
              <a16:creationId xmlns:a16="http://schemas.microsoft.com/office/drawing/2014/main" id="{16CF1C5D-9505-9403-C103-682F9D29065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261900" y="3109875"/>
          <a:ext cx="914400" cy="91440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0.37203</cdr:x>
      <cdr:y>0.35697</cdr:y>
    </cdr:from>
    <cdr:to>
      <cdr:x>0.63421</cdr:x>
      <cdr:y>0.63357</cdr:y>
    </cdr:to>
    <cdr:sp macro="" textlink="KPIs!$H$21">
      <cdr:nvSpPr>
        <cdr:cNvPr id="3" name="TextBox 15">
          <a:extLst xmlns:a="http://schemas.openxmlformats.org/drawingml/2006/main">
            <a:ext uri="{FF2B5EF4-FFF2-40B4-BE49-F238E27FC236}">
              <a16:creationId xmlns:a16="http://schemas.microsoft.com/office/drawing/2014/main" id="{3EE00CC1-EA0D-8155-75FD-EDDAE9F0BDDF}"/>
            </a:ext>
          </a:extLst>
        </cdr:cNvPr>
        <cdr:cNvSpPr txBox="1"/>
      </cdr:nvSpPr>
      <cdr:spPr>
        <a:xfrm xmlns:a="http://schemas.openxmlformats.org/drawingml/2006/main">
          <a:off x="946150" y="479425"/>
          <a:ext cx="666745" cy="3714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DF116D52-1B72-4FDA-83BC-F1E1BAC542E0}" type="TxLink">
            <a:rPr lang="en-US" sz="2000" b="1" i="0" u="none" strike="noStrike">
              <a:solidFill>
                <a:schemeClr val="bg1"/>
              </a:solidFill>
              <a:latin typeface="Calibri"/>
              <a:ea typeface="+mn-ea"/>
              <a:cs typeface="Calibri"/>
            </a:rPr>
            <a:pPr marL="0" indent="0" algn="ctr"/>
            <a:t>87%</a:t>
          </a:fld>
          <a:endParaRPr lang="en-US" sz="2000" b="1" i="0" u="none" strike="noStrike">
            <a:solidFill>
              <a:schemeClr val="bg1"/>
            </a:solidFill>
            <a:latin typeface="Calibri"/>
            <a:ea typeface="+mn-ea"/>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0.34067</cdr:x>
      <cdr:y>0.32569</cdr:y>
    </cdr:from>
    <cdr:to>
      <cdr:x>0.65714</cdr:x>
      <cdr:y>0.60229</cdr:y>
    </cdr:to>
    <cdr:sp macro="" textlink="KPIs!$H$20">
      <cdr:nvSpPr>
        <cdr:cNvPr id="2" name="TextBox 15">
          <a:extLst xmlns:a="http://schemas.openxmlformats.org/drawingml/2006/main">
            <a:ext uri="{FF2B5EF4-FFF2-40B4-BE49-F238E27FC236}">
              <a16:creationId xmlns:a16="http://schemas.microsoft.com/office/drawing/2014/main" id="{23F32DD6-EE3E-6C2A-7D6B-FE0D9847B373}"/>
            </a:ext>
          </a:extLst>
        </cdr:cNvPr>
        <cdr:cNvSpPr txBox="1"/>
      </cdr:nvSpPr>
      <cdr:spPr>
        <a:xfrm xmlns:a="http://schemas.openxmlformats.org/drawingml/2006/main">
          <a:off x="681419" y="384669"/>
          <a:ext cx="633029" cy="32669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3ABE8654-D451-4530-97F1-BA79C46A3366}" type="TxLink">
            <a:rPr lang="en-US" sz="2000" b="1" i="0" u="none" strike="noStrike">
              <a:solidFill>
                <a:schemeClr val="bg1"/>
              </a:solidFill>
              <a:latin typeface="Calibri"/>
              <a:ea typeface="+mn-ea"/>
              <a:cs typeface="Calibri"/>
            </a:rPr>
            <a:pPr marL="0" indent="0" algn="ctr"/>
            <a:t>13%</a:t>
          </a:fld>
          <a:endParaRPr lang="en-US" sz="2000" b="1" i="0" u="none" strike="noStrike">
            <a:solidFill>
              <a:schemeClr val="bg1"/>
            </a:solidFill>
            <a:latin typeface="Calibri"/>
            <a:ea typeface="+mn-ea"/>
            <a:cs typeface="Calibri"/>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1200150</xdr:colOff>
      <xdr:row>0</xdr:row>
      <xdr:rowOff>76200</xdr:rowOff>
    </xdr:from>
    <xdr:to>
      <xdr:col>9</xdr:col>
      <xdr:colOff>1333500</xdr:colOff>
      <xdr:row>1</xdr:row>
      <xdr:rowOff>104775</xdr:rowOff>
    </xdr:to>
    <xdr:sp macro="" textlink="">
      <xdr:nvSpPr>
        <xdr:cNvPr id="2" name="TextBox 1">
          <a:extLst>
            <a:ext uri="{FF2B5EF4-FFF2-40B4-BE49-F238E27FC236}">
              <a16:creationId xmlns:a16="http://schemas.microsoft.com/office/drawing/2014/main" id="{68D4F13C-60D3-32A4-0B72-F85DE14E81BA}"/>
            </a:ext>
          </a:extLst>
        </xdr:cNvPr>
        <xdr:cNvSpPr txBox="1"/>
      </xdr:nvSpPr>
      <xdr:spPr>
        <a:xfrm>
          <a:off x="4476750" y="76200"/>
          <a:ext cx="7553325" cy="36195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000" b="1">
              <a:solidFill>
                <a:sysClr val="windowText" lastClr="000000"/>
              </a:solidFill>
            </a:rPr>
            <a:t>Data</a:t>
          </a:r>
          <a:r>
            <a:rPr lang="fr-FR" sz="1800" b="1">
              <a:solidFill>
                <a:sysClr val="windowText" lastClr="000000"/>
              </a:solidFill>
            </a:rPr>
            <a:t> Analysis</a:t>
          </a:r>
        </a:p>
      </xdr:txBody>
    </xdr:sp>
    <xdr:clientData/>
  </xdr:twoCellAnchor>
  <xdr:twoCellAnchor>
    <xdr:from>
      <xdr:col>0</xdr:col>
      <xdr:colOff>0</xdr:colOff>
      <xdr:row>0</xdr:row>
      <xdr:rowOff>0</xdr:rowOff>
    </xdr:from>
    <xdr:to>
      <xdr:col>1</xdr:col>
      <xdr:colOff>571500</xdr:colOff>
      <xdr:row>40</xdr:row>
      <xdr:rowOff>28576</xdr:rowOff>
    </xdr:to>
    <xdr:sp macro="" textlink="">
      <xdr:nvSpPr>
        <xdr:cNvPr id="3" name="Rectangle: Rounded Corners 2">
          <a:extLst>
            <a:ext uri="{FF2B5EF4-FFF2-40B4-BE49-F238E27FC236}">
              <a16:creationId xmlns:a16="http://schemas.microsoft.com/office/drawing/2014/main" id="{BAA46C40-220C-4659-849B-6A50283EBF15}"/>
            </a:ext>
          </a:extLst>
        </xdr:cNvPr>
        <xdr:cNvSpPr/>
      </xdr:nvSpPr>
      <xdr:spPr>
        <a:xfrm>
          <a:off x="0" y="0"/>
          <a:ext cx="1181100" cy="7791451"/>
        </a:xfrm>
        <a:prstGeom prst="roundRect">
          <a:avLst>
            <a:gd name="adj" fmla="val 341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0</xdr:col>
      <xdr:colOff>161925</xdr:colOff>
      <xdr:row>1</xdr:row>
      <xdr:rowOff>171451</xdr:rowOff>
    </xdr:from>
    <xdr:to>
      <xdr:col>1</xdr:col>
      <xdr:colOff>466725</xdr:colOff>
      <xdr:row>6</xdr:row>
      <xdr:rowOff>133351</xdr:rowOff>
    </xdr:to>
    <xdr:pic>
      <xdr:nvPicPr>
        <xdr:cNvPr id="4" name="Graphic 3" descr="Folder Search with solid fill">
          <a:hlinkClick xmlns:r="http://schemas.openxmlformats.org/officeDocument/2006/relationships" r:id="rId1"/>
          <a:extLst>
            <a:ext uri="{FF2B5EF4-FFF2-40B4-BE49-F238E27FC236}">
              <a16:creationId xmlns:a16="http://schemas.microsoft.com/office/drawing/2014/main" id="{0108C0DD-09BD-4C03-977F-192874743D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1925" y="504826"/>
          <a:ext cx="914400" cy="914400"/>
        </a:xfrm>
        <a:prstGeom prst="rect">
          <a:avLst/>
        </a:prstGeom>
      </xdr:spPr>
    </xdr:pic>
    <xdr:clientData/>
  </xdr:twoCellAnchor>
  <xdr:twoCellAnchor editAs="oneCell">
    <xdr:from>
      <xdr:col>0</xdr:col>
      <xdr:colOff>111900</xdr:colOff>
      <xdr:row>8</xdr:row>
      <xdr:rowOff>16651</xdr:rowOff>
    </xdr:from>
    <xdr:to>
      <xdr:col>1</xdr:col>
      <xdr:colOff>416700</xdr:colOff>
      <xdr:row>12</xdr:row>
      <xdr:rowOff>169051</xdr:rowOff>
    </xdr:to>
    <xdr:pic>
      <xdr:nvPicPr>
        <xdr:cNvPr id="5" name="Graphic 4" descr="Database with solid fill">
          <a:hlinkClick xmlns:r="http://schemas.openxmlformats.org/officeDocument/2006/relationships" r:id="rId4"/>
          <a:extLst>
            <a:ext uri="{FF2B5EF4-FFF2-40B4-BE49-F238E27FC236}">
              <a16:creationId xmlns:a16="http://schemas.microsoft.com/office/drawing/2014/main" id="{00364FC6-7E7E-44C2-9850-D36964990C1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1900" y="1683526"/>
          <a:ext cx="914400" cy="914400"/>
        </a:xfrm>
        <a:prstGeom prst="rect">
          <a:avLst/>
        </a:prstGeom>
      </xdr:spPr>
    </xdr:pic>
    <xdr:clientData/>
  </xdr:twoCellAnchor>
  <xdr:twoCellAnchor editAs="oneCell">
    <xdr:from>
      <xdr:col>0</xdr:col>
      <xdr:colOff>128550</xdr:colOff>
      <xdr:row>15</xdr:row>
      <xdr:rowOff>4726</xdr:rowOff>
    </xdr:from>
    <xdr:to>
      <xdr:col>1</xdr:col>
      <xdr:colOff>433350</xdr:colOff>
      <xdr:row>19</xdr:row>
      <xdr:rowOff>157126</xdr:rowOff>
    </xdr:to>
    <xdr:pic>
      <xdr:nvPicPr>
        <xdr:cNvPr id="6" name="Graphic 5" descr="Presentation with pie chart with solid fill">
          <a:hlinkClick xmlns:r="http://schemas.openxmlformats.org/officeDocument/2006/relationships" r:id="rId7"/>
          <a:extLst>
            <a:ext uri="{FF2B5EF4-FFF2-40B4-BE49-F238E27FC236}">
              <a16:creationId xmlns:a16="http://schemas.microsoft.com/office/drawing/2014/main" id="{3E68D40B-EB3A-435F-A915-35C1A70BA56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8550" y="3005101"/>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nis2" refreshedDate="45435.869546412039" createdVersion="8" refreshedVersion="8" minRefreshableVersion="3" recordCount="301" xr:uid="{C40892FE-B5B4-4334-8AD2-4D27A572541A}">
  <cacheSource type="worksheet">
    <worksheetSource name="Table2"/>
  </cacheSource>
  <cacheFields count="9">
    <cacheField name="Car_Name" numFmtId="0">
      <sharedItems containsBlank="1" count="113">
        <s v="Ritz"/>
        <s v="Sx4"/>
        <s v="Ciaz"/>
        <s v="Wagon R"/>
        <s v="Swift"/>
        <s v="Vitara Brezza"/>
        <s v="S Cross"/>
        <s v="Alto 800"/>
        <s v="Ertiga"/>
        <s v="Dzire"/>
        <s v="Alto K10"/>
        <s v="Ignis"/>
        <s v="Baleno"/>
        <s v="Omni"/>
        <s v="Fortuner"/>
        <s v="Innova"/>
        <s v="Corolla Altis"/>
        <s v="Etios Cross"/>
        <s v="Etios G"/>
        <s v="Etios Liva"/>
        <s v="Corolla"/>
        <s v="Etios Gd"/>
        <s v="Camry"/>
        <s v="Land Cruiser"/>
        <s v="Royal Enfield Thunder 500"/>
        <s v="Um Renegade Mojave"/>
        <s v="Ktm Rc200"/>
        <s v="Bajaj Dominar 400"/>
        <s v="Royal Enfield Classic 350"/>
        <s v="Ktm Rc390"/>
        <s v="Hyosung Gt250R"/>
        <s v="Royal Enfield Thunder 350"/>
        <s v="Ktm 390 Duke "/>
        <s v="Mahindra Mojo Xt300"/>
        <s v="Bajaj Pulsar Rs200"/>
        <s v="Royal Enfield Bullet 350"/>
        <s v="Royal Enfield Classic 500"/>
        <s v="Bajaj Avenger 220"/>
        <s v="Bajaj Avenger 150"/>
        <s v="Honda Cb Hornet 160R"/>
        <s v="Yamaha Fz S V 20"/>
        <s v="Yamaha Fz 16"/>
        <s v="Tvs Apache Rtr 160"/>
        <s v="Bajaj Pulsar 150"/>
        <s v="Honda Cbr 150"/>
        <s v="Hero Extreme"/>
        <s v="Bajaj Avenger 220 Dtsi"/>
        <s v="Bajaj Avenger 150 Street"/>
        <s v="Yamaha Fz  V 20"/>
        <s v="Bajaj Pulsar  Ns 200"/>
        <s v="Bajaj Pulsar 220 F"/>
        <s v="Tvs Apache Rtr 180"/>
        <s v="Hero Passion X Pro"/>
        <s v="Bajaj Pulsar Ns 200"/>
        <s v="Yamaha Fazer "/>
        <s v="Honda Activa 4G"/>
        <s v="Tvs Sport "/>
        <s v="Honda Dream Yuga "/>
        <s v="Bajaj Avenger Street 220"/>
        <s v="Hero Splender Ismart"/>
        <s v="Activa 3G"/>
        <s v="Hero Passion Pro"/>
        <s v="Honda Cb Trigger"/>
        <s v="Yamaha Fz S "/>
        <s v="Bajaj Pulsar 135 Ls"/>
        <s v="Activa 4G"/>
        <s v="Honda Cb Unicorn"/>
        <s v="Hero Honda Cbz Extreme"/>
        <s v="Honda Karizma"/>
        <s v="Honda Activa 125"/>
        <s v="Tvs Jupyter"/>
        <s v="Hero Honda Passion Pro"/>
        <s v="Hero Splender Plus"/>
        <s v="Honda Cb Shine"/>
        <s v="Bajaj Discover 100"/>
        <s v="Suzuki Access 125"/>
        <s v="Tvs Wego"/>
        <s v="Honda Cb Twister"/>
        <s v="Hero Glamour"/>
        <s v="Hero Super Splendor"/>
        <s v="Bajaj Discover 125"/>
        <s v="Hero Hunk"/>
        <s v="Hero  Ignitor Disc"/>
        <s v="Hero  Cbz Xtreme"/>
        <s v="Bajaj  Ct 100"/>
        <s v="I20"/>
        <s v="Grand I10"/>
        <s v="I10"/>
        <s v="Eon"/>
        <s v="Xcent"/>
        <s v="Elantra"/>
        <s v="Creta"/>
        <s v="Verna"/>
        <s v="City"/>
        <s v="Brio"/>
        <s v="Amaze"/>
        <s v="Jazz"/>
        <m/>
        <s v="Yamaha Fz S V 2.0" u="1"/>
        <s v="Yamaha Fz  V 2.0" u="1"/>
        <s v="Alto" f="1"/>
        <s v="Scooter" f="1"/>
        <s v="Motocycle1" f="1"/>
        <s v="Motocycle2" f="1"/>
        <s v="Motocycle3" f="1"/>
        <s v="Motocycle4" f="1"/>
        <s v="Motocycle5" f="1"/>
        <s v="Motocycle" f="1"/>
        <s v="Toyata Car" f="1"/>
        <s v=" Suziki " f="1"/>
        <s v="Honda car" f="1"/>
        <s v="Hyundai car" f="1"/>
        <s v="Honda Cars" f="1"/>
      </sharedItems>
    </cacheField>
    <cacheField name="Year" numFmtId="0">
      <sharedItems containsString="0" containsBlank="1" containsNumber="1" containsInteger="1" minValue="2003" maxValue="2018" count="17">
        <n v="2014"/>
        <n v="2013"/>
        <n v="2017"/>
        <n v="2011"/>
        <n v="2018"/>
        <n v="2015"/>
        <n v="2016"/>
        <n v="2009"/>
        <n v="2010"/>
        <n v="2012"/>
        <n v="2003"/>
        <n v="2008"/>
        <n v="2006"/>
        <n v="2005"/>
        <n v="2004"/>
        <n v="2007"/>
        <m/>
      </sharedItems>
    </cacheField>
    <cacheField name="Initial_Price" numFmtId="166">
      <sharedItems containsString="0" containsBlank="1" containsNumber="1" containsInteger="1" minValue="1" maxValue="2075"/>
    </cacheField>
    <cacheField name="Present_Price" numFmtId="166">
      <sharedItems containsString="0" containsBlank="1" containsNumber="1" containsInteger="1" minValue="7" maxValue="3623"/>
    </cacheField>
    <cacheField name="Fuel_Type" numFmtId="0">
      <sharedItems containsBlank="1" count="4">
        <s v="Petrol"/>
        <s v="Diesel"/>
        <s v="CNG"/>
        <m/>
      </sharedItems>
    </cacheField>
    <cacheField name="Seller_Type" numFmtId="0">
      <sharedItems containsBlank="1" count="3">
        <s v="Dealer"/>
        <s v="Individual"/>
        <m/>
      </sharedItems>
    </cacheField>
    <cacheField name="Transmission" numFmtId="0">
      <sharedItems containsBlank="1" count="3">
        <s v="Manual"/>
        <s v="Automatic"/>
        <m/>
      </sharedItems>
    </cacheField>
    <cacheField name="Owner" numFmtId="0">
      <sharedItems containsString="0" containsBlank="1" containsNumber="1" containsInteger="1" minValue="0" maxValue="3" count="4">
        <n v="0"/>
        <n v="1"/>
        <n v="3"/>
        <m/>
      </sharedItems>
    </cacheField>
    <cacheField name="Relative Change" numFmtId="166">
      <sharedItems containsSemiMixedTypes="0" containsString="0" containsNumber="1" containsInteger="1" minValue="-989" maxValue="3590"/>
    </cacheField>
  </cacheFields>
  <calculatedItems count="15">
    <calculatedItem formula="Car_Name['Alto 800']+Car_Name['Alto K10']">
      <pivotArea cacheIndex="1" outline="0" fieldPosition="0">
        <references count="1">
          <reference field="0" count="1">
            <x v="100"/>
          </reference>
        </references>
      </pivotArea>
    </calculatedItem>
    <calculatedItem formula="Car_Name['Activa 3G']+Car_Name['Activa 4G']+Car_Name['Honda Activa 125']+Car_Name['Honda Activa 4G']+Car_Name['Suzuki Access 125']+Car_Name['Tvs Jupyter']+Car_Name['Tvs Wego']">
      <pivotArea cacheIndex="1" outline="0" fieldPosition="0">
        <references count="1">
          <reference field="0" count="1">
            <x v="101"/>
          </reference>
        </references>
      </pivotArea>
    </calculatedItem>
    <calculatedItem formula="Car_Name['Bajaj  Ct 100']+Car_Name['Bajaj Avenger 150']+Car_Name['Bajaj Avenger 150 Street']+Car_Name['Bajaj Avenger 220']+Car_Name['Bajaj Avenger 220 Dtsi']+Car_Name['Bajaj Avenger Street 220']+Car_Name['Bajaj Discover 100']+Car_Name['Bajaj Discover 125']+Car_Name['Bajaj Dominar 400']+Car_Name['Bajaj Pulsar  Ns 200']+Car_Name['Bajaj Pulsar 135 Ls']">
      <pivotArea cacheIndex="1" outline="0" fieldPosition="0">
        <references count="1">
          <reference field="0" count="1">
            <x v="102"/>
          </reference>
        </references>
      </pivotArea>
    </calculatedItem>
    <calculatedItem formula="Car_Name['Bajaj Pulsar 150']+Car_Name['Bajaj Pulsar 220 F']+Car_Name['Bajaj Pulsar Ns 200']+Car_Name['Bajaj Pulsar Rs200']+Car_Name['Hero  Cbz Xtreme']+Car_Name['Hero  Ignitor Disc']+Car_Name['Hero Extreme']+Car_Name['Hero Glamour']+Car_Name['Hero Honda Cbz Extreme']+Car_Name['Hero Honda Passion Pro']+Car_Name['Hero Hunk']">
      <pivotArea cacheIndex="1" outline="0" fieldPosition="0">
        <references count="1">
          <reference field="0" count="1">
            <x v="103"/>
          </reference>
        </references>
      </pivotArea>
    </calculatedItem>
    <calculatedItem formula="Car_Name['Hero Passion Pro']+Car_Name['Hero Passion X Pro']+Car_Name['Hero Splender Ismart']+Car_Name['Hero Splender Plus']+Car_Name['Hero Super Splendor']+Car_Name['Honda Cb Hornet 160R']+Car_Name['Honda Cb Shine']+Car_Name['Honda Cb Trigger']+Car_Name['Honda Cb Twister']+Car_Name['Honda Cb Unicorn']+Car_Name['Honda Cbr 150']+Car_Name['Honda Dream Yuga ']">
      <pivotArea cacheIndex="1" outline="0" fieldPosition="0">
        <references count="1">
          <reference field="0" count="1">
            <x v="104"/>
          </reference>
        </references>
      </pivotArea>
    </calculatedItem>
    <calculatedItem formula="Car_Name['Honda Karizma']+Car_Name['Hyosung Gt250R']+Car_Name['Ktm 390 Duke ']+Car_Name['Ktm Rc390']+Car_Name['Mahindra Mojo Xt300']+Car_Name['Royal Enfield Bullet 350']+Car_Name['Royal Enfield Classic 350']+Car_Name['Royal Enfield Classic 500']+Car_Name['Royal Enfield Thunder 350']+Car_Name['Royal Enfield Thunder 500']+Car_Name['S Cross']">
      <pivotArea cacheIndex="1" outline="0" fieldPosition="0">
        <references count="1">
          <reference field="0" count="1">
            <x v="105"/>
          </reference>
        </references>
      </pivotArea>
    </calculatedItem>
    <calculatedItem formula="Car_Name['Bajaj Avenger 150']+Car_Name['Tvs Apache Rtr 160']+Car_Name['Tvs Apache Rtr 180']+Car_Name['Um Renegade Mojave']+Car_Name['Yamaha Fazer ']+Car_Name['Yamaha Fz  V 2.0']+Car_Name['Yamaha Fz 16']+Car_Name['Yamaha Fz S ']+Car_Name['Yamaha Fz S V 2.0']">
      <pivotArea cacheIndex="1" outline="0" fieldPosition="0">
        <references count="1">
          <reference field="0" count="1">
            <x v="106"/>
          </reference>
        </references>
      </pivotArea>
    </calculatedItem>
    <calculatedItem formula="Car_Name[Motocycle1]+Car_Name[Motocycle2]+Car_Name[Motocycle3]+Car_Name[Motocycle4]+Car_Name[Motocycle5]">
      <pivotArea cacheIndex="1" outline="0" fieldPosition="0">
        <references count="1">
          <reference field="0" count="1">
            <x v="107"/>
          </reference>
        </references>
      </pivotArea>
    </calculatedItem>
    <calculatedItem formula="Car_Name[Camry]+Car_Name[Corolla]+Car_Name['Corolla Altis']+Car_Name['Etios Cross']+Car_Name['Etios G']+Car_Name['Etios Gd']+Car_Name['Etios Liva']+Car_Name[Fortuner]+Car_Name[Innova]+Car_Name['Land Cruiser']">
      <pivotArea cacheIndex="1" outline="0" fieldPosition="0">
        <references count="1">
          <reference field="0" count="1">
            <x v="108"/>
          </reference>
        </references>
      </pivotArea>
    </calculatedItem>
    <calculatedItem formula="Car_Name['Alto 800']+Car_Name['Alto K10']+Car_Name[Baleno]+Car_Name[Ciaz]+Car_Name[Dzire]+Car_Name[Ertiga]+Car_Name[Ignis]+Car_Name[Omni]+Car_Name[Ritz]+Car_Name[Swift]+Car_Name[Sx4]+Car_Name['Vitara Brezza']+Car_Name['Wagon R']">
      <pivotArea cacheIndex="1" outline="0" fieldPosition="0">
        <references count="1">
          <reference field="0" count="1">
            <x v="109"/>
          </reference>
        </references>
      </pivotArea>
    </calculatedItem>
    <calculatedItem formula=" 0">
      <pivotArea cacheIndex="1" outline="0" fieldPosition="0">
        <references count="1">
          <reference field="0" count="1">
            <x v="110"/>
          </reference>
        </references>
      </pivotArea>
    </calculatedItem>
    <calculatedItem formula="Car_Name[Creta]+Car_Name[Elantra]+Car_Name[Eon]+Car_Name['Grand I10']+Car_Name[I10]+Car_Name[I20]+Car_Name[Verna]+Car_Name[Xcent]">
      <pivotArea cacheIndex="1" outline="0" fieldPosition="0">
        <references count="1">
          <reference field="0" count="1">
            <x v="111"/>
          </reference>
        </references>
      </pivotArea>
    </calculatedItem>
    <calculatedItem formula="Car_Name['Honda car']+Car_Name[City]">
      <pivotArea cacheIndex="1" outline="0" fieldPosition="0">
        <references count="1">
          <reference field="0" count="1">
            <x v="112"/>
          </reference>
        </references>
      </pivotArea>
    </calculatedItem>
    <calculatedItem formula="Car_Name['Honda car']+Car_Name[City]">
      <pivotArea cacheIndex="1" fieldPosition="0">
        <references count="1">
          <reference field="0" count="1">
            <x v="112"/>
          </reference>
        </references>
      </pivotArea>
    </calculatedItem>
    <calculatedItem formula="Car_Name[Creta]+Car_Name[Elantra]+Car_Name[Eon]+Car_Name['Grand I10']+Car_Name[I10]+Car_Name[I20]+Car_Name[Verna]+Car_Name[Xcent]">
      <pivotArea cacheIndex="1" fieldPosition="0">
        <references count="1">
          <reference field="0" count="1">
            <x v="111"/>
          </reference>
        </references>
      </pivotArea>
    </calculatedItem>
  </calculatedItems>
  <extLst>
    <ext xmlns:x14="http://schemas.microsoft.com/office/spreadsheetml/2009/9/main" uri="{725AE2AE-9491-48be-B2B4-4EB974FC3084}">
      <x14:pivotCacheDefinition pivotCacheId="361572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x v="0"/>
    <n v="335"/>
    <n v="559"/>
    <x v="0"/>
    <x v="0"/>
    <x v="0"/>
    <x v="0"/>
    <n v="224"/>
  </r>
  <r>
    <x v="1"/>
    <x v="1"/>
    <n v="475"/>
    <n v="954"/>
    <x v="1"/>
    <x v="0"/>
    <x v="0"/>
    <x v="0"/>
    <n v="479"/>
  </r>
  <r>
    <x v="2"/>
    <x v="2"/>
    <n v="725"/>
    <n v="985"/>
    <x v="0"/>
    <x v="0"/>
    <x v="0"/>
    <x v="0"/>
    <n v="260"/>
  </r>
  <r>
    <x v="3"/>
    <x v="3"/>
    <n v="285"/>
    <n v="415"/>
    <x v="0"/>
    <x v="0"/>
    <x v="0"/>
    <x v="0"/>
    <n v="130"/>
  </r>
  <r>
    <x v="4"/>
    <x v="0"/>
    <n v="46"/>
    <n v="687"/>
    <x v="1"/>
    <x v="0"/>
    <x v="0"/>
    <x v="0"/>
    <n v="641"/>
  </r>
  <r>
    <x v="5"/>
    <x v="4"/>
    <n v="925"/>
    <n v="983"/>
    <x v="1"/>
    <x v="0"/>
    <x v="0"/>
    <x v="0"/>
    <n v="58"/>
  </r>
  <r>
    <x v="2"/>
    <x v="5"/>
    <n v="675"/>
    <n v="812"/>
    <x v="0"/>
    <x v="0"/>
    <x v="0"/>
    <x v="0"/>
    <n v="137"/>
  </r>
  <r>
    <x v="6"/>
    <x v="5"/>
    <n v="65"/>
    <n v="861"/>
    <x v="1"/>
    <x v="0"/>
    <x v="0"/>
    <x v="0"/>
    <n v="796"/>
  </r>
  <r>
    <x v="2"/>
    <x v="6"/>
    <n v="875"/>
    <n v="889"/>
    <x v="1"/>
    <x v="0"/>
    <x v="0"/>
    <x v="0"/>
    <n v="14"/>
  </r>
  <r>
    <x v="2"/>
    <x v="5"/>
    <n v="745"/>
    <n v="892"/>
    <x v="1"/>
    <x v="0"/>
    <x v="0"/>
    <x v="0"/>
    <n v="147"/>
  </r>
  <r>
    <x v="7"/>
    <x v="2"/>
    <n v="285"/>
    <n v="36"/>
    <x v="0"/>
    <x v="0"/>
    <x v="0"/>
    <x v="0"/>
    <n v="-249"/>
  </r>
  <r>
    <x v="2"/>
    <x v="5"/>
    <n v="685"/>
    <n v="1038"/>
    <x v="1"/>
    <x v="0"/>
    <x v="0"/>
    <x v="0"/>
    <n v="353"/>
  </r>
  <r>
    <x v="2"/>
    <x v="5"/>
    <n v="75"/>
    <n v="994"/>
    <x v="0"/>
    <x v="0"/>
    <x v="1"/>
    <x v="0"/>
    <n v="919"/>
  </r>
  <r>
    <x v="8"/>
    <x v="5"/>
    <n v="61"/>
    <n v="771"/>
    <x v="0"/>
    <x v="0"/>
    <x v="0"/>
    <x v="0"/>
    <n v="710"/>
  </r>
  <r>
    <x v="9"/>
    <x v="7"/>
    <n v="225"/>
    <n v="721"/>
    <x v="0"/>
    <x v="0"/>
    <x v="0"/>
    <x v="0"/>
    <n v="496"/>
  </r>
  <r>
    <x v="8"/>
    <x v="6"/>
    <n v="775"/>
    <n v="1079"/>
    <x v="1"/>
    <x v="0"/>
    <x v="0"/>
    <x v="0"/>
    <n v="304"/>
  </r>
  <r>
    <x v="8"/>
    <x v="5"/>
    <n v="725"/>
    <n v="1079"/>
    <x v="1"/>
    <x v="0"/>
    <x v="0"/>
    <x v="0"/>
    <n v="354"/>
  </r>
  <r>
    <x v="3"/>
    <x v="5"/>
    <n v="325"/>
    <n v="509"/>
    <x v="2"/>
    <x v="0"/>
    <x v="0"/>
    <x v="0"/>
    <n v="184"/>
  </r>
  <r>
    <x v="1"/>
    <x v="8"/>
    <n v="265"/>
    <n v="798"/>
    <x v="0"/>
    <x v="0"/>
    <x v="0"/>
    <x v="0"/>
    <n v="533"/>
  </r>
  <r>
    <x v="10"/>
    <x v="6"/>
    <n v="285"/>
    <n v="395"/>
    <x v="0"/>
    <x v="0"/>
    <x v="0"/>
    <x v="0"/>
    <n v="110"/>
  </r>
  <r>
    <x v="11"/>
    <x v="2"/>
    <n v="49"/>
    <n v="571"/>
    <x v="0"/>
    <x v="0"/>
    <x v="0"/>
    <x v="0"/>
    <n v="522"/>
  </r>
  <r>
    <x v="1"/>
    <x v="3"/>
    <n v="44"/>
    <n v="801"/>
    <x v="0"/>
    <x v="0"/>
    <x v="1"/>
    <x v="0"/>
    <n v="757"/>
  </r>
  <r>
    <x v="10"/>
    <x v="0"/>
    <n v="25"/>
    <n v="346"/>
    <x v="0"/>
    <x v="0"/>
    <x v="0"/>
    <x v="0"/>
    <n v="321"/>
  </r>
  <r>
    <x v="3"/>
    <x v="1"/>
    <n v="29"/>
    <n v="441"/>
    <x v="0"/>
    <x v="0"/>
    <x v="0"/>
    <x v="0"/>
    <n v="412"/>
  </r>
  <r>
    <x v="4"/>
    <x v="3"/>
    <n v="3"/>
    <n v="499"/>
    <x v="0"/>
    <x v="0"/>
    <x v="0"/>
    <x v="0"/>
    <n v="496"/>
  </r>
  <r>
    <x v="4"/>
    <x v="1"/>
    <n v="415"/>
    <n v="587"/>
    <x v="0"/>
    <x v="0"/>
    <x v="0"/>
    <x v="0"/>
    <n v="172"/>
  </r>
  <r>
    <x v="4"/>
    <x v="2"/>
    <n v="6"/>
    <n v="649"/>
    <x v="0"/>
    <x v="1"/>
    <x v="0"/>
    <x v="0"/>
    <n v="643"/>
  </r>
  <r>
    <x v="10"/>
    <x v="8"/>
    <n v="195"/>
    <n v="395"/>
    <x v="0"/>
    <x v="0"/>
    <x v="0"/>
    <x v="0"/>
    <n v="200"/>
  </r>
  <r>
    <x v="2"/>
    <x v="5"/>
    <n v="745"/>
    <n v="1038"/>
    <x v="1"/>
    <x v="0"/>
    <x v="0"/>
    <x v="0"/>
    <n v="293"/>
  </r>
  <r>
    <x v="0"/>
    <x v="9"/>
    <n v="31"/>
    <n v="598"/>
    <x v="1"/>
    <x v="0"/>
    <x v="0"/>
    <x v="0"/>
    <n v="567"/>
  </r>
  <r>
    <x v="0"/>
    <x v="3"/>
    <n v="235"/>
    <n v="489"/>
    <x v="0"/>
    <x v="0"/>
    <x v="0"/>
    <x v="0"/>
    <n v="254"/>
  </r>
  <r>
    <x v="4"/>
    <x v="0"/>
    <n v="495"/>
    <n v="749"/>
    <x v="1"/>
    <x v="0"/>
    <x v="0"/>
    <x v="0"/>
    <n v="254"/>
  </r>
  <r>
    <x v="8"/>
    <x v="0"/>
    <n v="6"/>
    <n v="995"/>
    <x v="1"/>
    <x v="0"/>
    <x v="0"/>
    <x v="0"/>
    <n v="989"/>
  </r>
  <r>
    <x v="9"/>
    <x v="0"/>
    <n v="55"/>
    <n v="806"/>
    <x v="1"/>
    <x v="0"/>
    <x v="0"/>
    <x v="0"/>
    <n v="751"/>
  </r>
  <r>
    <x v="1"/>
    <x v="3"/>
    <n v="295"/>
    <n v="774"/>
    <x v="2"/>
    <x v="0"/>
    <x v="0"/>
    <x v="0"/>
    <n v="479"/>
  </r>
  <r>
    <x v="9"/>
    <x v="5"/>
    <n v="465"/>
    <n v="72"/>
    <x v="0"/>
    <x v="0"/>
    <x v="0"/>
    <x v="0"/>
    <n v="-393"/>
  </r>
  <r>
    <x v="7"/>
    <x v="10"/>
    <n v="35"/>
    <n v="228"/>
    <x v="0"/>
    <x v="1"/>
    <x v="0"/>
    <x v="0"/>
    <n v="193"/>
  </r>
  <r>
    <x v="10"/>
    <x v="6"/>
    <n v="3"/>
    <n v="376"/>
    <x v="0"/>
    <x v="0"/>
    <x v="0"/>
    <x v="0"/>
    <n v="373"/>
  </r>
  <r>
    <x v="1"/>
    <x v="10"/>
    <n v="225"/>
    <n v="798"/>
    <x v="0"/>
    <x v="0"/>
    <x v="0"/>
    <x v="0"/>
    <n v="573"/>
  </r>
  <r>
    <x v="12"/>
    <x v="6"/>
    <n v="585"/>
    <n v="787"/>
    <x v="0"/>
    <x v="0"/>
    <x v="1"/>
    <x v="0"/>
    <n v="202"/>
  </r>
  <r>
    <x v="10"/>
    <x v="0"/>
    <n v="255"/>
    <n v="398"/>
    <x v="0"/>
    <x v="0"/>
    <x v="0"/>
    <x v="0"/>
    <n v="143"/>
  </r>
  <r>
    <x v="1"/>
    <x v="11"/>
    <n v="195"/>
    <n v="715"/>
    <x v="0"/>
    <x v="0"/>
    <x v="0"/>
    <x v="0"/>
    <n v="520"/>
  </r>
  <r>
    <x v="9"/>
    <x v="0"/>
    <n v="55"/>
    <n v="806"/>
    <x v="1"/>
    <x v="0"/>
    <x v="0"/>
    <x v="0"/>
    <n v="751"/>
  </r>
  <r>
    <x v="13"/>
    <x v="9"/>
    <n v="125"/>
    <n v="269"/>
    <x v="0"/>
    <x v="0"/>
    <x v="0"/>
    <x v="0"/>
    <n v="144"/>
  </r>
  <r>
    <x v="2"/>
    <x v="0"/>
    <n v="75"/>
    <n v="1204"/>
    <x v="0"/>
    <x v="0"/>
    <x v="1"/>
    <x v="0"/>
    <n v="1129"/>
  </r>
  <r>
    <x v="0"/>
    <x v="1"/>
    <n v="265"/>
    <n v="489"/>
    <x v="0"/>
    <x v="0"/>
    <x v="0"/>
    <x v="0"/>
    <n v="224"/>
  </r>
  <r>
    <x v="3"/>
    <x v="12"/>
    <n v="105"/>
    <n v="415"/>
    <x v="0"/>
    <x v="0"/>
    <x v="0"/>
    <x v="0"/>
    <n v="310"/>
  </r>
  <r>
    <x v="8"/>
    <x v="5"/>
    <n v="58"/>
    <n v="771"/>
    <x v="0"/>
    <x v="0"/>
    <x v="0"/>
    <x v="0"/>
    <n v="713"/>
  </r>
  <r>
    <x v="2"/>
    <x v="2"/>
    <n v="775"/>
    <n v="929"/>
    <x v="0"/>
    <x v="0"/>
    <x v="1"/>
    <x v="0"/>
    <n v="154"/>
  </r>
  <r>
    <x v="14"/>
    <x v="9"/>
    <n v="149"/>
    <n v="3061"/>
    <x v="1"/>
    <x v="0"/>
    <x v="1"/>
    <x v="0"/>
    <n v="2912"/>
  </r>
  <r>
    <x v="14"/>
    <x v="5"/>
    <n v="23"/>
    <n v="3061"/>
    <x v="1"/>
    <x v="0"/>
    <x v="1"/>
    <x v="0"/>
    <n v="3038"/>
  </r>
  <r>
    <x v="15"/>
    <x v="2"/>
    <n v="18"/>
    <n v="1977"/>
    <x v="1"/>
    <x v="0"/>
    <x v="1"/>
    <x v="0"/>
    <n v="1959"/>
  </r>
  <r>
    <x v="14"/>
    <x v="1"/>
    <n v="16"/>
    <n v="3061"/>
    <x v="1"/>
    <x v="1"/>
    <x v="1"/>
    <x v="0"/>
    <n v="3045"/>
  </r>
  <r>
    <x v="15"/>
    <x v="13"/>
    <n v="275"/>
    <n v="1021"/>
    <x v="0"/>
    <x v="1"/>
    <x v="0"/>
    <x v="0"/>
    <n v="746"/>
  </r>
  <r>
    <x v="16"/>
    <x v="7"/>
    <n v="36"/>
    <n v="1504"/>
    <x v="0"/>
    <x v="0"/>
    <x v="1"/>
    <x v="0"/>
    <n v="1468"/>
  </r>
  <r>
    <x v="17"/>
    <x v="5"/>
    <n v="45"/>
    <n v="727"/>
    <x v="0"/>
    <x v="0"/>
    <x v="0"/>
    <x v="0"/>
    <n v="682"/>
  </r>
  <r>
    <x v="16"/>
    <x v="8"/>
    <n v="475"/>
    <n v="1854"/>
    <x v="0"/>
    <x v="0"/>
    <x v="0"/>
    <x v="0"/>
    <n v="1379"/>
  </r>
  <r>
    <x v="18"/>
    <x v="0"/>
    <n v="41"/>
    <n v="68"/>
    <x v="0"/>
    <x v="0"/>
    <x v="0"/>
    <x v="1"/>
    <n v="27"/>
  </r>
  <r>
    <x v="14"/>
    <x v="0"/>
    <n v="1999"/>
    <n v="3596"/>
    <x v="1"/>
    <x v="0"/>
    <x v="1"/>
    <x v="0"/>
    <n v="1597"/>
  </r>
  <r>
    <x v="16"/>
    <x v="1"/>
    <n v="695"/>
    <n v="1861"/>
    <x v="0"/>
    <x v="0"/>
    <x v="0"/>
    <x v="0"/>
    <n v="1166"/>
  </r>
  <r>
    <x v="17"/>
    <x v="5"/>
    <n v="45"/>
    <n v="77"/>
    <x v="0"/>
    <x v="0"/>
    <x v="0"/>
    <x v="0"/>
    <n v="32"/>
  </r>
  <r>
    <x v="14"/>
    <x v="0"/>
    <n v="1875"/>
    <n v="3596"/>
    <x v="1"/>
    <x v="0"/>
    <x v="1"/>
    <x v="0"/>
    <n v="1721"/>
  </r>
  <r>
    <x v="14"/>
    <x v="5"/>
    <n v="235"/>
    <n v="3596"/>
    <x v="1"/>
    <x v="0"/>
    <x v="1"/>
    <x v="0"/>
    <n v="3361"/>
  </r>
  <r>
    <x v="14"/>
    <x v="2"/>
    <n v="33"/>
    <n v="3623"/>
    <x v="1"/>
    <x v="0"/>
    <x v="1"/>
    <x v="0"/>
    <n v="3590"/>
  </r>
  <r>
    <x v="19"/>
    <x v="0"/>
    <n v="475"/>
    <n v="695"/>
    <x v="1"/>
    <x v="0"/>
    <x v="0"/>
    <x v="0"/>
    <n v="220"/>
  </r>
  <r>
    <x v="15"/>
    <x v="2"/>
    <n v="1975"/>
    <n v="2315"/>
    <x v="0"/>
    <x v="0"/>
    <x v="1"/>
    <x v="0"/>
    <n v="340"/>
  </r>
  <r>
    <x v="14"/>
    <x v="8"/>
    <n v="925"/>
    <n v="2045"/>
    <x v="1"/>
    <x v="0"/>
    <x v="0"/>
    <x v="0"/>
    <n v="1120"/>
  </r>
  <r>
    <x v="16"/>
    <x v="3"/>
    <n v="435"/>
    <n v="1374"/>
    <x v="0"/>
    <x v="0"/>
    <x v="0"/>
    <x v="0"/>
    <n v="939"/>
  </r>
  <r>
    <x v="16"/>
    <x v="6"/>
    <n v="1425"/>
    <n v="2091"/>
    <x v="0"/>
    <x v="0"/>
    <x v="0"/>
    <x v="0"/>
    <n v="666"/>
  </r>
  <r>
    <x v="19"/>
    <x v="0"/>
    <n v="395"/>
    <n v="676"/>
    <x v="1"/>
    <x v="0"/>
    <x v="0"/>
    <x v="0"/>
    <n v="281"/>
  </r>
  <r>
    <x v="16"/>
    <x v="3"/>
    <n v="45"/>
    <n v="1248"/>
    <x v="1"/>
    <x v="0"/>
    <x v="0"/>
    <x v="0"/>
    <n v="1203"/>
  </r>
  <r>
    <x v="16"/>
    <x v="1"/>
    <n v="745"/>
    <n v="1861"/>
    <x v="0"/>
    <x v="0"/>
    <x v="0"/>
    <x v="0"/>
    <n v="1116"/>
  </r>
  <r>
    <x v="19"/>
    <x v="3"/>
    <n v="265"/>
    <n v="571"/>
    <x v="0"/>
    <x v="0"/>
    <x v="0"/>
    <x v="0"/>
    <n v="306"/>
  </r>
  <r>
    <x v="17"/>
    <x v="0"/>
    <n v="49"/>
    <n v="893"/>
    <x v="1"/>
    <x v="0"/>
    <x v="0"/>
    <x v="0"/>
    <n v="844"/>
  </r>
  <r>
    <x v="18"/>
    <x v="5"/>
    <n v="395"/>
    <n v="68"/>
    <x v="0"/>
    <x v="0"/>
    <x v="0"/>
    <x v="0"/>
    <n v="-327"/>
  </r>
  <r>
    <x v="16"/>
    <x v="1"/>
    <n v="55"/>
    <n v="1468"/>
    <x v="0"/>
    <x v="0"/>
    <x v="0"/>
    <x v="0"/>
    <n v="1413"/>
  </r>
  <r>
    <x v="20"/>
    <x v="14"/>
    <n v="15"/>
    <n v="1235"/>
    <x v="0"/>
    <x v="0"/>
    <x v="1"/>
    <x v="0"/>
    <n v="1220"/>
  </r>
  <r>
    <x v="16"/>
    <x v="8"/>
    <n v="525"/>
    <n v="2283"/>
    <x v="0"/>
    <x v="0"/>
    <x v="1"/>
    <x v="0"/>
    <n v="1758"/>
  </r>
  <r>
    <x v="14"/>
    <x v="9"/>
    <n v="145"/>
    <n v="3061"/>
    <x v="1"/>
    <x v="0"/>
    <x v="1"/>
    <x v="0"/>
    <n v="2916"/>
  </r>
  <r>
    <x v="16"/>
    <x v="6"/>
    <n v="1473"/>
    <n v="1489"/>
    <x v="1"/>
    <x v="0"/>
    <x v="0"/>
    <x v="0"/>
    <n v="16"/>
  </r>
  <r>
    <x v="21"/>
    <x v="5"/>
    <n v="475"/>
    <n v="785"/>
    <x v="1"/>
    <x v="0"/>
    <x v="0"/>
    <x v="0"/>
    <n v="310"/>
  </r>
  <r>
    <x v="15"/>
    <x v="2"/>
    <n v="23"/>
    <n v="2539"/>
    <x v="1"/>
    <x v="0"/>
    <x v="1"/>
    <x v="0"/>
    <n v="2516"/>
  </r>
  <r>
    <x v="15"/>
    <x v="5"/>
    <n v="125"/>
    <n v="1346"/>
    <x v="1"/>
    <x v="0"/>
    <x v="0"/>
    <x v="0"/>
    <n v="1221"/>
  </r>
  <r>
    <x v="15"/>
    <x v="13"/>
    <n v="349"/>
    <n v="1346"/>
    <x v="1"/>
    <x v="0"/>
    <x v="0"/>
    <x v="0"/>
    <n v="997"/>
  </r>
  <r>
    <x v="22"/>
    <x v="12"/>
    <n v="25"/>
    <n v="2373"/>
    <x v="0"/>
    <x v="1"/>
    <x v="1"/>
    <x v="2"/>
    <n v="2348"/>
  </r>
  <r>
    <x v="23"/>
    <x v="8"/>
    <n v="35"/>
    <n v="926"/>
    <x v="1"/>
    <x v="0"/>
    <x v="0"/>
    <x v="0"/>
    <n v="891"/>
  </r>
  <r>
    <x v="16"/>
    <x v="9"/>
    <n v="59"/>
    <n v="1374"/>
    <x v="0"/>
    <x v="0"/>
    <x v="0"/>
    <x v="0"/>
    <n v="1315"/>
  </r>
  <r>
    <x v="19"/>
    <x v="1"/>
    <n v="345"/>
    <n v="605"/>
    <x v="0"/>
    <x v="0"/>
    <x v="0"/>
    <x v="0"/>
    <n v="260"/>
  </r>
  <r>
    <x v="18"/>
    <x v="0"/>
    <n v="475"/>
    <n v="676"/>
    <x v="0"/>
    <x v="0"/>
    <x v="0"/>
    <x v="0"/>
    <n v="201"/>
  </r>
  <r>
    <x v="16"/>
    <x v="7"/>
    <n v="38"/>
    <n v="1861"/>
    <x v="0"/>
    <x v="0"/>
    <x v="0"/>
    <x v="0"/>
    <n v="1823"/>
  </r>
  <r>
    <x v="15"/>
    <x v="0"/>
    <n v="1125"/>
    <n v="1609"/>
    <x v="1"/>
    <x v="0"/>
    <x v="0"/>
    <x v="0"/>
    <n v="484"/>
  </r>
  <r>
    <x v="15"/>
    <x v="13"/>
    <n v="351"/>
    <n v="137"/>
    <x v="0"/>
    <x v="0"/>
    <x v="0"/>
    <x v="0"/>
    <n v="-214"/>
  </r>
  <r>
    <x v="16"/>
    <x v="11"/>
    <n v="4"/>
    <n v="2278"/>
    <x v="0"/>
    <x v="0"/>
    <x v="1"/>
    <x v="0"/>
    <n v="2274"/>
  </r>
  <r>
    <x v="16"/>
    <x v="9"/>
    <n v="585"/>
    <n v="1861"/>
    <x v="0"/>
    <x v="0"/>
    <x v="0"/>
    <x v="0"/>
    <n v="1276"/>
  </r>
  <r>
    <x v="15"/>
    <x v="6"/>
    <n v="2075"/>
    <n v="2539"/>
    <x v="1"/>
    <x v="0"/>
    <x v="1"/>
    <x v="0"/>
    <n v="464"/>
  </r>
  <r>
    <x v="16"/>
    <x v="2"/>
    <n v="17"/>
    <n v="1864"/>
    <x v="0"/>
    <x v="0"/>
    <x v="0"/>
    <x v="0"/>
    <n v="1847"/>
  </r>
  <r>
    <x v="16"/>
    <x v="1"/>
    <n v="705"/>
    <n v="1861"/>
    <x v="0"/>
    <x v="0"/>
    <x v="0"/>
    <x v="0"/>
    <n v="1156"/>
  </r>
  <r>
    <x v="14"/>
    <x v="8"/>
    <n v="965"/>
    <n v="2045"/>
    <x v="1"/>
    <x v="0"/>
    <x v="0"/>
    <x v="0"/>
    <n v="1080"/>
  </r>
  <r>
    <x v="24"/>
    <x v="6"/>
    <n v="175"/>
    <n v="19"/>
    <x v="0"/>
    <x v="1"/>
    <x v="0"/>
    <x v="0"/>
    <n v="-156"/>
  </r>
  <r>
    <x v="25"/>
    <x v="2"/>
    <n v="17"/>
    <n v="182"/>
    <x v="0"/>
    <x v="1"/>
    <x v="0"/>
    <x v="0"/>
    <n v="165"/>
  </r>
  <r>
    <x v="26"/>
    <x v="2"/>
    <n v="165"/>
    <n v="178"/>
    <x v="0"/>
    <x v="1"/>
    <x v="0"/>
    <x v="0"/>
    <n v="13"/>
  </r>
  <r>
    <x v="27"/>
    <x v="2"/>
    <n v="145"/>
    <n v="16"/>
    <x v="0"/>
    <x v="1"/>
    <x v="0"/>
    <x v="0"/>
    <n v="-129"/>
  </r>
  <r>
    <x v="28"/>
    <x v="2"/>
    <n v="135"/>
    <n v="147"/>
    <x v="0"/>
    <x v="1"/>
    <x v="0"/>
    <x v="0"/>
    <n v="12"/>
  </r>
  <r>
    <x v="29"/>
    <x v="5"/>
    <n v="135"/>
    <n v="237"/>
    <x v="0"/>
    <x v="1"/>
    <x v="0"/>
    <x v="0"/>
    <n v="102"/>
  </r>
  <r>
    <x v="30"/>
    <x v="0"/>
    <n v="135"/>
    <n v="345"/>
    <x v="0"/>
    <x v="1"/>
    <x v="0"/>
    <x v="1"/>
    <n v="210"/>
  </r>
  <r>
    <x v="31"/>
    <x v="1"/>
    <n v="125"/>
    <n v="15"/>
    <x v="0"/>
    <x v="1"/>
    <x v="0"/>
    <x v="0"/>
    <n v="-110"/>
  </r>
  <r>
    <x v="31"/>
    <x v="6"/>
    <n v="12"/>
    <n v="15"/>
    <x v="0"/>
    <x v="1"/>
    <x v="0"/>
    <x v="0"/>
    <n v="3"/>
  </r>
  <r>
    <x v="28"/>
    <x v="2"/>
    <n v="12"/>
    <n v="147"/>
    <x v="0"/>
    <x v="1"/>
    <x v="0"/>
    <x v="0"/>
    <n v="135"/>
  </r>
  <r>
    <x v="26"/>
    <x v="6"/>
    <n v="12"/>
    <n v="178"/>
    <x v="0"/>
    <x v="1"/>
    <x v="0"/>
    <x v="0"/>
    <n v="166"/>
  </r>
  <r>
    <x v="31"/>
    <x v="6"/>
    <n v="115"/>
    <n v="15"/>
    <x v="0"/>
    <x v="1"/>
    <x v="0"/>
    <x v="0"/>
    <n v="-100"/>
  </r>
  <r>
    <x v="32"/>
    <x v="0"/>
    <n v="115"/>
    <n v="24"/>
    <x v="0"/>
    <x v="1"/>
    <x v="0"/>
    <x v="0"/>
    <n v="-91"/>
  </r>
  <r>
    <x v="33"/>
    <x v="6"/>
    <n v="115"/>
    <n v="14"/>
    <x v="0"/>
    <x v="1"/>
    <x v="0"/>
    <x v="0"/>
    <n v="-101"/>
  </r>
  <r>
    <x v="28"/>
    <x v="5"/>
    <n v="115"/>
    <n v="147"/>
    <x v="0"/>
    <x v="1"/>
    <x v="0"/>
    <x v="0"/>
    <n v="32"/>
  </r>
  <r>
    <x v="28"/>
    <x v="5"/>
    <n v="111"/>
    <n v="147"/>
    <x v="0"/>
    <x v="1"/>
    <x v="0"/>
    <x v="0"/>
    <n v="36"/>
  </r>
  <r>
    <x v="28"/>
    <x v="1"/>
    <n v="11"/>
    <n v="147"/>
    <x v="0"/>
    <x v="1"/>
    <x v="0"/>
    <x v="0"/>
    <n v="136"/>
  </r>
  <r>
    <x v="24"/>
    <x v="5"/>
    <n v="11"/>
    <n v="19"/>
    <x v="0"/>
    <x v="1"/>
    <x v="0"/>
    <x v="0"/>
    <n v="8"/>
  </r>
  <r>
    <x v="28"/>
    <x v="5"/>
    <n v="11"/>
    <n v="147"/>
    <x v="0"/>
    <x v="1"/>
    <x v="0"/>
    <x v="0"/>
    <n v="136"/>
  </r>
  <r>
    <x v="24"/>
    <x v="1"/>
    <n v="105"/>
    <n v="19"/>
    <x v="0"/>
    <x v="1"/>
    <x v="0"/>
    <x v="0"/>
    <n v="-86"/>
  </r>
  <r>
    <x v="34"/>
    <x v="6"/>
    <n v="105"/>
    <n v="126"/>
    <x v="0"/>
    <x v="1"/>
    <x v="0"/>
    <x v="0"/>
    <n v="21"/>
  </r>
  <r>
    <x v="31"/>
    <x v="3"/>
    <n v="105"/>
    <n v="15"/>
    <x v="0"/>
    <x v="1"/>
    <x v="0"/>
    <x v="0"/>
    <n v="-90"/>
  </r>
  <r>
    <x v="35"/>
    <x v="6"/>
    <n v="105"/>
    <n v="117"/>
    <x v="0"/>
    <x v="1"/>
    <x v="0"/>
    <x v="0"/>
    <n v="12"/>
  </r>
  <r>
    <x v="28"/>
    <x v="1"/>
    <n v="1"/>
    <n v="147"/>
    <x v="0"/>
    <x v="1"/>
    <x v="0"/>
    <x v="0"/>
    <n v="146"/>
  </r>
  <r>
    <x v="36"/>
    <x v="9"/>
    <n v="95"/>
    <n v="175"/>
    <x v="0"/>
    <x v="1"/>
    <x v="0"/>
    <x v="0"/>
    <n v="80"/>
  </r>
  <r>
    <x v="36"/>
    <x v="7"/>
    <n v="9"/>
    <n v="175"/>
    <x v="0"/>
    <x v="1"/>
    <x v="0"/>
    <x v="0"/>
    <n v="166"/>
  </r>
  <r>
    <x v="37"/>
    <x v="2"/>
    <n v="9"/>
    <n v="95"/>
    <x v="0"/>
    <x v="1"/>
    <x v="0"/>
    <x v="0"/>
    <n v="86"/>
  </r>
  <r>
    <x v="38"/>
    <x v="6"/>
    <n v="75"/>
    <n v="8"/>
    <x v="0"/>
    <x v="1"/>
    <x v="0"/>
    <x v="0"/>
    <n v="-67"/>
  </r>
  <r>
    <x v="39"/>
    <x v="2"/>
    <n v="8"/>
    <n v="87"/>
    <x v="0"/>
    <x v="1"/>
    <x v="0"/>
    <x v="0"/>
    <n v="79"/>
  </r>
  <r>
    <x v="40"/>
    <x v="2"/>
    <n v="78"/>
    <n v="84"/>
    <x v="0"/>
    <x v="1"/>
    <x v="0"/>
    <x v="0"/>
    <n v="6"/>
  </r>
  <r>
    <x v="39"/>
    <x v="2"/>
    <n v="75"/>
    <n v="87"/>
    <x v="0"/>
    <x v="1"/>
    <x v="0"/>
    <x v="0"/>
    <n v="12"/>
  </r>
  <r>
    <x v="41"/>
    <x v="5"/>
    <n v="75"/>
    <n v="82"/>
    <x v="0"/>
    <x v="1"/>
    <x v="0"/>
    <x v="0"/>
    <n v="7"/>
  </r>
  <r>
    <x v="37"/>
    <x v="2"/>
    <n v="75"/>
    <n v="95"/>
    <x v="0"/>
    <x v="1"/>
    <x v="0"/>
    <x v="0"/>
    <n v="20"/>
  </r>
  <r>
    <x v="37"/>
    <x v="6"/>
    <n v="72"/>
    <n v="95"/>
    <x v="0"/>
    <x v="1"/>
    <x v="0"/>
    <x v="0"/>
    <n v="23"/>
  </r>
  <r>
    <x v="42"/>
    <x v="2"/>
    <n v="65"/>
    <n v="81"/>
    <x v="0"/>
    <x v="1"/>
    <x v="0"/>
    <x v="0"/>
    <n v="16"/>
  </r>
  <r>
    <x v="43"/>
    <x v="5"/>
    <n v="65"/>
    <n v="74"/>
    <x v="0"/>
    <x v="1"/>
    <x v="0"/>
    <x v="0"/>
    <n v="9"/>
  </r>
  <r>
    <x v="44"/>
    <x v="0"/>
    <n v="65"/>
    <n v="12"/>
    <x v="0"/>
    <x v="1"/>
    <x v="0"/>
    <x v="0"/>
    <n v="-53"/>
  </r>
  <r>
    <x v="45"/>
    <x v="1"/>
    <n v="65"/>
    <n v="787"/>
    <x v="0"/>
    <x v="1"/>
    <x v="0"/>
    <x v="0"/>
    <n v="722"/>
  </r>
  <r>
    <x v="39"/>
    <x v="6"/>
    <n v="6"/>
    <n v="87"/>
    <x v="0"/>
    <x v="1"/>
    <x v="0"/>
    <x v="0"/>
    <n v="81"/>
  </r>
  <r>
    <x v="46"/>
    <x v="5"/>
    <n v="6"/>
    <n v="95"/>
    <x v="0"/>
    <x v="1"/>
    <x v="0"/>
    <x v="0"/>
    <n v="89"/>
  </r>
  <r>
    <x v="44"/>
    <x v="1"/>
    <n v="6"/>
    <n v="12"/>
    <x v="0"/>
    <x v="1"/>
    <x v="0"/>
    <x v="0"/>
    <n v="6"/>
  </r>
  <r>
    <x v="47"/>
    <x v="6"/>
    <n v="6"/>
    <n v="8"/>
    <x v="0"/>
    <x v="1"/>
    <x v="0"/>
    <x v="0"/>
    <n v="2"/>
  </r>
  <r>
    <x v="48"/>
    <x v="5"/>
    <n v="6"/>
    <n v="84"/>
    <x v="0"/>
    <x v="1"/>
    <x v="0"/>
    <x v="0"/>
    <n v="78"/>
  </r>
  <r>
    <x v="48"/>
    <x v="6"/>
    <n v="6"/>
    <n v="84"/>
    <x v="0"/>
    <x v="1"/>
    <x v="0"/>
    <x v="0"/>
    <n v="78"/>
  </r>
  <r>
    <x v="49"/>
    <x v="0"/>
    <n v="6"/>
    <n v="99"/>
    <x v="0"/>
    <x v="1"/>
    <x v="0"/>
    <x v="0"/>
    <n v="93"/>
  </r>
  <r>
    <x v="42"/>
    <x v="9"/>
    <n v="6"/>
    <n v="81"/>
    <x v="0"/>
    <x v="1"/>
    <x v="0"/>
    <x v="0"/>
    <n v="75"/>
  </r>
  <r>
    <x v="45"/>
    <x v="0"/>
    <n v="55"/>
    <n v="787"/>
    <x v="0"/>
    <x v="1"/>
    <x v="0"/>
    <x v="0"/>
    <n v="732"/>
  </r>
  <r>
    <x v="40"/>
    <x v="5"/>
    <n v="55"/>
    <n v="84"/>
    <x v="0"/>
    <x v="1"/>
    <x v="0"/>
    <x v="0"/>
    <n v="29"/>
  </r>
  <r>
    <x v="50"/>
    <x v="8"/>
    <n v="52"/>
    <n v="94"/>
    <x v="0"/>
    <x v="1"/>
    <x v="0"/>
    <x v="0"/>
    <n v="42"/>
  </r>
  <r>
    <x v="50"/>
    <x v="6"/>
    <n v="51"/>
    <n v="94"/>
    <x v="0"/>
    <x v="1"/>
    <x v="0"/>
    <x v="0"/>
    <n v="43"/>
  </r>
  <r>
    <x v="51"/>
    <x v="3"/>
    <n v="5"/>
    <n v="826"/>
    <x v="0"/>
    <x v="1"/>
    <x v="0"/>
    <x v="0"/>
    <n v="821"/>
  </r>
  <r>
    <x v="52"/>
    <x v="6"/>
    <n v="5"/>
    <n v="55"/>
    <x v="0"/>
    <x v="1"/>
    <x v="0"/>
    <x v="0"/>
    <n v="50"/>
  </r>
  <r>
    <x v="53"/>
    <x v="9"/>
    <n v="5"/>
    <n v="99"/>
    <x v="0"/>
    <x v="1"/>
    <x v="0"/>
    <x v="0"/>
    <n v="94"/>
  </r>
  <r>
    <x v="53"/>
    <x v="1"/>
    <n v="5"/>
    <n v="99"/>
    <x v="0"/>
    <x v="1"/>
    <x v="0"/>
    <x v="0"/>
    <n v="94"/>
  </r>
  <r>
    <x v="54"/>
    <x v="0"/>
    <n v="5"/>
    <n v="88"/>
    <x v="0"/>
    <x v="1"/>
    <x v="0"/>
    <x v="0"/>
    <n v="83"/>
  </r>
  <r>
    <x v="55"/>
    <x v="2"/>
    <n v="48"/>
    <n v="51"/>
    <x v="0"/>
    <x v="1"/>
    <x v="1"/>
    <x v="0"/>
    <n v="3"/>
  </r>
  <r>
    <x v="56"/>
    <x v="2"/>
    <n v="48"/>
    <n v="52"/>
    <x v="0"/>
    <x v="1"/>
    <x v="0"/>
    <x v="0"/>
    <n v="4"/>
  </r>
  <r>
    <x v="40"/>
    <x v="5"/>
    <n v="48"/>
    <n v="84"/>
    <x v="0"/>
    <x v="1"/>
    <x v="0"/>
    <x v="0"/>
    <n v="36"/>
  </r>
  <r>
    <x v="57"/>
    <x v="2"/>
    <n v="48"/>
    <n v="54"/>
    <x v="0"/>
    <x v="1"/>
    <x v="0"/>
    <x v="0"/>
    <n v="6"/>
  </r>
  <r>
    <x v="55"/>
    <x v="2"/>
    <n v="45"/>
    <n v="51"/>
    <x v="0"/>
    <x v="1"/>
    <x v="1"/>
    <x v="0"/>
    <n v="6"/>
  </r>
  <r>
    <x v="58"/>
    <x v="3"/>
    <n v="45"/>
    <n v="95"/>
    <x v="0"/>
    <x v="1"/>
    <x v="0"/>
    <x v="0"/>
    <n v="50"/>
  </r>
  <r>
    <x v="51"/>
    <x v="0"/>
    <n v="45"/>
    <n v="826"/>
    <x v="0"/>
    <x v="1"/>
    <x v="0"/>
    <x v="0"/>
    <n v="781"/>
  </r>
  <r>
    <x v="53"/>
    <x v="9"/>
    <n v="45"/>
    <n v="99"/>
    <x v="0"/>
    <x v="1"/>
    <x v="0"/>
    <x v="0"/>
    <n v="54"/>
  </r>
  <r>
    <x v="46"/>
    <x v="8"/>
    <n v="45"/>
    <n v="95"/>
    <x v="0"/>
    <x v="1"/>
    <x v="0"/>
    <x v="0"/>
    <n v="50"/>
  </r>
  <r>
    <x v="59"/>
    <x v="6"/>
    <n v="45"/>
    <n v="54"/>
    <x v="0"/>
    <x v="1"/>
    <x v="0"/>
    <x v="0"/>
    <n v="9"/>
  </r>
  <r>
    <x v="60"/>
    <x v="6"/>
    <n v="45"/>
    <n v="54"/>
    <x v="0"/>
    <x v="1"/>
    <x v="1"/>
    <x v="0"/>
    <n v="9"/>
  </r>
  <r>
    <x v="61"/>
    <x v="6"/>
    <n v="45"/>
    <n v="55"/>
    <x v="0"/>
    <x v="1"/>
    <x v="0"/>
    <x v="0"/>
    <n v="10"/>
  </r>
  <r>
    <x v="42"/>
    <x v="0"/>
    <n v="42"/>
    <n v="81"/>
    <x v="0"/>
    <x v="1"/>
    <x v="0"/>
    <x v="0"/>
    <n v="39"/>
  </r>
  <r>
    <x v="62"/>
    <x v="1"/>
    <n v="42"/>
    <n v="73"/>
    <x v="0"/>
    <x v="1"/>
    <x v="0"/>
    <x v="0"/>
    <n v="31"/>
  </r>
  <r>
    <x v="59"/>
    <x v="5"/>
    <n v="4"/>
    <n v="54"/>
    <x v="0"/>
    <x v="1"/>
    <x v="0"/>
    <x v="0"/>
    <n v="50"/>
  </r>
  <r>
    <x v="63"/>
    <x v="9"/>
    <n v="4"/>
    <n v="83"/>
    <x v="0"/>
    <x v="1"/>
    <x v="0"/>
    <x v="0"/>
    <n v="79"/>
  </r>
  <r>
    <x v="61"/>
    <x v="5"/>
    <n v="4"/>
    <n v="55"/>
    <x v="0"/>
    <x v="1"/>
    <x v="0"/>
    <x v="0"/>
    <n v="51"/>
  </r>
  <r>
    <x v="64"/>
    <x v="0"/>
    <n v="4"/>
    <n v="64"/>
    <x v="0"/>
    <x v="1"/>
    <x v="0"/>
    <x v="0"/>
    <n v="60"/>
  </r>
  <r>
    <x v="65"/>
    <x v="2"/>
    <n v="4"/>
    <n v="51"/>
    <x v="0"/>
    <x v="1"/>
    <x v="1"/>
    <x v="0"/>
    <n v="47"/>
  </r>
  <r>
    <x v="66"/>
    <x v="5"/>
    <n v="38"/>
    <n v="72"/>
    <x v="0"/>
    <x v="1"/>
    <x v="0"/>
    <x v="0"/>
    <n v="34"/>
  </r>
  <r>
    <x v="67"/>
    <x v="3"/>
    <n v="38"/>
    <n v="787"/>
    <x v="0"/>
    <x v="1"/>
    <x v="0"/>
    <x v="0"/>
    <n v="749"/>
  </r>
  <r>
    <x v="68"/>
    <x v="3"/>
    <n v="35"/>
    <n v="105"/>
    <x v="0"/>
    <x v="1"/>
    <x v="0"/>
    <x v="0"/>
    <n v="70"/>
  </r>
  <r>
    <x v="69"/>
    <x v="6"/>
    <n v="35"/>
    <n v="57"/>
    <x v="0"/>
    <x v="1"/>
    <x v="1"/>
    <x v="0"/>
    <n v="22"/>
  </r>
  <r>
    <x v="70"/>
    <x v="0"/>
    <n v="35"/>
    <n v="52"/>
    <x v="0"/>
    <x v="1"/>
    <x v="1"/>
    <x v="0"/>
    <n v="17"/>
  </r>
  <r>
    <x v="68"/>
    <x v="8"/>
    <n v="31"/>
    <n v="105"/>
    <x v="0"/>
    <x v="1"/>
    <x v="0"/>
    <x v="0"/>
    <n v="74"/>
  </r>
  <r>
    <x v="71"/>
    <x v="9"/>
    <n v="3"/>
    <n v="51"/>
    <x v="0"/>
    <x v="1"/>
    <x v="0"/>
    <x v="0"/>
    <n v="48"/>
  </r>
  <r>
    <x v="72"/>
    <x v="6"/>
    <n v="3"/>
    <n v="48"/>
    <x v="0"/>
    <x v="1"/>
    <x v="0"/>
    <x v="0"/>
    <n v="45"/>
  </r>
  <r>
    <x v="73"/>
    <x v="1"/>
    <n v="3"/>
    <n v="58"/>
    <x v="0"/>
    <x v="1"/>
    <x v="0"/>
    <x v="0"/>
    <n v="55"/>
  </r>
  <r>
    <x v="74"/>
    <x v="1"/>
    <n v="27"/>
    <n v="47"/>
    <x v="0"/>
    <x v="1"/>
    <x v="0"/>
    <x v="0"/>
    <n v="20"/>
  </r>
  <r>
    <x v="43"/>
    <x v="11"/>
    <n v="25"/>
    <n v="75"/>
    <x v="0"/>
    <x v="1"/>
    <x v="0"/>
    <x v="1"/>
    <n v="50"/>
  </r>
  <r>
    <x v="75"/>
    <x v="11"/>
    <n v="25"/>
    <n v="58"/>
    <x v="0"/>
    <x v="1"/>
    <x v="1"/>
    <x v="0"/>
    <n v="33"/>
  </r>
  <r>
    <x v="76"/>
    <x v="8"/>
    <n v="25"/>
    <n v="52"/>
    <x v="0"/>
    <x v="1"/>
    <x v="1"/>
    <x v="0"/>
    <n v="27"/>
  </r>
  <r>
    <x v="77"/>
    <x v="1"/>
    <n v="25"/>
    <n v="51"/>
    <x v="0"/>
    <x v="1"/>
    <x v="0"/>
    <x v="0"/>
    <n v="26"/>
  </r>
  <r>
    <x v="78"/>
    <x v="1"/>
    <n v="25"/>
    <n v="57"/>
    <x v="0"/>
    <x v="1"/>
    <x v="0"/>
    <x v="0"/>
    <n v="32"/>
  </r>
  <r>
    <x v="79"/>
    <x v="13"/>
    <n v="2"/>
    <n v="57"/>
    <x v="0"/>
    <x v="1"/>
    <x v="0"/>
    <x v="0"/>
    <n v="55"/>
  </r>
  <r>
    <x v="43"/>
    <x v="11"/>
    <n v="2"/>
    <n v="75"/>
    <x v="0"/>
    <x v="1"/>
    <x v="0"/>
    <x v="0"/>
    <n v="73"/>
  </r>
  <r>
    <x v="80"/>
    <x v="9"/>
    <n v="2"/>
    <n v="57"/>
    <x v="0"/>
    <x v="1"/>
    <x v="0"/>
    <x v="1"/>
    <n v="55"/>
  </r>
  <r>
    <x v="81"/>
    <x v="15"/>
    <n v="2"/>
    <n v="75"/>
    <x v="0"/>
    <x v="1"/>
    <x v="0"/>
    <x v="1"/>
    <n v="73"/>
  </r>
  <r>
    <x v="82"/>
    <x v="1"/>
    <n v="2"/>
    <n v="65"/>
    <x v="0"/>
    <x v="1"/>
    <x v="0"/>
    <x v="1"/>
    <n v="63"/>
  </r>
  <r>
    <x v="83"/>
    <x v="11"/>
    <n v="2"/>
    <n v="787"/>
    <x v="0"/>
    <x v="1"/>
    <x v="0"/>
    <x v="0"/>
    <n v="785"/>
  </r>
  <r>
    <x v="84"/>
    <x v="5"/>
    <n v="18"/>
    <n v="32"/>
    <x v="0"/>
    <x v="1"/>
    <x v="0"/>
    <x v="0"/>
    <n v="14"/>
  </r>
  <r>
    <x v="60"/>
    <x v="11"/>
    <n v="17"/>
    <n v="52"/>
    <x v="0"/>
    <x v="1"/>
    <x v="1"/>
    <x v="0"/>
    <n v="35"/>
  </r>
  <r>
    <x v="77"/>
    <x v="8"/>
    <n v="16"/>
    <n v="51"/>
    <x v="0"/>
    <x v="1"/>
    <x v="0"/>
    <x v="0"/>
    <n v="35"/>
  </r>
  <r>
    <x v="80"/>
    <x v="3"/>
    <n v="15"/>
    <n v="57"/>
    <x v="0"/>
    <x v="1"/>
    <x v="0"/>
    <x v="1"/>
    <n v="42"/>
  </r>
  <r>
    <x v="73"/>
    <x v="15"/>
    <n v="12"/>
    <n v="58"/>
    <x v="0"/>
    <x v="1"/>
    <x v="0"/>
    <x v="0"/>
    <n v="46"/>
  </r>
  <r>
    <x v="43"/>
    <x v="12"/>
    <n v="1"/>
    <n v="75"/>
    <x v="0"/>
    <x v="1"/>
    <x v="0"/>
    <x v="0"/>
    <n v="74"/>
  </r>
  <r>
    <x v="85"/>
    <x v="8"/>
    <n v="325"/>
    <n v="679"/>
    <x v="1"/>
    <x v="0"/>
    <x v="0"/>
    <x v="1"/>
    <n v="354"/>
  </r>
  <r>
    <x v="86"/>
    <x v="5"/>
    <n v="44"/>
    <n v="57"/>
    <x v="0"/>
    <x v="0"/>
    <x v="0"/>
    <x v="0"/>
    <n v="13"/>
  </r>
  <r>
    <x v="87"/>
    <x v="3"/>
    <n v="295"/>
    <n v="46"/>
    <x v="0"/>
    <x v="0"/>
    <x v="0"/>
    <x v="0"/>
    <n v="-249"/>
  </r>
  <r>
    <x v="88"/>
    <x v="5"/>
    <n v="275"/>
    <n v="443"/>
    <x v="0"/>
    <x v="0"/>
    <x v="0"/>
    <x v="0"/>
    <n v="168"/>
  </r>
  <r>
    <x v="86"/>
    <x v="6"/>
    <n v="525"/>
    <n v="57"/>
    <x v="0"/>
    <x v="0"/>
    <x v="0"/>
    <x v="1"/>
    <n v="-468"/>
  </r>
  <r>
    <x v="89"/>
    <x v="2"/>
    <n v="575"/>
    <n v="713"/>
    <x v="0"/>
    <x v="0"/>
    <x v="0"/>
    <x v="0"/>
    <n v="138"/>
  </r>
  <r>
    <x v="86"/>
    <x v="5"/>
    <n v="515"/>
    <n v="57"/>
    <x v="0"/>
    <x v="0"/>
    <x v="1"/>
    <x v="0"/>
    <n v="-458"/>
  </r>
  <r>
    <x v="85"/>
    <x v="2"/>
    <n v="79"/>
    <n v="81"/>
    <x v="0"/>
    <x v="0"/>
    <x v="0"/>
    <x v="0"/>
    <n v="2"/>
  </r>
  <r>
    <x v="86"/>
    <x v="5"/>
    <n v="485"/>
    <n v="57"/>
    <x v="1"/>
    <x v="0"/>
    <x v="0"/>
    <x v="0"/>
    <n v="-428"/>
  </r>
  <r>
    <x v="87"/>
    <x v="9"/>
    <n v="31"/>
    <n v="46"/>
    <x v="0"/>
    <x v="0"/>
    <x v="0"/>
    <x v="0"/>
    <n v="15"/>
  </r>
  <r>
    <x v="90"/>
    <x v="5"/>
    <n v="1175"/>
    <n v="1479"/>
    <x v="1"/>
    <x v="0"/>
    <x v="0"/>
    <x v="0"/>
    <n v="304"/>
  </r>
  <r>
    <x v="91"/>
    <x v="6"/>
    <n v="1125"/>
    <n v="136"/>
    <x v="0"/>
    <x v="0"/>
    <x v="0"/>
    <x v="0"/>
    <n v="-989"/>
  </r>
  <r>
    <x v="85"/>
    <x v="3"/>
    <n v="29"/>
    <n v="679"/>
    <x v="0"/>
    <x v="0"/>
    <x v="0"/>
    <x v="0"/>
    <n v="650"/>
  </r>
  <r>
    <x v="86"/>
    <x v="2"/>
    <n v="525"/>
    <n v="57"/>
    <x v="0"/>
    <x v="0"/>
    <x v="0"/>
    <x v="0"/>
    <n v="-468"/>
  </r>
  <r>
    <x v="92"/>
    <x v="9"/>
    <n v="45"/>
    <n v="94"/>
    <x v="0"/>
    <x v="0"/>
    <x v="0"/>
    <x v="0"/>
    <n v="49"/>
  </r>
  <r>
    <x v="88"/>
    <x v="6"/>
    <n v="29"/>
    <n v="443"/>
    <x v="0"/>
    <x v="0"/>
    <x v="0"/>
    <x v="0"/>
    <n v="414"/>
  </r>
  <r>
    <x v="88"/>
    <x v="6"/>
    <n v="315"/>
    <n v="443"/>
    <x v="0"/>
    <x v="0"/>
    <x v="0"/>
    <x v="0"/>
    <n v="128"/>
  </r>
  <r>
    <x v="92"/>
    <x v="0"/>
    <n v="645"/>
    <n v="94"/>
    <x v="0"/>
    <x v="0"/>
    <x v="0"/>
    <x v="0"/>
    <n v="-551"/>
  </r>
  <r>
    <x v="92"/>
    <x v="9"/>
    <n v="45"/>
    <n v="94"/>
    <x v="0"/>
    <x v="0"/>
    <x v="0"/>
    <x v="0"/>
    <n v="49"/>
  </r>
  <r>
    <x v="88"/>
    <x v="2"/>
    <n v="35"/>
    <n v="443"/>
    <x v="0"/>
    <x v="0"/>
    <x v="0"/>
    <x v="0"/>
    <n v="408"/>
  </r>
  <r>
    <x v="85"/>
    <x v="1"/>
    <n v="45"/>
    <n v="679"/>
    <x v="0"/>
    <x v="0"/>
    <x v="1"/>
    <x v="0"/>
    <n v="634"/>
  </r>
  <r>
    <x v="85"/>
    <x v="0"/>
    <n v="6"/>
    <n v="76"/>
    <x v="1"/>
    <x v="0"/>
    <x v="0"/>
    <x v="0"/>
    <n v="70"/>
  </r>
  <r>
    <x v="92"/>
    <x v="5"/>
    <n v="825"/>
    <n v="94"/>
    <x v="1"/>
    <x v="0"/>
    <x v="0"/>
    <x v="0"/>
    <n v="-731"/>
  </r>
  <r>
    <x v="92"/>
    <x v="1"/>
    <n v="511"/>
    <n v="94"/>
    <x v="0"/>
    <x v="0"/>
    <x v="1"/>
    <x v="0"/>
    <n v="-417"/>
  </r>
  <r>
    <x v="87"/>
    <x v="3"/>
    <n v="27"/>
    <n v="46"/>
    <x v="0"/>
    <x v="0"/>
    <x v="0"/>
    <x v="0"/>
    <n v="19"/>
  </r>
  <r>
    <x v="86"/>
    <x v="5"/>
    <n v="525"/>
    <n v="57"/>
    <x v="0"/>
    <x v="0"/>
    <x v="0"/>
    <x v="0"/>
    <n v="-468"/>
  </r>
  <r>
    <x v="87"/>
    <x v="3"/>
    <n v="255"/>
    <n v="443"/>
    <x v="0"/>
    <x v="0"/>
    <x v="0"/>
    <x v="0"/>
    <n v="188"/>
  </r>
  <r>
    <x v="92"/>
    <x v="9"/>
    <n v="495"/>
    <n v="94"/>
    <x v="1"/>
    <x v="0"/>
    <x v="0"/>
    <x v="0"/>
    <n v="-401"/>
  </r>
  <r>
    <x v="85"/>
    <x v="9"/>
    <n v="31"/>
    <n v="679"/>
    <x v="1"/>
    <x v="0"/>
    <x v="0"/>
    <x v="0"/>
    <n v="648"/>
  </r>
  <r>
    <x v="92"/>
    <x v="1"/>
    <n v="615"/>
    <n v="94"/>
    <x v="1"/>
    <x v="0"/>
    <x v="0"/>
    <x v="0"/>
    <n v="-521"/>
  </r>
  <r>
    <x v="92"/>
    <x v="2"/>
    <n v="925"/>
    <n v="94"/>
    <x v="0"/>
    <x v="0"/>
    <x v="0"/>
    <x v="0"/>
    <n v="-831"/>
  </r>
  <r>
    <x v="90"/>
    <x v="5"/>
    <n v="1145"/>
    <n v="1479"/>
    <x v="0"/>
    <x v="0"/>
    <x v="1"/>
    <x v="0"/>
    <n v="334"/>
  </r>
  <r>
    <x v="86"/>
    <x v="1"/>
    <n v="39"/>
    <n v="57"/>
    <x v="1"/>
    <x v="0"/>
    <x v="0"/>
    <x v="0"/>
    <n v="18"/>
  </r>
  <r>
    <x v="86"/>
    <x v="5"/>
    <n v="55"/>
    <n v="57"/>
    <x v="0"/>
    <x v="0"/>
    <x v="0"/>
    <x v="0"/>
    <n v="2"/>
  </r>
  <r>
    <x v="92"/>
    <x v="2"/>
    <n v="91"/>
    <n v="94"/>
    <x v="0"/>
    <x v="0"/>
    <x v="0"/>
    <x v="0"/>
    <n v="3"/>
  </r>
  <r>
    <x v="88"/>
    <x v="6"/>
    <n v="31"/>
    <n v="443"/>
    <x v="0"/>
    <x v="0"/>
    <x v="0"/>
    <x v="0"/>
    <n v="412"/>
  </r>
  <r>
    <x v="91"/>
    <x v="5"/>
    <n v="1125"/>
    <n v="136"/>
    <x v="1"/>
    <x v="0"/>
    <x v="0"/>
    <x v="0"/>
    <n v="-989"/>
  </r>
  <r>
    <x v="92"/>
    <x v="1"/>
    <n v="48"/>
    <n v="94"/>
    <x v="0"/>
    <x v="0"/>
    <x v="0"/>
    <x v="0"/>
    <n v="46"/>
  </r>
  <r>
    <x v="88"/>
    <x v="9"/>
    <n v="2"/>
    <n v="443"/>
    <x v="0"/>
    <x v="0"/>
    <x v="0"/>
    <x v="0"/>
    <n v="441"/>
  </r>
  <r>
    <x v="92"/>
    <x v="9"/>
    <n v="535"/>
    <n v="94"/>
    <x v="1"/>
    <x v="0"/>
    <x v="0"/>
    <x v="0"/>
    <n v="-441"/>
  </r>
  <r>
    <x v="89"/>
    <x v="5"/>
    <n v="475"/>
    <n v="713"/>
    <x v="0"/>
    <x v="0"/>
    <x v="0"/>
    <x v="1"/>
    <n v="238"/>
  </r>
  <r>
    <x v="89"/>
    <x v="0"/>
    <n v="44"/>
    <n v="713"/>
    <x v="0"/>
    <x v="0"/>
    <x v="0"/>
    <x v="0"/>
    <n v="669"/>
  </r>
  <r>
    <x v="85"/>
    <x v="6"/>
    <n v="625"/>
    <n v="76"/>
    <x v="0"/>
    <x v="0"/>
    <x v="0"/>
    <x v="0"/>
    <n v="-549"/>
  </r>
  <r>
    <x v="92"/>
    <x v="1"/>
    <n v="595"/>
    <n v="94"/>
    <x v="1"/>
    <x v="0"/>
    <x v="0"/>
    <x v="0"/>
    <n v="-501"/>
  </r>
  <r>
    <x v="92"/>
    <x v="9"/>
    <n v="52"/>
    <n v="94"/>
    <x v="1"/>
    <x v="0"/>
    <x v="0"/>
    <x v="0"/>
    <n v="42"/>
  </r>
  <r>
    <x v="85"/>
    <x v="9"/>
    <n v="375"/>
    <n v="679"/>
    <x v="0"/>
    <x v="0"/>
    <x v="0"/>
    <x v="0"/>
    <n v="304"/>
  </r>
  <r>
    <x v="92"/>
    <x v="5"/>
    <n v="595"/>
    <n v="94"/>
    <x v="0"/>
    <x v="0"/>
    <x v="0"/>
    <x v="0"/>
    <n v="-501"/>
  </r>
  <r>
    <x v="87"/>
    <x v="1"/>
    <n v="4"/>
    <n v="46"/>
    <x v="0"/>
    <x v="0"/>
    <x v="0"/>
    <x v="0"/>
    <n v="42"/>
  </r>
  <r>
    <x v="85"/>
    <x v="6"/>
    <n v="525"/>
    <n v="76"/>
    <x v="0"/>
    <x v="0"/>
    <x v="0"/>
    <x v="0"/>
    <n v="-449"/>
  </r>
  <r>
    <x v="91"/>
    <x v="6"/>
    <n v="129"/>
    <n v="136"/>
    <x v="1"/>
    <x v="0"/>
    <x v="0"/>
    <x v="0"/>
    <n v="7"/>
  </r>
  <r>
    <x v="93"/>
    <x v="1"/>
    <n v="5"/>
    <n v="99"/>
    <x v="0"/>
    <x v="0"/>
    <x v="0"/>
    <x v="0"/>
    <n v="94"/>
  </r>
  <r>
    <x v="94"/>
    <x v="5"/>
    <n v="54"/>
    <n v="682"/>
    <x v="0"/>
    <x v="0"/>
    <x v="1"/>
    <x v="0"/>
    <n v="628"/>
  </r>
  <r>
    <x v="93"/>
    <x v="0"/>
    <n v="72"/>
    <n v="99"/>
    <x v="1"/>
    <x v="0"/>
    <x v="0"/>
    <x v="0"/>
    <n v="27"/>
  </r>
  <r>
    <x v="93"/>
    <x v="1"/>
    <n v="525"/>
    <n v="99"/>
    <x v="0"/>
    <x v="0"/>
    <x v="0"/>
    <x v="0"/>
    <n v="-426"/>
  </r>
  <r>
    <x v="94"/>
    <x v="9"/>
    <n v="3"/>
    <n v="535"/>
    <x v="0"/>
    <x v="0"/>
    <x v="0"/>
    <x v="0"/>
    <n v="532"/>
  </r>
  <r>
    <x v="93"/>
    <x v="6"/>
    <n v="1025"/>
    <n v="136"/>
    <x v="0"/>
    <x v="0"/>
    <x v="0"/>
    <x v="0"/>
    <n v="-889"/>
  </r>
  <r>
    <x v="93"/>
    <x v="5"/>
    <n v="85"/>
    <n v="136"/>
    <x v="0"/>
    <x v="0"/>
    <x v="0"/>
    <x v="0"/>
    <n v="51"/>
  </r>
  <r>
    <x v="93"/>
    <x v="5"/>
    <n v="84"/>
    <n v="136"/>
    <x v="0"/>
    <x v="0"/>
    <x v="0"/>
    <x v="0"/>
    <n v="52"/>
  </r>
  <r>
    <x v="95"/>
    <x v="0"/>
    <n v="39"/>
    <n v="7"/>
    <x v="0"/>
    <x v="0"/>
    <x v="0"/>
    <x v="0"/>
    <n v="-32"/>
  </r>
  <r>
    <x v="93"/>
    <x v="6"/>
    <n v="915"/>
    <n v="136"/>
    <x v="0"/>
    <x v="0"/>
    <x v="0"/>
    <x v="0"/>
    <n v="-779"/>
  </r>
  <r>
    <x v="94"/>
    <x v="6"/>
    <n v="55"/>
    <n v="597"/>
    <x v="0"/>
    <x v="0"/>
    <x v="0"/>
    <x v="0"/>
    <n v="542"/>
  </r>
  <r>
    <x v="95"/>
    <x v="5"/>
    <n v="4"/>
    <n v="58"/>
    <x v="0"/>
    <x v="0"/>
    <x v="0"/>
    <x v="0"/>
    <n v="54"/>
  </r>
  <r>
    <x v="96"/>
    <x v="6"/>
    <n v="66"/>
    <n v="77"/>
    <x v="0"/>
    <x v="0"/>
    <x v="0"/>
    <x v="0"/>
    <n v="11"/>
  </r>
  <r>
    <x v="95"/>
    <x v="5"/>
    <n v="4"/>
    <n v="7"/>
    <x v="0"/>
    <x v="0"/>
    <x v="0"/>
    <x v="0"/>
    <n v="3"/>
  </r>
  <r>
    <x v="96"/>
    <x v="2"/>
    <n v="65"/>
    <n v="87"/>
    <x v="0"/>
    <x v="0"/>
    <x v="0"/>
    <x v="0"/>
    <n v="22"/>
  </r>
  <r>
    <x v="95"/>
    <x v="0"/>
    <n v="365"/>
    <n v="7"/>
    <x v="0"/>
    <x v="0"/>
    <x v="0"/>
    <x v="0"/>
    <n v="-358"/>
  </r>
  <r>
    <x v="93"/>
    <x v="6"/>
    <n v="835"/>
    <n v="94"/>
    <x v="1"/>
    <x v="0"/>
    <x v="0"/>
    <x v="0"/>
    <n v="-741"/>
  </r>
  <r>
    <x v="94"/>
    <x v="2"/>
    <n v="48"/>
    <n v="58"/>
    <x v="0"/>
    <x v="0"/>
    <x v="0"/>
    <x v="0"/>
    <n v="10"/>
  </r>
  <r>
    <x v="93"/>
    <x v="5"/>
    <n v="67"/>
    <n v="10"/>
    <x v="0"/>
    <x v="0"/>
    <x v="0"/>
    <x v="0"/>
    <n v="-57"/>
  </r>
  <r>
    <x v="93"/>
    <x v="3"/>
    <n v="41"/>
    <n v="10"/>
    <x v="0"/>
    <x v="0"/>
    <x v="0"/>
    <x v="0"/>
    <n v="-31"/>
  </r>
  <r>
    <x v="93"/>
    <x v="7"/>
    <n v="3"/>
    <n v="10"/>
    <x v="0"/>
    <x v="0"/>
    <x v="0"/>
    <x v="0"/>
    <n v="7"/>
  </r>
  <r>
    <x v="93"/>
    <x v="5"/>
    <n v="75"/>
    <n v="10"/>
    <x v="0"/>
    <x v="0"/>
    <x v="0"/>
    <x v="0"/>
    <n v="-65"/>
  </r>
  <r>
    <x v="96"/>
    <x v="8"/>
    <n v="225"/>
    <n v="75"/>
    <x v="0"/>
    <x v="0"/>
    <x v="0"/>
    <x v="0"/>
    <n v="-150"/>
  </r>
  <r>
    <x v="94"/>
    <x v="0"/>
    <n v="53"/>
    <n v="68"/>
    <x v="0"/>
    <x v="0"/>
    <x v="0"/>
    <x v="0"/>
    <n v="15"/>
  </r>
  <r>
    <x v="93"/>
    <x v="6"/>
    <n v="109"/>
    <n v="136"/>
    <x v="0"/>
    <x v="0"/>
    <x v="1"/>
    <x v="0"/>
    <n v="27"/>
  </r>
  <r>
    <x v="93"/>
    <x v="5"/>
    <n v="865"/>
    <n v="136"/>
    <x v="0"/>
    <x v="0"/>
    <x v="0"/>
    <x v="0"/>
    <n v="-729"/>
  </r>
  <r>
    <x v="93"/>
    <x v="5"/>
    <n v="97"/>
    <n v="136"/>
    <x v="0"/>
    <x v="0"/>
    <x v="0"/>
    <x v="0"/>
    <n v="39"/>
  </r>
  <r>
    <x v="96"/>
    <x v="6"/>
    <n v="6"/>
    <n v="84"/>
    <x v="0"/>
    <x v="0"/>
    <x v="0"/>
    <x v="0"/>
    <n v="78"/>
  </r>
  <r>
    <x v="93"/>
    <x v="0"/>
    <n v="625"/>
    <n v="136"/>
    <x v="0"/>
    <x v="0"/>
    <x v="0"/>
    <x v="0"/>
    <n v="-489"/>
  </r>
  <r>
    <x v="94"/>
    <x v="5"/>
    <n v="525"/>
    <n v="59"/>
    <x v="0"/>
    <x v="0"/>
    <x v="0"/>
    <x v="0"/>
    <n v="-466"/>
  </r>
  <r>
    <x v="93"/>
    <x v="12"/>
    <n v="21"/>
    <n v="76"/>
    <x v="0"/>
    <x v="0"/>
    <x v="0"/>
    <x v="0"/>
    <n v="55"/>
  </r>
  <r>
    <x v="93"/>
    <x v="0"/>
    <n v="825"/>
    <n v="14"/>
    <x v="1"/>
    <x v="0"/>
    <x v="0"/>
    <x v="0"/>
    <n v="-811"/>
  </r>
  <r>
    <x v="93"/>
    <x v="6"/>
    <n v="899"/>
    <n v="118"/>
    <x v="0"/>
    <x v="0"/>
    <x v="0"/>
    <x v="0"/>
    <n v="-781"/>
  </r>
  <r>
    <x v="94"/>
    <x v="1"/>
    <n v="35"/>
    <n v="59"/>
    <x v="0"/>
    <x v="0"/>
    <x v="0"/>
    <x v="0"/>
    <n v="24"/>
  </r>
  <r>
    <x v="96"/>
    <x v="6"/>
    <n v="74"/>
    <n v="85"/>
    <x v="0"/>
    <x v="0"/>
    <x v="1"/>
    <x v="0"/>
    <n v="11"/>
  </r>
  <r>
    <x v="96"/>
    <x v="6"/>
    <n v="565"/>
    <n v="79"/>
    <x v="0"/>
    <x v="0"/>
    <x v="0"/>
    <x v="0"/>
    <n v="-486"/>
  </r>
  <r>
    <x v="95"/>
    <x v="5"/>
    <n v="575"/>
    <n v="75"/>
    <x v="0"/>
    <x v="0"/>
    <x v="1"/>
    <x v="0"/>
    <n v="-500"/>
  </r>
  <r>
    <x v="93"/>
    <x v="5"/>
    <n v="84"/>
    <n v="136"/>
    <x v="0"/>
    <x v="0"/>
    <x v="0"/>
    <x v="0"/>
    <n v="52"/>
  </r>
  <r>
    <x v="93"/>
    <x v="6"/>
    <n v="1011"/>
    <n v="136"/>
    <x v="0"/>
    <x v="0"/>
    <x v="0"/>
    <x v="0"/>
    <n v="-875"/>
  </r>
  <r>
    <x v="95"/>
    <x v="0"/>
    <n v="45"/>
    <n v="64"/>
    <x v="0"/>
    <x v="0"/>
    <x v="0"/>
    <x v="0"/>
    <n v="19"/>
  </r>
  <r>
    <x v="94"/>
    <x v="5"/>
    <n v="54"/>
    <n v="61"/>
    <x v="0"/>
    <x v="0"/>
    <x v="0"/>
    <x v="0"/>
    <n v="7"/>
  </r>
  <r>
    <x v="96"/>
    <x v="6"/>
    <n v="64"/>
    <n v="84"/>
    <x v="0"/>
    <x v="0"/>
    <x v="0"/>
    <x v="0"/>
    <n v="20"/>
  </r>
  <r>
    <x v="93"/>
    <x v="8"/>
    <n v="325"/>
    <n v="99"/>
    <x v="0"/>
    <x v="0"/>
    <x v="0"/>
    <x v="0"/>
    <n v="-226"/>
  </r>
  <r>
    <x v="95"/>
    <x v="0"/>
    <n v="375"/>
    <n v="68"/>
    <x v="0"/>
    <x v="0"/>
    <x v="0"/>
    <x v="0"/>
    <n v="-307"/>
  </r>
  <r>
    <x v="93"/>
    <x v="5"/>
    <n v="855"/>
    <n v="1309"/>
    <x v="1"/>
    <x v="0"/>
    <x v="0"/>
    <x v="0"/>
    <n v="454"/>
  </r>
  <r>
    <x v="93"/>
    <x v="6"/>
    <n v="95"/>
    <n v="116"/>
    <x v="1"/>
    <x v="0"/>
    <x v="0"/>
    <x v="0"/>
    <n v="21"/>
  </r>
  <r>
    <x v="94"/>
    <x v="5"/>
    <n v="4"/>
    <n v="59"/>
    <x v="0"/>
    <x v="0"/>
    <x v="0"/>
    <x v="0"/>
    <n v="55"/>
  </r>
  <r>
    <x v="93"/>
    <x v="7"/>
    <n v="335"/>
    <n v="11"/>
    <x v="0"/>
    <x v="0"/>
    <x v="0"/>
    <x v="0"/>
    <n v="-324"/>
  </r>
  <r>
    <x v="93"/>
    <x v="2"/>
    <n v="115"/>
    <n v="125"/>
    <x v="1"/>
    <x v="0"/>
    <x v="0"/>
    <x v="0"/>
    <n v="10"/>
  </r>
  <r>
    <x v="94"/>
    <x v="6"/>
    <n v="53"/>
    <n v="59"/>
    <x v="0"/>
    <x v="0"/>
    <x v="0"/>
    <x v="0"/>
    <n v="6"/>
  </r>
  <r>
    <x v="97"/>
    <x v="16"/>
    <m/>
    <m/>
    <x v="3"/>
    <x v="2"/>
    <x v="2"/>
    <x v="3"/>
    <n v="0"/>
  </r>
  <r>
    <x v="97"/>
    <x v="16"/>
    <m/>
    <m/>
    <x v="3"/>
    <x v="2"/>
    <x v="2"/>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8A534-E8D5-4072-AA7D-B62EF274881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B16" firstHeaderRow="1" firstDataRow="1" firstDataCol="0"/>
  <pivotFields count="9">
    <pivotField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dataField="1" numFmtId="164" showAll="0"/>
    <pivotField showAll="0">
      <items count="5">
        <item x="2"/>
        <item x="1"/>
        <item x="0"/>
        <item x="3"/>
        <item t="default"/>
      </items>
    </pivotField>
    <pivotField showAll="0"/>
    <pivotField showAll="0"/>
    <pivotField showAll="0"/>
    <pivotField numFmtId="166" showAll="0"/>
  </pivotFields>
  <rowItems count="1">
    <i/>
  </rowItems>
  <colItems count="1">
    <i/>
  </colItems>
  <dataFields count="1">
    <dataField name="Sum of Present_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247DB7-B2E3-40CC-A6A7-ED30FB78222C}"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E15:F18" firstHeaderRow="1" firstDataRow="1" firstDataCol="1"/>
  <pivotFields count="9">
    <pivotField dataField="1" showAll="0">
      <items count="114">
        <item h="1" x="60"/>
        <item h="1" x="65"/>
        <item h="1" x="7"/>
        <item h="1" x="10"/>
        <item h="1" x="95"/>
        <item h="1" x="84"/>
        <item h="1" x="38"/>
        <item h="1" x="47"/>
        <item h="1" x="37"/>
        <item h="1" x="46"/>
        <item h="1" x="58"/>
        <item h="1" x="74"/>
        <item h="1" x="80"/>
        <item h="1" x="27"/>
        <item h="1" x="49"/>
        <item h="1" x="64"/>
        <item h="1" x="43"/>
        <item h="1" x="50"/>
        <item h="1" x="53"/>
        <item h="1" x="34"/>
        <item h="1" x="12"/>
        <item h="1" x="94"/>
        <item h="1" x="22"/>
        <item h="1" x="2"/>
        <item h="1" x="93"/>
        <item h="1" x="20"/>
        <item h="1" x="16"/>
        <item h="1" x="91"/>
        <item h="1" x="9"/>
        <item h="1" x="90"/>
        <item h="1" x="88"/>
        <item h="1" x="8"/>
        <item h="1" x="17"/>
        <item h="1" x="18"/>
        <item h="1" x="21"/>
        <item h="1" x="19"/>
        <item h="1" x="14"/>
        <item h="1" x="86"/>
        <item h="1" x="83"/>
        <item h="1" x="82"/>
        <item h="1" x="45"/>
        <item h="1" x="78"/>
        <item h="1" x="67"/>
        <item h="1" x="71"/>
        <item h="1" x="81"/>
        <item h="1" x="61"/>
        <item h="1" x="52"/>
        <item h="1" x="59"/>
        <item h="1" x="72"/>
        <item h="1" x="79"/>
        <item h="1" x="69"/>
        <item h="1" x="55"/>
        <item h="1" x="39"/>
        <item h="1" x="73"/>
        <item h="1" x="62"/>
        <item h="1" x="77"/>
        <item h="1" x="66"/>
        <item h="1" x="44"/>
        <item h="1" x="57"/>
        <item h="1" x="68"/>
        <item h="1" x="30"/>
        <item h="1" x="87"/>
        <item h="1" x="85"/>
        <item h="1" x="11"/>
        <item h="1" x="15"/>
        <item h="1" x="96"/>
        <item h="1" x="32"/>
        <item h="1" x="26"/>
        <item h="1" x="29"/>
        <item h="1" x="23"/>
        <item h="1" x="33"/>
        <item h="1" x="13"/>
        <item h="1" x="0"/>
        <item h="1" x="35"/>
        <item h="1" x="28"/>
        <item h="1" x="36"/>
        <item h="1" x="31"/>
        <item h="1" x="24"/>
        <item h="1" x="6"/>
        <item h="1" x="75"/>
        <item h="1" x="4"/>
        <item h="1" x="1"/>
        <item h="1" x="42"/>
        <item h="1" x="51"/>
        <item h="1" x="70"/>
        <item h="1" x="56"/>
        <item h="1" x="76"/>
        <item h="1" x="25"/>
        <item h="1" x="92"/>
        <item h="1" x="5"/>
        <item h="1" x="3"/>
        <item h="1" x="89"/>
        <item h="1" x="54"/>
        <item h="1" m="1" x="99"/>
        <item h="1" x="41"/>
        <item h="1" x="63"/>
        <item h="1" m="1" x="98"/>
        <item h="1" f="1" x="100"/>
        <item f="1" x="101"/>
        <item h="1" f="1" x="102"/>
        <item h="1" f="1" x="103"/>
        <item h="1" f="1" x="104"/>
        <item h="1" f="1" x="105"/>
        <item h="1" f="1" x="106"/>
        <item f="1" x="107"/>
        <item f="1" x="108"/>
        <item f="1" x="109"/>
        <item h="1" f="1" x="110"/>
        <item f="1" x="111"/>
        <item f="1" x="112"/>
        <item h="1" x="40"/>
        <item h="1" x="48"/>
        <item h="1"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axis="axisRow" showAll="0">
      <items count="4">
        <item x="0"/>
        <item x="1"/>
        <item h="1" x="2"/>
        <item t="default"/>
      </items>
    </pivotField>
    <pivotField showAll="0"/>
    <pivotField showAll="0"/>
    <pivotField numFmtId="166" showAll="0"/>
  </pivotFields>
  <rowFields count="1">
    <field x="5"/>
  </rowFields>
  <rowItems count="3">
    <i>
      <x/>
    </i>
    <i>
      <x v="1"/>
    </i>
    <i t="grand">
      <x/>
    </i>
  </rowItems>
  <colItems count="1">
    <i/>
  </colItems>
  <dataFields count="1">
    <dataField name="Count of Car_Name" fld="0" subtotal="count" baseField="0" baseItem="0"/>
  </dataFields>
  <formats count="1">
    <format dxfId="8">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5" count="1" selected="0">
            <x v="0"/>
          </reference>
        </references>
      </pivotArea>
    </chartFormat>
    <chartFormat chart="16"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F70751-02A5-4F90-82CA-5D7B0BC21E0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C9" firstHeaderRow="1" firstDataRow="1" firstDataCol="0"/>
  <pivotFields count="9">
    <pivotField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pivotField showAll="0"/>
    <pivotField showAll="0"/>
    <pivotField dataField="1" numFmtId="166" showAll="0"/>
  </pivotFields>
  <rowItems count="1">
    <i/>
  </rowItems>
  <colItems count="1">
    <i/>
  </colItems>
  <dataFields count="1">
    <dataField name="Sum of Relative Change" fld="8" baseField="0" baseItem="0" numFmtId="16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154538-E0EA-44A3-9F59-8BBC761526A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9">
    <pivotField dataField="1"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pivotField showAll="0"/>
    <pivotField showAll="0"/>
    <pivotField numFmtId="166" showAll="0"/>
  </pivotFields>
  <rowItems count="1">
    <i/>
  </rowItems>
  <colItems count="1">
    <i/>
  </colItems>
  <dataFields count="1">
    <dataField name="Count of Ca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56CD0AA-C13B-4A1C-811D-0E20242F7EE5}"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4:F11" firstHeaderRow="1" firstDataRow="1" firstDataCol="1"/>
  <pivotFields count="9">
    <pivotField axis="axisRow" showAll="0">
      <items count="114">
        <item h="1" x="60"/>
        <item h="1" x="65"/>
        <item h="1" x="7"/>
        <item h="1" x="10"/>
        <item h="1" x="95"/>
        <item h="1" x="84"/>
        <item h="1" x="38"/>
        <item h="1" x="47"/>
        <item h="1" x="37"/>
        <item h="1" x="46"/>
        <item h="1" x="58"/>
        <item h="1" x="74"/>
        <item h="1" x="80"/>
        <item h="1" x="27"/>
        <item h="1" x="49"/>
        <item h="1" x="64"/>
        <item h="1" x="43"/>
        <item h="1" x="50"/>
        <item h="1" x="53"/>
        <item h="1" x="34"/>
        <item h="1" x="12"/>
        <item h="1" x="94"/>
        <item h="1" x="22"/>
        <item h="1" x="2"/>
        <item h="1" x="93"/>
        <item h="1" x="20"/>
        <item h="1" x="16"/>
        <item h="1" x="91"/>
        <item h="1" x="9"/>
        <item h="1" x="90"/>
        <item h="1" x="88"/>
        <item h="1" x="8"/>
        <item h="1" x="17"/>
        <item h="1" x="18"/>
        <item h="1" x="21"/>
        <item h="1" x="19"/>
        <item h="1" x="14"/>
        <item h="1" x="86"/>
        <item h="1" x="83"/>
        <item h="1" x="82"/>
        <item h="1" x="45"/>
        <item h="1" x="78"/>
        <item h="1" x="67"/>
        <item h="1" x="71"/>
        <item h="1" x="81"/>
        <item h="1" x="61"/>
        <item h="1" x="52"/>
        <item h="1" x="59"/>
        <item h="1" x="72"/>
        <item h="1" x="79"/>
        <item h="1" x="69"/>
        <item h="1" x="55"/>
        <item h="1" x="39"/>
        <item h="1" x="73"/>
        <item h="1" x="62"/>
        <item h="1" x="77"/>
        <item h="1" x="66"/>
        <item h="1" x="44"/>
        <item h="1" x="57"/>
        <item h="1" x="68"/>
        <item h="1" x="30"/>
        <item h="1" x="87"/>
        <item h="1" x="85"/>
        <item h="1" x="11"/>
        <item h="1" x="15"/>
        <item h="1" x="96"/>
        <item h="1" x="32"/>
        <item h="1" x="26"/>
        <item h="1" x="29"/>
        <item h="1" x="23"/>
        <item h="1" x="33"/>
        <item h="1" x="13"/>
        <item h="1" x="0"/>
        <item h="1" x="35"/>
        <item h="1" x="28"/>
        <item h="1" x="36"/>
        <item h="1" x="31"/>
        <item h="1" x="24"/>
        <item h="1" x="6"/>
        <item h="1" x="75"/>
        <item h="1" x="4"/>
        <item h="1" x="1"/>
        <item h="1" x="42"/>
        <item h="1" x="51"/>
        <item h="1" x="70"/>
        <item h="1" x="56"/>
        <item h="1" x="76"/>
        <item h="1" x="25"/>
        <item h="1" x="92"/>
        <item h="1" x="5"/>
        <item h="1" x="3"/>
        <item h="1" x="89"/>
        <item h="1" x="54"/>
        <item h="1" m="1" x="99"/>
        <item h="1" x="41"/>
        <item h="1" x="63"/>
        <item h="1" m="1" x="98"/>
        <item h="1" f="1" x="100"/>
        <item f="1" x="101"/>
        <item h="1" f="1" x="102"/>
        <item h="1" f="1" x="103"/>
        <item h="1" f="1" x="104"/>
        <item h="1" f="1" x="105"/>
        <item h="1" f="1" x="106"/>
        <item f="1" x="107"/>
        <item f="1" x="108"/>
        <item f="1" x="109"/>
        <item h="1" f="1" x="110"/>
        <item f="1" x="111"/>
        <item f="1" x="112"/>
        <item h="1" x="40"/>
        <item h="1" x="48"/>
        <item h="1"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pivotField showAll="0"/>
    <pivotField showAll="0"/>
    <pivotField dataField="1" numFmtId="166" showAll="0"/>
  </pivotFields>
  <rowFields count="1">
    <field x="0"/>
  </rowFields>
  <rowItems count="7">
    <i>
      <x v="98"/>
    </i>
    <i>
      <x v="104"/>
    </i>
    <i>
      <x v="105"/>
    </i>
    <i>
      <x v="106"/>
    </i>
    <i>
      <x v="108"/>
    </i>
    <i>
      <x v="109"/>
    </i>
    <i t="grand">
      <x/>
    </i>
  </rowItems>
  <colItems count="1">
    <i/>
  </colItems>
  <dataFields count="1">
    <dataField name="Sum of Relative Change" fld="8" baseField="0" baseItem="0"/>
  </dataFields>
  <formats count="1">
    <format dxfId="10">
      <pivotArea outline="0" collapsedLevelsAreSubtotals="1"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C63A2B-4A98-4CCC-9BE6-F942776427D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0:D23" firstHeaderRow="1" firstDataRow="1" firstDataCol="1"/>
  <pivotFields count="9">
    <pivotField dataField="1"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pivotField axis="axisRow" showAll="0">
      <items count="4">
        <item x="1"/>
        <item x="0"/>
        <item h="1" x="2"/>
        <item t="default"/>
      </items>
    </pivotField>
    <pivotField showAll="0"/>
    <pivotField numFmtId="166" showAll="0"/>
  </pivotFields>
  <rowFields count="1">
    <field x="6"/>
  </rowFields>
  <rowItems count="3">
    <i>
      <x/>
    </i>
    <i>
      <x v="1"/>
    </i>
    <i t="grand">
      <x/>
    </i>
  </rowItems>
  <colItems count="1">
    <i/>
  </colItems>
  <dataFields count="1">
    <dataField name="Count of Ca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C552EF6-7935-406E-9239-E5CB41ABAE5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3:G6" firstHeaderRow="1" firstDataRow="1" firstDataCol="1"/>
  <pivotFields count="9">
    <pivotField dataField="1" showAll="0">
      <items count="114">
        <item h="1" x="60"/>
        <item h="1" x="65"/>
        <item h="1" x="7"/>
        <item h="1" x="10"/>
        <item h="1" x="95"/>
        <item h="1" x="84"/>
        <item h="1" x="38"/>
        <item h="1" x="47"/>
        <item h="1" x="37"/>
        <item h="1" x="46"/>
        <item h="1" x="58"/>
        <item h="1" x="74"/>
        <item h="1" x="80"/>
        <item h="1" x="27"/>
        <item h="1" x="49"/>
        <item h="1" x="64"/>
        <item h="1" x="43"/>
        <item h="1" x="50"/>
        <item h="1" x="53"/>
        <item h="1" x="34"/>
        <item h="1" x="12"/>
        <item h="1" x="94"/>
        <item h="1" x="22"/>
        <item h="1" x="2"/>
        <item h="1" x="93"/>
        <item h="1" x="20"/>
        <item h="1" x="16"/>
        <item h="1" x="91"/>
        <item h="1" x="9"/>
        <item h="1" x="90"/>
        <item h="1" x="88"/>
        <item h="1" x="8"/>
        <item h="1" x="17"/>
        <item h="1" x="18"/>
        <item h="1" x="21"/>
        <item h="1" x="19"/>
        <item h="1" x="14"/>
        <item h="1" x="86"/>
        <item h="1" x="83"/>
        <item h="1" x="82"/>
        <item h="1" x="45"/>
        <item h="1" x="78"/>
        <item h="1" x="67"/>
        <item h="1" x="71"/>
        <item h="1" x="81"/>
        <item h="1" x="61"/>
        <item h="1" x="52"/>
        <item h="1" x="59"/>
        <item h="1" x="72"/>
        <item h="1" x="79"/>
        <item h="1" x="69"/>
        <item h="1" x="55"/>
        <item h="1" x="39"/>
        <item h="1" x="73"/>
        <item h="1" x="62"/>
        <item h="1" x="77"/>
        <item h="1" x="66"/>
        <item h="1" x="44"/>
        <item h="1" x="57"/>
        <item h="1" x="68"/>
        <item h="1" x="30"/>
        <item h="1" x="87"/>
        <item h="1" x="85"/>
        <item h="1" x="11"/>
        <item h="1" x="15"/>
        <item h="1" x="96"/>
        <item h="1" x="32"/>
        <item h="1" x="26"/>
        <item h="1" x="29"/>
        <item h="1" x="23"/>
        <item h="1" x="33"/>
        <item h="1" x="13"/>
        <item h="1" x="0"/>
        <item h="1" x="35"/>
        <item h="1" x="28"/>
        <item h="1" x="36"/>
        <item h="1" x="31"/>
        <item h="1" x="24"/>
        <item h="1" x="6"/>
        <item h="1" x="75"/>
        <item h="1" x="4"/>
        <item h="1" x="1"/>
        <item h="1" x="42"/>
        <item h="1" x="51"/>
        <item h="1" x="70"/>
        <item h="1" x="56"/>
        <item h="1" x="76"/>
        <item h="1" x="25"/>
        <item h="1" x="92"/>
        <item h="1" x="5"/>
        <item h="1" x="3"/>
        <item h="1" x="89"/>
        <item h="1" x="54"/>
        <item h="1" m="1" x="99"/>
        <item h="1" x="41"/>
        <item h="1" x="63"/>
        <item h="1" m="1" x="98"/>
        <item h="1" f="1" x="100"/>
        <item f="1" x="101"/>
        <item h="1" f="1" x="102"/>
        <item h="1" f="1" x="103"/>
        <item h="1" f="1" x="104"/>
        <item h="1" f="1" x="105"/>
        <item h="1" f="1" x="106"/>
        <item f="1" x="107"/>
        <item f="1" x="108"/>
        <item f="1" x="109"/>
        <item h="1" f="1" x="110"/>
        <item f="1" x="111"/>
        <item f="1" x="112"/>
        <item h="1" x="40"/>
        <item h="1" x="48"/>
        <item h="1"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axis="axisRow" showAll="0">
      <items count="4">
        <item x="0"/>
        <item x="1"/>
        <item h="1" x="2"/>
        <item t="default"/>
      </items>
    </pivotField>
    <pivotField showAll="0"/>
    <pivotField showAll="0"/>
    <pivotField numFmtId="166" showAll="0"/>
  </pivotFields>
  <rowFields count="1">
    <field x="5"/>
  </rowFields>
  <rowItems count="3">
    <i>
      <x/>
    </i>
    <i>
      <x v="1"/>
    </i>
    <i t="grand">
      <x/>
    </i>
  </rowItems>
  <colItems count="1">
    <i/>
  </colItems>
  <dataFields count="1">
    <dataField name="Count of Car_Name" fld="0" subtotal="count" baseField="0" baseItem="0"/>
  </dataFields>
  <formats count="1">
    <format dxfId="0">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5" count="1" selected="0">
            <x v="0"/>
          </reference>
        </references>
      </pivotArea>
    </chartFormat>
    <chartFormat chart="16"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B1A351D-C899-47D7-81FB-D8D80567951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3:D20" firstHeaderRow="1" firstDataRow="1" firstDataCol="1"/>
  <pivotFields count="9">
    <pivotField axis="axisRow" showAll="0">
      <items count="114">
        <item h="1" x="60"/>
        <item h="1" x="65"/>
        <item h="1" x="7"/>
        <item h="1" x="10"/>
        <item h="1" x="95"/>
        <item h="1" x="84"/>
        <item h="1" x="38"/>
        <item h="1" x="47"/>
        <item h="1" x="37"/>
        <item h="1" x="46"/>
        <item h="1" x="58"/>
        <item h="1" x="74"/>
        <item h="1" x="80"/>
        <item h="1" x="27"/>
        <item h="1" x="49"/>
        <item h="1" x="64"/>
        <item h="1" x="43"/>
        <item h="1" x="50"/>
        <item h="1" x="53"/>
        <item h="1" x="34"/>
        <item h="1" x="12"/>
        <item h="1" x="94"/>
        <item h="1" x="22"/>
        <item h="1" x="2"/>
        <item h="1" x="93"/>
        <item h="1" x="20"/>
        <item h="1" x="16"/>
        <item h="1" x="91"/>
        <item h="1" x="9"/>
        <item h="1" x="90"/>
        <item h="1" x="88"/>
        <item h="1" x="8"/>
        <item h="1" x="17"/>
        <item h="1" x="18"/>
        <item h="1" x="21"/>
        <item h="1" x="19"/>
        <item h="1" x="14"/>
        <item h="1" x="86"/>
        <item h="1" x="83"/>
        <item h="1" x="82"/>
        <item h="1" x="45"/>
        <item h="1" x="78"/>
        <item h="1" x="67"/>
        <item h="1" x="71"/>
        <item h="1" x="81"/>
        <item h="1" x="61"/>
        <item h="1" x="52"/>
        <item h="1" x="59"/>
        <item h="1" x="72"/>
        <item h="1" x="79"/>
        <item h="1" x="69"/>
        <item h="1" x="55"/>
        <item h="1" x="39"/>
        <item h="1" x="73"/>
        <item h="1" x="62"/>
        <item h="1" x="77"/>
        <item h="1" x="66"/>
        <item h="1" x="44"/>
        <item h="1" x="57"/>
        <item h="1" x="68"/>
        <item h="1" x="30"/>
        <item h="1" x="87"/>
        <item h="1" x="85"/>
        <item h="1" x="11"/>
        <item h="1" x="15"/>
        <item h="1" x="96"/>
        <item h="1" x="32"/>
        <item h="1" x="26"/>
        <item h="1" x="29"/>
        <item h="1" x="23"/>
        <item h="1" x="33"/>
        <item h="1" x="13"/>
        <item h="1" x="0"/>
        <item h="1" x="35"/>
        <item h="1" x="28"/>
        <item h="1" x="36"/>
        <item h="1" x="31"/>
        <item h="1" x="24"/>
        <item h="1" x="6"/>
        <item h="1" x="75"/>
        <item h="1" x="4"/>
        <item h="1" x="1"/>
        <item h="1" x="42"/>
        <item h="1" x="51"/>
        <item h="1" x="70"/>
        <item h="1" x="56"/>
        <item h="1" x="76"/>
        <item h="1" x="25"/>
        <item h="1" x="92"/>
        <item h="1" x="5"/>
        <item h="1" x="3"/>
        <item h="1" x="89"/>
        <item h="1" x="54"/>
        <item h="1" m="1" x="99"/>
        <item h="1" x="41"/>
        <item h="1" x="63"/>
        <item h="1" m="1" x="98"/>
        <item h="1" f="1" x="100"/>
        <item f="1" x="101"/>
        <item h="1" f="1" x="102"/>
        <item h="1" f="1" x="103"/>
        <item h="1" f="1" x="104"/>
        <item h="1" f="1" x="105"/>
        <item h="1" f="1" x="106"/>
        <item f="1" x="107"/>
        <item f="1" x="108"/>
        <item f="1" x="109"/>
        <item h="1" f="1" x="110"/>
        <item f="1" x="111"/>
        <item f="1" x="112"/>
        <item h="1" x="40"/>
        <item h="1" x="48"/>
        <item h="1"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dataField="1" numFmtId="164" showAll="0"/>
    <pivotField showAll="0">
      <items count="5">
        <item x="2"/>
        <item x="1"/>
        <item x="0"/>
        <item x="3"/>
        <item t="default"/>
      </items>
    </pivotField>
    <pivotField showAll="0"/>
    <pivotField showAll="0"/>
    <pivotField showAll="0"/>
    <pivotField numFmtId="166" showAll="0"/>
  </pivotFields>
  <rowFields count="1">
    <field x="0"/>
  </rowFields>
  <rowItems count="7">
    <i>
      <x v="98"/>
    </i>
    <i>
      <x v="104"/>
    </i>
    <i>
      <x v="105"/>
    </i>
    <i>
      <x v="106"/>
    </i>
    <i>
      <x v="108"/>
    </i>
    <i>
      <x v="109"/>
    </i>
    <i t="grand">
      <x/>
    </i>
  </rowItems>
  <colItems count="1">
    <i/>
  </colItems>
  <dataFields count="1">
    <dataField name="Sum of Present_Price" fld="3"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CADDAFC-2E65-484D-8376-72E3ED9AEA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9">
    <pivotField axis="axisRow" showAll="0">
      <items count="114">
        <item h="1" x="60"/>
        <item h="1" x="65"/>
        <item h="1" x="7"/>
        <item h="1" x="10"/>
        <item h="1" x="95"/>
        <item h="1" x="84"/>
        <item h="1" x="38"/>
        <item h="1" x="47"/>
        <item h="1" x="37"/>
        <item h="1" x="46"/>
        <item h="1" x="58"/>
        <item h="1" x="74"/>
        <item h="1" x="80"/>
        <item h="1" x="27"/>
        <item h="1" x="49"/>
        <item h="1" x="64"/>
        <item h="1" x="43"/>
        <item h="1" x="50"/>
        <item h="1" x="53"/>
        <item h="1" x="34"/>
        <item h="1" x="12"/>
        <item h="1" x="94"/>
        <item h="1" x="22"/>
        <item h="1" x="2"/>
        <item h="1" x="93"/>
        <item h="1" x="20"/>
        <item h="1" x="16"/>
        <item h="1" x="91"/>
        <item h="1" x="9"/>
        <item h="1" x="90"/>
        <item h="1" x="88"/>
        <item h="1" x="8"/>
        <item h="1" x="17"/>
        <item h="1" x="18"/>
        <item h="1" x="21"/>
        <item h="1" x="19"/>
        <item h="1" x="14"/>
        <item h="1" x="86"/>
        <item h="1" x="83"/>
        <item h="1" x="82"/>
        <item h="1" x="45"/>
        <item h="1" x="78"/>
        <item h="1" x="67"/>
        <item h="1" x="71"/>
        <item h="1" x="81"/>
        <item h="1" x="61"/>
        <item h="1" x="52"/>
        <item h="1" x="59"/>
        <item h="1" x="72"/>
        <item h="1" x="79"/>
        <item h="1" x="69"/>
        <item h="1" x="55"/>
        <item h="1" x="39"/>
        <item h="1" x="73"/>
        <item h="1" x="62"/>
        <item h="1" x="77"/>
        <item h="1" x="66"/>
        <item h="1" x="44"/>
        <item h="1" x="57"/>
        <item h="1" x="68"/>
        <item h="1" x="30"/>
        <item h="1" x="87"/>
        <item h="1" x="85"/>
        <item h="1" x="11"/>
        <item h="1" x="15"/>
        <item h="1" x="96"/>
        <item h="1" x="32"/>
        <item h="1" x="26"/>
        <item h="1" x="29"/>
        <item h="1" x="23"/>
        <item h="1" x="33"/>
        <item h="1" x="13"/>
        <item h="1" x="0"/>
        <item h="1" x="35"/>
        <item h="1" x="28"/>
        <item h="1" x="36"/>
        <item h="1" x="31"/>
        <item h="1" x="24"/>
        <item h="1" x="6"/>
        <item h="1" x="75"/>
        <item h="1" x="4"/>
        <item h="1" x="1"/>
        <item h="1" x="42"/>
        <item h="1" x="51"/>
        <item h="1" x="70"/>
        <item h="1" x="56"/>
        <item h="1" x="76"/>
        <item h="1" x="25"/>
        <item h="1" x="92"/>
        <item h="1" x="5"/>
        <item h="1" x="3"/>
        <item h="1" x="89"/>
        <item h="1" x="54"/>
        <item h="1" m="1" x="99"/>
        <item h="1" x="41"/>
        <item h="1" x="63"/>
        <item h="1" m="1" x="98"/>
        <item h="1" f="1" x="100"/>
        <item f="1" x="101"/>
        <item h="1" f="1" x="102"/>
        <item h="1" f="1" x="103"/>
        <item h="1" f="1" x="104"/>
        <item h="1" f="1" x="105"/>
        <item h="1" f="1" x="106"/>
        <item f="1" x="107"/>
        <item f="1" x="108"/>
        <item f="1" x="109"/>
        <item h="1" f="1" x="110"/>
        <item f="1" x="111"/>
        <item f="1" x="112"/>
        <item h="1" x="40"/>
        <item h="1" x="48"/>
        <item h="1"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pivotField showAll="0"/>
    <pivotField showAll="0"/>
    <pivotField dataField="1" numFmtId="166" showAll="0"/>
  </pivotFields>
  <rowFields count="1">
    <field x="0"/>
  </rowFields>
  <rowItems count="7">
    <i>
      <x v="98"/>
    </i>
    <i>
      <x v="104"/>
    </i>
    <i>
      <x v="105"/>
    </i>
    <i>
      <x v="106"/>
    </i>
    <i>
      <x v="108"/>
    </i>
    <i>
      <x v="109"/>
    </i>
    <i t="grand">
      <x/>
    </i>
  </rowItems>
  <colItems count="1">
    <i/>
  </colItems>
  <dataFields count="1">
    <dataField name="Sum of Relative Change" fld="8" baseField="0" baseItem="0"/>
  </dataFields>
  <formats count="1">
    <format dxfId="2">
      <pivotArea outline="0" collapsedLevelsAreSubtotals="1" fieldPosition="0"/>
    </format>
  </formats>
  <chartFormats count="7">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98"/>
          </reference>
        </references>
      </pivotArea>
    </chartFormat>
    <chartFormat chart="2" format="7">
      <pivotArea type="data" outline="0" fieldPosition="0">
        <references count="2">
          <reference field="4294967294" count="1" selected="0">
            <x v="0"/>
          </reference>
          <reference field="0" count="1" selected="0">
            <x v="104"/>
          </reference>
        </references>
      </pivotArea>
    </chartFormat>
    <chartFormat chart="2" format="8">
      <pivotArea type="data" outline="0" fieldPosition="0">
        <references count="2">
          <reference field="4294967294" count="1" selected="0">
            <x v="0"/>
          </reference>
          <reference field="0" count="1" selected="0">
            <x v="105"/>
          </reference>
        </references>
      </pivotArea>
    </chartFormat>
    <chartFormat chart="2" format="9">
      <pivotArea type="data" outline="0" fieldPosition="0">
        <references count="2">
          <reference field="4294967294" count="1" selected="0">
            <x v="0"/>
          </reference>
          <reference field="0" count="1" selected="0">
            <x v="106"/>
          </reference>
        </references>
      </pivotArea>
    </chartFormat>
    <chartFormat chart="2" format="10">
      <pivotArea type="data" outline="0" fieldPosition="0">
        <references count="2">
          <reference field="4294967294" count="1" selected="0">
            <x v="0"/>
          </reference>
          <reference field="0" count="1" selected="0">
            <x v="108"/>
          </reference>
        </references>
      </pivotArea>
    </chartFormat>
    <chartFormat chart="2" format="11">
      <pivotArea type="data" outline="0" fieldPosition="0">
        <references count="2">
          <reference field="4294967294" count="1" selected="0">
            <x v="0"/>
          </reference>
          <reference field="0" count="1" selected="0">
            <x v="10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9178CA8-AC09-4CB7-A8FF-2730CD12ABA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F9:G13" firstHeaderRow="1" firstDataRow="1" firstDataCol="1"/>
  <pivotFields count="9">
    <pivotField dataField="1" showAll="0">
      <items count="114">
        <item h="1" x="60"/>
        <item h="1" x="65"/>
        <item h="1" x="7"/>
        <item h="1" x="10"/>
        <item h="1" x="95"/>
        <item h="1" x="84"/>
        <item h="1" x="38"/>
        <item h="1" x="47"/>
        <item h="1" x="37"/>
        <item h="1" x="46"/>
        <item h="1" x="58"/>
        <item h="1" x="74"/>
        <item h="1" x="80"/>
        <item h="1" x="27"/>
        <item h="1" x="49"/>
        <item h="1" x="64"/>
        <item h="1" x="43"/>
        <item h="1" x="50"/>
        <item h="1" x="53"/>
        <item h="1" x="34"/>
        <item h="1" x="12"/>
        <item h="1" x="94"/>
        <item h="1" x="22"/>
        <item h="1" x="2"/>
        <item h="1" x="93"/>
        <item h="1" x="20"/>
        <item h="1" x="16"/>
        <item h="1" x="91"/>
        <item h="1" x="9"/>
        <item h="1" x="90"/>
        <item h="1" x="88"/>
        <item h="1" x="8"/>
        <item h="1" x="17"/>
        <item h="1" x="18"/>
        <item h="1" x="21"/>
        <item h="1" x="19"/>
        <item h="1" x="14"/>
        <item h="1" x="86"/>
        <item h="1" x="83"/>
        <item h="1" x="82"/>
        <item h="1" x="45"/>
        <item h="1" x="78"/>
        <item h="1" x="67"/>
        <item h="1" x="71"/>
        <item h="1" x="81"/>
        <item h="1" x="61"/>
        <item h="1" x="52"/>
        <item h="1" x="59"/>
        <item h="1" x="72"/>
        <item h="1" x="79"/>
        <item h="1" x="69"/>
        <item h="1" x="55"/>
        <item h="1" x="39"/>
        <item h="1" x="73"/>
        <item h="1" x="62"/>
        <item h="1" x="77"/>
        <item h="1" x="66"/>
        <item h="1" x="44"/>
        <item h="1" x="57"/>
        <item h="1" x="68"/>
        <item h="1" x="30"/>
        <item h="1" x="87"/>
        <item h="1" x="85"/>
        <item h="1" x="11"/>
        <item h="1" x="15"/>
        <item h="1" x="96"/>
        <item h="1" x="32"/>
        <item h="1" x="26"/>
        <item h="1" x="29"/>
        <item h="1" x="23"/>
        <item h="1" x="33"/>
        <item h="1" x="13"/>
        <item h="1" x="0"/>
        <item h="1" x="35"/>
        <item h="1" x="28"/>
        <item h="1" x="36"/>
        <item h="1" x="31"/>
        <item h="1" x="24"/>
        <item h="1" x="6"/>
        <item h="1" x="75"/>
        <item h="1" x="4"/>
        <item h="1" x="1"/>
        <item h="1" x="42"/>
        <item h="1" x="51"/>
        <item h="1" x="70"/>
        <item h="1" x="56"/>
        <item h="1" x="76"/>
        <item h="1" x="25"/>
        <item h="1" x="92"/>
        <item h="1" x="5"/>
        <item h="1" x="3"/>
        <item h="1" x="89"/>
        <item h="1" x="54"/>
        <item h="1" m="1" x="99"/>
        <item h="1" x="41"/>
        <item h="1" x="63"/>
        <item h="1" m="1" x="98"/>
        <item h="1" f="1" x="100"/>
        <item f="1" x="101"/>
        <item h="1" f="1" x="102"/>
        <item h="1" f="1" x="103"/>
        <item h="1" f="1" x="104"/>
        <item h="1" f="1" x="105"/>
        <item h="1" f="1" x="106"/>
        <item f="1" x="107"/>
        <item f="1" x="108"/>
        <item f="1" x="109"/>
        <item h="1" f="1" x="110"/>
        <item f="1" x="111"/>
        <item f="1" x="112"/>
        <item h="1" x="40"/>
        <item h="1" x="48"/>
        <item h="1"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items count="4">
        <item x="0"/>
        <item x="1"/>
        <item h="1" x="2"/>
        <item t="default"/>
      </items>
    </pivotField>
    <pivotField showAll="0"/>
    <pivotField axis="axisRow" showAll="0">
      <items count="5">
        <item x="0"/>
        <item x="1"/>
        <item x="2"/>
        <item h="1" x="3"/>
        <item t="default"/>
      </items>
    </pivotField>
    <pivotField numFmtId="166" showAll="0"/>
  </pivotFields>
  <rowFields count="1">
    <field x="7"/>
  </rowFields>
  <rowItems count="4">
    <i>
      <x/>
    </i>
    <i>
      <x v="1"/>
    </i>
    <i>
      <x v="2"/>
    </i>
    <i t="grand">
      <x/>
    </i>
  </rowItems>
  <colItems count="1">
    <i/>
  </colItems>
  <dataFields count="1">
    <dataField name="Count of Car_Name" fld="0" subtotal="count" baseField="0" baseItem="0"/>
  </dataFields>
  <formats count="1">
    <format dxfId="3">
      <pivotArea outline="0" collapsedLevelsAreSubtotals="1" fieldPosition="0"/>
    </format>
  </formats>
  <chartFormats count="4">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1" format="4">
      <pivotArea type="data" outline="0" fieldPosition="0">
        <references count="2">
          <reference field="4294967294" count="1" selected="0">
            <x v="0"/>
          </reference>
          <reference field="7" count="1" selected="0">
            <x v="2"/>
          </reference>
        </references>
      </pivotArea>
    </chartFormat>
    <chartFormat chart="21"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79A92-6C82-4941-B645-58D5150F093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12" firstHeaderRow="1" firstDataRow="1" firstDataCol="0"/>
  <pivotFields count="9">
    <pivotField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dataField="1" numFmtId="164" showAll="0"/>
    <pivotField numFmtId="164" showAll="0"/>
    <pivotField showAll="0">
      <items count="5">
        <item x="2"/>
        <item x="1"/>
        <item x="0"/>
        <item x="3"/>
        <item t="default"/>
      </items>
    </pivotField>
    <pivotField showAll="0"/>
    <pivotField showAll="0"/>
    <pivotField showAll="0"/>
    <pivotField numFmtId="166" showAll="0"/>
  </pivotFields>
  <rowItems count="1">
    <i/>
  </rowItems>
  <colItems count="1">
    <i/>
  </colItems>
  <dataFields count="1">
    <dataField name="Sum of Initial_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BA53E5-DCA7-4DA2-B81A-3EA02AA6DD6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B8" firstHeaderRow="1" firstDataRow="1" firstDataCol="0"/>
  <pivotFields count="9">
    <pivotField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pivotField showAll="0"/>
    <pivotField showAll="0"/>
    <pivotField dataField="1" numFmtId="166" showAll="0"/>
  </pivotFields>
  <rowItems count="1">
    <i/>
  </rowItems>
  <colItems count="1">
    <i/>
  </colItems>
  <dataFields count="1">
    <dataField name="Sum of Relative Chang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3E4293-85B7-485E-B018-0275B0DCC31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C22" firstHeaderRow="1" firstDataRow="1" firstDataCol="1"/>
  <pivotFields count="9">
    <pivotField dataField="1"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pivotField axis="axisRow" showAll="0">
      <items count="4">
        <item x="1"/>
        <item x="0"/>
        <item h="1" x="2"/>
        <item t="default"/>
      </items>
    </pivotField>
    <pivotField showAll="0"/>
    <pivotField numFmtId="166" showAll="0"/>
  </pivotFields>
  <rowFields count="1">
    <field x="6"/>
  </rowFields>
  <rowItems count="3">
    <i>
      <x/>
    </i>
    <i>
      <x v="1"/>
    </i>
    <i t="grand">
      <x/>
    </i>
  </rowItems>
  <colItems count="1">
    <i/>
  </colItems>
  <dataFields count="1">
    <dataField name="Count of Ca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9B87FF-CAB9-4A5D-A9E4-A5B6CB6678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dataField="1"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pivotField showAll="0"/>
    <pivotField showAll="0"/>
    <pivotField numFmtId="166" showAll="0"/>
  </pivotFields>
  <rowItems count="1">
    <i/>
  </rowItems>
  <colItems count="1">
    <i/>
  </colItems>
  <dataFields count="1">
    <dataField name="Count of Ca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3096F8-A169-4FE0-8056-8FACEC5DBD3B}"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C17" firstHeaderRow="1" firstDataRow="1" firstDataCol="0"/>
  <pivotFields count="9">
    <pivotField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dataField="1" numFmtId="164" showAll="0"/>
    <pivotField showAll="0">
      <items count="5">
        <item x="2"/>
        <item x="1"/>
        <item x="0"/>
        <item x="3"/>
        <item t="default"/>
      </items>
    </pivotField>
    <pivotField showAll="0"/>
    <pivotField showAll="0"/>
    <pivotField showAll="0"/>
    <pivotField numFmtId="166" showAll="0"/>
  </pivotFields>
  <rowItems count="1">
    <i/>
  </rowItems>
  <colItems count="1">
    <i/>
  </colItems>
  <dataFields count="1">
    <dataField name="Sum of Present_Price" fld="3"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EE3B84-D0EC-4F99-8615-CB81E38AFAAF}"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3:J20" firstHeaderRow="1" firstDataRow="1" firstDataCol="1"/>
  <pivotFields count="9">
    <pivotField axis="axisRow" showAll="0">
      <items count="114">
        <item h="1" x="60"/>
        <item h="1" x="65"/>
        <item h="1" x="7"/>
        <item h="1" x="10"/>
        <item h="1" x="95"/>
        <item h="1" x="84"/>
        <item h="1" x="38"/>
        <item h="1" x="47"/>
        <item h="1" x="37"/>
        <item h="1" x="46"/>
        <item h="1" x="58"/>
        <item h="1" x="74"/>
        <item h="1" x="80"/>
        <item h="1" x="27"/>
        <item h="1" x="49"/>
        <item h="1" x="64"/>
        <item h="1" x="43"/>
        <item h="1" x="50"/>
        <item h="1" x="53"/>
        <item h="1" x="34"/>
        <item h="1" x="12"/>
        <item h="1" x="94"/>
        <item h="1" x="22"/>
        <item h="1" x="2"/>
        <item h="1" x="93"/>
        <item h="1" x="20"/>
        <item h="1" x="16"/>
        <item h="1" x="91"/>
        <item h="1" x="9"/>
        <item h="1" x="90"/>
        <item h="1" x="88"/>
        <item h="1" x="8"/>
        <item h="1" x="17"/>
        <item h="1" x="18"/>
        <item h="1" x="21"/>
        <item h="1" x="19"/>
        <item h="1" x="14"/>
        <item h="1" x="86"/>
        <item h="1" x="83"/>
        <item h="1" x="82"/>
        <item h="1" x="45"/>
        <item h="1" x="78"/>
        <item h="1" x="67"/>
        <item h="1" x="71"/>
        <item h="1" x="81"/>
        <item h="1" x="61"/>
        <item h="1" x="52"/>
        <item h="1" x="59"/>
        <item h="1" x="72"/>
        <item h="1" x="79"/>
        <item h="1" x="69"/>
        <item h="1" x="55"/>
        <item h="1" x="39"/>
        <item h="1" x="73"/>
        <item h="1" x="62"/>
        <item h="1" x="77"/>
        <item h="1" x="66"/>
        <item h="1" x="44"/>
        <item h="1" x="57"/>
        <item h="1" x="68"/>
        <item h="1" x="30"/>
        <item h="1" x="87"/>
        <item h="1" x="85"/>
        <item h="1" x="11"/>
        <item h="1" x="15"/>
        <item h="1" x="96"/>
        <item h="1" x="32"/>
        <item h="1" x="26"/>
        <item h="1" x="29"/>
        <item h="1" x="23"/>
        <item h="1" x="33"/>
        <item h="1" x="13"/>
        <item h="1" x="0"/>
        <item h="1" x="35"/>
        <item h="1" x="28"/>
        <item h="1" x="36"/>
        <item h="1" x="31"/>
        <item h="1" x="24"/>
        <item h="1" x="6"/>
        <item h="1" x="75"/>
        <item h="1" x="4"/>
        <item h="1" x="1"/>
        <item h="1" x="42"/>
        <item h="1" x="51"/>
        <item h="1" x="70"/>
        <item h="1" x="56"/>
        <item h="1" x="76"/>
        <item h="1" x="25"/>
        <item h="1" x="92"/>
        <item h="1" x="5"/>
        <item h="1" x="3"/>
        <item h="1" x="89"/>
        <item h="1" x="54"/>
        <item h="1" m="1" x="99"/>
        <item h="1" x="41"/>
        <item h="1" x="63"/>
        <item h="1" m="1" x="98"/>
        <item h="1" f="1" x="100"/>
        <item f="1" x="101"/>
        <item h="1" f="1" x="102"/>
        <item h="1" f="1" x="103"/>
        <item h="1" f="1" x="104"/>
        <item h="1" f="1" x="105"/>
        <item h="1" f="1" x="106"/>
        <item f="1" x="107"/>
        <item f="1" x="108"/>
        <item f="1" x="109"/>
        <item h="1" f="1" x="110"/>
        <item f="1" x="111"/>
        <item f="1" x="112"/>
        <item h="1" x="40"/>
        <item h="1" x="48"/>
        <item h="1"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dataField="1" numFmtId="164" showAll="0"/>
    <pivotField showAll="0">
      <items count="5">
        <item x="2"/>
        <item x="1"/>
        <item x="0"/>
        <item x="3"/>
        <item t="default"/>
      </items>
    </pivotField>
    <pivotField showAll="0"/>
    <pivotField showAll="0"/>
    <pivotField showAll="0"/>
    <pivotField numFmtId="166" showAll="0"/>
  </pivotFields>
  <rowFields count="1">
    <field x="0"/>
  </rowFields>
  <rowItems count="7">
    <i>
      <x v="98"/>
    </i>
    <i>
      <x v="104"/>
    </i>
    <i>
      <x v="105"/>
    </i>
    <i>
      <x v="106"/>
    </i>
    <i>
      <x v="108"/>
    </i>
    <i>
      <x v="109"/>
    </i>
    <i t="grand">
      <x/>
    </i>
  </rowItems>
  <colItems count="1">
    <i/>
  </colItems>
  <dataFields count="1">
    <dataField name="Sum of Present_Price" fld="3"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5C13C9-AECA-4BDA-82A2-CBABC321D2BC}"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I4:J8" firstHeaderRow="1" firstDataRow="1" firstDataCol="1"/>
  <pivotFields count="9">
    <pivotField dataField="1" showAll="0">
      <items count="114">
        <item h="1" x="60"/>
        <item h="1" x="65"/>
        <item h="1" x="7"/>
        <item h="1" x="10"/>
        <item h="1" x="95"/>
        <item h="1" x="84"/>
        <item h="1" x="38"/>
        <item h="1" x="47"/>
        <item h="1" x="37"/>
        <item h="1" x="46"/>
        <item h="1" x="58"/>
        <item h="1" x="74"/>
        <item h="1" x="80"/>
        <item h="1" x="27"/>
        <item h="1" x="49"/>
        <item h="1" x="64"/>
        <item h="1" x="43"/>
        <item h="1" x="50"/>
        <item h="1" x="53"/>
        <item h="1" x="34"/>
        <item h="1" x="12"/>
        <item h="1" x="94"/>
        <item h="1" x="22"/>
        <item h="1" x="2"/>
        <item h="1" x="93"/>
        <item h="1" x="20"/>
        <item h="1" x="16"/>
        <item h="1" x="91"/>
        <item h="1" x="9"/>
        <item h="1" x="90"/>
        <item h="1" x="88"/>
        <item h="1" x="8"/>
        <item h="1" x="17"/>
        <item h="1" x="18"/>
        <item h="1" x="21"/>
        <item h="1" x="19"/>
        <item h="1" x="14"/>
        <item h="1" x="86"/>
        <item h="1" x="83"/>
        <item h="1" x="82"/>
        <item h="1" x="45"/>
        <item h="1" x="78"/>
        <item h="1" x="67"/>
        <item h="1" x="71"/>
        <item h="1" x="81"/>
        <item h="1" x="61"/>
        <item h="1" x="52"/>
        <item h="1" x="59"/>
        <item h="1" x="72"/>
        <item h="1" x="79"/>
        <item h="1" x="69"/>
        <item h="1" x="55"/>
        <item h="1" x="39"/>
        <item h="1" x="73"/>
        <item h="1" x="62"/>
        <item h="1" x="77"/>
        <item h="1" x="66"/>
        <item h="1" x="44"/>
        <item h="1" x="57"/>
        <item h="1" x="68"/>
        <item h="1" x="30"/>
        <item h="1" x="87"/>
        <item h="1" x="85"/>
        <item h="1" x="11"/>
        <item h="1" x="15"/>
        <item h="1" x="96"/>
        <item h="1" x="32"/>
        <item h="1" x="26"/>
        <item h="1" x="29"/>
        <item h="1" x="23"/>
        <item h="1" x="33"/>
        <item h="1" x="13"/>
        <item h="1" x="0"/>
        <item h="1" x="35"/>
        <item h="1" x="28"/>
        <item h="1" x="36"/>
        <item h="1" x="31"/>
        <item h="1" x="24"/>
        <item h="1" x="6"/>
        <item h="1" x="75"/>
        <item h="1" x="4"/>
        <item h="1" x="1"/>
        <item h="1" x="42"/>
        <item h="1" x="51"/>
        <item h="1" x="70"/>
        <item h="1" x="56"/>
        <item h="1" x="76"/>
        <item h="1" x="25"/>
        <item h="1" x="92"/>
        <item h="1" x="5"/>
        <item h="1" x="3"/>
        <item h="1" x="89"/>
        <item h="1" x="54"/>
        <item h="1" m="1" x="99"/>
        <item h="1" x="41"/>
        <item h="1" x="63"/>
        <item h="1" m="1" x="98"/>
        <item h="1" f="1" x="100"/>
        <item f="1" x="101"/>
        <item h="1" f="1" x="102"/>
        <item h="1" f="1" x="103"/>
        <item h="1" f="1" x="104"/>
        <item h="1" f="1" x="105"/>
        <item h="1" f="1" x="106"/>
        <item f="1" x="107"/>
        <item f="1" x="108"/>
        <item f="1" x="109"/>
        <item h="1" f="1" x="110"/>
        <item f="1" x="111"/>
        <item f="1" x="112"/>
        <item h="1" x="40"/>
        <item h="1" x="48"/>
        <item h="1" x="97"/>
        <item t="default"/>
      </items>
    </pivotField>
    <pivotField showAll="0">
      <items count="18">
        <item x="10"/>
        <item x="14"/>
        <item x="13"/>
        <item x="12"/>
        <item x="15"/>
        <item x="11"/>
        <item x="7"/>
        <item x="8"/>
        <item x="3"/>
        <item x="9"/>
        <item x="1"/>
        <item x="0"/>
        <item x="5"/>
        <item x="6"/>
        <item x="2"/>
        <item x="4"/>
        <item x="16"/>
        <item t="default"/>
      </items>
    </pivotField>
    <pivotField numFmtId="164" showAll="0"/>
    <pivotField numFmtId="164" showAll="0"/>
    <pivotField showAll="0">
      <items count="5">
        <item x="2"/>
        <item x="1"/>
        <item x="0"/>
        <item x="3"/>
        <item t="default"/>
      </items>
    </pivotField>
    <pivotField showAll="0">
      <items count="4">
        <item x="0"/>
        <item x="1"/>
        <item h="1" x="2"/>
        <item t="default"/>
      </items>
    </pivotField>
    <pivotField showAll="0"/>
    <pivotField axis="axisRow" showAll="0">
      <items count="5">
        <item x="0"/>
        <item x="1"/>
        <item x="2"/>
        <item h="1" x="3"/>
        <item t="default"/>
      </items>
    </pivotField>
    <pivotField numFmtId="166" showAll="0"/>
  </pivotFields>
  <rowFields count="1">
    <field x="7"/>
  </rowFields>
  <rowItems count="4">
    <i>
      <x/>
    </i>
    <i>
      <x v="1"/>
    </i>
    <i>
      <x v="2"/>
    </i>
    <i t="grand">
      <x/>
    </i>
  </rowItems>
  <colItems count="1">
    <i/>
  </colItems>
  <dataFields count="1">
    <dataField name="Count of Car_Name" fld="0" subtotal="count" baseField="0" baseItem="0"/>
  </dataFields>
  <formats count="1">
    <format dxfId="6">
      <pivotArea outline="0" collapsedLevelsAreSubtotals="1" fieldPosition="0"/>
    </format>
  </formats>
  <chartFormats count="4">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1" format="4">
      <pivotArea type="data" outline="0" fieldPosition="0">
        <references count="2">
          <reference field="4294967294" count="1" selected="0">
            <x v="0"/>
          </reference>
          <reference field="7" count="1" selected="0">
            <x v="2"/>
          </reference>
        </references>
      </pivotArea>
    </chartFormat>
    <chartFormat chart="21"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C90868-7802-4AFA-9364-DA16EA81975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9">
    <pivotField showAll="0">
      <items count="114">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m="1" x="99"/>
        <item x="41"/>
        <item x="63"/>
        <item m="1" x="98"/>
        <item f="1" x="100"/>
        <item f="1" x="101"/>
        <item f="1" x="102"/>
        <item f="1" x="103"/>
        <item f="1" x="104"/>
        <item f="1" x="105"/>
        <item f="1" x="106"/>
        <item f="1" x="107"/>
        <item f="1" x="108"/>
        <item f="1" x="109"/>
        <item f="1" x="110"/>
        <item f="1" x="111"/>
        <item f="1" x="112"/>
        <item x="40"/>
        <item x="48"/>
        <item x="97"/>
        <item t="default"/>
      </items>
    </pivotField>
    <pivotField showAll="0">
      <items count="18">
        <item x="10"/>
        <item x="14"/>
        <item x="13"/>
        <item x="12"/>
        <item x="15"/>
        <item x="11"/>
        <item x="7"/>
        <item x="8"/>
        <item x="3"/>
        <item x="9"/>
        <item x="1"/>
        <item x="0"/>
        <item x="5"/>
        <item x="6"/>
        <item x="2"/>
        <item x="4"/>
        <item x="16"/>
        <item t="default"/>
      </items>
    </pivotField>
    <pivotField dataField="1" numFmtId="164" showAll="0"/>
    <pivotField numFmtId="164" showAll="0"/>
    <pivotField showAll="0">
      <items count="5">
        <item x="2"/>
        <item x="1"/>
        <item x="0"/>
        <item x="3"/>
        <item t="default"/>
      </items>
    </pivotField>
    <pivotField showAll="0"/>
    <pivotField showAll="0"/>
    <pivotField showAll="0"/>
    <pivotField numFmtId="166" showAll="0"/>
  </pivotFields>
  <rowItems count="1">
    <i/>
  </rowItems>
  <colItems count="1">
    <i/>
  </colItems>
  <dataFields count="1">
    <dataField name="Sum of Initial_Price" fld="2"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E1CC841-E3C1-4E0E-861A-B6D9BF9ABEED}" sourceName="Year">
  <pivotTables>
    <pivotTable tabId="16" name="PivotTable11"/>
    <pivotTable tabId="13" name="PivotTable1"/>
    <pivotTable tabId="13" name="PivotTable10"/>
    <pivotTable tabId="13" name="PivotTable14"/>
    <pivotTable tabId="13" name="PivotTable15"/>
    <pivotTable tabId="13" name="PivotTable8"/>
    <pivotTable tabId="16" name="PivotTable12"/>
    <pivotTable tabId="16" name="PivotTable13"/>
    <pivotTable tabId="16" name="PivotTable5"/>
    <pivotTable tabId="25" name="PivotTable16"/>
    <pivotTable tabId="25" name="PivotTable17"/>
    <pivotTable tabId="25" name="PivotTable19"/>
    <pivotTable tabId="25" name="PivotTable20"/>
    <pivotTable tabId="25" name="PivotTable22"/>
    <pivotTable tabId="25" name="PivotTable24"/>
    <pivotTable tabId="25" name="PivotTable25"/>
    <pivotTable tabId="25" name="PivotTable26"/>
    <pivotTable tabId="25" name="PivotTable28"/>
  </pivotTables>
  <data>
    <tabular pivotCacheId="361572266">
      <items count="17">
        <i x="10" s="1"/>
        <i x="14" s="1"/>
        <i x="13" s="1"/>
        <i x="12" s="1"/>
        <i x="15" s="1"/>
        <i x="11" s="1"/>
        <i x="7" s="1"/>
        <i x="8" s="1"/>
        <i x="3" s="1"/>
        <i x="9" s="1"/>
        <i x="1" s="1"/>
        <i x="0" s="1"/>
        <i x="5" s="1"/>
        <i x="6" s="1"/>
        <i x="2" s="1"/>
        <i x="4"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80285621-143A-4B41-BF79-7EE0B7D34843}" sourceName="Fuel_Type">
  <pivotTables>
    <pivotTable tabId="16" name="PivotTable11"/>
    <pivotTable tabId="13" name="PivotTable1"/>
    <pivotTable tabId="13" name="PivotTable10"/>
    <pivotTable tabId="13" name="PivotTable14"/>
    <pivotTable tabId="13" name="PivotTable15"/>
    <pivotTable tabId="13" name="PivotTable8"/>
    <pivotTable tabId="16" name="PivotTable12"/>
    <pivotTable tabId="16" name="PivotTable13"/>
    <pivotTable tabId="16" name="PivotTable5"/>
    <pivotTable tabId="25" name="PivotTable16"/>
    <pivotTable tabId="25" name="PivotTable17"/>
    <pivotTable tabId="25" name="PivotTable19"/>
    <pivotTable tabId="25" name="PivotTable20"/>
    <pivotTable tabId="25" name="PivotTable22"/>
    <pivotTable tabId="25" name="PivotTable24"/>
    <pivotTable tabId="25" name="PivotTable25"/>
    <pivotTable tabId="25" name="PivotTable26"/>
    <pivotTable tabId="25" name="PivotTable28"/>
  </pivotTables>
  <data>
    <tabular pivotCacheId="361572266">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6BAA228-0380-4B6F-B67D-A85F1A22672D}" cache="Slicer_Year" caption="Year" columnCount="7" style="Slicer Style 1" rowHeight="241300"/>
  <slicer name="Fuel_Type" xr10:uid="{5EA10EF3-F755-4D68-9F35-56D1E348024A}" cache="Slicer_Fuel_Type" caption="Fuel_Type" columnCount="4"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C7BCC1-ADFE-43A2-B035-115930F67E34}" name="Table2" displayName="Table2" ref="A1:I302" totalsRowShown="0">
  <autoFilter ref="A1:I302" xr:uid="{C4C7BCC1-ADFE-43A2-B035-115930F67E34}"/>
  <tableColumns count="9">
    <tableColumn id="1" xr3:uid="{4BAA1BFA-E41C-4E92-93C3-0248D88840A4}" name="Car_Name"/>
    <tableColumn id="2" xr3:uid="{700BCE0B-7E41-4B97-834D-703B54E59A6C}" name="Year"/>
    <tableColumn id="3" xr3:uid="{8B68C688-7164-4F59-8453-DE0A656B4530}" name="Initial_Price" dataDxfId="13" dataCellStyle="Currency"/>
    <tableColumn id="4" xr3:uid="{62941FDC-A745-4870-821A-F4799CAB46B7}" name="Present_Price" dataDxfId="12" dataCellStyle="Currency"/>
    <tableColumn id="6" xr3:uid="{BD7D869A-56F3-4EC3-9ACD-0744C5FB6E1E}" name="Fuel_Type"/>
    <tableColumn id="7" xr3:uid="{C7496E04-F78C-4E18-9B9D-29418585235D}" name="Seller_Type"/>
    <tableColumn id="8" xr3:uid="{B06CC8D3-1AC5-46B0-961F-1F99FF1DFD1A}" name="Transmission"/>
    <tableColumn id="9" xr3:uid="{C8C48A78-880C-4B94-A480-945802005580}" name="Owner"/>
    <tableColumn id="10" xr3:uid="{50F071DB-38E9-4DA7-B79E-50BB9843EDAC}" name="Relative Change" dataDxfId="11" dataCellStyle="Currency">
      <calculatedColumnFormula>D2-C2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10" Type="http://schemas.openxmlformats.org/officeDocument/2006/relationships/drawing" Target="../drawings/drawing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2"/>
  <sheetViews>
    <sheetView topLeftCell="A284" workbookViewId="0">
      <selection sqref="A1:I302"/>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t="s">
        <v>9</v>
      </c>
      <c r="B2">
        <v>2014</v>
      </c>
      <c r="C2" t="s">
        <v>10</v>
      </c>
      <c r="D2" t="s">
        <v>11</v>
      </c>
      <c r="E2">
        <v>27000</v>
      </c>
      <c r="F2" t="s">
        <v>12</v>
      </c>
      <c r="G2" t="s">
        <v>13</v>
      </c>
      <c r="H2" t="s">
        <v>14</v>
      </c>
      <c r="I2">
        <v>0</v>
      </c>
    </row>
    <row r="3" spans="1:9" x14ac:dyDescent="0.25">
      <c r="A3" t="s">
        <v>15</v>
      </c>
      <c r="B3">
        <v>2013</v>
      </c>
      <c r="C3" t="s">
        <v>16</v>
      </c>
      <c r="D3" t="s">
        <v>17</v>
      </c>
      <c r="E3">
        <v>43000</v>
      </c>
      <c r="F3" t="s">
        <v>18</v>
      </c>
      <c r="G3" t="s">
        <v>13</v>
      </c>
      <c r="H3" t="s">
        <v>14</v>
      </c>
      <c r="I3">
        <v>0</v>
      </c>
    </row>
    <row r="4" spans="1:9" x14ac:dyDescent="0.25">
      <c r="A4" t="s">
        <v>19</v>
      </c>
      <c r="B4">
        <v>2017</v>
      </c>
      <c r="C4" t="s">
        <v>20</v>
      </c>
      <c r="D4" t="s">
        <v>21</v>
      </c>
      <c r="E4">
        <v>6900</v>
      </c>
      <c r="F4" t="s">
        <v>12</v>
      </c>
      <c r="G4" t="s">
        <v>13</v>
      </c>
      <c r="H4" t="s">
        <v>14</v>
      </c>
      <c r="I4">
        <v>0</v>
      </c>
    </row>
    <row r="5" spans="1:9" x14ac:dyDescent="0.25">
      <c r="A5" t="s">
        <v>22</v>
      </c>
      <c r="B5">
        <v>2011</v>
      </c>
      <c r="C5" t="s">
        <v>23</v>
      </c>
      <c r="D5" t="s">
        <v>24</v>
      </c>
      <c r="E5">
        <v>5200</v>
      </c>
      <c r="F5" t="s">
        <v>12</v>
      </c>
      <c r="G5" t="s">
        <v>13</v>
      </c>
      <c r="H5" t="s">
        <v>14</v>
      </c>
      <c r="I5">
        <v>0</v>
      </c>
    </row>
    <row r="6" spans="1:9" x14ac:dyDescent="0.25">
      <c r="A6" t="s">
        <v>25</v>
      </c>
      <c r="B6">
        <v>2014</v>
      </c>
      <c r="C6" t="s">
        <v>26</v>
      </c>
      <c r="D6" t="s">
        <v>27</v>
      </c>
      <c r="E6">
        <v>42450</v>
      </c>
      <c r="F6" t="s">
        <v>18</v>
      </c>
      <c r="G6" t="s">
        <v>13</v>
      </c>
      <c r="H6" t="s">
        <v>14</v>
      </c>
      <c r="I6">
        <v>0</v>
      </c>
    </row>
    <row r="7" spans="1:9" x14ac:dyDescent="0.25">
      <c r="A7" t="s">
        <v>28</v>
      </c>
      <c r="B7">
        <v>2018</v>
      </c>
      <c r="C7" t="s">
        <v>29</v>
      </c>
      <c r="D7" t="s">
        <v>30</v>
      </c>
      <c r="E7">
        <v>2071</v>
      </c>
      <c r="F7" t="s">
        <v>18</v>
      </c>
      <c r="G7" t="s">
        <v>13</v>
      </c>
      <c r="H7" t="s">
        <v>14</v>
      </c>
      <c r="I7">
        <v>0</v>
      </c>
    </row>
    <row r="8" spans="1:9" x14ac:dyDescent="0.25">
      <c r="A8" t="s">
        <v>19</v>
      </c>
      <c r="B8">
        <v>2015</v>
      </c>
      <c r="C8" t="s">
        <v>31</v>
      </c>
      <c r="D8" t="s">
        <v>32</v>
      </c>
      <c r="E8">
        <v>18796</v>
      </c>
      <c r="F8" t="s">
        <v>12</v>
      </c>
      <c r="G8" t="s">
        <v>13</v>
      </c>
      <c r="H8" t="s">
        <v>14</v>
      </c>
      <c r="I8">
        <v>0</v>
      </c>
    </row>
    <row r="9" spans="1:9" x14ac:dyDescent="0.25">
      <c r="A9" t="s">
        <v>33</v>
      </c>
      <c r="B9">
        <v>2015</v>
      </c>
      <c r="C9" t="s">
        <v>34</v>
      </c>
      <c r="D9" t="s">
        <v>35</v>
      </c>
      <c r="E9">
        <v>33429</v>
      </c>
      <c r="F9" t="s">
        <v>18</v>
      </c>
      <c r="G9" t="s">
        <v>13</v>
      </c>
      <c r="H9" t="s">
        <v>14</v>
      </c>
      <c r="I9">
        <v>0</v>
      </c>
    </row>
    <row r="10" spans="1:9" x14ac:dyDescent="0.25">
      <c r="A10" t="s">
        <v>19</v>
      </c>
      <c r="B10">
        <v>2016</v>
      </c>
      <c r="C10" t="s">
        <v>36</v>
      </c>
      <c r="D10" t="s">
        <v>37</v>
      </c>
      <c r="E10">
        <v>20273</v>
      </c>
      <c r="F10" t="s">
        <v>18</v>
      </c>
      <c r="G10" t="s">
        <v>13</v>
      </c>
      <c r="H10" t="s">
        <v>14</v>
      </c>
      <c r="I10">
        <v>0</v>
      </c>
    </row>
    <row r="11" spans="1:9" x14ac:dyDescent="0.25">
      <c r="A11" t="s">
        <v>19</v>
      </c>
      <c r="B11">
        <v>2015</v>
      </c>
      <c r="C11" t="s">
        <v>38</v>
      </c>
      <c r="D11" t="s">
        <v>39</v>
      </c>
      <c r="E11">
        <v>42367</v>
      </c>
      <c r="F11" t="s">
        <v>18</v>
      </c>
      <c r="G11" t="s">
        <v>13</v>
      </c>
      <c r="H11" t="s">
        <v>14</v>
      </c>
      <c r="I11">
        <v>0</v>
      </c>
    </row>
    <row r="12" spans="1:9" x14ac:dyDescent="0.25">
      <c r="A12" t="s">
        <v>40</v>
      </c>
      <c r="B12">
        <v>2017</v>
      </c>
      <c r="C12" t="s">
        <v>23</v>
      </c>
      <c r="D12" t="s">
        <v>41</v>
      </c>
      <c r="E12">
        <v>2135</v>
      </c>
      <c r="F12" t="s">
        <v>12</v>
      </c>
      <c r="G12" t="s">
        <v>13</v>
      </c>
      <c r="H12" t="s">
        <v>14</v>
      </c>
      <c r="I12">
        <v>0</v>
      </c>
    </row>
    <row r="13" spans="1:9" x14ac:dyDescent="0.25">
      <c r="A13" t="s">
        <v>19</v>
      </c>
      <c r="B13">
        <v>2015</v>
      </c>
      <c r="C13" t="s">
        <v>42</v>
      </c>
      <c r="D13" t="s">
        <v>43</v>
      </c>
      <c r="E13">
        <v>51000</v>
      </c>
      <c r="F13" t="s">
        <v>18</v>
      </c>
      <c r="G13" t="s">
        <v>13</v>
      </c>
      <c r="H13" t="s">
        <v>14</v>
      </c>
      <c r="I13">
        <v>0</v>
      </c>
    </row>
    <row r="14" spans="1:9" x14ac:dyDescent="0.25">
      <c r="A14" t="s">
        <v>19</v>
      </c>
      <c r="B14">
        <v>2015</v>
      </c>
      <c r="C14" t="s">
        <v>44</v>
      </c>
      <c r="D14" t="s">
        <v>45</v>
      </c>
      <c r="E14">
        <v>15000</v>
      </c>
      <c r="F14" t="s">
        <v>12</v>
      </c>
      <c r="G14" t="s">
        <v>13</v>
      </c>
      <c r="H14" t="s">
        <v>46</v>
      </c>
      <c r="I14">
        <v>0</v>
      </c>
    </row>
    <row r="15" spans="1:9" x14ac:dyDescent="0.25">
      <c r="A15" t="s">
        <v>47</v>
      </c>
      <c r="B15">
        <v>2015</v>
      </c>
      <c r="C15" t="s">
        <v>48</v>
      </c>
      <c r="D15" t="s">
        <v>49</v>
      </c>
      <c r="E15">
        <v>26000</v>
      </c>
      <c r="F15" t="s">
        <v>12</v>
      </c>
      <c r="G15" t="s">
        <v>13</v>
      </c>
      <c r="H15" t="s">
        <v>14</v>
      </c>
      <c r="I15">
        <v>0</v>
      </c>
    </row>
    <row r="16" spans="1:9" x14ac:dyDescent="0.25">
      <c r="A16" t="s">
        <v>50</v>
      </c>
      <c r="B16">
        <v>2009</v>
      </c>
      <c r="C16" t="s">
        <v>51</v>
      </c>
      <c r="D16" t="s">
        <v>52</v>
      </c>
      <c r="E16">
        <v>77427</v>
      </c>
      <c r="F16" t="s">
        <v>12</v>
      </c>
      <c r="G16" t="s">
        <v>13</v>
      </c>
      <c r="H16" t="s">
        <v>14</v>
      </c>
      <c r="I16">
        <v>0</v>
      </c>
    </row>
    <row r="17" spans="1:9" x14ac:dyDescent="0.25">
      <c r="A17" t="s">
        <v>47</v>
      </c>
      <c r="B17">
        <v>2016</v>
      </c>
      <c r="C17" t="s">
        <v>53</v>
      </c>
      <c r="D17" t="s">
        <v>54</v>
      </c>
      <c r="E17">
        <v>43000</v>
      </c>
      <c r="F17" t="s">
        <v>18</v>
      </c>
      <c r="G17" t="s">
        <v>13</v>
      </c>
      <c r="H17" t="s">
        <v>14</v>
      </c>
      <c r="I17">
        <v>0</v>
      </c>
    </row>
    <row r="18" spans="1:9" x14ac:dyDescent="0.25">
      <c r="A18" t="s">
        <v>47</v>
      </c>
      <c r="B18">
        <v>2015</v>
      </c>
      <c r="C18" t="s">
        <v>20</v>
      </c>
      <c r="D18" t="s">
        <v>54</v>
      </c>
      <c r="E18">
        <v>41678</v>
      </c>
      <c r="F18" t="s">
        <v>18</v>
      </c>
      <c r="G18" t="s">
        <v>13</v>
      </c>
      <c r="H18" t="s">
        <v>14</v>
      </c>
      <c r="I18">
        <v>0</v>
      </c>
    </row>
    <row r="19" spans="1:9" x14ac:dyDescent="0.25">
      <c r="A19" t="s">
        <v>47</v>
      </c>
      <c r="B19">
        <v>2016</v>
      </c>
      <c r="C19" t="s">
        <v>53</v>
      </c>
      <c r="D19" t="s">
        <v>54</v>
      </c>
      <c r="E19">
        <v>43000</v>
      </c>
      <c r="F19" t="s">
        <v>18</v>
      </c>
      <c r="G19" t="s">
        <v>13</v>
      </c>
      <c r="H19" t="s">
        <v>14</v>
      </c>
      <c r="I19">
        <v>0</v>
      </c>
    </row>
    <row r="20" spans="1:9" x14ac:dyDescent="0.25">
      <c r="A20" t="s">
        <v>22</v>
      </c>
      <c r="B20">
        <v>2015</v>
      </c>
      <c r="C20" t="s">
        <v>55</v>
      </c>
      <c r="D20" t="s">
        <v>56</v>
      </c>
      <c r="E20">
        <v>35500</v>
      </c>
      <c r="F20" t="s">
        <v>57</v>
      </c>
      <c r="G20" t="s">
        <v>13</v>
      </c>
      <c r="H20" t="s">
        <v>14</v>
      </c>
      <c r="I20">
        <v>0</v>
      </c>
    </row>
    <row r="21" spans="1:9" x14ac:dyDescent="0.25">
      <c r="A21" t="s">
        <v>15</v>
      </c>
      <c r="B21">
        <v>2010</v>
      </c>
      <c r="C21" t="s">
        <v>58</v>
      </c>
      <c r="D21" t="s">
        <v>59</v>
      </c>
      <c r="E21">
        <v>41442</v>
      </c>
      <c r="F21" t="s">
        <v>12</v>
      </c>
      <c r="G21" t="s">
        <v>13</v>
      </c>
      <c r="H21" t="s">
        <v>14</v>
      </c>
      <c r="I21">
        <v>0</v>
      </c>
    </row>
    <row r="22" spans="1:9" x14ac:dyDescent="0.25">
      <c r="A22" t="s">
        <v>60</v>
      </c>
      <c r="B22">
        <v>2016</v>
      </c>
      <c r="C22" t="s">
        <v>23</v>
      </c>
      <c r="D22" t="s">
        <v>61</v>
      </c>
      <c r="E22">
        <v>25000</v>
      </c>
      <c r="F22" t="s">
        <v>12</v>
      </c>
      <c r="G22" t="s">
        <v>13</v>
      </c>
      <c r="H22" t="s">
        <v>14</v>
      </c>
      <c r="I22">
        <v>0</v>
      </c>
    </row>
    <row r="23" spans="1:9" x14ac:dyDescent="0.25">
      <c r="A23" t="s">
        <v>62</v>
      </c>
      <c r="B23">
        <v>2017</v>
      </c>
      <c r="C23" t="s">
        <v>63</v>
      </c>
      <c r="D23" t="s">
        <v>64</v>
      </c>
      <c r="E23">
        <v>2400</v>
      </c>
      <c r="F23" t="s">
        <v>12</v>
      </c>
      <c r="G23" t="s">
        <v>13</v>
      </c>
      <c r="H23" t="s">
        <v>14</v>
      </c>
      <c r="I23">
        <v>0</v>
      </c>
    </row>
    <row r="24" spans="1:9" x14ac:dyDescent="0.25">
      <c r="A24" t="s">
        <v>15</v>
      </c>
      <c r="B24">
        <v>2011</v>
      </c>
      <c r="C24" t="s">
        <v>65</v>
      </c>
      <c r="D24" t="s">
        <v>66</v>
      </c>
      <c r="E24">
        <v>50000</v>
      </c>
      <c r="F24" t="s">
        <v>12</v>
      </c>
      <c r="G24" t="s">
        <v>13</v>
      </c>
      <c r="H24" t="s">
        <v>46</v>
      </c>
      <c r="I24">
        <v>0</v>
      </c>
    </row>
    <row r="25" spans="1:9" x14ac:dyDescent="0.25">
      <c r="A25" t="s">
        <v>60</v>
      </c>
      <c r="B25">
        <v>2014</v>
      </c>
      <c r="C25" t="s">
        <v>67</v>
      </c>
      <c r="D25" t="s">
        <v>68</v>
      </c>
      <c r="E25">
        <v>45280</v>
      </c>
      <c r="F25" t="s">
        <v>12</v>
      </c>
      <c r="G25" t="s">
        <v>13</v>
      </c>
      <c r="H25" t="s">
        <v>14</v>
      </c>
      <c r="I25">
        <v>0</v>
      </c>
    </row>
    <row r="26" spans="1:9" x14ac:dyDescent="0.25">
      <c r="A26" t="s">
        <v>22</v>
      </c>
      <c r="B26">
        <v>2013</v>
      </c>
      <c r="C26" t="s">
        <v>69</v>
      </c>
      <c r="D26" t="s">
        <v>70</v>
      </c>
      <c r="E26">
        <v>56879</v>
      </c>
      <c r="F26" t="s">
        <v>12</v>
      </c>
      <c r="G26" t="s">
        <v>13</v>
      </c>
      <c r="H26" t="s">
        <v>14</v>
      </c>
      <c r="I26">
        <v>0</v>
      </c>
    </row>
    <row r="27" spans="1:9" x14ac:dyDescent="0.25">
      <c r="A27" t="s">
        <v>25</v>
      </c>
      <c r="B27">
        <v>2011</v>
      </c>
      <c r="C27">
        <v>3</v>
      </c>
      <c r="D27" t="s">
        <v>71</v>
      </c>
      <c r="E27">
        <v>20000</v>
      </c>
      <c r="F27" t="s">
        <v>12</v>
      </c>
      <c r="G27" t="s">
        <v>13</v>
      </c>
      <c r="H27" t="s">
        <v>14</v>
      </c>
      <c r="I27">
        <v>0</v>
      </c>
    </row>
    <row r="28" spans="1:9" x14ac:dyDescent="0.25">
      <c r="A28" t="s">
        <v>25</v>
      </c>
      <c r="B28">
        <v>2013</v>
      </c>
      <c r="C28" t="s">
        <v>24</v>
      </c>
      <c r="D28" t="s">
        <v>72</v>
      </c>
      <c r="E28">
        <v>55138</v>
      </c>
      <c r="F28" t="s">
        <v>12</v>
      </c>
      <c r="G28" t="s">
        <v>13</v>
      </c>
      <c r="H28" t="s">
        <v>14</v>
      </c>
      <c r="I28">
        <v>0</v>
      </c>
    </row>
    <row r="29" spans="1:9" x14ac:dyDescent="0.25">
      <c r="A29" t="s">
        <v>25</v>
      </c>
      <c r="B29">
        <v>2017</v>
      </c>
      <c r="C29">
        <v>6</v>
      </c>
      <c r="D29" t="s">
        <v>73</v>
      </c>
      <c r="E29">
        <v>16200</v>
      </c>
      <c r="F29" t="s">
        <v>12</v>
      </c>
      <c r="G29" t="s">
        <v>74</v>
      </c>
      <c r="H29" t="s">
        <v>14</v>
      </c>
      <c r="I29">
        <v>0</v>
      </c>
    </row>
    <row r="30" spans="1:9" x14ac:dyDescent="0.25">
      <c r="A30" t="s">
        <v>60</v>
      </c>
      <c r="B30">
        <v>2010</v>
      </c>
      <c r="C30" t="s">
        <v>75</v>
      </c>
      <c r="D30" t="s">
        <v>61</v>
      </c>
      <c r="E30">
        <v>44542</v>
      </c>
      <c r="F30" t="s">
        <v>12</v>
      </c>
      <c r="G30" t="s">
        <v>13</v>
      </c>
      <c r="H30" t="s">
        <v>14</v>
      </c>
      <c r="I30">
        <v>0</v>
      </c>
    </row>
    <row r="31" spans="1:9" x14ac:dyDescent="0.25">
      <c r="A31" t="s">
        <v>19</v>
      </c>
      <c r="B31">
        <v>2015</v>
      </c>
      <c r="C31" t="s">
        <v>38</v>
      </c>
      <c r="D31" t="s">
        <v>43</v>
      </c>
      <c r="E31">
        <v>45000</v>
      </c>
      <c r="F31" t="s">
        <v>18</v>
      </c>
      <c r="G31" t="s">
        <v>13</v>
      </c>
      <c r="H31" t="s">
        <v>14</v>
      </c>
      <c r="I31">
        <v>0</v>
      </c>
    </row>
    <row r="32" spans="1:9" x14ac:dyDescent="0.25">
      <c r="A32" t="s">
        <v>9</v>
      </c>
      <c r="B32">
        <v>2012</v>
      </c>
      <c r="C32" t="s">
        <v>76</v>
      </c>
      <c r="D32" t="s">
        <v>77</v>
      </c>
      <c r="E32">
        <v>51439</v>
      </c>
      <c r="F32" t="s">
        <v>18</v>
      </c>
      <c r="G32" t="s">
        <v>13</v>
      </c>
      <c r="H32" t="s">
        <v>14</v>
      </c>
      <c r="I32">
        <v>0</v>
      </c>
    </row>
    <row r="33" spans="1:9" x14ac:dyDescent="0.25">
      <c r="A33" t="s">
        <v>9</v>
      </c>
      <c r="B33">
        <v>2011</v>
      </c>
      <c r="C33" t="s">
        <v>78</v>
      </c>
      <c r="D33" t="s">
        <v>79</v>
      </c>
      <c r="E33">
        <v>54200</v>
      </c>
      <c r="F33" t="s">
        <v>12</v>
      </c>
      <c r="G33" t="s">
        <v>13</v>
      </c>
      <c r="H33" t="s">
        <v>14</v>
      </c>
      <c r="I33">
        <v>0</v>
      </c>
    </row>
    <row r="34" spans="1:9" x14ac:dyDescent="0.25">
      <c r="A34" t="s">
        <v>25</v>
      </c>
      <c r="B34">
        <v>2014</v>
      </c>
      <c r="C34" t="s">
        <v>80</v>
      </c>
      <c r="D34" t="s">
        <v>81</v>
      </c>
      <c r="E34">
        <v>39000</v>
      </c>
      <c r="F34" t="s">
        <v>18</v>
      </c>
      <c r="G34" t="s">
        <v>13</v>
      </c>
      <c r="H34" t="s">
        <v>14</v>
      </c>
      <c r="I34">
        <v>0</v>
      </c>
    </row>
    <row r="35" spans="1:9" x14ac:dyDescent="0.25">
      <c r="A35" t="s">
        <v>47</v>
      </c>
      <c r="B35">
        <v>2014</v>
      </c>
      <c r="C35">
        <v>6</v>
      </c>
      <c r="D35" t="s">
        <v>82</v>
      </c>
      <c r="E35">
        <v>45000</v>
      </c>
      <c r="F35" t="s">
        <v>18</v>
      </c>
      <c r="G35" t="s">
        <v>13</v>
      </c>
      <c r="H35" t="s">
        <v>14</v>
      </c>
      <c r="I35">
        <v>0</v>
      </c>
    </row>
    <row r="36" spans="1:9" x14ac:dyDescent="0.25">
      <c r="A36" t="s">
        <v>50</v>
      </c>
      <c r="B36">
        <v>2014</v>
      </c>
      <c r="C36" t="s">
        <v>83</v>
      </c>
      <c r="D36" t="s">
        <v>84</v>
      </c>
      <c r="E36">
        <v>45000</v>
      </c>
      <c r="F36" t="s">
        <v>18</v>
      </c>
      <c r="G36" t="s">
        <v>13</v>
      </c>
      <c r="H36" t="s">
        <v>14</v>
      </c>
      <c r="I36">
        <v>0</v>
      </c>
    </row>
    <row r="37" spans="1:9" x14ac:dyDescent="0.25">
      <c r="A37" t="s">
        <v>15</v>
      </c>
      <c r="B37">
        <v>2011</v>
      </c>
      <c r="C37" t="s">
        <v>85</v>
      </c>
      <c r="D37" t="s">
        <v>86</v>
      </c>
      <c r="E37">
        <v>49998</v>
      </c>
      <c r="F37" t="s">
        <v>57</v>
      </c>
      <c r="G37" t="s">
        <v>13</v>
      </c>
      <c r="H37" t="s">
        <v>14</v>
      </c>
      <c r="I37">
        <v>0</v>
      </c>
    </row>
    <row r="38" spans="1:9" x14ac:dyDescent="0.25">
      <c r="A38" t="s">
        <v>50</v>
      </c>
      <c r="B38">
        <v>2015</v>
      </c>
      <c r="C38" t="s">
        <v>87</v>
      </c>
      <c r="D38" t="s">
        <v>88</v>
      </c>
      <c r="E38">
        <v>48767</v>
      </c>
      <c r="F38" t="s">
        <v>12</v>
      </c>
      <c r="G38" t="s">
        <v>13</v>
      </c>
      <c r="H38" t="s">
        <v>14</v>
      </c>
      <c r="I38">
        <v>0</v>
      </c>
    </row>
    <row r="39" spans="1:9" x14ac:dyDescent="0.25">
      <c r="A39">
        <v>800</v>
      </c>
      <c r="B39">
        <v>2003</v>
      </c>
      <c r="C39" t="s">
        <v>89</v>
      </c>
      <c r="D39" t="s">
        <v>90</v>
      </c>
      <c r="E39">
        <v>127000</v>
      </c>
      <c r="F39" t="s">
        <v>12</v>
      </c>
      <c r="G39" t="s">
        <v>74</v>
      </c>
      <c r="H39" t="s">
        <v>14</v>
      </c>
      <c r="I39">
        <v>0</v>
      </c>
    </row>
    <row r="40" spans="1:9" x14ac:dyDescent="0.25">
      <c r="A40" t="s">
        <v>60</v>
      </c>
      <c r="B40">
        <v>2016</v>
      </c>
      <c r="C40">
        <v>3</v>
      </c>
      <c r="D40" t="s">
        <v>91</v>
      </c>
      <c r="E40">
        <v>10079</v>
      </c>
      <c r="F40" t="s">
        <v>12</v>
      </c>
      <c r="G40" t="s">
        <v>13</v>
      </c>
      <c r="H40" t="s">
        <v>14</v>
      </c>
      <c r="I40">
        <v>0</v>
      </c>
    </row>
    <row r="41" spans="1:9" x14ac:dyDescent="0.25">
      <c r="A41" t="s">
        <v>15</v>
      </c>
      <c r="B41">
        <v>2003</v>
      </c>
      <c r="C41" t="s">
        <v>51</v>
      </c>
      <c r="D41" t="s">
        <v>59</v>
      </c>
      <c r="E41">
        <v>62000</v>
      </c>
      <c r="F41" t="s">
        <v>12</v>
      </c>
      <c r="G41" t="s">
        <v>13</v>
      </c>
      <c r="H41" t="s">
        <v>14</v>
      </c>
      <c r="I41">
        <v>0</v>
      </c>
    </row>
    <row r="42" spans="1:9" x14ac:dyDescent="0.25">
      <c r="A42" t="s">
        <v>92</v>
      </c>
      <c r="B42">
        <v>2016</v>
      </c>
      <c r="C42" t="s">
        <v>93</v>
      </c>
      <c r="D42" t="s">
        <v>94</v>
      </c>
      <c r="E42">
        <v>24524</v>
      </c>
      <c r="F42" t="s">
        <v>12</v>
      </c>
      <c r="G42" t="s">
        <v>13</v>
      </c>
      <c r="H42" t="s">
        <v>46</v>
      </c>
      <c r="I42">
        <v>0</v>
      </c>
    </row>
    <row r="43" spans="1:9" x14ac:dyDescent="0.25">
      <c r="A43" t="s">
        <v>60</v>
      </c>
      <c r="B43">
        <v>2014</v>
      </c>
      <c r="C43" t="s">
        <v>95</v>
      </c>
      <c r="D43" t="s">
        <v>96</v>
      </c>
      <c r="E43">
        <v>46706</v>
      </c>
      <c r="F43" t="s">
        <v>12</v>
      </c>
      <c r="G43" t="s">
        <v>13</v>
      </c>
      <c r="H43" t="s">
        <v>14</v>
      </c>
      <c r="I43">
        <v>0</v>
      </c>
    </row>
    <row r="44" spans="1:9" x14ac:dyDescent="0.25">
      <c r="A44" t="s">
        <v>15</v>
      </c>
      <c r="B44">
        <v>2008</v>
      </c>
      <c r="C44" t="s">
        <v>75</v>
      </c>
      <c r="D44" t="s">
        <v>97</v>
      </c>
      <c r="E44">
        <v>58000</v>
      </c>
      <c r="F44" t="s">
        <v>12</v>
      </c>
      <c r="G44" t="s">
        <v>13</v>
      </c>
      <c r="H44" t="s">
        <v>14</v>
      </c>
      <c r="I44">
        <v>0</v>
      </c>
    </row>
    <row r="45" spans="1:9" x14ac:dyDescent="0.25">
      <c r="A45" t="s">
        <v>50</v>
      </c>
      <c r="B45">
        <v>2014</v>
      </c>
      <c r="C45" t="s">
        <v>83</v>
      </c>
      <c r="D45" t="s">
        <v>84</v>
      </c>
      <c r="E45">
        <v>45780</v>
      </c>
      <c r="F45" t="s">
        <v>18</v>
      </c>
      <c r="G45" t="s">
        <v>13</v>
      </c>
      <c r="H45" t="s">
        <v>14</v>
      </c>
      <c r="I45">
        <v>0</v>
      </c>
    </row>
    <row r="46" spans="1:9" x14ac:dyDescent="0.25">
      <c r="A46" t="s">
        <v>98</v>
      </c>
      <c r="B46">
        <v>2012</v>
      </c>
      <c r="C46" t="s">
        <v>99</v>
      </c>
      <c r="D46" t="s">
        <v>100</v>
      </c>
      <c r="E46">
        <v>50000</v>
      </c>
      <c r="F46" t="s">
        <v>12</v>
      </c>
      <c r="G46" t="s">
        <v>13</v>
      </c>
      <c r="H46" t="s">
        <v>14</v>
      </c>
      <c r="I46">
        <v>0</v>
      </c>
    </row>
    <row r="47" spans="1:9" x14ac:dyDescent="0.25">
      <c r="A47" t="s">
        <v>19</v>
      </c>
      <c r="B47">
        <v>2014</v>
      </c>
      <c r="C47" t="s">
        <v>44</v>
      </c>
      <c r="D47" t="s">
        <v>101</v>
      </c>
      <c r="E47">
        <v>15000</v>
      </c>
      <c r="F47" t="s">
        <v>12</v>
      </c>
      <c r="G47" t="s">
        <v>13</v>
      </c>
      <c r="H47" t="s">
        <v>46</v>
      </c>
      <c r="I47">
        <v>0</v>
      </c>
    </row>
    <row r="48" spans="1:9" x14ac:dyDescent="0.25">
      <c r="A48" t="s">
        <v>9</v>
      </c>
      <c r="B48">
        <v>2013</v>
      </c>
      <c r="C48" t="s">
        <v>58</v>
      </c>
      <c r="D48" t="s">
        <v>79</v>
      </c>
      <c r="E48">
        <v>64532</v>
      </c>
      <c r="F48" t="s">
        <v>12</v>
      </c>
      <c r="G48" t="s">
        <v>13</v>
      </c>
      <c r="H48" t="s">
        <v>14</v>
      </c>
      <c r="I48">
        <v>0</v>
      </c>
    </row>
    <row r="49" spans="1:9" x14ac:dyDescent="0.25">
      <c r="A49" t="s">
        <v>22</v>
      </c>
      <c r="B49">
        <v>2006</v>
      </c>
      <c r="C49" t="s">
        <v>102</v>
      </c>
      <c r="D49" t="s">
        <v>24</v>
      </c>
      <c r="E49">
        <v>65000</v>
      </c>
      <c r="F49" t="s">
        <v>12</v>
      </c>
      <c r="G49" t="s">
        <v>13</v>
      </c>
      <c r="H49" t="s">
        <v>14</v>
      </c>
      <c r="I49">
        <v>0</v>
      </c>
    </row>
    <row r="50" spans="1:9" x14ac:dyDescent="0.25">
      <c r="A50" t="s">
        <v>47</v>
      </c>
      <c r="B50">
        <v>2015</v>
      </c>
      <c r="C50" t="s">
        <v>103</v>
      </c>
      <c r="D50" t="s">
        <v>49</v>
      </c>
      <c r="E50">
        <v>25870</v>
      </c>
      <c r="F50" t="s">
        <v>12</v>
      </c>
      <c r="G50" t="s">
        <v>13</v>
      </c>
      <c r="H50" t="s">
        <v>14</v>
      </c>
      <c r="I50">
        <v>0</v>
      </c>
    </row>
    <row r="51" spans="1:9" x14ac:dyDescent="0.25">
      <c r="A51" t="s">
        <v>19</v>
      </c>
      <c r="B51">
        <v>2017</v>
      </c>
      <c r="C51" t="s">
        <v>53</v>
      </c>
      <c r="D51" t="s">
        <v>104</v>
      </c>
      <c r="E51">
        <v>37000</v>
      </c>
      <c r="F51" t="s">
        <v>12</v>
      </c>
      <c r="G51" t="s">
        <v>13</v>
      </c>
      <c r="H51" t="s">
        <v>46</v>
      </c>
      <c r="I51">
        <v>0</v>
      </c>
    </row>
    <row r="52" spans="1:9" x14ac:dyDescent="0.25">
      <c r="A52" t="s">
        <v>105</v>
      </c>
      <c r="B52">
        <v>2012</v>
      </c>
      <c r="C52" t="s">
        <v>106</v>
      </c>
      <c r="D52" t="s">
        <v>107</v>
      </c>
      <c r="E52">
        <v>104707</v>
      </c>
      <c r="F52" t="s">
        <v>18</v>
      </c>
      <c r="G52" t="s">
        <v>13</v>
      </c>
      <c r="H52" t="s">
        <v>46</v>
      </c>
      <c r="I52">
        <v>0</v>
      </c>
    </row>
    <row r="53" spans="1:9" x14ac:dyDescent="0.25">
      <c r="A53" t="s">
        <v>105</v>
      </c>
      <c r="B53">
        <v>2015</v>
      </c>
      <c r="C53">
        <v>23</v>
      </c>
      <c r="D53" t="s">
        <v>107</v>
      </c>
      <c r="E53">
        <v>40000</v>
      </c>
      <c r="F53" t="s">
        <v>18</v>
      </c>
      <c r="G53" t="s">
        <v>13</v>
      </c>
      <c r="H53" t="s">
        <v>46</v>
      </c>
      <c r="I53">
        <v>0</v>
      </c>
    </row>
    <row r="54" spans="1:9" x14ac:dyDescent="0.25">
      <c r="A54" t="s">
        <v>108</v>
      </c>
      <c r="B54">
        <v>2017</v>
      </c>
      <c r="C54">
        <v>18</v>
      </c>
      <c r="D54" t="s">
        <v>109</v>
      </c>
      <c r="E54">
        <v>15000</v>
      </c>
      <c r="F54" t="s">
        <v>18</v>
      </c>
      <c r="G54" t="s">
        <v>13</v>
      </c>
      <c r="H54" t="s">
        <v>46</v>
      </c>
      <c r="I54">
        <v>0</v>
      </c>
    </row>
    <row r="55" spans="1:9" x14ac:dyDescent="0.25">
      <c r="A55" t="s">
        <v>105</v>
      </c>
      <c r="B55">
        <v>2013</v>
      </c>
      <c r="C55">
        <v>16</v>
      </c>
      <c r="D55" t="s">
        <v>107</v>
      </c>
      <c r="E55">
        <v>135000</v>
      </c>
      <c r="F55" t="s">
        <v>18</v>
      </c>
      <c r="G55" t="s">
        <v>74</v>
      </c>
      <c r="H55" t="s">
        <v>46</v>
      </c>
      <c r="I55">
        <v>0</v>
      </c>
    </row>
    <row r="56" spans="1:9" x14ac:dyDescent="0.25">
      <c r="A56" t="s">
        <v>108</v>
      </c>
      <c r="B56">
        <v>2005</v>
      </c>
      <c r="C56" t="s">
        <v>110</v>
      </c>
      <c r="D56" t="s">
        <v>111</v>
      </c>
      <c r="E56">
        <v>90000</v>
      </c>
      <c r="F56" t="s">
        <v>12</v>
      </c>
      <c r="G56" t="s">
        <v>74</v>
      </c>
      <c r="H56" t="s">
        <v>14</v>
      </c>
      <c r="I56">
        <v>0</v>
      </c>
    </row>
    <row r="57" spans="1:9" x14ac:dyDescent="0.25">
      <c r="A57" t="s">
        <v>112</v>
      </c>
      <c r="B57">
        <v>2009</v>
      </c>
      <c r="C57" t="s">
        <v>41</v>
      </c>
      <c r="D57" t="s">
        <v>113</v>
      </c>
      <c r="E57">
        <v>70000</v>
      </c>
      <c r="F57" t="s">
        <v>12</v>
      </c>
      <c r="G57" t="s">
        <v>13</v>
      </c>
      <c r="H57" t="s">
        <v>46</v>
      </c>
      <c r="I57">
        <v>0</v>
      </c>
    </row>
    <row r="58" spans="1:9" x14ac:dyDescent="0.25">
      <c r="A58" t="s">
        <v>114</v>
      </c>
      <c r="B58">
        <v>2015</v>
      </c>
      <c r="C58" t="s">
        <v>115</v>
      </c>
      <c r="D58" t="s">
        <v>116</v>
      </c>
      <c r="E58">
        <v>40534</v>
      </c>
      <c r="F58" t="s">
        <v>12</v>
      </c>
      <c r="G58" t="s">
        <v>13</v>
      </c>
      <c r="H58" t="s">
        <v>14</v>
      </c>
      <c r="I58">
        <v>0</v>
      </c>
    </row>
    <row r="59" spans="1:9" x14ac:dyDescent="0.25">
      <c r="A59" t="s">
        <v>112</v>
      </c>
      <c r="B59">
        <v>2010</v>
      </c>
      <c r="C59" t="s">
        <v>16</v>
      </c>
      <c r="D59" t="s">
        <v>117</v>
      </c>
      <c r="E59">
        <v>50000</v>
      </c>
      <c r="F59" t="s">
        <v>12</v>
      </c>
      <c r="G59" t="s">
        <v>13</v>
      </c>
      <c r="H59" t="s">
        <v>14</v>
      </c>
      <c r="I59">
        <v>0</v>
      </c>
    </row>
    <row r="60" spans="1:9" x14ac:dyDescent="0.25">
      <c r="A60" t="s">
        <v>118</v>
      </c>
      <c r="B60">
        <v>2014</v>
      </c>
      <c r="C60" t="s">
        <v>119</v>
      </c>
      <c r="D60" t="s">
        <v>120</v>
      </c>
      <c r="E60">
        <v>39485</v>
      </c>
      <c r="F60" t="s">
        <v>12</v>
      </c>
      <c r="G60" t="s">
        <v>13</v>
      </c>
      <c r="H60" t="s">
        <v>14</v>
      </c>
      <c r="I60">
        <v>1</v>
      </c>
    </row>
    <row r="61" spans="1:9" x14ac:dyDescent="0.25">
      <c r="A61" t="s">
        <v>105</v>
      </c>
      <c r="B61">
        <v>2014</v>
      </c>
      <c r="C61" t="s">
        <v>121</v>
      </c>
      <c r="D61" t="s">
        <v>122</v>
      </c>
      <c r="E61">
        <v>41000</v>
      </c>
      <c r="F61" t="s">
        <v>18</v>
      </c>
      <c r="G61" t="s">
        <v>13</v>
      </c>
      <c r="H61" t="s">
        <v>46</v>
      </c>
      <c r="I61">
        <v>0</v>
      </c>
    </row>
    <row r="62" spans="1:9" x14ac:dyDescent="0.25">
      <c r="A62" t="s">
        <v>112</v>
      </c>
      <c r="B62">
        <v>2013</v>
      </c>
      <c r="C62" t="s">
        <v>123</v>
      </c>
      <c r="D62" t="s">
        <v>124</v>
      </c>
      <c r="E62">
        <v>40001</v>
      </c>
      <c r="F62" t="s">
        <v>12</v>
      </c>
      <c r="G62" t="s">
        <v>13</v>
      </c>
      <c r="H62" t="s">
        <v>14</v>
      </c>
      <c r="I62">
        <v>0</v>
      </c>
    </row>
    <row r="63" spans="1:9" x14ac:dyDescent="0.25">
      <c r="A63" t="s">
        <v>114</v>
      </c>
      <c r="B63">
        <v>2015</v>
      </c>
      <c r="C63" t="s">
        <v>115</v>
      </c>
      <c r="D63" t="s">
        <v>125</v>
      </c>
      <c r="E63">
        <v>40588</v>
      </c>
      <c r="F63" t="s">
        <v>12</v>
      </c>
      <c r="G63" t="s">
        <v>13</v>
      </c>
      <c r="H63" t="s">
        <v>14</v>
      </c>
      <c r="I63">
        <v>0</v>
      </c>
    </row>
    <row r="64" spans="1:9" x14ac:dyDescent="0.25">
      <c r="A64" t="s">
        <v>105</v>
      </c>
      <c r="B64">
        <v>2014</v>
      </c>
      <c r="C64" t="s">
        <v>126</v>
      </c>
      <c r="D64" t="s">
        <v>122</v>
      </c>
      <c r="E64">
        <v>78000</v>
      </c>
      <c r="F64" t="s">
        <v>18</v>
      </c>
      <c r="G64" t="s">
        <v>13</v>
      </c>
      <c r="H64" t="s">
        <v>46</v>
      </c>
      <c r="I64">
        <v>0</v>
      </c>
    </row>
    <row r="65" spans="1:9" x14ac:dyDescent="0.25">
      <c r="A65" t="s">
        <v>105</v>
      </c>
      <c r="B65">
        <v>2015</v>
      </c>
      <c r="C65" t="s">
        <v>127</v>
      </c>
      <c r="D65" t="s">
        <v>122</v>
      </c>
      <c r="E65">
        <v>47000</v>
      </c>
      <c r="F65" t="s">
        <v>18</v>
      </c>
      <c r="G65" t="s">
        <v>13</v>
      </c>
      <c r="H65" t="s">
        <v>46</v>
      </c>
      <c r="I65">
        <v>0</v>
      </c>
    </row>
    <row r="66" spans="1:9" x14ac:dyDescent="0.25">
      <c r="A66" t="s">
        <v>105</v>
      </c>
      <c r="B66">
        <v>2017</v>
      </c>
      <c r="C66">
        <v>33</v>
      </c>
      <c r="D66" t="s">
        <v>128</v>
      </c>
      <c r="E66">
        <v>6000</v>
      </c>
      <c r="F66" t="s">
        <v>18</v>
      </c>
      <c r="G66" t="s">
        <v>13</v>
      </c>
      <c r="H66" t="s">
        <v>46</v>
      </c>
      <c r="I66">
        <v>0</v>
      </c>
    </row>
    <row r="67" spans="1:9" x14ac:dyDescent="0.25">
      <c r="A67" t="s">
        <v>129</v>
      </c>
      <c r="B67">
        <v>2014</v>
      </c>
      <c r="C67" t="s">
        <v>16</v>
      </c>
      <c r="D67" t="s">
        <v>123</v>
      </c>
      <c r="E67">
        <v>45000</v>
      </c>
      <c r="F67" t="s">
        <v>18</v>
      </c>
      <c r="G67" t="s">
        <v>13</v>
      </c>
      <c r="H67" t="s">
        <v>14</v>
      </c>
      <c r="I67">
        <v>0</v>
      </c>
    </row>
    <row r="68" spans="1:9" x14ac:dyDescent="0.25">
      <c r="A68" t="s">
        <v>108</v>
      </c>
      <c r="B68">
        <v>2017</v>
      </c>
      <c r="C68" t="s">
        <v>130</v>
      </c>
      <c r="D68" t="s">
        <v>131</v>
      </c>
      <c r="E68">
        <v>11000</v>
      </c>
      <c r="F68" t="s">
        <v>12</v>
      </c>
      <c r="G68" t="s">
        <v>13</v>
      </c>
      <c r="H68" t="s">
        <v>46</v>
      </c>
      <c r="I68">
        <v>0</v>
      </c>
    </row>
    <row r="69" spans="1:9" x14ac:dyDescent="0.25">
      <c r="A69" t="s">
        <v>105</v>
      </c>
      <c r="B69">
        <v>2010</v>
      </c>
      <c r="C69" t="s">
        <v>29</v>
      </c>
      <c r="D69" t="s">
        <v>132</v>
      </c>
      <c r="E69">
        <v>59000</v>
      </c>
      <c r="F69" t="s">
        <v>18</v>
      </c>
      <c r="G69" t="s">
        <v>13</v>
      </c>
      <c r="H69" t="s">
        <v>14</v>
      </c>
      <c r="I69">
        <v>0</v>
      </c>
    </row>
    <row r="70" spans="1:9" x14ac:dyDescent="0.25">
      <c r="A70" t="s">
        <v>112</v>
      </c>
      <c r="B70">
        <v>2011</v>
      </c>
      <c r="C70" t="s">
        <v>133</v>
      </c>
      <c r="D70" t="s">
        <v>134</v>
      </c>
      <c r="E70">
        <v>88000</v>
      </c>
      <c r="F70" t="s">
        <v>12</v>
      </c>
      <c r="G70" t="s">
        <v>13</v>
      </c>
      <c r="H70" t="s">
        <v>14</v>
      </c>
      <c r="I70">
        <v>0</v>
      </c>
    </row>
    <row r="71" spans="1:9" x14ac:dyDescent="0.25">
      <c r="A71" t="s">
        <v>112</v>
      </c>
      <c r="B71">
        <v>2016</v>
      </c>
      <c r="C71" t="s">
        <v>135</v>
      </c>
      <c r="D71" t="s">
        <v>136</v>
      </c>
      <c r="E71">
        <v>12000</v>
      </c>
      <c r="F71" t="s">
        <v>12</v>
      </c>
      <c r="G71" t="s">
        <v>13</v>
      </c>
      <c r="H71" t="s">
        <v>14</v>
      </c>
      <c r="I71">
        <v>0</v>
      </c>
    </row>
    <row r="72" spans="1:9" x14ac:dyDescent="0.25">
      <c r="A72" t="s">
        <v>129</v>
      </c>
      <c r="B72">
        <v>2014</v>
      </c>
      <c r="C72" t="s">
        <v>61</v>
      </c>
      <c r="D72" t="s">
        <v>137</v>
      </c>
      <c r="E72">
        <v>71000</v>
      </c>
      <c r="F72" t="s">
        <v>18</v>
      </c>
      <c r="G72" t="s">
        <v>13</v>
      </c>
      <c r="H72" t="s">
        <v>14</v>
      </c>
      <c r="I72">
        <v>0</v>
      </c>
    </row>
    <row r="73" spans="1:9" x14ac:dyDescent="0.25">
      <c r="A73" t="s">
        <v>112</v>
      </c>
      <c r="B73">
        <v>2011</v>
      </c>
      <c r="C73" t="s">
        <v>115</v>
      </c>
      <c r="D73" t="s">
        <v>138</v>
      </c>
      <c r="E73">
        <v>45000</v>
      </c>
      <c r="F73" t="s">
        <v>18</v>
      </c>
      <c r="G73" t="s">
        <v>13</v>
      </c>
      <c r="H73" t="s">
        <v>14</v>
      </c>
      <c r="I73">
        <v>0</v>
      </c>
    </row>
    <row r="74" spans="1:9" x14ac:dyDescent="0.25">
      <c r="A74" t="s">
        <v>112</v>
      </c>
      <c r="B74">
        <v>2013</v>
      </c>
      <c r="C74" t="s">
        <v>38</v>
      </c>
      <c r="D74" t="s">
        <v>124</v>
      </c>
      <c r="E74">
        <v>56001</v>
      </c>
      <c r="F74" t="s">
        <v>12</v>
      </c>
      <c r="G74" t="s">
        <v>13</v>
      </c>
      <c r="H74" t="s">
        <v>14</v>
      </c>
      <c r="I74">
        <v>0</v>
      </c>
    </row>
    <row r="75" spans="1:9" x14ac:dyDescent="0.25">
      <c r="A75" t="s">
        <v>129</v>
      </c>
      <c r="B75">
        <v>2011</v>
      </c>
      <c r="C75" t="s">
        <v>58</v>
      </c>
      <c r="D75" t="s">
        <v>64</v>
      </c>
      <c r="E75">
        <v>43000</v>
      </c>
      <c r="F75" t="s">
        <v>12</v>
      </c>
      <c r="G75" t="s">
        <v>13</v>
      </c>
      <c r="H75" t="s">
        <v>14</v>
      </c>
      <c r="I75">
        <v>0</v>
      </c>
    </row>
    <row r="76" spans="1:9" x14ac:dyDescent="0.25">
      <c r="A76" t="s">
        <v>114</v>
      </c>
      <c r="B76">
        <v>2014</v>
      </c>
      <c r="C76" t="s">
        <v>63</v>
      </c>
      <c r="D76" t="s">
        <v>139</v>
      </c>
      <c r="E76">
        <v>83000</v>
      </c>
      <c r="F76" t="s">
        <v>18</v>
      </c>
      <c r="G76" t="s">
        <v>13</v>
      </c>
      <c r="H76" t="s">
        <v>14</v>
      </c>
      <c r="I76">
        <v>0</v>
      </c>
    </row>
    <row r="77" spans="1:9" x14ac:dyDescent="0.25">
      <c r="A77" t="s">
        <v>118</v>
      </c>
      <c r="B77">
        <v>2015</v>
      </c>
      <c r="C77" t="s">
        <v>61</v>
      </c>
      <c r="D77" t="s">
        <v>120</v>
      </c>
      <c r="E77">
        <v>36000</v>
      </c>
      <c r="F77" t="s">
        <v>12</v>
      </c>
      <c r="G77" t="s">
        <v>13</v>
      </c>
      <c r="H77" t="s">
        <v>14</v>
      </c>
      <c r="I77">
        <v>0</v>
      </c>
    </row>
    <row r="78" spans="1:9" x14ac:dyDescent="0.25">
      <c r="A78" t="s">
        <v>112</v>
      </c>
      <c r="B78">
        <v>2013</v>
      </c>
      <c r="C78" t="s">
        <v>83</v>
      </c>
      <c r="D78" t="s">
        <v>140</v>
      </c>
      <c r="E78">
        <v>72000</v>
      </c>
      <c r="F78" t="s">
        <v>12</v>
      </c>
      <c r="G78" t="s">
        <v>13</v>
      </c>
      <c r="H78" t="s">
        <v>14</v>
      </c>
      <c r="I78">
        <v>0</v>
      </c>
    </row>
    <row r="79" spans="1:9" x14ac:dyDescent="0.25">
      <c r="A79" t="s">
        <v>141</v>
      </c>
      <c r="B79">
        <v>2004</v>
      </c>
      <c r="C79" t="s">
        <v>142</v>
      </c>
      <c r="D79" t="s">
        <v>143</v>
      </c>
      <c r="E79">
        <v>135154</v>
      </c>
      <c r="F79" t="s">
        <v>12</v>
      </c>
      <c r="G79" t="s">
        <v>13</v>
      </c>
      <c r="H79" t="s">
        <v>46</v>
      </c>
      <c r="I79">
        <v>0</v>
      </c>
    </row>
    <row r="80" spans="1:9" x14ac:dyDescent="0.25">
      <c r="A80" t="s">
        <v>112</v>
      </c>
      <c r="B80">
        <v>2010</v>
      </c>
      <c r="C80" t="s">
        <v>144</v>
      </c>
      <c r="D80" t="s">
        <v>145</v>
      </c>
      <c r="E80">
        <v>80000</v>
      </c>
      <c r="F80" t="s">
        <v>12</v>
      </c>
      <c r="G80" t="s">
        <v>13</v>
      </c>
      <c r="H80" t="s">
        <v>46</v>
      </c>
      <c r="I80">
        <v>0</v>
      </c>
    </row>
    <row r="81" spans="1:9" x14ac:dyDescent="0.25">
      <c r="A81" t="s">
        <v>105</v>
      </c>
      <c r="B81">
        <v>2012</v>
      </c>
      <c r="C81" t="s">
        <v>146</v>
      </c>
      <c r="D81" t="s">
        <v>107</v>
      </c>
      <c r="E81">
        <v>89000</v>
      </c>
      <c r="F81" t="s">
        <v>18</v>
      </c>
      <c r="G81" t="s">
        <v>13</v>
      </c>
      <c r="H81" t="s">
        <v>46</v>
      </c>
      <c r="I81">
        <v>0</v>
      </c>
    </row>
    <row r="82" spans="1:9" x14ac:dyDescent="0.25">
      <c r="A82" t="s">
        <v>112</v>
      </c>
      <c r="B82">
        <v>2016</v>
      </c>
      <c r="C82" t="s">
        <v>147</v>
      </c>
      <c r="D82" t="s">
        <v>148</v>
      </c>
      <c r="E82">
        <v>23000</v>
      </c>
      <c r="F82" t="s">
        <v>18</v>
      </c>
      <c r="G82" t="s">
        <v>13</v>
      </c>
      <c r="H82" t="s">
        <v>14</v>
      </c>
      <c r="I82">
        <v>0</v>
      </c>
    </row>
    <row r="83" spans="1:9" x14ac:dyDescent="0.25">
      <c r="A83" t="s">
        <v>149</v>
      </c>
      <c r="B83">
        <v>2015</v>
      </c>
      <c r="C83" t="s">
        <v>16</v>
      </c>
      <c r="D83" t="s">
        <v>150</v>
      </c>
      <c r="E83">
        <v>40000</v>
      </c>
      <c r="F83" t="s">
        <v>18</v>
      </c>
      <c r="G83" t="s">
        <v>13</v>
      </c>
      <c r="H83" t="s">
        <v>14</v>
      </c>
      <c r="I83">
        <v>0</v>
      </c>
    </row>
    <row r="84" spans="1:9" x14ac:dyDescent="0.25">
      <c r="A84" t="s">
        <v>108</v>
      </c>
      <c r="B84">
        <v>2017</v>
      </c>
      <c r="C84">
        <v>23</v>
      </c>
      <c r="D84" t="s">
        <v>151</v>
      </c>
      <c r="E84">
        <v>15000</v>
      </c>
      <c r="F84" t="s">
        <v>18</v>
      </c>
      <c r="G84" t="s">
        <v>13</v>
      </c>
      <c r="H84" t="s">
        <v>46</v>
      </c>
      <c r="I84">
        <v>0</v>
      </c>
    </row>
    <row r="85" spans="1:9" x14ac:dyDescent="0.25">
      <c r="A85" t="s">
        <v>108</v>
      </c>
      <c r="B85">
        <v>2015</v>
      </c>
      <c r="C85" t="s">
        <v>152</v>
      </c>
      <c r="D85" t="s">
        <v>153</v>
      </c>
      <c r="E85">
        <v>38000</v>
      </c>
      <c r="F85" t="s">
        <v>18</v>
      </c>
      <c r="G85" t="s">
        <v>13</v>
      </c>
      <c r="H85" t="s">
        <v>14</v>
      </c>
      <c r="I85">
        <v>0</v>
      </c>
    </row>
    <row r="86" spans="1:9" x14ac:dyDescent="0.25">
      <c r="A86" t="s">
        <v>108</v>
      </c>
      <c r="B86">
        <v>2005</v>
      </c>
      <c r="C86" t="s">
        <v>154</v>
      </c>
      <c r="D86" t="s">
        <v>153</v>
      </c>
      <c r="E86">
        <v>197176</v>
      </c>
      <c r="F86" t="s">
        <v>18</v>
      </c>
      <c r="G86" t="s">
        <v>13</v>
      </c>
      <c r="H86" t="s">
        <v>14</v>
      </c>
      <c r="I86">
        <v>0</v>
      </c>
    </row>
    <row r="87" spans="1:9" x14ac:dyDescent="0.25">
      <c r="A87" t="s">
        <v>155</v>
      </c>
      <c r="B87">
        <v>2006</v>
      </c>
      <c r="C87" t="s">
        <v>67</v>
      </c>
      <c r="D87" t="s">
        <v>156</v>
      </c>
      <c r="E87">
        <v>142000</v>
      </c>
      <c r="F87" t="s">
        <v>12</v>
      </c>
      <c r="G87" t="s">
        <v>74</v>
      </c>
      <c r="H87" t="s">
        <v>46</v>
      </c>
      <c r="I87">
        <v>3</v>
      </c>
    </row>
    <row r="88" spans="1:9" x14ac:dyDescent="0.25">
      <c r="A88" t="s">
        <v>157</v>
      </c>
      <c r="B88">
        <v>2010</v>
      </c>
      <c r="C88">
        <v>35</v>
      </c>
      <c r="D88" t="s">
        <v>158</v>
      </c>
      <c r="E88">
        <v>78000</v>
      </c>
      <c r="F88" t="s">
        <v>18</v>
      </c>
      <c r="G88" t="s">
        <v>13</v>
      </c>
      <c r="H88" t="s">
        <v>14</v>
      </c>
      <c r="I88">
        <v>0</v>
      </c>
    </row>
    <row r="89" spans="1:9" x14ac:dyDescent="0.25">
      <c r="A89" t="s">
        <v>112</v>
      </c>
      <c r="B89">
        <v>2012</v>
      </c>
      <c r="C89" t="s">
        <v>159</v>
      </c>
      <c r="D89" t="s">
        <v>134</v>
      </c>
      <c r="E89">
        <v>56000</v>
      </c>
      <c r="F89" t="s">
        <v>12</v>
      </c>
      <c r="G89" t="s">
        <v>13</v>
      </c>
      <c r="H89" t="s">
        <v>14</v>
      </c>
      <c r="I89">
        <v>0</v>
      </c>
    </row>
    <row r="90" spans="1:9" x14ac:dyDescent="0.25">
      <c r="A90" t="s">
        <v>129</v>
      </c>
      <c r="B90">
        <v>2013</v>
      </c>
      <c r="C90" t="s">
        <v>160</v>
      </c>
      <c r="D90" t="s">
        <v>161</v>
      </c>
      <c r="E90">
        <v>47000</v>
      </c>
      <c r="F90" t="s">
        <v>12</v>
      </c>
      <c r="G90" t="s">
        <v>13</v>
      </c>
      <c r="H90" t="s">
        <v>14</v>
      </c>
      <c r="I90">
        <v>0</v>
      </c>
    </row>
    <row r="91" spans="1:9" x14ac:dyDescent="0.25">
      <c r="A91" t="s">
        <v>118</v>
      </c>
      <c r="B91">
        <v>2014</v>
      </c>
      <c r="C91" t="s">
        <v>16</v>
      </c>
      <c r="D91" t="s">
        <v>137</v>
      </c>
      <c r="E91">
        <v>40000</v>
      </c>
      <c r="F91" t="s">
        <v>12</v>
      </c>
      <c r="G91" t="s">
        <v>13</v>
      </c>
      <c r="H91" t="s">
        <v>14</v>
      </c>
      <c r="I91">
        <v>0</v>
      </c>
    </row>
    <row r="92" spans="1:9" x14ac:dyDescent="0.25">
      <c r="A92" t="s">
        <v>112</v>
      </c>
      <c r="B92">
        <v>2009</v>
      </c>
      <c r="C92" t="s">
        <v>162</v>
      </c>
      <c r="D92" t="s">
        <v>124</v>
      </c>
      <c r="E92">
        <v>62000</v>
      </c>
      <c r="F92" t="s">
        <v>12</v>
      </c>
      <c r="G92" t="s">
        <v>13</v>
      </c>
      <c r="H92" t="s">
        <v>14</v>
      </c>
      <c r="I92">
        <v>0</v>
      </c>
    </row>
    <row r="93" spans="1:9" x14ac:dyDescent="0.25">
      <c r="A93" t="s">
        <v>108</v>
      </c>
      <c r="B93">
        <v>2014</v>
      </c>
      <c r="C93" t="s">
        <v>163</v>
      </c>
      <c r="D93" t="s">
        <v>164</v>
      </c>
      <c r="E93">
        <v>58242</v>
      </c>
      <c r="F93" t="s">
        <v>18</v>
      </c>
      <c r="G93" t="s">
        <v>13</v>
      </c>
      <c r="H93" t="s">
        <v>14</v>
      </c>
      <c r="I93">
        <v>0</v>
      </c>
    </row>
    <row r="94" spans="1:9" x14ac:dyDescent="0.25">
      <c r="A94" t="s">
        <v>108</v>
      </c>
      <c r="B94">
        <v>2005</v>
      </c>
      <c r="C94" t="s">
        <v>165</v>
      </c>
      <c r="D94" t="s">
        <v>166</v>
      </c>
      <c r="E94">
        <v>75000</v>
      </c>
      <c r="F94" t="s">
        <v>12</v>
      </c>
      <c r="G94" t="s">
        <v>13</v>
      </c>
      <c r="H94" t="s">
        <v>14</v>
      </c>
      <c r="I94">
        <v>0</v>
      </c>
    </row>
    <row r="95" spans="1:9" x14ac:dyDescent="0.25">
      <c r="A95" t="s">
        <v>105</v>
      </c>
      <c r="B95">
        <v>2015</v>
      </c>
      <c r="C95">
        <v>23</v>
      </c>
      <c r="D95" t="s">
        <v>107</v>
      </c>
      <c r="E95">
        <v>40000</v>
      </c>
      <c r="F95" t="s">
        <v>18</v>
      </c>
      <c r="G95" t="s">
        <v>13</v>
      </c>
      <c r="H95" t="s">
        <v>46</v>
      </c>
      <c r="I95">
        <v>0</v>
      </c>
    </row>
    <row r="96" spans="1:9" x14ac:dyDescent="0.25">
      <c r="A96" t="s">
        <v>112</v>
      </c>
      <c r="B96">
        <v>2008</v>
      </c>
      <c r="C96">
        <v>4</v>
      </c>
      <c r="D96" t="s">
        <v>167</v>
      </c>
      <c r="E96">
        <v>89000</v>
      </c>
      <c r="F96" t="s">
        <v>12</v>
      </c>
      <c r="G96" t="s">
        <v>13</v>
      </c>
      <c r="H96" t="s">
        <v>46</v>
      </c>
      <c r="I96">
        <v>0</v>
      </c>
    </row>
    <row r="97" spans="1:9" x14ac:dyDescent="0.25">
      <c r="A97" t="s">
        <v>112</v>
      </c>
      <c r="B97">
        <v>2012</v>
      </c>
      <c r="C97" t="s">
        <v>93</v>
      </c>
      <c r="D97" t="s">
        <v>124</v>
      </c>
      <c r="E97">
        <v>72000</v>
      </c>
      <c r="F97" t="s">
        <v>12</v>
      </c>
      <c r="G97" t="s">
        <v>13</v>
      </c>
      <c r="H97" t="s">
        <v>14</v>
      </c>
      <c r="I97">
        <v>0</v>
      </c>
    </row>
    <row r="98" spans="1:9" x14ac:dyDescent="0.25">
      <c r="A98" t="s">
        <v>108</v>
      </c>
      <c r="B98">
        <v>2016</v>
      </c>
      <c r="C98" t="s">
        <v>168</v>
      </c>
      <c r="D98" t="s">
        <v>151</v>
      </c>
      <c r="E98">
        <v>29000</v>
      </c>
      <c r="F98" t="s">
        <v>18</v>
      </c>
      <c r="G98" t="s">
        <v>13</v>
      </c>
      <c r="H98" t="s">
        <v>46</v>
      </c>
      <c r="I98">
        <v>0</v>
      </c>
    </row>
    <row r="99" spans="1:9" x14ac:dyDescent="0.25">
      <c r="A99" t="s">
        <v>112</v>
      </c>
      <c r="B99">
        <v>2017</v>
      </c>
      <c r="C99">
        <v>17</v>
      </c>
      <c r="D99" t="s">
        <v>169</v>
      </c>
      <c r="E99">
        <v>8700</v>
      </c>
      <c r="F99" t="s">
        <v>12</v>
      </c>
      <c r="G99" t="s">
        <v>13</v>
      </c>
      <c r="H99" t="s">
        <v>14</v>
      </c>
      <c r="I99">
        <v>0</v>
      </c>
    </row>
    <row r="100" spans="1:9" x14ac:dyDescent="0.25">
      <c r="A100" t="s">
        <v>112</v>
      </c>
      <c r="B100">
        <v>2013</v>
      </c>
      <c r="C100" t="s">
        <v>170</v>
      </c>
      <c r="D100" t="s">
        <v>124</v>
      </c>
      <c r="E100">
        <v>45000</v>
      </c>
      <c r="F100" t="s">
        <v>12</v>
      </c>
      <c r="G100" t="s">
        <v>13</v>
      </c>
      <c r="H100" t="s">
        <v>14</v>
      </c>
      <c r="I100">
        <v>0</v>
      </c>
    </row>
    <row r="101" spans="1:9" x14ac:dyDescent="0.25">
      <c r="A101" t="s">
        <v>105</v>
      </c>
      <c r="B101">
        <v>2010</v>
      </c>
      <c r="C101" t="s">
        <v>171</v>
      </c>
      <c r="D101" t="s">
        <v>132</v>
      </c>
      <c r="E101">
        <v>50024</v>
      </c>
      <c r="F101" t="s">
        <v>18</v>
      </c>
      <c r="G101" t="s">
        <v>13</v>
      </c>
      <c r="H101" t="s">
        <v>14</v>
      </c>
      <c r="I101">
        <v>0</v>
      </c>
    </row>
    <row r="102" spans="1:9" x14ac:dyDescent="0.25">
      <c r="A102" t="s">
        <v>172</v>
      </c>
      <c r="B102">
        <v>2016</v>
      </c>
      <c r="C102" t="s">
        <v>173</v>
      </c>
      <c r="D102" t="s">
        <v>174</v>
      </c>
      <c r="E102">
        <v>3000</v>
      </c>
      <c r="F102" t="s">
        <v>12</v>
      </c>
      <c r="G102" t="s">
        <v>74</v>
      </c>
      <c r="H102" t="s">
        <v>14</v>
      </c>
      <c r="I102">
        <v>0</v>
      </c>
    </row>
    <row r="103" spans="1:9" x14ac:dyDescent="0.25">
      <c r="A103" t="s">
        <v>175</v>
      </c>
      <c r="B103">
        <v>2017</v>
      </c>
      <c r="C103" t="s">
        <v>176</v>
      </c>
      <c r="D103" t="s">
        <v>177</v>
      </c>
      <c r="E103">
        <v>1400</v>
      </c>
      <c r="F103" t="s">
        <v>12</v>
      </c>
      <c r="G103" t="s">
        <v>74</v>
      </c>
      <c r="H103" t="s">
        <v>14</v>
      </c>
      <c r="I103">
        <v>0</v>
      </c>
    </row>
    <row r="104" spans="1:9" x14ac:dyDescent="0.25">
      <c r="A104" t="s">
        <v>178</v>
      </c>
      <c r="B104">
        <v>2017</v>
      </c>
      <c r="C104" t="s">
        <v>179</v>
      </c>
      <c r="D104" t="s">
        <v>180</v>
      </c>
      <c r="E104">
        <v>4000</v>
      </c>
      <c r="F104" t="s">
        <v>12</v>
      </c>
      <c r="G104" t="s">
        <v>74</v>
      </c>
      <c r="H104" t="s">
        <v>14</v>
      </c>
      <c r="I104">
        <v>0</v>
      </c>
    </row>
    <row r="105" spans="1:9" x14ac:dyDescent="0.25">
      <c r="A105" t="s">
        <v>181</v>
      </c>
      <c r="B105">
        <v>2017</v>
      </c>
      <c r="C105" t="s">
        <v>182</v>
      </c>
      <c r="D105" t="s">
        <v>183</v>
      </c>
      <c r="E105">
        <v>1200</v>
      </c>
      <c r="F105" t="s">
        <v>12</v>
      </c>
      <c r="G105" t="s">
        <v>74</v>
      </c>
      <c r="H105" t="s">
        <v>14</v>
      </c>
      <c r="I105">
        <v>0</v>
      </c>
    </row>
    <row r="106" spans="1:9" x14ac:dyDescent="0.25">
      <c r="A106" t="s">
        <v>184</v>
      </c>
      <c r="B106">
        <v>2017</v>
      </c>
      <c r="C106" t="s">
        <v>185</v>
      </c>
      <c r="D106" t="s">
        <v>186</v>
      </c>
      <c r="E106">
        <v>4100</v>
      </c>
      <c r="F106" t="s">
        <v>12</v>
      </c>
      <c r="G106" t="s">
        <v>74</v>
      </c>
      <c r="H106" t="s">
        <v>14</v>
      </c>
      <c r="I106">
        <v>0</v>
      </c>
    </row>
    <row r="107" spans="1:9" x14ac:dyDescent="0.25">
      <c r="A107" t="s">
        <v>187</v>
      </c>
      <c r="B107">
        <v>2015</v>
      </c>
      <c r="C107" t="s">
        <v>185</v>
      </c>
      <c r="D107" t="s">
        <v>188</v>
      </c>
      <c r="E107">
        <v>21700</v>
      </c>
      <c r="F107" t="s">
        <v>12</v>
      </c>
      <c r="G107" t="s">
        <v>74</v>
      </c>
      <c r="H107" t="s">
        <v>14</v>
      </c>
      <c r="I107">
        <v>0</v>
      </c>
    </row>
    <row r="108" spans="1:9" x14ac:dyDescent="0.25">
      <c r="A108" t="s">
        <v>189</v>
      </c>
      <c r="B108">
        <v>2014</v>
      </c>
      <c r="C108" t="s">
        <v>185</v>
      </c>
      <c r="D108" t="s">
        <v>160</v>
      </c>
      <c r="E108">
        <v>16500</v>
      </c>
      <c r="F108" t="s">
        <v>12</v>
      </c>
      <c r="G108" t="s">
        <v>74</v>
      </c>
      <c r="H108" t="s">
        <v>14</v>
      </c>
      <c r="I108">
        <v>1</v>
      </c>
    </row>
    <row r="109" spans="1:9" x14ac:dyDescent="0.25">
      <c r="A109" t="s">
        <v>190</v>
      </c>
      <c r="B109">
        <v>2013</v>
      </c>
      <c r="C109" t="s">
        <v>99</v>
      </c>
      <c r="D109" t="s">
        <v>142</v>
      </c>
      <c r="E109">
        <v>15000</v>
      </c>
      <c r="F109" t="s">
        <v>12</v>
      </c>
      <c r="G109" t="s">
        <v>74</v>
      </c>
      <c r="H109" t="s">
        <v>14</v>
      </c>
      <c r="I109">
        <v>0</v>
      </c>
    </row>
    <row r="110" spans="1:9" x14ac:dyDescent="0.25">
      <c r="A110" t="s">
        <v>190</v>
      </c>
      <c r="B110">
        <v>2016</v>
      </c>
      <c r="C110" t="s">
        <v>191</v>
      </c>
      <c r="D110" t="s">
        <v>142</v>
      </c>
      <c r="E110">
        <v>18000</v>
      </c>
      <c r="F110" t="s">
        <v>12</v>
      </c>
      <c r="G110" t="s">
        <v>74</v>
      </c>
      <c r="H110" t="s">
        <v>14</v>
      </c>
      <c r="I110">
        <v>0</v>
      </c>
    </row>
    <row r="111" spans="1:9" x14ac:dyDescent="0.25">
      <c r="A111" t="s">
        <v>184</v>
      </c>
      <c r="B111">
        <v>2017</v>
      </c>
      <c r="C111" t="s">
        <v>191</v>
      </c>
      <c r="D111" t="s">
        <v>186</v>
      </c>
      <c r="E111">
        <v>11000</v>
      </c>
      <c r="F111" t="s">
        <v>12</v>
      </c>
      <c r="G111" t="s">
        <v>74</v>
      </c>
      <c r="H111" t="s">
        <v>14</v>
      </c>
      <c r="I111">
        <v>0</v>
      </c>
    </row>
    <row r="112" spans="1:9" x14ac:dyDescent="0.25">
      <c r="A112" t="s">
        <v>178</v>
      </c>
      <c r="B112">
        <v>2016</v>
      </c>
      <c r="C112" t="s">
        <v>191</v>
      </c>
      <c r="D112" t="s">
        <v>180</v>
      </c>
      <c r="E112">
        <v>6000</v>
      </c>
      <c r="F112" t="s">
        <v>12</v>
      </c>
      <c r="G112" t="s">
        <v>74</v>
      </c>
      <c r="H112" t="s">
        <v>14</v>
      </c>
      <c r="I112">
        <v>0</v>
      </c>
    </row>
    <row r="113" spans="1:9" x14ac:dyDescent="0.25">
      <c r="A113" t="s">
        <v>190</v>
      </c>
      <c r="B113">
        <v>2016</v>
      </c>
      <c r="C113" t="s">
        <v>192</v>
      </c>
      <c r="D113" t="s">
        <v>142</v>
      </c>
      <c r="E113">
        <v>8700</v>
      </c>
      <c r="F113" t="s">
        <v>12</v>
      </c>
      <c r="G113" t="s">
        <v>74</v>
      </c>
      <c r="H113" t="s">
        <v>14</v>
      </c>
      <c r="I113">
        <v>0</v>
      </c>
    </row>
    <row r="114" spans="1:9" x14ac:dyDescent="0.25">
      <c r="A114" t="s">
        <v>193</v>
      </c>
      <c r="B114">
        <v>2014</v>
      </c>
      <c r="C114" t="s">
        <v>192</v>
      </c>
      <c r="D114" t="s">
        <v>194</v>
      </c>
      <c r="E114">
        <v>7000</v>
      </c>
      <c r="F114" t="s">
        <v>12</v>
      </c>
      <c r="G114" t="s">
        <v>74</v>
      </c>
      <c r="H114" t="s">
        <v>14</v>
      </c>
      <c r="I114">
        <v>0</v>
      </c>
    </row>
    <row r="115" spans="1:9" x14ac:dyDescent="0.25">
      <c r="A115" t="s">
        <v>195</v>
      </c>
      <c r="B115">
        <v>2016</v>
      </c>
      <c r="C115" t="s">
        <v>192</v>
      </c>
      <c r="D115" t="s">
        <v>196</v>
      </c>
      <c r="E115">
        <v>35000</v>
      </c>
      <c r="F115" t="s">
        <v>12</v>
      </c>
      <c r="G115" t="s">
        <v>74</v>
      </c>
      <c r="H115" t="s">
        <v>14</v>
      </c>
      <c r="I115">
        <v>0</v>
      </c>
    </row>
    <row r="116" spans="1:9" x14ac:dyDescent="0.25">
      <c r="A116" t="s">
        <v>184</v>
      </c>
      <c r="B116">
        <v>2015</v>
      </c>
      <c r="C116" t="s">
        <v>192</v>
      </c>
      <c r="D116" t="s">
        <v>186</v>
      </c>
      <c r="E116">
        <v>17000</v>
      </c>
      <c r="F116" t="s">
        <v>12</v>
      </c>
      <c r="G116" t="s">
        <v>74</v>
      </c>
      <c r="H116" t="s">
        <v>14</v>
      </c>
      <c r="I116">
        <v>0</v>
      </c>
    </row>
    <row r="117" spans="1:9" x14ac:dyDescent="0.25">
      <c r="A117" t="s">
        <v>184</v>
      </c>
      <c r="B117">
        <v>2015</v>
      </c>
      <c r="C117" t="s">
        <v>197</v>
      </c>
      <c r="D117" t="s">
        <v>186</v>
      </c>
      <c r="E117">
        <v>17500</v>
      </c>
      <c r="F117" t="s">
        <v>12</v>
      </c>
      <c r="G117" t="s">
        <v>74</v>
      </c>
      <c r="H117" t="s">
        <v>14</v>
      </c>
      <c r="I117">
        <v>0</v>
      </c>
    </row>
    <row r="118" spans="1:9" x14ac:dyDescent="0.25">
      <c r="A118" t="s">
        <v>184</v>
      </c>
      <c r="B118">
        <v>2013</v>
      </c>
      <c r="C118" t="s">
        <v>198</v>
      </c>
      <c r="D118" t="s">
        <v>186</v>
      </c>
      <c r="E118">
        <v>33000</v>
      </c>
      <c r="F118" t="s">
        <v>12</v>
      </c>
      <c r="G118" t="s">
        <v>74</v>
      </c>
      <c r="H118" t="s">
        <v>14</v>
      </c>
      <c r="I118">
        <v>0</v>
      </c>
    </row>
    <row r="119" spans="1:9" x14ac:dyDescent="0.25">
      <c r="A119" t="s">
        <v>172</v>
      </c>
      <c r="B119">
        <v>2015</v>
      </c>
      <c r="C119" t="s">
        <v>198</v>
      </c>
      <c r="D119" t="s">
        <v>174</v>
      </c>
      <c r="E119">
        <v>14000</v>
      </c>
      <c r="F119" t="s">
        <v>12</v>
      </c>
      <c r="G119" t="s">
        <v>74</v>
      </c>
      <c r="H119" t="s">
        <v>14</v>
      </c>
      <c r="I119">
        <v>0</v>
      </c>
    </row>
    <row r="120" spans="1:9" x14ac:dyDescent="0.25">
      <c r="A120" t="s">
        <v>184</v>
      </c>
      <c r="B120">
        <v>2015</v>
      </c>
      <c r="C120" t="s">
        <v>198</v>
      </c>
      <c r="D120" t="s">
        <v>186</v>
      </c>
      <c r="E120">
        <v>26000</v>
      </c>
      <c r="F120" t="s">
        <v>12</v>
      </c>
      <c r="G120" t="s">
        <v>74</v>
      </c>
      <c r="H120" t="s">
        <v>14</v>
      </c>
      <c r="I120">
        <v>0</v>
      </c>
    </row>
    <row r="121" spans="1:9" x14ac:dyDescent="0.25">
      <c r="A121" t="s">
        <v>172</v>
      </c>
      <c r="B121">
        <v>2013</v>
      </c>
      <c r="C121" t="s">
        <v>102</v>
      </c>
      <c r="D121" t="s">
        <v>174</v>
      </c>
      <c r="E121">
        <v>5400</v>
      </c>
      <c r="F121" t="s">
        <v>12</v>
      </c>
      <c r="G121" t="s">
        <v>74</v>
      </c>
      <c r="H121" t="s">
        <v>14</v>
      </c>
      <c r="I121">
        <v>0</v>
      </c>
    </row>
    <row r="122" spans="1:9" x14ac:dyDescent="0.25">
      <c r="A122" t="s">
        <v>199</v>
      </c>
      <c r="B122">
        <v>2016</v>
      </c>
      <c r="C122" t="s">
        <v>102</v>
      </c>
      <c r="D122" t="s">
        <v>200</v>
      </c>
      <c r="E122">
        <v>5700</v>
      </c>
      <c r="F122" t="s">
        <v>12</v>
      </c>
      <c r="G122" t="s">
        <v>74</v>
      </c>
      <c r="H122" t="s">
        <v>14</v>
      </c>
      <c r="I122">
        <v>0</v>
      </c>
    </row>
    <row r="123" spans="1:9" x14ac:dyDescent="0.25">
      <c r="A123" t="s">
        <v>190</v>
      </c>
      <c r="B123">
        <v>2011</v>
      </c>
      <c r="C123" t="s">
        <v>102</v>
      </c>
      <c r="D123" t="s">
        <v>142</v>
      </c>
      <c r="E123">
        <v>6900</v>
      </c>
      <c r="F123" t="s">
        <v>12</v>
      </c>
      <c r="G123" t="s">
        <v>74</v>
      </c>
      <c r="H123" t="s">
        <v>14</v>
      </c>
      <c r="I123">
        <v>0</v>
      </c>
    </row>
    <row r="124" spans="1:9" x14ac:dyDescent="0.25">
      <c r="A124" t="s">
        <v>201</v>
      </c>
      <c r="B124">
        <v>2016</v>
      </c>
      <c r="C124" t="s">
        <v>102</v>
      </c>
      <c r="D124" t="s">
        <v>202</v>
      </c>
      <c r="E124">
        <v>6000</v>
      </c>
      <c r="F124" t="s">
        <v>12</v>
      </c>
      <c r="G124" t="s">
        <v>74</v>
      </c>
      <c r="H124" t="s">
        <v>14</v>
      </c>
      <c r="I124">
        <v>0</v>
      </c>
    </row>
    <row r="125" spans="1:9" x14ac:dyDescent="0.25">
      <c r="A125" t="s">
        <v>184</v>
      </c>
      <c r="B125">
        <v>2013</v>
      </c>
      <c r="C125">
        <v>1</v>
      </c>
      <c r="D125" t="s">
        <v>186</v>
      </c>
      <c r="E125">
        <v>46500</v>
      </c>
      <c r="F125" t="s">
        <v>12</v>
      </c>
      <c r="G125" t="s">
        <v>74</v>
      </c>
      <c r="H125" t="s">
        <v>14</v>
      </c>
      <c r="I125">
        <v>0</v>
      </c>
    </row>
    <row r="126" spans="1:9" x14ac:dyDescent="0.25">
      <c r="A126" t="s">
        <v>203</v>
      </c>
      <c r="B126">
        <v>2012</v>
      </c>
      <c r="C126" t="s">
        <v>204</v>
      </c>
      <c r="D126" t="s">
        <v>173</v>
      </c>
      <c r="E126">
        <v>11500</v>
      </c>
      <c r="F126" t="s">
        <v>12</v>
      </c>
      <c r="G126" t="s">
        <v>74</v>
      </c>
      <c r="H126" t="s">
        <v>14</v>
      </c>
      <c r="I126">
        <v>0</v>
      </c>
    </row>
    <row r="127" spans="1:9" x14ac:dyDescent="0.25">
      <c r="A127" t="s">
        <v>203</v>
      </c>
      <c r="B127">
        <v>2009</v>
      </c>
      <c r="C127" t="s">
        <v>205</v>
      </c>
      <c r="D127" t="s">
        <v>173</v>
      </c>
      <c r="E127">
        <v>40000</v>
      </c>
      <c r="F127" t="s">
        <v>12</v>
      </c>
      <c r="G127" t="s">
        <v>74</v>
      </c>
      <c r="H127" t="s">
        <v>14</v>
      </c>
      <c r="I127">
        <v>0</v>
      </c>
    </row>
    <row r="128" spans="1:9" x14ac:dyDescent="0.25">
      <c r="A128" t="s">
        <v>206</v>
      </c>
      <c r="B128">
        <v>2017</v>
      </c>
      <c r="C128" t="s">
        <v>205</v>
      </c>
      <c r="D128" t="s">
        <v>204</v>
      </c>
      <c r="E128">
        <v>1300</v>
      </c>
      <c r="F128" t="s">
        <v>12</v>
      </c>
      <c r="G128" t="s">
        <v>74</v>
      </c>
      <c r="H128" t="s">
        <v>14</v>
      </c>
      <c r="I128">
        <v>0</v>
      </c>
    </row>
    <row r="129" spans="1:9" x14ac:dyDescent="0.25">
      <c r="A129" t="s">
        <v>207</v>
      </c>
      <c r="B129">
        <v>2016</v>
      </c>
      <c r="C129" t="s">
        <v>208</v>
      </c>
      <c r="D129" t="s">
        <v>209</v>
      </c>
      <c r="E129">
        <v>7000</v>
      </c>
      <c r="F129" t="s">
        <v>12</v>
      </c>
      <c r="G129" t="s">
        <v>74</v>
      </c>
      <c r="H129" t="s">
        <v>14</v>
      </c>
      <c r="I129">
        <v>0</v>
      </c>
    </row>
    <row r="130" spans="1:9" x14ac:dyDescent="0.25">
      <c r="A130" t="s">
        <v>210</v>
      </c>
      <c r="B130">
        <v>2017</v>
      </c>
      <c r="C130" t="s">
        <v>209</v>
      </c>
      <c r="D130" t="s">
        <v>211</v>
      </c>
      <c r="E130">
        <v>3000</v>
      </c>
      <c r="F130" t="s">
        <v>12</v>
      </c>
      <c r="G130" t="s">
        <v>74</v>
      </c>
      <c r="H130" t="s">
        <v>14</v>
      </c>
      <c r="I130">
        <v>0</v>
      </c>
    </row>
    <row r="131" spans="1:9" x14ac:dyDescent="0.25">
      <c r="A131" t="s">
        <v>212</v>
      </c>
      <c r="B131">
        <v>2017</v>
      </c>
      <c r="C131" t="s">
        <v>213</v>
      </c>
      <c r="D131" t="s">
        <v>214</v>
      </c>
      <c r="E131">
        <v>5000</v>
      </c>
      <c r="F131" t="s">
        <v>12</v>
      </c>
      <c r="G131" t="s">
        <v>74</v>
      </c>
      <c r="H131" t="s">
        <v>14</v>
      </c>
      <c r="I131">
        <v>0</v>
      </c>
    </row>
    <row r="132" spans="1:9" x14ac:dyDescent="0.25">
      <c r="A132" t="s">
        <v>210</v>
      </c>
      <c r="B132">
        <v>2017</v>
      </c>
      <c r="C132" t="s">
        <v>208</v>
      </c>
      <c r="D132" t="s">
        <v>211</v>
      </c>
      <c r="E132">
        <v>11000</v>
      </c>
      <c r="F132" t="s">
        <v>12</v>
      </c>
      <c r="G132" t="s">
        <v>74</v>
      </c>
      <c r="H132" t="s">
        <v>14</v>
      </c>
      <c r="I132">
        <v>0</v>
      </c>
    </row>
    <row r="133" spans="1:9" x14ac:dyDescent="0.25">
      <c r="A133" t="s">
        <v>215</v>
      </c>
      <c r="B133">
        <v>2015</v>
      </c>
      <c r="C133" t="s">
        <v>208</v>
      </c>
      <c r="D133" t="s">
        <v>216</v>
      </c>
      <c r="E133">
        <v>18000</v>
      </c>
      <c r="F133" t="s">
        <v>12</v>
      </c>
      <c r="G133" t="s">
        <v>74</v>
      </c>
      <c r="H133" t="s">
        <v>14</v>
      </c>
      <c r="I133">
        <v>0</v>
      </c>
    </row>
    <row r="134" spans="1:9" x14ac:dyDescent="0.25">
      <c r="A134" t="s">
        <v>206</v>
      </c>
      <c r="B134">
        <v>2017</v>
      </c>
      <c r="C134" t="s">
        <v>208</v>
      </c>
      <c r="D134" t="s">
        <v>204</v>
      </c>
      <c r="E134">
        <v>3500</v>
      </c>
      <c r="F134" t="s">
        <v>12</v>
      </c>
      <c r="G134" t="s">
        <v>74</v>
      </c>
      <c r="H134" t="s">
        <v>14</v>
      </c>
      <c r="I134">
        <v>0</v>
      </c>
    </row>
    <row r="135" spans="1:9" x14ac:dyDescent="0.25">
      <c r="A135" t="s">
        <v>206</v>
      </c>
      <c r="B135">
        <v>2016</v>
      </c>
      <c r="C135" t="s">
        <v>217</v>
      </c>
      <c r="D135" t="s">
        <v>204</v>
      </c>
      <c r="E135">
        <v>500</v>
      </c>
      <c r="F135" t="s">
        <v>12</v>
      </c>
      <c r="G135" t="s">
        <v>74</v>
      </c>
      <c r="H135" t="s">
        <v>14</v>
      </c>
      <c r="I135">
        <v>0</v>
      </c>
    </row>
    <row r="136" spans="1:9" x14ac:dyDescent="0.25">
      <c r="A136" t="s">
        <v>218</v>
      </c>
      <c r="B136">
        <v>2017</v>
      </c>
      <c r="C136" t="s">
        <v>219</v>
      </c>
      <c r="D136" t="s">
        <v>220</v>
      </c>
      <c r="E136">
        <v>11800</v>
      </c>
      <c r="F136" t="s">
        <v>12</v>
      </c>
      <c r="G136" t="s">
        <v>74</v>
      </c>
      <c r="H136" t="s">
        <v>14</v>
      </c>
      <c r="I136">
        <v>0</v>
      </c>
    </row>
    <row r="137" spans="1:9" x14ac:dyDescent="0.25">
      <c r="A137" t="s">
        <v>221</v>
      </c>
      <c r="B137">
        <v>2015</v>
      </c>
      <c r="C137" t="s">
        <v>219</v>
      </c>
      <c r="D137" t="s">
        <v>222</v>
      </c>
      <c r="E137">
        <v>5000</v>
      </c>
      <c r="F137" t="s">
        <v>12</v>
      </c>
      <c r="G137" t="s">
        <v>74</v>
      </c>
      <c r="H137" t="s">
        <v>14</v>
      </c>
      <c r="I137">
        <v>0</v>
      </c>
    </row>
    <row r="138" spans="1:9" x14ac:dyDescent="0.25">
      <c r="A138" t="s">
        <v>223</v>
      </c>
      <c r="B138">
        <v>2014</v>
      </c>
      <c r="C138" t="s">
        <v>219</v>
      </c>
      <c r="D138" t="s">
        <v>191</v>
      </c>
      <c r="E138">
        <v>23500</v>
      </c>
      <c r="F138" t="s">
        <v>12</v>
      </c>
      <c r="G138" t="s">
        <v>74</v>
      </c>
      <c r="H138" t="s">
        <v>14</v>
      </c>
      <c r="I138">
        <v>0</v>
      </c>
    </row>
    <row r="139" spans="1:9" x14ac:dyDescent="0.25">
      <c r="A139" t="s">
        <v>224</v>
      </c>
      <c r="B139">
        <v>2013</v>
      </c>
      <c r="C139" t="s">
        <v>219</v>
      </c>
      <c r="D139" t="s">
        <v>225</v>
      </c>
      <c r="E139">
        <v>16000</v>
      </c>
      <c r="F139" t="s">
        <v>12</v>
      </c>
      <c r="G139" t="s">
        <v>74</v>
      </c>
      <c r="H139" t="s">
        <v>14</v>
      </c>
      <c r="I139">
        <v>0</v>
      </c>
    </row>
    <row r="140" spans="1:9" x14ac:dyDescent="0.25">
      <c r="A140" t="s">
        <v>210</v>
      </c>
      <c r="B140">
        <v>2016</v>
      </c>
      <c r="C140" t="s">
        <v>226</v>
      </c>
      <c r="D140" t="s">
        <v>211</v>
      </c>
      <c r="E140">
        <v>15000</v>
      </c>
      <c r="F140" t="s">
        <v>12</v>
      </c>
      <c r="G140" t="s">
        <v>74</v>
      </c>
      <c r="H140" t="s">
        <v>14</v>
      </c>
      <c r="I140">
        <v>0</v>
      </c>
    </row>
    <row r="141" spans="1:9" x14ac:dyDescent="0.25">
      <c r="A141" t="s">
        <v>227</v>
      </c>
      <c r="B141">
        <v>2015</v>
      </c>
      <c r="C141" t="s">
        <v>226</v>
      </c>
      <c r="D141" t="s">
        <v>204</v>
      </c>
      <c r="E141">
        <v>16600</v>
      </c>
      <c r="F141" t="s">
        <v>12</v>
      </c>
      <c r="G141" t="s">
        <v>74</v>
      </c>
      <c r="H141" t="s">
        <v>14</v>
      </c>
      <c r="I141">
        <v>0</v>
      </c>
    </row>
    <row r="142" spans="1:9" x14ac:dyDescent="0.25">
      <c r="A142" t="s">
        <v>223</v>
      </c>
      <c r="B142">
        <v>2013</v>
      </c>
      <c r="C142" t="s">
        <v>226</v>
      </c>
      <c r="D142" t="s">
        <v>191</v>
      </c>
      <c r="E142">
        <v>32000</v>
      </c>
      <c r="F142" t="s">
        <v>12</v>
      </c>
      <c r="G142" t="s">
        <v>74</v>
      </c>
      <c r="H142" t="s">
        <v>14</v>
      </c>
      <c r="I142">
        <v>0</v>
      </c>
    </row>
    <row r="143" spans="1:9" x14ac:dyDescent="0.25">
      <c r="A143" t="s">
        <v>228</v>
      </c>
      <c r="B143">
        <v>2016</v>
      </c>
      <c r="C143" t="s">
        <v>226</v>
      </c>
      <c r="D143" t="s">
        <v>209</v>
      </c>
      <c r="E143">
        <v>20000</v>
      </c>
      <c r="F143" t="s">
        <v>12</v>
      </c>
      <c r="G143" t="s">
        <v>74</v>
      </c>
      <c r="H143" t="s">
        <v>14</v>
      </c>
      <c r="I143">
        <v>0</v>
      </c>
    </row>
    <row r="144" spans="1:9" x14ac:dyDescent="0.25">
      <c r="A144" t="s">
        <v>229</v>
      </c>
      <c r="B144">
        <v>2015</v>
      </c>
      <c r="C144" t="s">
        <v>226</v>
      </c>
      <c r="D144" t="s">
        <v>214</v>
      </c>
      <c r="E144">
        <v>29000</v>
      </c>
      <c r="F144" t="s">
        <v>12</v>
      </c>
      <c r="G144" t="s">
        <v>74</v>
      </c>
      <c r="H144" t="s">
        <v>14</v>
      </c>
      <c r="I144">
        <v>0</v>
      </c>
    </row>
    <row r="145" spans="1:9" x14ac:dyDescent="0.25">
      <c r="A145" t="s">
        <v>229</v>
      </c>
      <c r="B145">
        <v>2016</v>
      </c>
      <c r="C145" t="s">
        <v>226</v>
      </c>
      <c r="D145" t="s">
        <v>214</v>
      </c>
      <c r="E145">
        <v>25000</v>
      </c>
      <c r="F145" t="s">
        <v>12</v>
      </c>
      <c r="G145" t="s">
        <v>74</v>
      </c>
      <c r="H145" t="s">
        <v>14</v>
      </c>
      <c r="I145">
        <v>0</v>
      </c>
    </row>
    <row r="146" spans="1:9" x14ac:dyDescent="0.25">
      <c r="A146" t="s">
        <v>230</v>
      </c>
      <c r="B146">
        <v>2014</v>
      </c>
      <c r="C146" t="s">
        <v>226</v>
      </c>
      <c r="D146" t="s">
        <v>231</v>
      </c>
      <c r="E146">
        <v>25000</v>
      </c>
      <c r="F146" t="s">
        <v>12</v>
      </c>
      <c r="G146" t="s">
        <v>74</v>
      </c>
      <c r="H146" t="s">
        <v>14</v>
      </c>
      <c r="I146">
        <v>0</v>
      </c>
    </row>
    <row r="147" spans="1:9" x14ac:dyDescent="0.25">
      <c r="A147" t="s">
        <v>218</v>
      </c>
      <c r="B147">
        <v>2012</v>
      </c>
      <c r="C147" t="s">
        <v>226</v>
      </c>
      <c r="D147" t="s">
        <v>220</v>
      </c>
      <c r="E147">
        <v>19000</v>
      </c>
      <c r="F147" t="s">
        <v>12</v>
      </c>
      <c r="G147" t="s">
        <v>74</v>
      </c>
      <c r="H147" t="s">
        <v>14</v>
      </c>
      <c r="I147">
        <v>0</v>
      </c>
    </row>
    <row r="148" spans="1:9" x14ac:dyDescent="0.25">
      <c r="A148" t="s">
        <v>224</v>
      </c>
      <c r="B148">
        <v>2014</v>
      </c>
      <c r="C148" t="s">
        <v>232</v>
      </c>
      <c r="D148" t="s">
        <v>225</v>
      </c>
      <c r="E148">
        <v>15000</v>
      </c>
      <c r="F148" t="s">
        <v>12</v>
      </c>
      <c r="G148" t="s">
        <v>74</v>
      </c>
      <c r="H148" t="s">
        <v>14</v>
      </c>
      <c r="I148">
        <v>0</v>
      </c>
    </row>
    <row r="149" spans="1:9" x14ac:dyDescent="0.25">
      <c r="A149" t="s">
        <v>212</v>
      </c>
      <c r="B149">
        <v>2015</v>
      </c>
      <c r="C149" t="s">
        <v>232</v>
      </c>
      <c r="D149" t="s">
        <v>214</v>
      </c>
      <c r="E149">
        <v>58000</v>
      </c>
      <c r="F149" t="s">
        <v>12</v>
      </c>
      <c r="G149" t="s">
        <v>74</v>
      </c>
      <c r="H149" t="s">
        <v>14</v>
      </c>
      <c r="I149">
        <v>0</v>
      </c>
    </row>
    <row r="150" spans="1:9" x14ac:dyDescent="0.25">
      <c r="A150" t="s">
        <v>233</v>
      </c>
      <c r="B150">
        <v>2010</v>
      </c>
      <c r="C150" t="s">
        <v>234</v>
      </c>
      <c r="D150" t="s">
        <v>235</v>
      </c>
      <c r="E150">
        <v>45000</v>
      </c>
      <c r="F150" t="s">
        <v>12</v>
      </c>
      <c r="G150" t="s">
        <v>74</v>
      </c>
      <c r="H150" t="s">
        <v>14</v>
      </c>
      <c r="I150">
        <v>0</v>
      </c>
    </row>
    <row r="151" spans="1:9" x14ac:dyDescent="0.25">
      <c r="A151" t="s">
        <v>233</v>
      </c>
      <c r="B151">
        <v>2016</v>
      </c>
      <c r="C151" t="s">
        <v>236</v>
      </c>
      <c r="D151" t="s">
        <v>235</v>
      </c>
      <c r="E151">
        <v>24000</v>
      </c>
      <c r="F151" t="s">
        <v>12</v>
      </c>
      <c r="G151" t="s">
        <v>74</v>
      </c>
      <c r="H151" t="s">
        <v>14</v>
      </c>
      <c r="I151">
        <v>0</v>
      </c>
    </row>
    <row r="152" spans="1:9" x14ac:dyDescent="0.25">
      <c r="A152" t="s">
        <v>237</v>
      </c>
      <c r="B152">
        <v>2011</v>
      </c>
      <c r="C152" t="s">
        <v>238</v>
      </c>
      <c r="D152" t="s">
        <v>239</v>
      </c>
      <c r="E152">
        <v>6000</v>
      </c>
      <c r="F152" t="s">
        <v>12</v>
      </c>
      <c r="G152" t="s">
        <v>74</v>
      </c>
      <c r="H152" t="s">
        <v>14</v>
      </c>
      <c r="I152">
        <v>0</v>
      </c>
    </row>
    <row r="153" spans="1:9" x14ac:dyDescent="0.25">
      <c r="A153" t="s">
        <v>240</v>
      </c>
      <c r="B153">
        <v>2016</v>
      </c>
      <c r="C153" t="s">
        <v>238</v>
      </c>
      <c r="D153" t="s">
        <v>232</v>
      </c>
      <c r="E153">
        <v>31000</v>
      </c>
      <c r="F153" t="s">
        <v>12</v>
      </c>
      <c r="G153" t="s">
        <v>74</v>
      </c>
      <c r="H153" t="s">
        <v>14</v>
      </c>
      <c r="I153">
        <v>0</v>
      </c>
    </row>
    <row r="154" spans="1:9" x14ac:dyDescent="0.25">
      <c r="A154" t="s">
        <v>241</v>
      </c>
      <c r="B154">
        <v>2012</v>
      </c>
      <c r="C154" t="s">
        <v>238</v>
      </c>
      <c r="D154" t="s">
        <v>231</v>
      </c>
      <c r="E154">
        <v>13000</v>
      </c>
      <c r="F154" t="s">
        <v>12</v>
      </c>
      <c r="G154" t="s">
        <v>74</v>
      </c>
      <c r="H154" t="s">
        <v>14</v>
      </c>
      <c r="I154">
        <v>0</v>
      </c>
    </row>
    <row r="155" spans="1:9" x14ac:dyDescent="0.25">
      <c r="A155" t="s">
        <v>241</v>
      </c>
      <c r="B155">
        <v>2013</v>
      </c>
      <c r="C155" t="s">
        <v>238</v>
      </c>
      <c r="D155" t="s">
        <v>231</v>
      </c>
      <c r="E155">
        <v>45000</v>
      </c>
      <c r="F155" t="s">
        <v>12</v>
      </c>
      <c r="G155" t="s">
        <v>74</v>
      </c>
      <c r="H155" t="s">
        <v>14</v>
      </c>
      <c r="I155">
        <v>0</v>
      </c>
    </row>
    <row r="156" spans="1:9" x14ac:dyDescent="0.25">
      <c r="A156" t="s">
        <v>242</v>
      </c>
      <c r="B156">
        <v>2014</v>
      </c>
      <c r="C156" t="s">
        <v>238</v>
      </c>
      <c r="D156" t="s">
        <v>243</v>
      </c>
      <c r="E156">
        <v>8000</v>
      </c>
      <c r="F156" t="s">
        <v>12</v>
      </c>
      <c r="G156" t="s">
        <v>74</v>
      </c>
      <c r="H156" t="s">
        <v>14</v>
      </c>
      <c r="I156">
        <v>0</v>
      </c>
    </row>
    <row r="157" spans="1:9" x14ac:dyDescent="0.25">
      <c r="A157" t="s">
        <v>244</v>
      </c>
      <c r="B157">
        <v>2017</v>
      </c>
      <c r="C157" t="s">
        <v>245</v>
      </c>
      <c r="D157" t="s">
        <v>236</v>
      </c>
      <c r="E157">
        <v>4300</v>
      </c>
      <c r="F157" t="s">
        <v>12</v>
      </c>
      <c r="G157" t="s">
        <v>74</v>
      </c>
      <c r="H157" t="s">
        <v>46</v>
      </c>
      <c r="I157">
        <v>0</v>
      </c>
    </row>
    <row r="158" spans="1:9" x14ac:dyDescent="0.25">
      <c r="A158" t="s">
        <v>246</v>
      </c>
      <c r="B158">
        <v>2017</v>
      </c>
      <c r="C158" t="s">
        <v>245</v>
      </c>
      <c r="D158" t="s">
        <v>234</v>
      </c>
      <c r="E158">
        <v>15000</v>
      </c>
      <c r="F158" t="s">
        <v>12</v>
      </c>
      <c r="G158" t="s">
        <v>74</v>
      </c>
      <c r="H158" t="s">
        <v>14</v>
      </c>
      <c r="I158">
        <v>0</v>
      </c>
    </row>
    <row r="159" spans="1:9" x14ac:dyDescent="0.25">
      <c r="A159" t="s">
        <v>212</v>
      </c>
      <c r="B159">
        <v>2015</v>
      </c>
      <c r="C159" t="s">
        <v>245</v>
      </c>
      <c r="D159" t="s">
        <v>214</v>
      </c>
      <c r="E159">
        <v>23000</v>
      </c>
      <c r="F159" t="s">
        <v>12</v>
      </c>
      <c r="G159" t="s">
        <v>74</v>
      </c>
      <c r="H159" t="s">
        <v>14</v>
      </c>
      <c r="I159">
        <v>0</v>
      </c>
    </row>
    <row r="160" spans="1:9" x14ac:dyDescent="0.25">
      <c r="A160" t="s">
        <v>247</v>
      </c>
      <c r="B160">
        <v>2017</v>
      </c>
      <c r="C160" t="s">
        <v>245</v>
      </c>
      <c r="D160" t="s">
        <v>248</v>
      </c>
      <c r="E160">
        <v>8600</v>
      </c>
      <c r="F160" t="s">
        <v>12</v>
      </c>
      <c r="G160" t="s">
        <v>74</v>
      </c>
      <c r="H160" t="s">
        <v>14</v>
      </c>
      <c r="I160">
        <v>0</v>
      </c>
    </row>
    <row r="161" spans="1:9" x14ac:dyDescent="0.25">
      <c r="A161" t="s">
        <v>244</v>
      </c>
      <c r="B161">
        <v>2017</v>
      </c>
      <c r="C161" t="s">
        <v>249</v>
      </c>
      <c r="D161" t="s">
        <v>236</v>
      </c>
      <c r="E161">
        <v>4000</v>
      </c>
      <c r="F161" t="s">
        <v>12</v>
      </c>
      <c r="G161" t="s">
        <v>74</v>
      </c>
      <c r="H161" t="s">
        <v>46</v>
      </c>
      <c r="I161">
        <v>0</v>
      </c>
    </row>
    <row r="162" spans="1:9" x14ac:dyDescent="0.25">
      <c r="A162" t="s">
        <v>250</v>
      </c>
      <c r="B162">
        <v>2011</v>
      </c>
      <c r="C162" t="s">
        <v>249</v>
      </c>
      <c r="D162" t="s">
        <v>204</v>
      </c>
      <c r="E162">
        <v>24000</v>
      </c>
      <c r="F162" t="s">
        <v>12</v>
      </c>
      <c r="G162" t="s">
        <v>74</v>
      </c>
      <c r="H162" t="s">
        <v>14</v>
      </c>
      <c r="I162">
        <v>0</v>
      </c>
    </row>
    <row r="163" spans="1:9" x14ac:dyDescent="0.25">
      <c r="A163" t="s">
        <v>237</v>
      </c>
      <c r="B163">
        <v>2014</v>
      </c>
      <c r="C163" t="s">
        <v>249</v>
      </c>
      <c r="D163" t="s">
        <v>239</v>
      </c>
      <c r="E163">
        <v>23000</v>
      </c>
      <c r="F163" t="s">
        <v>12</v>
      </c>
      <c r="G163" t="s">
        <v>74</v>
      </c>
      <c r="H163" t="s">
        <v>14</v>
      </c>
      <c r="I163">
        <v>0</v>
      </c>
    </row>
    <row r="164" spans="1:9" x14ac:dyDescent="0.25">
      <c r="A164" t="s">
        <v>241</v>
      </c>
      <c r="B164">
        <v>2012</v>
      </c>
      <c r="C164" t="s">
        <v>249</v>
      </c>
      <c r="D164" t="s">
        <v>231</v>
      </c>
      <c r="E164">
        <v>14500</v>
      </c>
      <c r="F164" t="s">
        <v>12</v>
      </c>
      <c r="G164" t="s">
        <v>74</v>
      </c>
      <c r="H164" t="s">
        <v>14</v>
      </c>
      <c r="I164">
        <v>0</v>
      </c>
    </row>
    <row r="165" spans="1:9" x14ac:dyDescent="0.25">
      <c r="A165" t="s">
        <v>227</v>
      </c>
      <c r="B165">
        <v>2010</v>
      </c>
      <c r="C165" t="s">
        <v>249</v>
      </c>
      <c r="D165" t="s">
        <v>204</v>
      </c>
      <c r="E165">
        <v>27000</v>
      </c>
      <c r="F165" t="s">
        <v>12</v>
      </c>
      <c r="G165" t="s">
        <v>74</v>
      </c>
      <c r="H165" t="s">
        <v>14</v>
      </c>
      <c r="I165">
        <v>0</v>
      </c>
    </row>
    <row r="166" spans="1:9" x14ac:dyDescent="0.25">
      <c r="A166" t="s">
        <v>251</v>
      </c>
      <c r="B166">
        <v>2016</v>
      </c>
      <c r="C166" t="s">
        <v>249</v>
      </c>
      <c r="D166" t="s">
        <v>248</v>
      </c>
      <c r="E166">
        <v>14000</v>
      </c>
      <c r="F166" t="s">
        <v>12</v>
      </c>
      <c r="G166" t="s">
        <v>74</v>
      </c>
      <c r="H166" t="s">
        <v>14</v>
      </c>
      <c r="I166">
        <v>0</v>
      </c>
    </row>
    <row r="167" spans="1:9" x14ac:dyDescent="0.25">
      <c r="A167" t="s">
        <v>252</v>
      </c>
      <c r="B167">
        <v>2016</v>
      </c>
      <c r="C167" t="s">
        <v>249</v>
      </c>
      <c r="D167" t="s">
        <v>248</v>
      </c>
      <c r="E167">
        <v>500</v>
      </c>
      <c r="F167" t="s">
        <v>12</v>
      </c>
      <c r="G167" t="s">
        <v>74</v>
      </c>
      <c r="H167" t="s">
        <v>46</v>
      </c>
      <c r="I167">
        <v>0</v>
      </c>
    </row>
    <row r="168" spans="1:9" x14ac:dyDescent="0.25">
      <c r="A168" t="s">
        <v>253</v>
      </c>
      <c r="B168">
        <v>2016</v>
      </c>
      <c r="C168" t="s">
        <v>249</v>
      </c>
      <c r="D168" t="s">
        <v>232</v>
      </c>
      <c r="E168">
        <v>1000</v>
      </c>
      <c r="F168" t="s">
        <v>12</v>
      </c>
      <c r="G168" t="s">
        <v>74</v>
      </c>
      <c r="H168" t="s">
        <v>14</v>
      </c>
      <c r="I168">
        <v>0</v>
      </c>
    </row>
    <row r="169" spans="1:9" x14ac:dyDescent="0.25">
      <c r="A169" t="s">
        <v>218</v>
      </c>
      <c r="B169">
        <v>2014</v>
      </c>
      <c r="C169" t="s">
        <v>254</v>
      </c>
      <c r="D169" t="s">
        <v>220</v>
      </c>
      <c r="E169">
        <v>42000</v>
      </c>
      <c r="F169" t="s">
        <v>12</v>
      </c>
      <c r="G169" t="s">
        <v>74</v>
      </c>
      <c r="H169" t="s">
        <v>14</v>
      </c>
      <c r="I169">
        <v>0</v>
      </c>
    </row>
    <row r="170" spans="1:9" x14ac:dyDescent="0.25">
      <c r="A170" t="s">
        <v>255</v>
      </c>
      <c r="B170">
        <v>2013</v>
      </c>
      <c r="C170" t="s">
        <v>254</v>
      </c>
      <c r="D170" t="s">
        <v>256</v>
      </c>
      <c r="E170">
        <v>12000</v>
      </c>
      <c r="F170" t="s">
        <v>12</v>
      </c>
      <c r="G170" t="s">
        <v>74</v>
      </c>
      <c r="H170" t="s">
        <v>14</v>
      </c>
      <c r="I170">
        <v>0</v>
      </c>
    </row>
    <row r="171" spans="1:9" x14ac:dyDescent="0.25">
      <c r="A171" t="s">
        <v>251</v>
      </c>
      <c r="B171">
        <v>2015</v>
      </c>
      <c r="C171" t="s">
        <v>257</v>
      </c>
      <c r="D171" t="s">
        <v>248</v>
      </c>
      <c r="E171">
        <v>14000</v>
      </c>
      <c r="F171" t="s">
        <v>12</v>
      </c>
      <c r="G171" t="s">
        <v>74</v>
      </c>
      <c r="H171" t="s">
        <v>14</v>
      </c>
      <c r="I171">
        <v>0</v>
      </c>
    </row>
    <row r="172" spans="1:9" x14ac:dyDescent="0.25">
      <c r="A172" t="s">
        <v>258</v>
      </c>
      <c r="B172">
        <v>2012</v>
      </c>
      <c r="C172" t="s">
        <v>257</v>
      </c>
      <c r="D172" t="s">
        <v>259</v>
      </c>
      <c r="E172">
        <v>5500</v>
      </c>
      <c r="F172" t="s">
        <v>12</v>
      </c>
      <c r="G172" t="s">
        <v>74</v>
      </c>
      <c r="H172" t="s">
        <v>14</v>
      </c>
      <c r="I172">
        <v>0</v>
      </c>
    </row>
    <row r="173" spans="1:9" x14ac:dyDescent="0.25">
      <c r="A173" t="s">
        <v>253</v>
      </c>
      <c r="B173">
        <v>2015</v>
      </c>
      <c r="C173" t="s">
        <v>257</v>
      </c>
      <c r="D173" t="s">
        <v>232</v>
      </c>
      <c r="E173">
        <v>6700</v>
      </c>
      <c r="F173" t="s">
        <v>12</v>
      </c>
      <c r="G173" t="s">
        <v>74</v>
      </c>
      <c r="H173" t="s">
        <v>14</v>
      </c>
      <c r="I173">
        <v>0</v>
      </c>
    </row>
    <row r="174" spans="1:9" x14ac:dyDescent="0.25">
      <c r="A174" t="s">
        <v>260</v>
      </c>
      <c r="B174">
        <v>2014</v>
      </c>
      <c r="C174" t="s">
        <v>257</v>
      </c>
      <c r="D174" t="s">
        <v>261</v>
      </c>
      <c r="E174">
        <v>13700</v>
      </c>
      <c r="F174" t="s">
        <v>12</v>
      </c>
      <c r="G174" t="s">
        <v>74</v>
      </c>
      <c r="H174" t="s">
        <v>14</v>
      </c>
      <c r="I174">
        <v>0</v>
      </c>
    </row>
    <row r="175" spans="1:9" x14ac:dyDescent="0.25">
      <c r="A175" t="s">
        <v>262</v>
      </c>
      <c r="B175">
        <v>2017</v>
      </c>
      <c r="C175" t="s">
        <v>257</v>
      </c>
      <c r="D175" t="s">
        <v>236</v>
      </c>
      <c r="E175">
        <v>1300</v>
      </c>
      <c r="F175" t="s">
        <v>12</v>
      </c>
      <c r="G175" t="s">
        <v>74</v>
      </c>
      <c r="H175" t="s">
        <v>46</v>
      </c>
      <c r="I175">
        <v>0</v>
      </c>
    </row>
    <row r="176" spans="1:9" x14ac:dyDescent="0.25">
      <c r="A176" t="s">
        <v>263</v>
      </c>
      <c r="B176">
        <v>2015</v>
      </c>
      <c r="C176" t="s">
        <v>264</v>
      </c>
      <c r="D176" t="s">
        <v>217</v>
      </c>
      <c r="E176">
        <v>38600</v>
      </c>
      <c r="F176" t="s">
        <v>12</v>
      </c>
      <c r="G176" t="s">
        <v>74</v>
      </c>
      <c r="H176" t="s">
        <v>14</v>
      </c>
      <c r="I176">
        <v>0</v>
      </c>
    </row>
    <row r="177" spans="1:9" x14ac:dyDescent="0.25">
      <c r="A177" t="s">
        <v>265</v>
      </c>
      <c r="B177">
        <v>2011</v>
      </c>
      <c r="C177" t="s">
        <v>264</v>
      </c>
      <c r="D177" t="s">
        <v>225</v>
      </c>
      <c r="E177">
        <v>75000</v>
      </c>
      <c r="F177" t="s">
        <v>12</v>
      </c>
      <c r="G177" t="s">
        <v>74</v>
      </c>
      <c r="H177" t="s">
        <v>14</v>
      </c>
      <c r="I177">
        <v>0</v>
      </c>
    </row>
    <row r="178" spans="1:9" x14ac:dyDescent="0.25">
      <c r="A178" t="s">
        <v>266</v>
      </c>
      <c r="B178">
        <v>2011</v>
      </c>
      <c r="C178" t="s">
        <v>89</v>
      </c>
      <c r="D178" t="s">
        <v>102</v>
      </c>
      <c r="E178">
        <v>30000</v>
      </c>
      <c r="F178" t="s">
        <v>12</v>
      </c>
      <c r="G178" t="s">
        <v>74</v>
      </c>
      <c r="H178" t="s">
        <v>14</v>
      </c>
      <c r="I178">
        <v>0</v>
      </c>
    </row>
    <row r="179" spans="1:9" x14ac:dyDescent="0.25">
      <c r="A179" t="s">
        <v>267</v>
      </c>
      <c r="B179">
        <v>2016</v>
      </c>
      <c r="C179" t="s">
        <v>89</v>
      </c>
      <c r="D179" t="s">
        <v>268</v>
      </c>
      <c r="E179">
        <v>24000</v>
      </c>
      <c r="F179" t="s">
        <v>12</v>
      </c>
      <c r="G179" t="s">
        <v>74</v>
      </c>
      <c r="H179" t="s">
        <v>46</v>
      </c>
      <c r="I179">
        <v>0</v>
      </c>
    </row>
    <row r="180" spans="1:9" x14ac:dyDescent="0.25">
      <c r="A180" t="s">
        <v>269</v>
      </c>
      <c r="B180">
        <v>2014</v>
      </c>
      <c r="C180" t="s">
        <v>89</v>
      </c>
      <c r="D180" t="s">
        <v>234</v>
      </c>
      <c r="E180">
        <v>19000</v>
      </c>
      <c r="F180" t="s">
        <v>12</v>
      </c>
      <c r="G180" t="s">
        <v>74</v>
      </c>
      <c r="H180" t="s">
        <v>46</v>
      </c>
      <c r="I180">
        <v>0</v>
      </c>
    </row>
    <row r="181" spans="1:9" x14ac:dyDescent="0.25">
      <c r="A181" t="s">
        <v>266</v>
      </c>
      <c r="B181">
        <v>2010</v>
      </c>
      <c r="C181" t="s">
        <v>270</v>
      </c>
      <c r="D181" t="s">
        <v>102</v>
      </c>
      <c r="E181">
        <v>213000</v>
      </c>
      <c r="F181" t="s">
        <v>12</v>
      </c>
      <c r="G181" t="s">
        <v>74</v>
      </c>
      <c r="H181" t="s">
        <v>14</v>
      </c>
      <c r="I181">
        <v>0</v>
      </c>
    </row>
    <row r="182" spans="1:9" x14ac:dyDescent="0.25">
      <c r="A182" t="s">
        <v>271</v>
      </c>
      <c r="B182">
        <v>2012</v>
      </c>
      <c r="C182" t="s">
        <v>272</v>
      </c>
      <c r="D182" t="s">
        <v>236</v>
      </c>
      <c r="E182">
        <v>60000</v>
      </c>
      <c r="F182" t="s">
        <v>12</v>
      </c>
      <c r="G182" t="s">
        <v>74</v>
      </c>
      <c r="H182" t="s">
        <v>14</v>
      </c>
      <c r="I182">
        <v>0</v>
      </c>
    </row>
    <row r="183" spans="1:9" x14ac:dyDescent="0.25">
      <c r="A183" t="s">
        <v>273</v>
      </c>
      <c r="B183">
        <v>2016</v>
      </c>
      <c r="C183" t="s">
        <v>272</v>
      </c>
      <c r="D183" t="s">
        <v>245</v>
      </c>
      <c r="E183">
        <v>50000</v>
      </c>
      <c r="F183" t="s">
        <v>12</v>
      </c>
      <c r="G183" t="s">
        <v>74</v>
      </c>
      <c r="H183" t="s">
        <v>14</v>
      </c>
      <c r="I183">
        <v>0</v>
      </c>
    </row>
    <row r="184" spans="1:9" x14ac:dyDescent="0.25">
      <c r="A184" t="s">
        <v>274</v>
      </c>
      <c r="B184">
        <v>2013</v>
      </c>
      <c r="C184" t="s">
        <v>272</v>
      </c>
      <c r="D184" t="s">
        <v>275</v>
      </c>
      <c r="E184">
        <v>30000</v>
      </c>
      <c r="F184" t="s">
        <v>12</v>
      </c>
      <c r="G184" t="s">
        <v>74</v>
      </c>
      <c r="H184" t="s">
        <v>14</v>
      </c>
      <c r="I184">
        <v>0</v>
      </c>
    </row>
    <row r="185" spans="1:9" x14ac:dyDescent="0.25">
      <c r="A185" t="s">
        <v>276</v>
      </c>
      <c r="B185">
        <v>2013</v>
      </c>
      <c r="C185" t="s">
        <v>277</v>
      </c>
      <c r="D185" t="s">
        <v>278</v>
      </c>
      <c r="E185">
        <v>21000</v>
      </c>
      <c r="F185" t="s">
        <v>12</v>
      </c>
      <c r="G185" t="s">
        <v>74</v>
      </c>
      <c r="H185" t="s">
        <v>14</v>
      </c>
      <c r="I185">
        <v>0</v>
      </c>
    </row>
    <row r="186" spans="1:9" x14ac:dyDescent="0.25">
      <c r="A186" t="s">
        <v>221</v>
      </c>
      <c r="B186">
        <v>2008</v>
      </c>
      <c r="C186" t="s">
        <v>279</v>
      </c>
      <c r="D186" t="s">
        <v>208</v>
      </c>
      <c r="E186">
        <v>26000</v>
      </c>
      <c r="F186" t="s">
        <v>12</v>
      </c>
      <c r="G186" t="s">
        <v>74</v>
      </c>
      <c r="H186" t="s">
        <v>14</v>
      </c>
      <c r="I186">
        <v>1</v>
      </c>
    </row>
    <row r="187" spans="1:9" x14ac:dyDescent="0.25">
      <c r="A187" t="s">
        <v>280</v>
      </c>
      <c r="B187">
        <v>2008</v>
      </c>
      <c r="C187" t="s">
        <v>279</v>
      </c>
      <c r="D187" t="s">
        <v>275</v>
      </c>
      <c r="E187">
        <v>1900</v>
      </c>
      <c r="F187" t="s">
        <v>12</v>
      </c>
      <c r="G187" t="s">
        <v>74</v>
      </c>
      <c r="H187" t="s">
        <v>46</v>
      </c>
      <c r="I187">
        <v>0</v>
      </c>
    </row>
    <row r="188" spans="1:9" x14ac:dyDescent="0.25">
      <c r="A188" t="s">
        <v>281</v>
      </c>
      <c r="B188">
        <v>2010</v>
      </c>
      <c r="C188" t="s">
        <v>279</v>
      </c>
      <c r="D188" t="s">
        <v>234</v>
      </c>
      <c r="E188">
        <v>22000</v>
      </c>
      <c r="F188" t="s">
        <v>12</v>
      </c>
      <c r="G188" t="s">
        <v>74</v>
      </c>
      <c r="H188" t="s">
        <v>46</v>
      </c>
      <c r="I188">
        <v>0</v>
      </c>
    </row>
    <row r="189" spans="1:9" x14ac:dyDescent="0.25">
      <c r="A189" t="s">
        <v>282</v>
      </c>
      <c r="B189">
        <v>2013</v>
      </c>
      <c r="C189" t="s">
        <v>279</v>
      </c>
      <c r="D189" t="s">
        <v>236</v>
      </c>
      <c r="E189">
        <v>32000</v>
      </c>
      <c r="F189" t="s">
        <v>12</v>
      </c>
      <c r="G189" t="s">
        <v>74</v>
      </c>
      <c r="H189" t="s">
        <v>14</v>
      </c>
      <c r="I189">
        <v>0</v>
      </c>
    </row>
    <row r="190" spans="1:9" x14ac:dyDescent="0.25">
      <c r="A190" t="s">
        <v>283</v>
      </c>
      <c r="B190">
        <v>2013</v>
      </c>
      <c r="C190" t="s">
        <v>279</v>
      </c>
      <c r="D190" t="s">
        <v>268</v>
      </c>
      <c r="E190">
        <v>18000</v>
      </c>
      <c r="F190" t="s">
        <v>12</v>
      </c>
      <c r="G190" t="s">
        <v>74</v>
      </c>
      <c r="H190" t="s">
        <v>14</v>
      </c>
      <c r="I190">
        <v>0</v>
      </c>
    </row>
    <row r="191" spans="1:9" x14ac:dyDescent="0.25">
      <c r="A191" t="s">
        <v>284</v>
      </c>
      <c r="B191">
        <v>2005</v>
      </c>
      <c r="C191" t="s">
        <v>285</v>
      </c>
      <c r="D191" t="s">
        <v>268</v>
      </c>
      <c r="E191">
        <v>55000</v>
      </c>
      <c r="F191" t="s">
        <v>12</v>
      </c>
      <c r="G191" t="s">
        <v>74</v>
      </c>
      <c r="H191" t="s">
        <v>14</v>
      </c>
      <c r="I191">
        <v>0</v>
      </c>
    </row>
    <row r="192" spans="1:9" x14ac:dyDescent="0.25">
      <c r="A192" t="s">
        <v>221</v>
      </c>
      <c r="B192">
        <v>2008</v>
      </c>
      <c r="C192" t="s">
        <v>285</v>
      </c>
      <c r="D192" t="s">
        <v>208</v>
      </c>
      <c r="E192">
        <v>60000</v>
      </c>
      <c r="F192" t="s">
        <v>12</v>
      </c>
      <c r="G192" t="s">
        <v>74</v>
      </c>
      <c r="H192" t="s">
        <v>14</v>
      </c>
      <c r="I192">
        <v>0</v>
      </c>
    </row>
    <row r="193" spans="1:9" x14ac:dyDescent="0.25">
      <c r="A193" t="s">
        <v>286</v>
      </c>
      <c r="B193">
        <v>2012</v>
      </c>
      <c r="C193" t="s">
        <v>285</v>
      </c>
      <c r="D193" t="s">
        <v>268</v>
      </c>
      <c r="E193">
        <v>25000</v>
      </c>
      <c r="F193" t="s">
        <v>12</v>
      </c>
      <c r="G193" t="s">
        <v>74</v>
      </c>
      <c r="H193" t="s">
        <v>14</v>
      </c>
      <c r="I193">
        <v>1</v>
      </c>
    </row>
    <row r="194" spans="1:9" x14ac:dyDescent="0.25">
      <c r="A194" t="s">
        <v>287</v>
      </c>
      <c r="B194">
        <v>2007</v>
      </c>
      <c r="C194" t="s">
        <v>285</v>
      </c>
      <c r="D194" t="s">
        <v>208</v>
      </c>
      <c r="E194">
        <v>49000</v>
      </c>
      <c r="F194" t="s">
        <v>12</v>
      </c>
      <c r="G194" t="s">
        <v>74</v>
      </c>
      <c r="H194" t="s">
        <v>14</v>
      </c>
      <c r="I194">
        <v>1</v>
      </c>
    </row>
    <row r="195" spans="1:9" x14ac:dyDescent="0.25">
      <c r="A195" t="s">
        <v>288</v>
      </c>
      <c r="B195">
        <v>2013</v>
      </c>
      <c r="C195" t="s">
        <v>285</v>
      </c>
      <c r="D195" t="s">
        <v>219</v>
      </c>
      <c r="E195">
        <v>24000</v>
      </c>
      <c r="F195" t="s">
        <v>12</v>
      </c>
      <c r="G195" t="s">
        <v>74</v>
      </c>
      <c r="H195" t="s">
        <v>14</v>
      </c>
      <c r="I195">
        <v>1</v>
      </c>
    </row>
    <row r="196" spans="1:9" x14ac:dyDescent="0.25">
      <c r="A196" t="s">
        <v>289</v>
      </c>
      <c r="B196">
        <v>2008</v>
      </c>
      <c r="C196" t="s">
        <v>285</v>
      </c>
      <c r="D196" t="s">
        <v>225</v>
      </c>
      <c r="E196">
        <v>50000</v>
      </c>
      <c r="F196" t="s">
        <v>12</v>
      </c>
      <c r="G196" t="s">
        <v>74</v>
      </c>
      <c r="H196" t="s">
        <v>14</v>
      </c>
      <c r="I196">
        <v>0</v>
      </c>
    </row>
    <row r="197" spans="1:9" x14ac:dyDescent="0.25">
      <c r="A197" t="s">
        <v>290</v>
      </c>
      <c r="B197">
        <v>2015</v>
      </c>
      <c r="C197" t="s">
        <v>291</v>
      </c>
      <c r="D197" t="s">
        <v>292</v>
      </c>
      <c r="E197">
        <v>35000</v>
      </c>
      <c r="F197" t="s">
        <v>12</v>
      </c>
      <c r="G197" t="s">
        <v>74</v>
      </c>
      <c r="H197" t="s">
        <v>14</v>
      </c>
      <c r="I197">
        <v>0</v>
      </c>
    </row>
    <row r="198" spans="1:9" x14ac:dyDescent="0.25">
      <c r="A198" t="s">
        <v>252</v>
      </c>
      <c r="B198">
        <v>2008</v>
      </c>
      <c r="C198" t="s">
        <v>293</v>
      </c>
      <c r="D198" t="s">
        <v>234</v>
      </c>
      <c r="E198">
        <v>500000</v>
      </c>
      <c r="F198" t="s">
        <v>12</v>
      </c>
      <c r="G198" t="s">
        <v>74</v>
      </c>
      <c r="H198" t="s">
        <v>46</v>
      </c>
      <c r="I198">
        <v>0</v>
      </c>
    </row>
    <row r="199" spans="1:9" x14ac:dyDescent="0.25">
      <c r="A199" t="s">
        <v>282</v>
      </c>
      <c r="B199">
        <v>2010</v>
      </c>
      <c r="C199" t="s">
        <v>294</v>
      </c>
      <c r="D199" t="s">
        <v>236</v>
      </c>
      <c r="E199">
        <v>33000</v>
      </c>
      <c r="F199" t="s">
        <v>12</v>
      </c>
      <c r="G199" t="s">
        <v>74</v>
      </c>
      <c r="H199" t="s">
        <v>14</v>
      </c>
      <c r="I199">
        <v>0</v>
      </c>
    </row>
    <row r="200" spans="1:9" x14ac:dyDescent="0.25">
      <c r="A200" t="s">
        <v>286</v>
      </c>
      <c r="B200">
        <v>2011</v>
      </c>
      <c r="C200" t="s">
        <v>295</v>
      </c>
      <c r="D200" t="s">
        <v>268</v>
      </c>
      <c r="E200">
        <v>35000</v>
      </c>
      <c r="F200" t="s">
        <v>12</v>
      </c>
      <c r="G200" t="s">
        <v>74</v>
      </c>
      <c r="H200" t="s">
        <v>14</v>
      </c>
      <c r="I200">
        <v>1</v>
      </c>
    </row>
    <row r="201" spans="1:9" x14ac:dyDescent="0.25">
      <c r="A201" t="s">
        <v>274</v>
      </c>
      <c r="B201">
        <v>2007</v>
      </c>
      <c r="C201" t="s">
        <v>296</v>
      </c>
      <c r="D201" t="s">
        <v>275</v>
      </c>
      <c r="E201">
        <v>53000</v>
      </c>
      <c r="F201" t="s">
        <v>12</v>
      </c>
      <c r="G201" t="s">
        <v>74</v>
      </c>
      <c r="H201" t="s">
        <v>14</v>
      </c>
      <c r="I201">
        <v>0</v>
      </c>
    </row>
    <row r="202" spans="1:9" x14ac:dyDescent="0.25">
      <c r="A202" t="s">
        <v>221</v>
      </c>
      <c r="B202">
        <v>2006</v>
      </c>
      <c r="C202" t="s">
        <v>297</v>
      </c>
      <c r="D202" t="s">
        <v>208</v>
      </c>
      <c r="E202">
        <v>92233</v>
      </c>
      <c r="F202" t="s">
        <v>12</v>
      </c>
      <c r="G202" t="s">
        <v>74</v>
      </c>
      <c r="H202" t="s">
        <v>14</v>
      </c>
      <c r="I202">
        <v>0</v>
      </c>
    </row>
    <row r="203" spans="1:9" x14ac:dyDescent="0.25">
      <c r="A203" t="s">
        <v>298</v>
      </c>
      <c r="B203">
        <v>2010</v>
      </c>
      <c r="C203" t="s">
        <v>55</v>
      </c>
      <c r="D203" t="s">
        <v>299</v>
      </c>
      <c r="E203">
        <v>58000</v>
      </c>
      <c r="F203" t="s">
        <v>18</v>
      </c>
      <c r="G203" t="s">
        <v>13</v>
      </c>
      <c r="H203" t="s">
        <v>14</v>
      </c>
      <c r="I203">
        <v>1</v>
      </c>
    </row>
    <row r="204" spans="1:9" x14ac:dyDescent="0.25">
      <c r="A204" t="s">
        <v>300</v>
      </c>
      <c r="B204">
        <v>2015</v>
      </c>
      <c r="C204" t="s">
        <v>65</v>
      </c>
      <c r="D204" t="s">
        <v>301</v>
      </c>
      <c r="E204">
        <v>28200</v>
      </c>
      <c r="F204" t="s">
        <v>12</v>
      </c>
      <c r="G204" t="s">
        <v>13</v>
      </c>
      <c r="H204" t="s">
        <v>14</v>
      </c>
      <c r="I204">
        <v>0</v>
      </c>
    </row>
    <row r="205" spans="1:9" x14ac:dyDescent="0.25">
      <c r="A205" t="s">
        <v>302</v>
      </c>
      <c r="B205">
        <v>2011</v>
      </c>
      <c r="C205" t="s">
        <v>85</v>
      </c>
      <c r="D205" t="s">
        <v>26</v>
      </c>
      <c r="E205">
        <v>53460</v>
      </c>
      <c r="F205" t="s">
        <v>12</v>
      </c>
      <c r="G205" t="s">
        <v>13</v>
      </c>
      <c r="H205" t="s">
        <v>14</v>
      </c>
      <c r="I205">
        <v>0</v>
      </c>
    </row>
    <row r="206" spans="1:9" x14ac:dyDescent="0.25">
      <c r="A206" t="s">
        <v>303</v>
      </c>
      <c r="B206">
        <v>2015</v>
      </c>
      <c r="C206" t="s">
        <v>110</v>
      </c>
      <c r="D206" t="s">
        <v>304</v>
      </c>
      <c r="E206">
        <v>28282</v>
      </c>
      <c r="F206" t="s">
        <v>12</v>
      </c>
      <c r="G206" t="s">
        <v>13</v>
      </c>
      <c r="H206" t="s">
        <v>14</v>
      </c>
      <c r="I206">
        <v>0</v>
      </c>
    </row>
    <row r="207" spans="1:9" x14ac:dyDescent="0.25">
      <c r="A207" t="s">
        <v>300</v>
      </c>
      <c r="B207">
        <v>2016</v>
      </c>
      <c r="C207" t="s">
        <v>144</v>
      </c>
      <c r="D207" t="s">
        <v>301</v>
      </c>
      <c r="E207">
        <v>3493</v>
      </c>
      <c r="F207" t="s">
        <v>12</v>
      </c>
      <c r="G207" t="s">
        <v>13</v>
      </c>
      <c r="H207" t="s">
        <v>14</v>
      </c>
      <c r="I207">
        <v>1</v>
      </c>
    </row>
    <row r="208" spans="1:9" x14ac:dyDescent="0.25">
      <c r="A208" t="s">
        <v>305</v>
      </c>
      <c r="B208">
        <v>2017</v>
      </c>
      <c r="C208" t="s">
        <v>306</v>
      </c>
      <c r="D208" t="s">
        <v>307</v>
      </c>
      <c r="E208">
        <v>12479</v>
      </c>
      <c r="F208" t="s">
        <v>12</v>
      </c>
      <c r="G208" t="s">
        <v>13</v>
      </c>
      <c r="H208" t="s">
        <v>14</v>
      </c>
      <c r="I208">
        <v>0</v>
      </c>
    </row>
    <row r="209" spans="1:9" x14ac:dyDescent="0.25">
      <c r="A209" t="s">
        <v>300</v>
      </c>
      <c r="B209">
        <v>2015</v>
      </c>
      <c r="C209" t="s">
        <v>308</v>
      </c>
      <c r="D209" t="s">
        <v>301</v>
      </c>
      <c r="E209">
        <v>34797</v>
      </c>
      <c r="F209" t="s">
        <v>12</v>
      </c>
      <c r="G209" t="s">
        <v>13</v>
      </c>
      <c r="H209" t="s">
        <v>46</v>
      </c>
      <c r="I209">
        <v>0</v>
      </c>
    </row>
    <row r="210" spans="1:9" x14ac:dyDescent="0.25">
      <c r="A210" t="s">
        <v>298</v>
      </c>
      <c r="B210">
        <v>2017</v>
      </c>
      <c r="C210" t="s">
        <v>309</v>
      </c>
      <c r="D210" t="s">
        <v>310</v>
      </c>
      <c r="E210">
        <v>3435</v>
      </c>
      <c r="F210" t="s">
        <v>12</v>
      </c>
      <c r="G210" t="s">
        <v>13</v>
      </c>
      <c r="H210" t="s">
        <v>14</v>
      </c>
      <c r="I210">
        <v>0</v>
      </c>
    </row>
    <row r="211" spans="1:9" x14ac:dyDescent="0.25">
      <c r="A211" t="s">
        <v>300</v>
      </c>
      <c r="B211">
        <v>2015</v>
      </c>
      <c r="C211" t="s">
        <v>311</v>
      </c>
      <c r="D211" t="s">
        <v>301</v>
      </c>
      <c r="E211">
        <v>21125</v>
      </c>
      <c r="F211" t="s">
        <v>18</v>
      </c>
      <c r="G211" t="s">
        <v>13</v>
      </c>
      <c r="H211" t="s">
        <v>14</v>
      </c>
      <c r="I211">
        <v>0</v>
      </c>
    </row>
    <row r="212" spans="1:9" x14ac:dyDescent="0.25">
      <c r="A212" t="s">
        <v>302</v>
      </c>
      <c r="B212">
        <v>2012</v>
      </c>
      <c r="C212" t="s">
        <v>76</v>
      </c>
      <c r="D212" t="s">
        <v>26</v>
      </c>
      <c r="E212">
        <v>35775</v>
      </c>
      <c r="F212" t="s">
        <v>12</v>
      </c>
      <c r="G212" t="s">
        <v>13</v>
      </c>
      <c r="H212" t="s">
        <v>14</v>
      </c>
      <c r="I212">
        <v>0</v>
      </c>
    </row>
    <row r="213" spans="1:9" x14ac:dyDescent="0.25">
      <c r="A213" t="s">
        <v>312</v>
      </c>
      <c r="B213">
        <v>2015</v>
      </c>
      <c r="C213" t="s">
        <v>313</v>
      </c>
      <c r="D213" t="s">
        <v>314</v>
      </c>
      <c r="E213">
        <v>43535</v>
      </c>
      <c r="F213" t="s">
        <v>18</v>
      </c>
      <c r="G213" t="s">
        <v>13</v>
      </c>
      <c r="H213" t="s">
        <v>14</v>
      </c>
      <c r="I213">
        <v>0</v>
      </c>
    </row>
    <row r="214" spans="1:9" x14ac:dyDescent="0.25">
      <c r="A214" t="s">
        <v>315</v>
      </c>
      <c r="B214">
        <v>2016</v>
      </c>
      <c r="C214" t="s">
        <v>163</v>
      </c>
      <c r="D214" t="s">
        <v>316</v>
      </c>
      <c r="E214">
        <v>22671</v>
      </c>
      <c r="F214" t="s">
        <v>12</v>
      </c>
      <c r="G214" t="s">
        <v>13</v>
      </c>
      <c r="H214" t="s">
        <v>14</v>
      </c>
      <c r="I214">
        <v>0</v>
      </c>
    </row>
    <row r="215" spans="1:9" x14ac:dyDescent="0.25">
      <c r="A215" t="s">
        <v>298</v>
      </c>
      <c r="B215">
        <v>2011</v>
      </c>
      <c r="C215" t="s">
        <v>69</v>
      </c>
      <c r="D215" t="s">
        <v>299</v>
      </c>
      <c r="E215">
        <v>31604</v>
      </c>
      <c r="F215" t="s">
        <v>12</v>
      </c>
      <c r="G215" t="s">
        <v>13</v>
      </c>
      <c r="H215" t="s">
        <v>14</v>
      </c>
      <c r="I215">
        <v>0</v>
      </c>
    </row>
    <row r="216" spans="1:9" x14ac:dyDescent="0.25">
      <c r="A216" t="s">
        <v>300</v>
      </c>
      <c r="B216">
        <v>2017</v>
      </c>
      <c r="C216" t="s">
        <v>144</v>
      </c>
      <c r="D216" t="s">
        <v>301</v>
      </c>
      <c r="E216">
        <v>20114</v>
      </c>
      <c r="F216" t="s">
        <v>12</v>
      </c>
      <c r="G216" t="s">
        <v>13</v>
      </c>
      <c r="H216" t="s">
        <v>14</v>
      </c>
      <c r="I216">
        <v>0</v>
      </c>
    </row>
    <row r="217" spans="1:9" x14ac:dyDescent="0.25">
      <c r="A217" t="s">
        <v>317</v>
      </c>
      <c r="B217">
        <v>2012</v>
      </c>
      <c r="C217" t="s">
        <v>115</v>
      </c>
      <c r="D217" t="s">
        <v>318</v>
      </c>
      <c r="E217">
        <v>36100</v>
      </c>
      <c r="F217" t="s">
        <v>12</v>
      </c>
      <c r="G217" t="s">
        <v>13</v>
      </c>
      <c r="H217" t="s">
        <v>14</v>
      </c>
      <c r="I217">
        <v>0</v>
      </c>
    </row>
    <row r="218" spans="1:9" x14ac:dyDescent="0.25">
      <c r="A218" t="s">
        <v>303</v>
      </c>
      <c r="B218">
        <v>2016</v>
      </c>
      <c r="C218" t="s">
        <v>69</v>
      </c>
      <c r="D218" t="s">
        <v>304</v>
      </c>
      <c r="E218">
        <v>12500</v>
      </c>
      <c r="F218" t="s">
        <v>12</v>
      </c>
      <c r="G218" t="s">
        <v>13</v>
      </c>
      <c r="H218" t="s">
        <v>14</v>
      </c>
      <c r="I218">
        <v>0</v>
      </c>
    </row>
    <row r="219" spans="1:9" x14ac:dyDescent="0.25">
      <c r="A219" t="s">
        <v>303</v>
      </c>
      <c r="B219">
        <v>2016</v>
      </c>
      <c r="C219" t="s">
        <v>319</v>
      </c>
      <c r="D219" t="s">
        <v>304</v>
      </c>
      <c r="E219">
        <v>15000</v>
      </c>
      <c r="F219" t="s">
        <v>12</v>
      </c>
      <c r="G219" t="s">
        <v>13</v>
      </c>
      <c r="H219" t="s">
        <v>14</v>
      </c>
      <c r="I219">
        <v>0</v>
      </c>
    </row>
    <row r="220" spans="1:9" x14ac:dyDescent="0.25">
      <c r="A220" t="s">
        <v>317</v>
      </c>
      <c r="B220">
        <v>2014</v>
      </c>
      <c r="C220" t="s">
        <v>320</v>
      </c>
      <c r="D220" t="s">
        <v>318</v>
      </c>
      <c r="E220">
        <v>45078</v>
      </c>
      <c r="F220" t="s">
        <v>12</v>
      </c>
      <c r="G220" t="s">
        <v>13</v>
      </c>
      <c r="H220" t="s">
        <v>14</v>
      </c>
      <c r="I220">
        <v>0</v>
      </c>
    </row>
    <row r="221" spans="1:9" x14ac:dyDescent="0.25">
      <c r="A221" t="s">
        <v>317</v>
      </c>
      <c r="B221">
        <v>2012</v>
      </c>
      <c r="C221" t="s">
        <v>115</v>
      </c>
      <c r="D221" t="s">
        <v>318</v>
      </c>
      <c r="E221">
        <v>36000</v>
      </c>
      <c r="F221" t="s">
        <v>12</v>
      </c>
      <c r="G221" t="s">
        <v>13</v>
      </c>
      <c r="H221" t="s">
        <v>14</v>
      </c>
      <c r="I221">
        <v>0</v>
      </c>
    </row>
    <row r="222" spans="1:9" x14ac:dyDescent="0.25">
      <c r="A222" t="s">
        <v>303</v>
      </c>
      <c r="B222">
        <v>2017</v>
      </c>
      <c r="C222" t="s">
        <v>321</v>
      </c>
      <c r="D222" t="s">
        <v>304</v>
      </c>
      <c r="E222">
        <v>38488</v>
      </c>
      <c r="F222" t="s">
        <v>12</v>
      </c>
      <c r="G222" t="s">
        <v>13</v>
      </c>
      <c r="H222" t="s">
        <v>14</v>
      </c>
      <c r="I222">
        <v>0</v>
      </c>
    </row>
    <row r="223" spans="1:9" x14ac:dyDescent="0.25">
      <c r="A223" t="s">
        <v>298</v>
      </c>
      <c r="B223">
        <v>2013</v>
      </c>
      <c r="C223" t="s">
        <v>115</v>
      </c>
      <c r="D223" t="s">
        <v>299</v>
      </c>
      <c r="E223">
        <v>32000</v>
      </c>
      <c r="F223" t="s">
        <v>12</v>
      </c>
      <c r="G223" t="s">
        <v>13</v>
      </c>
      <c r="H223" t="s">
        <v>46</v>
      </c>
      <c r="I223">
        <v>0</v>
      </c>
    </row>
    <row r="224" spans="1:9" x14ac:dyDescent="0.25">
      <c r="A224" t="s">
        <v>298</v>
      </c>
      <c r="B224">
        <v>2014</v>
      </c>
      <c r="C224">
        <v>6</v>
      </c>
      <c r="D224" t="s">
        <v>322</v>
      </c>
      <c r="E224">
        <v>77632</v>
      </c>
      <c r="F224" t="s">
        <v>18</v>
      </c>
      <c r="G224" t="s">
        <v>13</v>
      </c>
      <c r="H224" t="s">
        <v>14</v>
      </c>
      <c r="I224">
        <v>0</v>
      </c>
    </row>
    <row r="225" spans="1:9" x14ac:dyDescent="0.25">
      <c r="A225" t="s">
        <v>317</v>
      </c>
      <c r="B225">
        <v>2015</v>
      </c>
      <c r="C225" t="s">
        <v>323</v>
      </c>
      <c r="D225" t="s">
        <v>318</v>
      </c>
      <c r="E225">
        <v>61381</v>
      </c>
      <c r="F225" t="s">
        <v>18</v>
      </c>
      <c r="G225" t="s">
        <v>13</v>
      </c>
      <c r="H225" t="s">
        <v>14</v>
      </c>
      <c r="I225">
        <v>0</v>
      </c>
    </row>
    <row r="226" spans="1:9" x14ac:dyDescent="0.25">
      <c r="A226" t="s">
        <v>317</v>
      </c>
      <c r="B226">
        <v>2013</v>
      </c>
      <c r="C226" t="s">
        <v>324</v>
      </c>
      <c r="D226" t="s">
        <v>318</v>
      </c>
      <c r="E226">
        <v>36198</v>
      </c>
      <c r="F226" t="s">
        <v>12</v>
      </c>
      <c r="G226" t="s">
        <v>13</v>
      </c>
      <c r="H226" t="s">
        <v>46</v>
      </c>
      <c r="I226">
        <v>0</v>
      </c>
    </row>
    <row r="227" spans="1:9" x14ac:dyDescent="0.25">
      <c r="A227" t="s">
        <v>302</v>
      </c>
      <c r="B227">
        <v>2011</v>
      </c>
      <c r="C227" t="s">
        <v>325</v>
      </c>
      <c r="D227" t="s">
        <v>26</v>
      </c>
      <c r="E227">
        <v>22517</v>
      </c>
      <c r="F227" t="s">
        <v>12</v>
      </c>
      <c r="G227" t="s">
        <v>13</v>
      </c>
      <c r="H227" t="s">
        <v>14</v>
      </c>
      <c r="I227">
        <v>0</v>
      </c>
    </row>
    <row r="228" spans="1:9" x14ac:dyDescent="0.25">
      <c r="A228" t="s">
        <v>300</v>
      </c>
      <c r="B228">
        <v>2015</v>
      </c>
      <c r="C228" t="s">
        <v>144</v>
      </c>
      <c r="D228" t="s">
        <v>301</v>
      </c>
      <c r="E228">
        <v>24678</v>
      </c>
      <c r="F228" t="s">
        <v>12</v>
      </c>
      <c r="G228" t="s">
        <v>13</v>
      </c>
      <c r="H228" t="s">
        <v>14</v>
      </c>
      <c r="I228">
        <v>0</v>
      </c>
    </row>
    <row r="229" spans="1:9" x14ac:dyDescent="0.25">
      <c r="A229" t="s">
        <v>302</v>
      </c>
      <c r="B229">
        <v>2011</v>
      </c>
      <c r="C229" t="s">
        <v>95</v>
      </c>
      <c r="D229" t="s">
        <v>304</v>
      </c>
      <c r="E229">
        <v>57000</v>
      </c>
      <c r="F229" t="s">
        <v>12</v>
      </c>
      <c r="G229" t="s">
        <v>13</v>
      </c>
      <c r="H229" t="s">
        <v>14</v>
      </c>
      <c r="I229">
        <v>0</v>
      </c>
    </row>
    <row r="230" spans="1:9" x14ac:dyDescent="0.25">
      <c r="A230" t="s">
        <v>317</v>
      </c>
      <c r="B230">
        <v>2012</v>
      </c>
      <c r="C230" t="s">
        <v>80</v>
      </c>
      <c r="D230" t="s">
        <v>318</v>
      </c>
      <c r="E230">
        <v>60000</v>
      </c>
      <c r="F230" t="s">
        <v>18</v>
      </c>
      <c r="G230" t="s">
        <v>13</v>
      </c>
      <c r="H230" t="s">
        <v>14</v>
      </c>
      <c r="I230">
        <v>0</v>
      </c>
    </row>
    <row r="231" spans="1:9" x14ac:dyDescent="0.25">
      <c r="A231" t="s">
        <v>298</v>
      </c>
      <c r="B231">
        <v>2012</v>
      </c>
      <c r="C231" t="s">
        <v>76</v>
      </c>
      <c r="D231" t="s">
        <v>299</v>
      </c>
      <c r="E231">
        <v>52132</v>
      </c>
      <c r="F231" t="s">
        <v>18</v>
      </c>
      <c r="G231" t="s">
        <v>13</v>
      </c>
      <c r="H231" t="s">
        <v>14</v>
      </c>
      <c r="I231">
        <v>0</v>
      </c>
    </row>
    <row r="232" spans="1:9" x14ac:dyDescent="0.25">
      <c r="A232" t="s">
        <v>317</v>
      </c>
      <c r="B232">
        <v>2013</v>
      </c>
      <c r="C232" t="s">
        <v>326</v>
      </c>
      <c r="D232" t="s">
        <v>318</v>
      </c>
      <c r="E232">
        <v>45000</v>
      </c>
      <c r="F232" t="s">
        <v>18</v>
      </c>
      <c r="G232" t="s">
        <v>13</v>
      </c>
      <c r="H232" t="s">
        <v>14</v>
      </c>
      <c r="I232">
        <v>0</v>
      </c>
    </row>
    <row r="233" spans="1:9" x14ac:dyDescent="0.25">
      <c r="A233" t="s">
        <v>317</v>
      </c>
      <c r="B233">
        <v>2017</v>
      </c>
      <c r="C233" t="s">
        <v>29</v>
      </c>
      <c r="D233" t="s">
        <v>318</v>
      </c>
      <c r="E233">
        <v>15001</v>
      </c>
      <c r="F233" t="s">
        <v>12</v>
      </c>
      <c r="G233" t="s">
        <v>13</v>
      </c>
      <c r="H233" t="s">
        <v>14</v>
      </c>
      <c r="I233">
        <v>0</v>
      </c>
    </row>
    <row r="234" spans="1:9" x14ac:dyDescent="0.25">
      <c r="A234" t="s">
        <v>312</v>
      </c>
      <c r="B234">
        <v>2015</v>
      </c>
      <c r="C234" t="s">
        <v>327</v>
      </c>
      <c r="D234" t="s">
        <v>314</v>
      </c>
      <c r="E234">
        <v>12900</v>
      </c>
      <c r="F234" t="s">
        <v>12</v>
      </c>
      <c r="G234" t="s">
        <v>13</v>
      </c>
      <c r="H234" t="s">
        <v>46</v>
      </c>
      <c r="I234">
        <v>0</v>
      </c>
    </row>
    <row r="235" spans="1:9" x14ac:dyDescent="0.25">
      <c r="A235" t="s">
        <v>300</v>
      </c>
      <c r="B235">
        <v>2013</v>
      </c>
      <c r="C235" t="s">
        <v>328</v>
      </c>
      <c r="D235" t="s">
        <v>301</v>
      </c>
      <c r="E235">
        <v>53000</v>
      </c>
      <c r="F235" t="s">
        <v>18</v>
      </c>
      <c r="G235" t="s">
        <v>13</v>
      </c>
      <c r="H235" t="s">
        <v>14</v>
      </c>
      <c r="I235">
        <v>0</v>
      </c>
    </row>
    <row r="236" spans="1:9" x14ac:dyDescent="0.25">
      <c r="A236" t="s">
        <v>300</v>
      </c>
      <c r="B236">
        <v>2015</v>
      </c>
      <c r="C236" t="s">
        <v>83</v>
      </c>
      <c r="D236" t="s">
        <v>301</v>
      </c>
      <c r="E236">
        <v>4492</v>
      </c>
      <c r="F236" t="s">
        <v>12</v>
      </c>
      <c r="G236" t="s">
        <v>13</v>
      </c>
      <c r="H236" t="s">
        <v>14</v>
      </c>
      <c r="I236">
        <v>0</v>
      </c>
    </row>
    <row r="237" spans="1:9" x14ac:dyDescent="0.25">
      <c r="A237" t="s">
        <v>317</v>
      </c>
      <c r="B237">
        <v>2017</v>
      </c>
      <c r="C237" t="s">
        <v>329</v>
      </c>
      <c r="D237" t="s">
        <v>318</v>
      </c>
      <c r="E237">
        <v>15141</v>
      </c>
      <c r="F237" t="s">
        <v>12</v>
      </c>
      <c r="G237" t="s">
        <v>13</v>
      </c>
      <c r="H237" t="s">
        <v>14</v>
      </c>
      <c r="I237">
        <v>0</v>
      </c>
    </row>
    <row r="238" spans="1:9" x14ac:dyDescent="0.25">
      <c r="A238" t="s">
        <v>303</v>
      </c>
      <c r="B238">
        <v>2016</v>
      </c>
      <c r="C238" t="s">
        <v>76</v>
      </c>
      <c r="D238" t="s">
        <v>304</v>
      </c>
      <c r="E238">
        <v>11849</v>
      </c>
      <c r="F238" t="s">
        <v>12</v>
      </c>
      <c r="G238" t="s">
        <v>13</v>
      </c>
      <c r="H238" t="s">
        <v>14</v>
      </c>
      <c r="I238">
        <v>0</v>
      </c>
    </row>
    <row r="239" spans="1:9" x14ac:dyDescent="0.25">
      <c r="A239" t="s">
        <v>315</v>
      </c>
      <c r="B239">
        <v>2015</v>
      </c>
      <c r="C239" t="s">
        <v>163</v>
      </c>
      <c r="D239" t="s">
        <v>316</v>
      </c>
      <c r="E239">
        <v>68000</v>
      </c>
      <c r="F239" t="s">
        <v>18</v>
      </c>
      <c r="G239" t="s">
        <v>13</v>
      </c>
      <c r="H239" t="s">
        <v>14</v>
      </c>
      <c r="I239">
        <v>0</v>
      </c>
    </row>
    <row r="240" spans="1:9" x14ac:dyDescent="0.25">
      <c r="A240" t="s">
        <v>317</v>
      </c>
      <c r="B240">
        <v>2013</v>
      </c>
      <c r="C240" t="s">
        <v>330</v>
      </c>
      <c r="D240" t="s">
        <v>318</v>
      </c>
      <c r="E240">
        <v>60241</v>
      </c>
      <c r="F240" t="s">
        <v>12</v>
      </c>
      <c r="G240" t="s">
        <v>13</v>
      </c>
      <c r="H240" t="s">
        <v>14</v>
      </c>
      <c r="I240">
        <v>0</v>
      </c>
    </row>
    <row r="241" spans="1:9" x14ac:dyDescent="0.25">
      <c r="A241" t="s">
        <v>303</v>
      </c>
      <c r="B241">
        <v>2012</v>
      </c>
      <c r="C241">
        <v>2</v>
      </c>
      <c r="D241" t="s">
        <v>304</v>
      </c>
      <c r="E241">
        <v>23709</v>
      </c>
      <c r="F241" t="s">
        <v>12</v>
      </c>
      <c r="G241" t="s">
        <v>13</v>
      </c>
      <c r="H241" t="s">
        <v>14</v>
      </c>
      <c r="I241">
        <v>0</v>
      </c>
    </row>
    <row r="242" spans="1:9" x14ac:dyDescent="0.25">
      <c r="A242" t="s">
        <v>317</v>
      </c>
      <c r="B242">
        <v>2012</v>
      </c>
      <c r="C242" t="s">
        <v>331</v>
      </c>
      <c r="D242" t="s">
        <v>318</v>
      </c>
      <c r="E242">
        <v>32322</v>
      </c>
      <c r="F242" t="s">
        <v>18</v>
      </c>
      <c r="G242" t="s">
        <v>13</v>
      </c>
      <c r="H242" t="s">
        <v>14</v>
      </c>
      <c r="I242">
        <v>0</v>
      </c>
    </row>
    <row r="243" spans="1:9" x14ac:dyDescent="0.25">
      <c r="A243" t="s">
        <v>305</v>
      </c>
      <c r="B243">
        <v>2015</v>
      </c>
      <c r="C243" t="s">
        <v>16</v>
      </c>
      <c r="D243" t="s">
        <v>307</v>
      </c>
      <c r="E243">
        <v>35866</v>
      </c>
      <c r="F243" t="s">
        <v>12</v>
      </c>
      <c r="G243" t="s">
        <v>13</v>
      </c>
      <c r="H243" t="s">
        <v>14</v>
      </c>
      <c r="I243">
        <v>1</v>
      </c>
    </row>
    <row r="244" spans="1:9" x14ac:dyDescent="0.25">
      <c r="A244" t="s">
        <v>305</v>
      </c>
      <c r="B244">
        <v>2014</v>
      </c>
      <c r="C244" t="s">
        <v>65</v>
      </c>
      <c r="D244" t="s">
        <v>307</v>
      </c>
      <c r="E244">
        <v>34000</v>
      </c>
      <c r="F244" t="s">
        <v>12</v>
      </c>
      <c r="G244" t="s">
        <v>13</v>
      </c>
      <c r="H244" t="s">
        <v>14</v>
      </c>
      <c r="I244">
        <v>0</v>
      </c>
    </row>
    <row r="245" spans="1:9" x14ac:dyDescent="0.25">
      <c r="A245" t="s">
        <v>298</v>
      </c>
      <c r="B245">
        <v>2016</v>
      </c>
      <c r="C245" t="s">
        <v>332</v>
      </c>
      <c r="D245" t="s">
        <v>322</v>
      </c>
      <c r="E245">
        <v>7000</v>
      </c>
      <c r="F245" t="s">
        <v>12</v>
      </c>
      <c r="G245" t="s">
        <v>13</v>
      </c>
      <c r="H245" t="s">
        <v>14</v>
      </c>
      <c r="I245">
        <v>0</v>
      </c>
    </row>
    <row r="246" spans="1:9" x14ac:dyDescent="0.25">
      <c r="A246" t="s">
        <v>317</v>
      </c>
      <c r="B246">
        <v>2013</v>
      </c>
      <c r="C246" t="s">
        <v>333</v>
      </c>
      <c r="D246" t="s">
        <v>318</v>
      </c>
      <c r="E246">
        <v>49000</v>
      </c>
      <c r="F246" t="s">
        <v>18</v>
      </c>
      <c r="G246" t="s">
        <v>13</v>
      </c>
      <c r="H246" t="s">
        <v>14</v>
      </c>
      <c r="I246">
        <v>0</v>
      </c>
    </row>
    <row r="247" spans="1:9" x14ac:dyDescent="0.25">
      <c r="A247" t="s">
        <v>317</v>
      </c>
      <c r="B247">
        <v>2012</v>
      </c>
      <c r="C247" t="s">
        <v>334</v>
      </c>
      <c r="D247" t="s">
        <v>318</v>
      </c>
      <c r="E247">
        <v>71000</v>
      </c>
      <c r="F247" t="s">
        <v>18</v>
      </c>
      <c r="G247" t="s">
        <v>13</v>
      </c>
      <c r="H247" t="s">
        <v>14</v>
      </c>
      <c r="I247">
        <v>0</v>
      </c>
    </row>
    <row r="248" spans="1:9" x14ac:dyDescent="0.25">
      <c r="A248" t="s">
        <v>298</v>
      </c>
      <c r="B248">
        <v>2012</v>
      </c>
      <c r="C248" t="s">
        <v>335</v>
      </c>
      <c r="D248" t="s">
        <v>299</v>
      </c>
      <c r="E248">
        <v>35000</v>
      </c>
      <c r="F248" t="s">
        <v>12</v>
      </c>
      <c r="G248" t="s">
        <v>13</v>
      </c>
      <c r="H248" t="s">
        <v>14</v>
      </c>
      <c r="I248">
        <v>0</v>
      </c>
    </row>
    <row r="249" spans="1:9" x14ac:dyDescent="0.25">
      <c r="A249" t="s">
        <v>317</v>
      </c>
      <c r="B249">
        <v>2015</v>
      </c>
      <c r="C249" t="s">
        <v>333</v>
      </c>
      <c r="D249" t="s">
        <v>318</v>
      </c>
      <c r="E249">
        <v>36000</v>
      </c>
      <c r="F249" t="s">
        <v>12</v>
      </c>
      <c r="G249" t="s">
        <v>13</v>
      </c>
      <c r="H249" t="s">
        <v>14</v>
      </c>
      <c r="I249">
        <v>0</v>
      </c>
    </row>
    <row r="250" spans="1:9" x14ac:dyDescent="0.25">
      <c r="A250" t="s">
        <v>302</v>
      </c>
      <c r="B250">
        <v>2013</v>
      </c>
      <c r="C250">
        <v>4</v>
      </c>
      <c r="D250" t="s">
        <v>26</v>
      </c>
      <c r="E250">
        <v>30000</v>
      </c>
      <c r="F250" t="s">
        <v>12</v>
      </c>
      <c r="G250" t="s">
        <v>13</v>
      </c>
      <c r="H250" t="s">
        <v>14</v>
      </c>
      <c r="I250">
        <v>0</v>
      </c>
    </row>
    <row r="251" spans="1:9" x14ac:dyDescent="0.25">
      <c r="A251" t="s">
        <v>298</v>
      </c>
      <c r="B251">
        <v>2016</v>
      </c>
      <c r="C251" t="s">
        <v>144</v>
      </c>
      <c r="D251" t="s">
        <v>322</v>
      </c>
      <c r="E251">
        <v>17000</v>
      </c>
      <c r="F251" t="s">
        <v>12</v>
      </c>
      <c r="G251" t="s">
        <v>13</v>
      </c>
      <c r="H251" t="s">
        <v>14</v>
      </c>
      <c r="I251">
        <v>0</v>
      </c>
    </row>
    <row r="252" spans="1:9" x14ac:dyDescent="0.25">
      <c r="A252" t="s">
        <v>315</v>
      </c>
      <c r="B252">
        <v>2016</v>
      </c>
      <c r="C252" t="s">
        <v>336</v>
      </c>
      <c r="D252" t="s">
        <v>316</v>
      </c>
      <c r="E252">
        <v>35934</v>
      </c>
      <c r="F252" t="s">
        <v>18</v>
      </c>
      <c r="G252" t="s">
        <v>13</v>
      </c>
      <c r="H252" t="s">
        <v>14</v>
      </c>
      <c r="I252">
        <v>0</v>
      </c>
    </row>
    <row r="253" spans="1:9" x14ac:dyDescent="0.25">
      <c r="A253" t="s">
        <v>337</v>
      </c>
      <c r="B253">
        <v>2013</v>
      </c>
      <c r="C253">
        <v>5</v>
      </c>
      <c r="D253" t="s">
        <v>338</v>
      </c>
      <c r="E253">
        <v>56701</v>
      </c>
      <c r="F253" t="s">
        <v>12</v>
      </c>
      <c r="G253" t="s">
        <v>13</v>
      </c>
      <c r="H253" t="s">
        <v>14</v>
      </c>
      <c r="I253">
        <v>0</v>
      </c>
    </row>
    <row r="254" spans="1:9" x14ac:dyDescent="0.25">
      <c r="A254" t="s">
        <v>339</v>
      </c>
      <c r="B254">
        <v>2015</v>
      </c>
      <c r="C254" t="s">
        <v>340</v>
      </c>
      <c r="D254" t="s">
        <v>341</v>
      </c>
      <c r="E254">
        <v>31427</v>
      </c>
      <c r="F254" t="s">
        <v>12</v>
      </c>
      <c r="G254" t="s">
        <v>13</v>
      </c>
      <c r="H254" t="s">
        <v>46</v>
      </c>
      <c r="I254">
        <v>0</v>
      </c>
    </row>
    <row r="255" spans="1:9" x14ac:dyDescent="0.25">
      <c r="A255" t="s">
        <v>337</v>
      </c>
      <c r="B255">
        <v>2014</v>
      </c>
      <c r="C255" t="s">
        <v>88</v>
      </c>
      <c r="D255" t="s">
        <v>338</v>
      </c>
      <c r="E255">
        <v>48000</v>
      </c>
      <c r="F255" t="s">
        <v>18</v>
      </c>
      <c r="G255" t="s">
        <v>13</v>
      </c>
      <c r="H255" t="s">
        <v>14</v>
      </c>
      <c r="I255">
        <v>0</v>
      </c>
    </row>
    <row r="256" spans="1:9" x14ac:dyDescent="0.25">
      <c r="A256" t="s">
        <v>337</v>
      </c>
      <c r="B256">
        <v>2013</v>
      </c>
      <c r="C256" t="s">
        <v>144</v>
      </c>
      <c r="D256" t="s">
        <v>338</v>
      </c>
      <c r="E256">
        <v>54242</v>
      </c>
      <c r="F256" t="s">
        <v>12</v>
      </c>
      <c r="G256" t="s">
        <v>13</v>
      </c>
      <c r="H256" t="s">
        <v>14</v>
      </c>
      <c r="I256">
        <v>0</v>
      </c>
    </row>
    <row r="257" spans="1:9" x14ac:dyDescent="0.25">
      <c r="A257" t="s">
        <v>339</v>
      </c>
      <c r="B257">
        <v>2012</v>
      </c>
      <c r="C257">
        <v>3</v>
      </c>
      <c r="D257" t="s">
        <v>331</v>
      </c>
      <c r="E257">
        <v>53675</v>
      </c>
      <c r="F257" t="s">
        <v>12</v>
      </c>
      <c r="G257" t="s">
        <v>13</v>
      </c>
      <c r="H257" t="s">
        <v>14</v>
      </c>
      <c r="I257">
        <v>0</v>
      </c>
    </row>
    <row r="258" spans="1:9" x14ac:dyDescent="0.25">
      <c r="A258" t="s">
        <v>337</v>
      </c>
      <c r="B258">
        <v>2016</v>
      </c>
      <c r="C258" t="s">
        <v>342</v>
      </c>
      <c r="D258" t="s">
        <v>316</v>
      </c>
      <c r="E258">
        <v>49562</v>
      </c>
      <c r="F258" t="s">
        <v>12</v>
      </c>
      <c r="G258" t="s">
        <v>13</v>
      </c>
      <c r="H258" t="s">
        <v>14</v>
      </c>
      <c r="I258">
        <v>0</v>
      </c>
    </row>
    <row r="259" spans="1:9" x14ac:dyDescent="0.25">
      <c r="A259" t="s">
        <v>337</v>
      </c>
      <c r="B259">
        <v>2015</v>
      </c>
      <c r="C259" t="s">
        <v>343</v>
      </c>
      <c r="D259" t="s">
        <v>316</v>
      </c>
      <c r="E259">
        <v>40324</v>
      </c>
      <c r="F259" t="s">
        <v>12</v>
      </c>
      <c r="G259" t="s">
        <v>13</v>
      </c>
      <c r="H259" t="s">
        <v>14</v>
      </c>
      <c r="I259">
        <v>0</v>
      </c>
    </row>
    <row r="260" spans="1:9" x14ac:dyDescent="0.25">
      <c r="A260" t="s">
        <v>337</v>
      </c>
      <c r="B260">
        <v>2015</v>
      </c>
      <c r="C260" t="s">
        <v>344</v>
      </c>
      <c r="D260" t="s">
        <v>316</v>
      </c>
      <c r="E260">
        <v>25000</v>
      </c>
      <c r="F260" t="s">
        <v>12</v>
      </c>
      <c r="G260" t="s">
        <v>13</v>
      </c>
      <c r="H260" t="s">
        <v>14</v>
      </c>
      <c r="I260">
        <v>0</v>
      </c>
    </row>
    <row r="261" spans="1:9" x14ac:dyDescent="0.25">
      <c r="A261" t="s">
        <v>345</v>
      </c>
      <c r="B261">
        <v>2014</v>
      </c>
      <c r="C261" t="s">
        <v>328</v>
      </c>
      <c r="D261">
        <v>7</v>
      </c>
      <c r="E261">
        <v>36054</v>
      </c>
      <c r="F261" t="s">
        <v>12</v>
      </c>
      <c r="G261" t="s">
        <v>13</v>
      </c>
      <c r="H261" t="s">
        <v>14</v>
      </c>
      <c r="I261">
        <v>0</v>
      </c>
    </row>
    <row r="262" spans="1:9" x14ac:dyDescent="0.25">
      <c r="A262" t="s">
        <v>337</v>
      </c>
      <c r="B262">
        <v>2016</v>
      </c>
      <c r="C262" t="s">
        <v>346</v>
      </c>
      <c r="D262" t="s">
        <v>316</v>
      </c>
      <c r="E262">
        <v>29223</v>
      </c>
      <c r="F262" t="s">
        <v>12</v>
      </c>
      <c r="G262" t="s">
        <v>13</v>
      </c>
      <c r="H262" t="s">
        <v>14</v>
      </c>
      <c r="I262">
        <v>0</v>
      </c>
    </row>
    <row r="263" spans="1:9" x14ac:dyDescent="0.25">
      <c r="A263" t="s">
        <v>339</v>
      </c>
      <c r="B263">
        <v>2016</v>
      </c>
      <c r="C263" t="s">
        <v>83</v>
      </c>
      <c r="D263" t="s">
        <v>347</v>
      </c>
      <c r="E263">
        <v>5600</v>
      </c>
      <c r="F263" t="s">
        <v>12</v>
      </c>
      <c r="G263" t="s">
        <v>13</v>
      </c>
      <c r="H263" t="s">
        <v>14</v>
      </c>
      <c r="I263">
        <v>0</v>
      </c>
    </row>
    <row r="264" spans="1:9" x14ac:dyDescent="0.25">
      <c r="A264" t="s">
        <v>345</v>
      </c>
      <c r="B264">
        <v>2015</v>
      </c>
      <c r="C264">
        <v>4</v>
      </c>
      <c r="D264" t="s">
        <v>103</v>
      </c>
      <c r="E264">
        <v>40023</v>
      </c>
      <c r="F264" t="s">
        <v>12</v>
      </c>
      <c r="G264" t="s">
        <v>13</v>
      </c>
      <c r="H264" t="s">
        <v>14</v>
      </c>
      <c r="I264">
        <v>0</v>
      </c>
    </row>
    <row r="265" spans="1:9" x14ac:dyDescent="0.25">
      <c r="A265" t="s">
        <v>348</v>
      </c>
      <c r="B265">
        <v>2016</v>
      </c>
      <c r="C265" t="s">
        <v>349</v>
      </c>
      <c r="D265" t="s">
        <v>125</v>
      </c>
      <c r="E265">
        <v>16002</v>
      </c>
      <c r="F265" t="s">
        <v>12</v>
      </c>
      <c r="G265" t="s">
        <v>13</v>
      </c>
      <c r="H265" t="s">
        <v>14</v>
      </c>
      <c r="I265">
        <v>0</v>
      </c>
    </row>
    <row r="266" spans="1:9" x14ac:dyDescent="0.25">
      <c r="A266" t="s">
        <v>345</v>
      </c>
      <c r="B266">
        <v>2015</v>
      </c>
      <c r="C266">
        <v>4</v>
      </c>
      <c r="D266">
        <v>7</v>
      </c>
      <c r="E266">
        <v>40026</v>
      </c>
      <c r="F266" t="s">
        <v>12</v>
      </c>
      <c r="G266" t="s">
        <v>13</v>
      </c>
      <c r="H266" t="s">
        <v>14</v>
      </c>
      <c r="I266">
        <v>0</v>
      </c>
    </row>
    <row r="267" spans="1:9" x14ac:dyDescent="0.25">
      <c r="A267" t="s">
        <v>348</v>
      </c>
      <c r="B267">
        <v>2017</v>
      </c>
      <c r="C267" t="s">
        <v>34</v>
      </c>
      <c r="D267" t="s">
        <v>350</v>
      </c>
      <c r="E267">
        <v>21200</v>
      </c>
      <c r="F267" t="s">
        <v>12</v>
      </c>
      <c r="G267" t="s">
        <v>13</v>
      </c>
      <c r="H267" t="s">
        <v>14</v>
      </c>
      <c r="I267">
        <v>0</v>
      </c>
    </row>
    <row r="268" spans="1:9" x14ac:dyDescent="0.25">
      <c r="A268" t="s">
        <v>345</v>
      </c>
      <c r="B268">
        <v>2014</v>
      </c>
      <c r="C268" t="s">
        <v>351</v>
      </c>
      <c r="D268">
        <v>7</v>
      </c>
      <c r="E268">
        <v>35000</v>
      </c>
      <c r="F268" t="s">
        <v>12</v>
      </c>
      <c r="G268" t="s">
        <v>13</v>
      </c>
      <c r="H268" t="s">
        <v>14</v>
      </c>
      <c r="I268">
        <v>0</v>
      </c>
    </row>
    <row r="269" spans="1:9" x14ac:dyDescent="0.25">
      <c r="A269" t="s">
        <v>337</v>
      </c>
      <c r="B269">
        <v>2016</v>
      </c>
      <c r="C269" t="s">
        <v>352</v>
      </c>
      <c r="D269" t="s">
        <v>318</v>
      </c>
      <c r="E269">
        <v>19434</v>
      </c>
      <c r="F269" t="s">
        <v>18</v>
      </c>
      <c r="G269" t="s">
        <v>13</v>
      </c>
      <c r="H269" t="s">
        <v>14</v>
      </c>
      <c r="I269">
        <v>0</v>
      </c>
    </row>
    <row r="270" spans="1:9" x14ac:dyDescent="0.25">
      <c r="A270" t="s">
        <v>339</v>
      </c>
      <c r="B270">
        <v>2017</v>
      </c>
      <c r="C270" t="s">
        <v>330</v>
      </c>
      <c r="D270" t="s">
        <v>103</v>
      </c>
      <c r="E270">
        <v>19000</v>
      </c>
      <c r="F270" t="s">
        <v>12</v>
      </c>
      <c r="G270" t="s">
        <v>13</v>
      </c>
      <c r="H270" t="s">
        <v>14</v>
      </c>
      <c r="I270">
        <v>0</v>
      </c>
    </row>
    <row r="271" spans="1:9" x14ac:dyDescent="0.25">
      <c r="A271" t="s">
        <v>337</v>
      </c>
      <c r="B271">
        <v>2015</v>
      </c>
      <c r="C271" t="s">
        <v>353</v>
      </c>
      <c r="D271">
        <v>10</v>
      </c>
      <c r="E271">
        <v>18828</v>
      </c>
      <c r="F271" t="s">
        <v>12</v>
      </c>
      <c r="G271" t="s">
        <v>13</v>
      </c>
      <c r="H271" t="s">
        <v>14</v>
      </c>
      <c r="I271">
        <v>0</v>
      </c>
    </row>
    <row r="272" spans="1:9" x14ac:dyDescent="0.25">
      <c r="A272" t="s">
        <v>337</v>
      </c>
      <c r="B272">
        <v>2011</v>
      </c>
      <c r="C272" t="s">
        <v>119</v>
      </c>
      <c r="D272">
        <v>10</v>
      </c>
      <c r="E272">
        <v>69341</v>
      </c>
      <c r="F272" t="s">
        <v>12</v>
      </c>
      <c r="G272" t="s">
        <v>13</v>
      </c>
      <c r="H272" t="s">
        <v>14</v>
      </c>
      <c r="I272">
        <v>0</v>
      </c>
    </row>
    <row r="273" spans="1:9" x14ac:dyDescent="0.25">
      <c r="A273" t="s">
        <v>337</v>
      </c>
      <c r="B273">
        <v>2009</v>
      </c>
      <c r="C273">
        <v>3</v>
      </c>
      <c r="D273">
        <v>10</v>
      </c>
      <c r="E273">
        <v>69562</v>
      </c>
      <c r="F273" t="s">
        <v>12</v>
      </c>
      <c r="G273" t="s">
        <v>13</v>
      </c>
      <c r="H273" t="s">
        <v>14</v>
      </c>
      <c r="I273">
        <v>0</v>
      </c>
    </row>
    <row r="274" spans="1:9" x14ac:dyDescent="0.25">
      <c r="A274" t="s">
        <v>337</v>
      </c>
      <c r="B274">
        <v>2015</v>
      </c>
      <c r="C274" t="s">
        <v>44</v>
      </c>
      <c r="D274">
        <v>10</v>
      </c>
      <c r="E274">
        <v>27600</v>
      </c>
      <c r="F274" t="s">
        <v>12</v>
      </c>
      <c r="G274" t="s">
        <v>13</v>
      </c>
      <c r="H274" t="s">
        <v>14</v>
      </c>
      <c r="I274">
        <v>0</v>
      </c>
    </row>
    <row r="275" spans="1:9" x14ac:dyDescent="0.25">
      <c r="A275" t="s">
        <v>348</v>
      </c>
      <c r="B275">
        <v>2010</v>
      </c>
      <c r="C275" t="s">
        <v>51</v>
      </c>
      <c r="D275" t="s">
        <v>44</v>
      </c>
      <c r="E275">
        <v>61203</v>
      </c>
      <c r="F275" t="s">
        <v>12</v>
      </c>
      <c r="G275" t="s">
        <v>13</v>
      </c>
      <c r="H275" t="s">
        <v>14</v>
      </c>
      <c r="I275">
        <v>0</v>
      </c>
    </row>
    <row r="276" spans="1:9" x14ac:dyDescent="0.25">
      <c r="A276" t="s">
        <v>339</v>
      </c>
      <c r="B276">
        <v>2014</v>
      </c>
      <c r="C276" t="s">
        <v>354</v>
      </c>
      <c r="D276" t="s">
        <v>120</v>
      </c>
      <c r="E276">
        <v>16500</v>
      </c>
      <c r="F276" t="s">
        <v>12</v>
      </c>
      <c r="G276" t="s">
        <v>13</v>
      </c>
      <c r="H276" t="s">
        <v>14</v>
      </c>
      <c r="I276">
        <v>0</v>
      </c>
    </row>
    <row r="277" spans="1:9" x14ac:dyDescent="0.25">
      <c r="A277" t="s">
        <v>337</v>
      </c>
      <c r="B277">
        <v>2016</v>
      </c>
      <c r="C277" t="s">
        <v>355</v>
      </c>
      <c r="D277" t="s">
        <v>316</v>
      </c>
      <c r="E277">
        <v>30753</v>
      </c>
      <c r="F277" t="s">
        <v>12</v>
      </c>
      <c r="G277" t="s">
        <v>13</v>
      </c>
      <c r="H277" t="s">
        <v>46</v>
      </c>
      <c r="I277">
        <v>0</v>
      </c>
    </row>
    <row r="278" spans="1:9" x14ac:dyDescent="0.25">
      <c r="A278" t="s">
        <v>337</v>
      </c>
      <c r="B278">
        <v>2015</v>
      </c>
      <c r="C278" t="s">
        <v>356</v>
      </c>
      <c r="D278" t="s">
        <v>316</v>
      </c>
      <c r="E278">
        <v>24800</v>
      </c>
      <c r="F278" t="s">
        <v>12</v>
      </c>
      <c r="G278" t="s">
        <v>13</v>
      </c>
      <c r="H278" t="s">
        <v>14</v>
      </c>
      <c r="I278">
        <v>0</v>
      </c>
    </row>
    <row r="279" spans="1:9" x14ac:dyDescent="0.25">
      <c r="A279" t="s">
        <v>337</v>
      </c>
      <c r="B279">
        <v>2015</v>
      </c>
      <c r="C279" t="s">
        <v>357</v>
      </c>
      <c r="D279" t="s">
        <v>316</v>
      </c>
      <c r="E279">
        <v>21780</v>
      </c>
      <c r="F279" t="s">
        <v>12</v>
      </c>
      <c r="G279" t="s">
        <v>13</v>
      </c>
      <c r="H279" t="s">
        <v>14</v>
      </c>
      <c r="I279">
        <v>0</v>
      </c>
    </row>
    <row r="280" spans="1:9" x14ac:dyDescent="0.25">
      <c r="A280" t="s">
        <v>348</v>
      </c>
      <c r="B280">
        <v>2016</v>
      </c>
      <c r="C280">
        <v>6</v>
      </c>
      <c r="D280" t="s">
        <v>344</v>
      </c>
      <c r="E280">
        <v>4000</v>
      </c>
      <c r="F280" t="s">
        <v>12</v>
      </c>
      <c r="G280" t="s">
        <v>13</v>
      </c>
      <c r="H280" t="s">
        <v>14</v>
      </c>
      <c r="I280">
        <v>0</v>
      </c>
    </row>
    <row r="281" spans="1:9" x14ac:dyDescent="0.25">
      <c r="A281" t="s">
        <v>337</v>
      </c>
      <c r="B281">
        <v>2014</v>
      </c>
      <c r="C281" t="s">
        <v>332</v>
      </c>
      <c r="D281" t="s">
        <v>316</v>
      </c>
      <c r="E281">
        <v>40126</v>
      </c>
      <c r="F281" t="s">
        <v>12</v>
      </c>
      <c r="G281" t="s">
        <v>13</v>
      </c>
      <c r="H281" t="s">
        <v>14</v>
      </c>
      <c r="I281">
        <v>0</v>
      </c>
    </row>
    <row r="282" spans="1:9" x14ac:dyDescent="0.25">
      <c r="A282" t="s">
        <v>339</v>
      </c>
      <c r="B282">
        <v>2015</v>
      </c>
      <c r="C282" t="s">
        <v>144</v>
      </c>
      <c r="D282" t="s">
        <v>159</v>
      </c>
      <c r="E282">
        <v>14465</v>
      </c>
      <c r="F282" t="s">
        <v>12</v>
      </c>
      <c r="G282" t="s">
        <v>13</v>
      </c>
      <c r="H282" t="s">
        <v>14</v>
      </c>
      <c r="I282">
        <v>0</v>
      </c>
    </row>
    <row r="283" spans="1:9" x14ac:dyDescent="0.25">
      <c r="A283" t="s">
        <v>337</v>
      </c>
      <c r="B283">
        <v>2006</v>
      </c>
      <c r="C283" t="s">
        <v>358</v>
      </c>
      <c r="D283" t="s">
        <v>322</v>
      </c>
      <c r="E283">
        <v>50456</v>
      </c>
      <c r="F283" t="s">
        <v>12</v>
      </c>
      <c r="G283" t="s">
        <v>13</v>
      </c>
      <c r="H283" t="s">
        <v>14</v>
      </c>
      <c r="I283">
        <v>0</v>
      </c>
    </row>
    <row r="284" spans="1:9" x14ac:dyDescent="0.25">
      <c r="A284" t="s">
        <v>337</v>
      </c>
      <c r="B284">
        <v>2014</v>
      </c>
      <c r="C284" t="s">
        <v>323</v>
      </c>
      <c r="D284">
        <v>14</v>
      </c>
      <c r="E284">
        <v>63000</v>
      </c>
      <c r="F284" t="s">
        <v>18</v>
      </c>
      <c r="G284" t="s">
        <v>13</v>
      </c>
      <c r="H284" t="s">
        <v>14</v>
      </c>
      <c r="I284">
        <v>0</v>
      </c>
    </row>
    <row r="285" spans="1:9" x14ac:dyDescent="0.25">
      <c r="A285" t="s">
        <v>337</v>
      </c>
      <c r="B285">
        <v>2016</v>
      </c>
      <c r="C285" t="s">
        <v>359</v>
      </c>
      <c r="D285" t="s">
        <v>360</v>
      </c>
      <c r="E285">
        <v>9010</v>
      </c>
      <c r="F285" t="s">
        <v>12</v>
      </c>
      <c r="G285" t="s">
        <v>13</v>
      </c>
      <c r="H285" t="s">
        <v>14</v>
      </c>
      <c r="I285">
        <v>0</v>
      </c>
    </row>
    <row r="286" spans="1:9" x14ac:dyDescent="0.25">
      <c r="A286" t="s">
        <v>339</v>
      </c>
      <c r="B286">
        <v>2013</v>
      </c>
      <c r="C286" t="s">
        <v>321</v>
      </c>
      <c r="D286" t="s">
        <v>159</v>
      </c>
      <c r="E286">
        <v>9800</v>
      </c>
      <c r="F286" t="s">
        <v>12</v>
      </c>
      <c r="G286" t="s">
        <v>13</v>
      </c>
      <c r="H286" t="s">
        <v>14</v>
      </c>
      <c r="I286">
        <v>0</v>
      </c>
    </row>
    <row r="287" spans="1:9" x14ac:dyDescent="0.25">
      <c r="A287" t="s">
        <v>348</v>
      </c>
      <c r="B287">
        <v>2016</v>
      </c>
      <c r="C287" t="s">
        <v>361</v>
      </c>
      <c r="D287" t="s">
        <v>343</v>
      </c>
      <c r="E287">
        <v>15059</v>
      </c>
      <c r="F287" t="s">
        <v>12</v>
      </c>
      <c r="G287" t="s">
        <v>13</v>
      </c>
      <c r="H287" t="s">
        <v>46</v>
      </c>
      <c r="I287">
        <v>0</v>
      </c>
    </row>
    <row r="288" spans="1:9" x14ac:dyDescent="0.25">
      <c r="A288" t="s">
        <v>348</v>
      </c>
      <c r="B288">
        <v>2016</v>
      </c>
      <c r="C288" t="s">
        <v>362</v>
      </c>
      <c r="D288" t="s">
        <v>309</v>
      </c>
      <c r="E288">
        <v>28569</v>
      </c>
      <c r="F288" t="s">
        <v>12</v>
      </c>
      <c r="G288" t="s">
        <v>13</v>
      </c>
      <c r="H288" t="s">
        <v>14</v>
      </c>
      <c r="I288">
        <v>0</v>
      </c>
    </row>
    <row r="289" spans="1:9" x14ac:dyDescent="0.25">
      <c r="A289" t="s">
        <v>345</v>
      </c>
      <c r="B289">
        <v>2015</v>
      </c>
      <c r="C289" t="s">
        <v>306</v>
      </c>
      <c r="D289" t="s">
        <v>44</v>
      </c>
      <c r="E289">
        <v>44000</v>
      </c>
      <c r="F289" t="s">
        <v>12</v>
      </c>
      <c r="G289" t="s">
        <v>13</v>
      </c>
      <c r="H289" t="s">
        <v>46</v>
      </c>
      <c r="I289">
        <v>0</v>
      </c>
    </row>
    <row r="290" spans="1:9" x14ac:dyDescent="0.25">
      <c r="A290" t="s">
        <v>337</v>
      </c>
      <c r="B290">
        <v>2015</v>
      </c>
      <c r="C290" t="s">
        <v>344</v>
      </c>
      <c r="D290" t="s">
        <v>316</v>
      </c>
      <c r="E290">
        <v>34000</v>
      </c>
      <c r="F290" t="s">
        <v>12</v>
      </c>
      <c r="G290" t="s">
        <v>13</v>
      </c>
      <c r="H290" t="s">
        <v>14</v>
      </c>
      <c r="I290">
        <v>0</v>
      </c>
    </row>
    <row r="291" spans="1:9" x14ac:dyDescent="0.25">
      <c r="A291" t="s">
        <v>337</v>
      </c>
      <c r="B291">
        <v>2016</v>
      </c>
      <c r="C291" t="s">
        <v>363</v>
      </c>
      <c r="D291" t="s">
        <v>316</v>
      </c>
      <c r="E291">
        <v>10980</v>
      </c>
      <c r="F291" t="s">
        <v>12</v>
      </c>
      <c r="G291" t="s">
        <v>13</v>
      </c>
      <c r="H291" t="s">
        <v>14</v>
      </c>
      <c r="I291">
        <v>0</v>
      </c>
    </row>
    <row r="292" spans="1:9" x14ac:dyDescent="0.25">
      <c r="A292" t="s">
        <v>345</v>
      </c>
      <c r="B292">
        <v>2014</v>
      </c>
      <c r="C292" t="s">
        <v>115</v>
      </c>
      <c r="D292" t="s">
        <v>364</v>
      </c>
      <c r="E292">
        <v>19000</v>
      </c>
      <c r="F292" t="s">
        <v>12</v>
      </c>
      <c r="G292" t="s">
        <v>13</v>
      </c>
      <c r="H292" t="s">
        <v>14</v>
      </c>
      <c r="I292">
        <v>0</v>
      </c>
    </row>
    <row r="293" spans="1:9" x14ac:dyDescent="0.25">
      <c r="A293" t="s">
        <v>339</v>
      </c>
      <c r="B293">
        <v>2015</v>
      </c>
      <c r="C293" t="s">
        <v>340</v>
      </c>
      <c r="D293" t="s">
        <v>48</v>
      </c>
      <c r="E293">
        <v>31427</v>
      </c>
      <c r="F293" t="s">
        <v>12</v>
      </c>
      <c r="G293" t="s">
        <v>13</v>
      </c>
      <c r="H293" t="s">
        <v>14</v>
      </c>
      <c r="I293">
        <v>0</v>
      </c>
    </row>
    <row r="294" spans="1:9" x14ac:dyDescent="0.25">
      <c r="A294" t="s">
        <v>348</v>
      </c>
      <c r="B294">
        <v>2016</v>
      </c>
      <c r="C294" t="s">
        <v>364</v>
      </c>
      <c r="D294" t="s">
        <v>344</v>
      </c>
      <c r="E294">
        <v>12000</v>
      </c>
      <c r="F294" t="s">
        <v>12</v>
      </c>
      <c r="G294" t="s">
        <v>13</v>
      </c>
      <c r="H294" t="s">
        <v>14</v>
      </c>
      <c r="I294">
        <v>0</v>
      </c>
    </row>
    <row r="295" spans="1:9" x14ac:dyDescent="0.25">
      <c r="A295" t="s">
        <v>337</v>
      </c>
      <c r="B295">
        <v>2010</v>
      </c>
      <c r="C295" t="s">
        <v>55</v>
      </c>
      <c r="D295" t="s">
        <v>338</v>
      </c>
      <c r="E295">
        <v>38000</v>
      </c>
      <c r="F295" t="s">
        <v>12</v>
      </c>
      <c r="G295" t="s">
        <v>13</v>
      </c>
      <c r="H295" t="s">
        <v>14</v>
      </c>
      <c r="I295">
        <v>0</v>
      </c>
    </row>
    <row r="296" spans="1:9" x14ac:dyDescent="0.25">
      <c r="A296" t="s">
        <v>345</v>
      </c>
      <c r="B296">
        <v>2014</v>
      </c>
      <c r="C296" t="s">
        <v>335</v>
      </c>
      <c r="D296" t="s">
        <v>120</v>
      </c>
      <c r="E296">
        <v>33019</v>
      </c>
      <c r="F296" t="s">
        <v>12</v>
      </c>
      <c r="G296" t="s">
        <v>13</v>
      </c>
      <c r="H296" t="s">
        <v>14</v>
      </c>
      <c r="I296">
        <v>0</v>
      </c>
    </row>
    <row r="297" spans="1:9" x14ac:dyDescent="0.25">
      <c r="A297" t="s">
        <v>337</v>
      </c>
      <c r="B297">
        <v>2015</v>
      </c>
      <c r="C297" t="s">
        <v>365</v>
      </c>
      <c r="D297" t="s">
        <v>366</v>
      </c>
      <c r="E297">
        <v>60076</v>
      </c>
      <c r="F297" t="s">
        <v>18</v>
      </c>
      <c r="G297" t="s">
        <v>13</v>
      </c>
      <c r="H297" t="s">
        <v>14</v>
      </c>
      <c r="I297">
        <v>0</v>
      </c>
    </row>
    <row r="298" spans="1:9" x14ac:dyDescent="0.25">
      <c r="A298" t="s">
        <v>337</v>
      </c>
      <c r="B298">
        <v>2016</v>
      </c>
      <c r="C298" t="s">
        <v>367</v>
      </c>
      <c r="D298" t="s">
        <v>368</v>
      </c>
      <c r="E298">
        <v>33988</v>
      </c>
      <c r="F298" t="s">
        <v>18</v>
      </c>
      <c r="G298" t="s">
        <v>13</v>
      </c>
      <c r="H298" t="s">
        <v>14</v>
      </c>
      <c r="I298">
        <v>0</v>
      </c>
    </row>
    <row r="299" spans="1:9" x14ac:dyDescent="0.25">
      <c r="A299" t="s">
        <v>339</v>
      </c>
      <c r="B299">
        <v>2015</v>
      </c>
      <c r="C299">
        <v>4</v>
      </c>
      <c r="D299" t="s">
        <v>159</v>
      </c>
      <c r="E299">
        <v>60000</v>
      </c>
      <c r="F299" t="s">
        <v>12</v>
      </c>
      <c r="G299" t="s">
        <v>13</v>
      </c>
      <c r="H299" t="s">
        <v>14</v>
      </c>
      <c r="I299">
        <v>0</v>
      </c>
    </row>
    <row r="300" spans="1:9" x14ac:dyDescent="0.25">
      <c r="A300" t="s">
        <v>337</v>
      </c>
      <c r="B300">
        <v>2009</v>
      </c>
      <c r="C300" t="s">
        <v>10</v>
      </c>
      <c r="D300">
        <v>11</v>
      </c>
      <c r="E300">
        <v>87934</v>
      </c>
      <c r="F300" t="s">
        <v>12</v>
      </c>
      <c r="G300" t="s">
        <v>13</v>
      </c>
      <c r="H300" t="s">
        <v>14</v>
      </c>
      <c r="I300">
        <v>0</v>
      </c>
    </row>
    <row r="301" spans="1:9" x14ac:dyDescent="0.25">
      <c r="A301" t="s">
        <v>337</v>
      </c>
      <c r="B301">
        <v>2017</v>
      </c>
      <c r="C301" t="s">
        <v>369</v>
      </c>
      <c r="D301" t="s">
        <v>152</v>
      </c>
      <c r="E301">
        <v>9000</v>
      </c>
      <c r="F301" t="s">
        <v>18</v>
      </c>
      <c r="G301" t="s">
        <v>13</v>
      </c>
      <c r="H301" t="s">
        <v>14</v>
      </c>
      <c r="I301">
        <v>0</v>
      </c>
    </row>
    <row r="302" spans="1:9" x14ac:dyDescent="0.25">
      <c r="A302" t="s">
        <v>339</v>
      </c>
      <c r="B302">
        <v>2016</v>
      </c>
      <c r="C302" t="s">
        <v>354</v>
      </c>
      <c r="D302" t="s">
        <v>159</v>
      </c>
      <c r="E302">
        <v>5464</v>
      </c>
      <c r="F302" t="s">
        <v>12</v>
      </c>
      <c r="G302" t="s">
        <v>13</v>
      </c>
      <c r="H302" t="s">
        <v>14</v>
      </c>
      <c r="I30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DC7CB-CC05-4688-89FF-DC5198FE2070}">
  <dimension ref="A3:H22"/>
  <sheetViews>
    <sheetView topLeftCell="A11" workbookViewId="0">
      <selection activeCell="B19" sqref="B19:C22"/>
    </sheetView>
  </sheetViews>
  <sheetFormatPr defaultRowHeight="15" x14ac:dyDescent="0.25"/>
  <cols>
    <col min="1" max="1" width="18.42578125" bestFit="1" customWidth="1"/>
    <col min="2" max="2" width="13.140625" bestFit="1" customWidth="1"/>
    <col min="3" max="3" width="18.42578125" bestFit="1" customWidth="1"/>
    <col min="6" max="6" width="26" bestFit="1" customWidth="1"/>
    <col min="7" max="7" width="4" bestFit="1" customWidth="1"/>
    <col min="8" max="8" width="4.5703125" bestFit="1" customWidth="1"/>
    <col min="10" max="10" width="9.140625" customWidth="1"/>
  </cols>
  <sheetData>
    <row r="3" spans="1:3" x14ac:dyDescent="0.25">
      <c r="A3" t="s">
        <v>441</v>
      </c>
    </row>
    <row r="4" spans="1:3" x14ac:dyDescent="0.25">
      <c r="A4">
        <v>299</v>
      </c>
      <c r="B4">
        <f>GETPIVOTDATA("Car_Name",$A$3)</f>
        <v>299</v>
      </c>
    </row>
    <row r="7" spans="1:3" x14ac:dyDescent="0.25">
      <c r="B7" t="s">
        <v>454</v>
      </c>
    </row>
    <row r="8" spans="1:3" x14ac:dyDescent="0.25">
      <c r="B8">
        <v>77645</v>
      </c>
      <c r="C8" s="4">
        <f>GETPIVOTDATA("Relative Change",$B$7)</f>
        <v>77645</v>
      </c>
    </row>
    <row r="11" spans="1:3" x14ac:dyDescent="0.25">
      <c r="B11" t="s">
        <v>442</v>
      </c>
    </row>
    <row r="12" spans="1:3" x14ac:dyDescent="0.25">
      <c r="B12">
        <v>73330</v>
      </c>
      <c r="C12" s="4">
        <f>GETPIVOTDATA("Initial_Price",$B$11)</f>
        <v>73330</v>
      </c>
    </row>
    <row r="15" spans="1:3" x14ac:dyDescent="0.25">
      <c r="B15" t="s">
        <v>443</v>
      </c>
    </row>
    <row r="16" spans="1:3" x14ac:dyDescent="0.25">
      <c r="B16">
        <v>150975</v>
      </c>
      <c r="C16" s="4">
        <f>GETPIVOTDATA("Present_Price",$B$15)</f>
        <v>150975</v>
      </c>
    </row>
    <row r="19" spans="2:8" x14ac:dyDescent="0.25">
      <c r="B19" s="1" t="s">
        <v>370</v>
      </c>
      <c r="C19" t="s">
        <v>441</v>
      </c>
      <c r="F19" s="7" t="s">
        <v>452</v>
      </c>
    </row>
    <row r="20" spans="2:8" x14ac:dyDescent="0.25">
      <c r="B20" s="2" t="s">
        <v>46</v>
      </c>
      <c r="C20">
        <v>39</v>
      </c>
      <c r="F20" t="str">
        <f>B20</f>
        <v>Automatic</v>
      </c>
      <c r="G20">
        <f>GETPIVOTDATA("Car_Name",$B$19,"Transmission",$B20)</f>
        <v>39</v>
      </c>
      <c r="H20" s="5">
        <f>G20/($G20+$G21)</f>
        <v>0.13043478260869565</v>
      </c>
    </row>
    <row r="21" spans="2:8" x14ac:dyDescent="0.25">
      <c r="B21" s="2" t="s">
        <v>14</v>
      </c>
      <c r="C21">
        <v>260</v>
      </c>
      <c r="F21" t="str">
        <f>B21</f>
        <v>Manual</v>
      </c>
      <c r="G21">
        <f>GETPIVOTDATA("Car_Name",$B$19,"Transmission",$B21)</f>
        <v>260</v>
      </c>
      <c r="H21" s="5">
        <f>G21/($G20+$G21)</f>
        <v>0.86956521739130432</v>
      </c>
    </row>
    <row r="22" spans="2:8" x14ac:dyDescent="0.25">
      <c r="B22" s="2" t="s">
        <v>371</v>
      </c>
      <c r="C22">
        <v>299</v>
      </c>
      <c r="H22" s="8"/>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2"/>
  <sheetViews>
    <sheetView workbookViewId="0">
      <selection activeCell="K3" sqref="K3"/>
    </sheetView>
  </sheetViews>
  <sheetFormatPr defaultRowHeight="15" x14ac:dyDescent="0.25"/>
  <cols>
    <col min="1" max="1" width="24.28515625" bestFit="1" customWidth="1"/>
    <col min="2" max="2" width="7.140625" customWidth="1"/>
    <col min="3" max="3" width="13.7109375" style="6" customWidth="1"/>
    <col min="4" max="4" width="15.42578125" style="6" customWidth="1"/>
    <col min="5" max="5" width="12.28515625" customWidth="1"/>
    <col min="6" max="6" width="13.5703125" customWidth="1"/>
    <col min="7" max="7" width="14.7109375" customWidth="1"/>
    <col min="8" max="8" width="9.140625" customWidth="1"/>
    <col min="9" max="9" width="10.5703125" style="6" bestFit="1" customWidth="1"/>
    <col min="10" max="10" width="9.5703125" style="5" bestFit="1" customWidth="1"/>
  </cols>
  <sheetData>
    <row r="1" spans="1:11" x14ac:dyDescent="0.25">
      <c r="A1" t="s">
        <v>0</v>
      </c>
      <c r="B1" t="s">
        <v>1</v>
      </c>
      <c r="C1" s="6" t="s">
        <v>440</v>
      </c>
      <c r="D1" s="6" t="s">
        <v>3</v>
      </c>
      <c r="E1" t="s">
        <v>5</v>
      </c>
      <c r="F1" t="s">
        <v>6</v>
      </c>
      <c r="G1" t="s">
        <v>7</v>
      </c>
      <c r="H1" t="s">
        <v>8</v>
      </c>
      <c r="I1" s="6" t="s">
        <v>453</v>
      </c>
      <c r="J1"/>
    </row>
    <row r="2" spans="1:11" x14ac:dyDescent="0.25">
      <c r="A2" t="s">
        <v>372</v>
      </c>
      <c r="B2">
        <v>2014</v>
      </c>
      <c r="C2" s="6">
        <v>335</v>
      </c>
      <c r="D2" s="6">
        <v>559</v>
      </c>
      <c r="E2" t="s">
        <v>12</v>
      </c>
      <c r="F2" t="s">
        <v>13</v>
      </c>
      <c r="G2" t="s">
        <v>14</v>
      </c>
      <c r="H2">
        <v>0</v>
      </c>
      <c r="I2" s="6">
        <f>D2-C2</f>
        <v>224</v>
      </c>
      <c r="J2"/>
    </row>
    <row r="3" spans="1:11" x14ac:dyDescent="0.25">
      <c r="A3" t="s">
        <v>373</v>
      </c>
      <c r="B3">
        <v>2013</v>
      </c>
      <c r="C3" s="6">
        <v>475</v>
      </c>
      <c r="D3" s="6">
        <v>954</v>
      </c>
      <c r="E3" t="s">
        <v>18</v>
      </c>
      <c r="F3" t="s">
        <v>13</v>
      </c>
      <c r="G3" t="s">
        <v>14</v>
      </c>
      <c r="H3">
        <v>0</v>
      </c>
      <c r="I3" s="6">
        <f t="shared" ref="I3:I66" si="0">D3-C3</f>
        <v>479</v>
      </c>
      <c r="J3"/>
      <c r="K3" s="9"/>
    </row>
    <row r="4" spans="1:11" x14ac:dyDescent="0.25">
      <c r="A4" t="s">
        <v>374</v>
      </c>
      <c r="B4">
        <v>2017</v>
      </c>
      <c r="C4" s="6">
        <v>725</v>
      </c>
      <c r="D4" s="6">
        <v>985</v>
      </c>
      <c r="E4" t="s">
        <v>12</v>
      </c>
      <c r="F4" t="s">
        <v>13</v>
      </c>
      <c r="G4" t="s">
        <v>14</v>
      </c>
      <c r="H4">
        <v>0</v>
      </c>
      <c r="I4" s="6">
        <f t="shared" si="0"/>
        <v>260</v>
      </c>
      <c r="J4"/>
    </row>
    <row r="5" spans="1:11" x14ac:dyDescent="0.25">
      <c r="A5" t="s">
        <v>375</v>
      </c>
      <c r="B5">
        <v>2011</v>
      </c>
      <c r="C5" s="6">
        <v>285</v>
      </c>
      <c r="D5" s="6">
        <v>415</v>
      </c>
      <c r="E5" t="s">
        <v>12</v>
      </c>
      <c r="F5" t="s">
        <v>13</v>
      </c>
      <c r="G5" t="s">
        <v>14</v>
      </c>
      <c r="H5">
        <v>0</v>
      </c>
      <c r="I5" s="6">
        <f t="shared" si="0"/>
        <v>130</v>
      </c>
      <c r="J5"/>
    </row>
    <row r="6" spans="1:11" x14ac:dyDescent="0.25">
      <c r="A6" t="s">
        <v>376</v>
      </c>
      <c r="B6">
        <v>2014</v>
      </c>
      <c r="C6" s="6">
        <v>46</v>
      </c>
      <c r="D6" s="6">
        <v>687</v>
      </c>
      <c r="E6" t="s">
        <v>18</v>
      </c>
      <c r="F6" t="s">
        <v>13</v>
      </c>
      <c r="G6" t="s">
        <v>14</v>
      </c>
      <c r="H6">
        <v>0</v>
      </c>
      <c r="I6" s="6">
        <f t="shared" si="0"/>
        <v>641</v>
      </c>
      <c r="J6"/>
    </row>
    <row r="7" spans="1:11" x14ac:dyDescent="0.25">
      <c r="A7" t="s">
        <v>377</v>
      </c>
      <c r="B7">
        <v>2018</v>
      </c>
      <c r="C7" s="6">
        <v>925</v>
      </c>
      <c r="D7" s="6">
        <v>983</v>
      </c>
      <c r="E7" t="s">
        <v>18</v>
      </c>
      <c r="F7" t="s">
        <v>13</v>
      </c>
      <c r="G7" t="s">
        <v>14</v>
      </c>
      <c r="H7">
        <v>0</v>
      </c>
      <c r="I7" s="6">
        <f t="shared" si="0"/>
        <v>58</v>
      </c>
      <c r="J7"/>
    </row>
    <row r="8" spans="1:11" x14ac:dyDescent="0.25">
      <c r="A8" t="s">
        <v>374</v>
      </c>
      <c r="B8">
        <v>2015</v>
      </c>
      <c r="C8" s="6">
        <v>675</v>
      </c>
      <c r="D8" s="6">
        <v>812</v>
      </c>
      <c r="E8" t="s">
        <v>12</v>
      </c>
      <c r="F8" t="s">
        <v>13</v>
      </c>
      <c r="G8" t="s">
        <v>14</v>
      </c>
      <c r="H8">
        <v>0</v>
      </c>
      <c r="I8" s="6">
        <f t="shared" si="0"/>
        <v>137</v>
      </c>
      <c r="J8"/>
    </row>
    <row r="9" spans="1:11" x14ac:dyDescent="0.25">
      <c r="A9" t="s">
        <v>378</v>
      </c>
      <c r="B9">
        <v>2015</v>
      </c>
      <c r="C9" s="6">
        <v>65</v>
      </c>
      <c r="D9" s="6">
        <v>861</v>
      </c>
      <c r="E9" t="s">
        <v>18</v>
      </c>
      <c r="F9" t="s">
        <v>13</v>
      </c>
      <c r="G9" t="s">
        <v>14</v>
      </c>
      <c r="H9">
        <v>0</v>
      </c>
      <c r="I9" s="6">
        <f t="shared" si="0"/>
        <v>796</v>
      </c>
      <c r="J9"/>
    </row>
    <row r="10" spans="1:11" x14ac:dyDescent="0.25">
      <c r="A10" t="s">
        <v>374</v>
      </c>
      <c r="B10">
        <v>2016</v>
      </c>
      <c r="C10" s="6">
        <v>875</v>
      </c>
      <c r="D10" s="6">
        <v>889</v>
      </c>
      <c r="E10" t="s">
        <v>18</v>
      </c>
      <c r="F10" t="s">
        <v>13</v>
      </c>
      <c r="G10" t="s">
        <v>14</v>
      </c>
      <c r="H10">
        <v>0</v>
      </c>
      <c r="I10" s="6">
        <f t="shared" si="0"/>
        <v>14</v>
      </c>
      <c r="J10"/>
    </row>
    <row r="11" spans="1:11" x14ac:dyDescent="0.25">
      <c r="A11" t="s">
        <v>374</v>
      </c>
      <c r="B11">
        <v>2015</v>
      </c>
      <c r="C11" s="6">
        <v>745</v>
      </c>
      <c r="D11" s="6">
        <v>892</v>
      </c>
      <c r="E11" t="s">
        <v>18</v>
      </c>
      <c r="F11" t="s">
        <v>13</v>
      </c>
      <c r="G11" t="s">
        <v>14</v>
      </c>
      <c r="H11">
        <v>0</v>
      </c>
      <c r="I11" s="6">
        <f t="shared" si="0"/>
        <v>147</v>
      </c>
      <c r="J11"/>
    </row>
    <row r="12" spans="1:11" x14ac:dyDescent="0.25">
      <c r="A12" t="s">
        <v>379</v>
      </c>
      <c r="B12">
        <v>2017</v>
      </c>
      <c r="C12" s="6">
        <v>285</v>
      </c>
      <c r="D12" s="6">
        <v>36</v>
      </c>
      <c r="E12" t="s">
        <v>12</v>
      </c>
      <c r="F12" t="s">
        <v>13</v>
      </c>
      <c r="G12" t="s">
        <v>14</v>
      </c>
      <c r="H12">
        <v>0</v>
      </c>
      <c r="I12" s="6">
        <f t="shared" si="0"/>
        <v>-249</v>
      </c>
      <c r="J12"/>
    </row>
    <row r="13" spans="1:11" x14ac:dyDescent="0.25">
      <c r="A13" t="s">
        <v>374</v>
      </c>
      <c r="B13">
        <v>2015</v>
      </c>
      <c r="C13" s="6">
        <v>685</v>
      </c>
      <c r="D13" s="6">
        <v>1038</v>
      </c>
      <c r="E13" t="s">
        <v>18</v>
      </c>
      <c r="F13" t="s">
        <v>13</v>
      </c>
      <c r="G13" t="s">
        <v>14</v>
      </c>
      <c r="H13">
        <v>0</v>
      </c>
      <c r="I13" s="6">
        <f t="shared" si="0"/>
        <v>353</v>
      </c>
      <c r="J13"/>
    </row>
    <row r="14" spans="1:11" x14ac:dyDescent="0.25">
      <c r="A14" t="s">
        <v>374</v>
      </c>
      <c r="B14">
        <v>2015</v>
      </c>
      <c r="C14" s="6">
        <v>75</v>
      </c>
      <c r="D14" s="6">
        <v>994</v>
      </c>
      <c r="E14" t="s">
        <v>12</v>
      </c>
      <c r="F14" t="s">
        <v>13</v>
      </c>
      <c r="G14" t="s">
        <v>46</v>
      </c>
      <c r="H14">
        <v>0</v>
      </c>
      <c r="I14" s="6">
        <f t="shared" si="0"/>
        <v>919</v>
      </c>
      <c r="J14"/>
    </row>
    <row r="15" spans="1:11" x14ac:dyDescent="0.25">
      <c r="A15" t="s">
        <v>380</v>
      </c>
      <c r="B15">
        <v>2015</v>
      </c>
      <c r="C15" s="6">
        <v>61</v>
      </c>
      <c r="D15" s="6">
        <v>771</v>
      </c>
      <c r="E15" t="s">
        <v>12</v>
      </c>
      <c r="F15" t="s">
        <v>13</v>
      </c>
      <c r="G15" t="s">
        <v>14</v>
      </c>
      <c r="H15">
        <v>0</v>
      </c>
      <c r="I15" s="6">
        <f t="shared" si="0"/>
        <v>710</v>
      </c>
      <c r="J15"/>
    </row>
    <row r="16" spans="1:11" x14ac:dyDescent="0.25">
      <c r="A16" t="s">
        <v>381</v>
      </c>
      <c r="B16">
        <v>2009</v>
      </c>
      <c r="C16" s="6">
        <v>225</v>
      </c>
      <c r="D16" s="6">
        <v>721</v>
      </c>
      <c r="E16" t="s">
        <v>12</v>
      </c>
      <c r="F16" t="s">
        <v>13</v>
      </c>
      <c r="G16" t="s">
        <v>14</v>
      </c>
      <c r="H16">
        <v>0</v>
      </c>
      <c r="I16" s="6">
        <f t="shared" si="0"/>
        <v>496</v>
      </c>
      <c r="J16"/>
    </row>
    <row r="17" spans="1:10" x14ac:dyDescent="0.25">
      <c r="A17" t="s">
        <v>380</v>
      </c>
      <c r="B17">
        <v>2016</v>
      </c>
      <c r="C17" s="6">
        <v>775</v>
      </c>
      <c r="D17" s="6">
        <v>1079</v>
      </c>
      <c r="E17" t="s">
        <v>18</v>
      </c>
      <c r="F17" t="s">
        <v>13</v>
      </c>
      <c r="G17" t="s">
        <v>14</v>
      </c>
      <c r="H17">
        <v>0</v>
      </c>
      <c r="I17" s="6">
        <f t="shared" si="0"/>
        <v>304</v>
      </c>
      <c r="J17"/>
    </row>
    <row r="18" spans="1:10" x14ac:dyDescent="0.25">
      <c r="A18" t="s">
        <v>380</v>
      </c>
      <c r="B18">
        <v>2015</v>
      </c>
      <c r="C18" s="6">
        <v>725</v>
      </c>
      <c r="D18" s="6">
        <v>1079</v>
      </c>
      <c r="E18" t="s">
        <v>18</v>
      </c>
      <c r="F18" t="s">
        <v>13</v>
      </c>
      <c r="G18" t="s">
        <v>14</v>
      </c>
      <c r="H18">
        <v>0</v>
      </c>
      <c r="I18" s="6">
        <f t="shared" si="0"/>
        <v>354</v>
      </c>
      <c r="J18"/>
    </row>
    <row r="19" spans="1:10" x14ac:dyDescent="0.25">
      <c r="A19" t="s">
        <v>375</v>
      </c>
      <c r="B19">
        <v>2015</v>
      </c>
      <c r="C19" s="6">
        <v>325</v>
      </c>
      <c r="D19" s="6">
        <v>509</v>
      </c>
      <c r="E19" t="s">
        <v>57</v>
      </c>
      <c r="F19" t="s">
        <v>13</v>
      </c>
      <c r="G19" t="s">
        <v>14</v>
      </c>
      <c r="H19">
        <v>0</v>
      </c>
      <c r="I19" s="6">
        <f t="shared" si="0"/>
        <v>184</v>
      </c>
      <c r="J19"/>
    </row>
    <row r="20" spans="1:10" x14ac:dyDescent="0.25">
      <c r="A20" t="s">
        <v>373</v>
      </c>
      <c r="B20">
        <v>2010</v>
      </c>
      <c r="C20" s="6">
        <v>265</v>
      </c>
      <c r="D20" s="6">
        <v>798</v>
      </c>
      <c r="E20" t="s">
        <v>12</v>
      </c>
      <c r="F20" t="s">
        <v>13</v>
      </c>
      <c r="G20" t="s">
        <v>14</v>
      </c>
      <c r="H20">
        <v>0</v>
      </c>
      <c r="I20" s="6">
        <f t="shared" si="0"/>
        <v>533</v>
      </c>
      <c r="J20"/>
    </row>
    <row r="21" spans="1:10" x14ac:dyDescent="0.25">
      <c r="A21" t="s">
        <v>382</v>
      </c>
      <c r="B21">
        <v>2016</v>
      </c>
      <c r="C21" s="6">
        <v>285</v>
      </c>
      <c r="D21" s="6">
        <v>395</v>
      </c>
      <c r="E21" t="s">
        <v>12</v>
      </c>
      <c r="F21" t="s">
        <v>13</v>
      </c>
      <c r="G21" t="s">
        <v>14</v>
      </c>
      <c r="H21">
        <v>0</v>
      </c>
      <c r="I21" s="6">
        <f t="shared" si="0"/>
        <v>110</v>
      </c>
      <c r="J21"/>
    </row>
    <row r="22" spans="1:10" x14ac:dyDescent="0.25">
      <c r="A22" t="s">
        <v>383</v>
      </c>
      <c r="B22">
        <v>2017</v>
      </c>
      <c r="C22" s="6">
        <v>49</v>
      </c>
      <c r="D22" s="6">
        <v>571</v>
      </c>
      <c r="E22" t="s">
        <v>12</v>
      </c>
      <c r="F22" t="s">
        <v>13</v>
      </c>
      <c r="G22" t="s">
        <v>14</v>
      </c>
      <c r="H22">
        <v>0</v>
      </c>
      <c r="I22" s="6">
        <f t="shared" si="0"/>
        <v>522</v>
      </c>
      <c r="J22"/>
    </row>
    <row r="23" spans="1:10" x14ac:dyDescent="0.25">
      <c r="A23" t="s">
        <v>373</v>
      </c>
      <c r="B23">
        <v>2011</v>
      </c>
      <c r="C23" s="6">
        <v>44</v>
      </c>
      <c r="D23" s="6">
        <v>801</v>
      </c>
      <c r="E23" t="s">
        <v>12</v>
      </c>
      <c r="F23" t="s">
        <v>13</v>
      </c>
      <c r="G23" t="s">
        <v>46</v>
      </c>
      <c r="H23">
        <v>0</v>
      </c>
      <c r="I23" s="6">
        <f t="shared" si="0"/>
        <v>757</v>
      </c>
      <c r="J23"/>
    </row>
    <row r="24" spans="1:10" x14ac:dyDescent="0.25">
      <c r="A24" t="s">
        <v>382</v>
      </c>
      <c r="B24">
        <v>2014</v>
      </c>
      <c r="C24" s="6">
        <v>25</v>
      </c>
      <c r="D24" s="6">
        <v>346</v>
      </c>
      <c r="E24" t="s">
        <v>12</v>
      </c>
      <c r="F24" t="s">
        <v>13</v>
      </c>
      <c r="G24" t="s">
        <v>14</v>
      </c>
      <c r="H24">
        <v>0</v>
      </c>
      <c r="I24" s="6">
        <f t="shared" si="0"/>
        <v>321</v>
      </c>
      <c r="J24"/>
    </row>
    <row r="25" spans="1:10" x14ac:dyDescent="0.25">
      <c r="A25" t="s">
        <v>375</v>
      </c>
      <c r="B25">
        <v>2013</v>
      </c>
      <c r="C25" s="6">
        <v>29</v>
      </c>
      <c r="D25" s="6">
        <v>441</v>
      </c>
      <c r="E25" t="s">
        <v>12</v>
      </c>
      <c r="F25" t="s">
        <v>13</v>
      </c>
      <c r="G25" t="s">
        <v>14</v>
      </c>
      <c r="H25">
        <v>0</v>
      </c>
      <c r="I25" s="6">
        <f t="shared" si="0"/>
        <v>412</v>
      </c>
      <c r="J25"/>
    </row>
    <row r="26" spans="1:10" x14ac:dyDescent="0.25">
      <c r="A26" t="s">
        <v>376</v>
      </c>
      <c r="B26">
        <v>2011</v>
      </c>
      <c r="C26" s="6">
        <v>3</v>
      </c>
      <c r="D26" s="6">
        <v>499</v>
      </c>
      <c r="E26" t="s">
        <v>12</v>
      </c>
      <c r="F26" t="s">
        <v>13</v>
      </c>
      <c r="G26" t="s">
        <v>14</v>
      </c>
      <c r="H26">
        <v>0</v>
      </c>
      <c r="I26" s="6">
        <f t="shared" si="0"/>
        <v>496</v>
      </c>
      <c r="J26"/>
    </row>
    <row r="27" spans="1:10" x14ac:dyDescent="0.25">
      <c r="A27" t="s">
        <v>376</v>
      </c>
      <c r="B27">
        <v>2013</v>
      </c>
      <c r="C27" s="6">
        <v>415</v>
      </c>
      <c r="D27" s="6">
        <v>587</v>
      </c>
      <c r="E27" t="s">
        <v>12</v>
      </c>
      <c r="F27" t="s">
        <v>13</v>
      </c>
      <c r="G27" t="s">
        <v>14</v>
      </c>
      <c r="H27">
        <v>0</v>
      </c>
      <c r="I27" s="6">
        <f t="shared" si="0"/>
        <v>172</v>
      </c>
      <c r="J27"/>
    </row>
    <row r="28" spans="1:10" x14ac:dyDescent="0.25">
      <c r="A28" t="s">
        <v>376</v>
      </c>
      <c r="B28">
        <v>2017</v>
      </c>
      <c r="C28" s="6">
        <v>6</v>
      </c>
      <c r="D28" s="6">
        <v>649</v>
      </c>
      <c r="E28" t="s">
        <v>12</v>
      </c>
      <c r="F28" t="s">
        <v>74</v>
      </c>
      <c r="G28" t="s">
        <v>14</v>
      </c>
      <c r="H28">
        <v>0</v>
      </c>
      <c r="I28" s="6">
        <f t="shared" si="0"/>
        <v>643</v>
      </c>
      <c r="J28"/>
    </row>
    <row r="29" spans="1:10" x14ac:dyDescent="0.25">
      <c r="A29" t="s">
        <v>382</v>
      </c>
      <c r="B29">
        <v>2010</v>
      </c>
      <c r="C29" s="6">
        <v>195</v>
      </c>
      <c r="D29" s="6">
        <v>395</v>
      </c>
      <c r="E29" t="s">
        <v>12</v>
      </c>
      <c r="F29" t="s">
        <v>13</v>
      </c>
      <c r="G29" t="s">
        <v>14</v>
      </c>
      <c r="H29">
        <v>0</v>
      </c>
      <c r="I29" s="6">
        <f t="shared" si="0"/>
        <v>200</v>
      </c>
      <c r="J29"/>
    </row>
    <row r="30" spans="1:10" x14ac:dyDescent="0.25">
      <c r="A30" t="s">
        <v>374</v>
      </c>
      <c r="B30">
        <v>2015</v>
      </c>
      <c r="C30" s="6">
        <v>745</v>
      </c>
      <c r="D30" s="6">
        <v>1038</v>
      </c>
      <c r="E30" t="s">
        <v>18</v>
      </c>
      <c r="F30" t="s">
        <v>13</v>
      </c>
      <c r="G30" t="s">
        <v>14</v>
      </c>
      <c r="H30">
        <v>0</v>
      </c>
      <c r="I30" s="6">
        <f t="shared" si="0"/>
        <v>293</v>
      </c>
      <c r="J30"/>
    </row>
    <row r="31" spans="1:10" x14ac:dyDescent="0.25">
      <c r="A31" t="s">
        <v>372</v>
      </c>
      <c r="B31">
        <v>2012</v>
      </c>
      <c r="C31" s="6">
        <v>31</v>
      </c>
      <c r="D31" s="6">
        <v>598</v>
      </c>
      <c r="E31" t="s">
        <v>18</v>
      </c>
      <c r="F31" t="s">
        <v>13</v>
      </c>
      <c r="G31" t="s">
        <v>14</v>
      </c>
      <c r="H31">
        <v>0</v>
      </c>
      <c r="I31" s="6">
        <f t="shared" si="0"/>
        <v>567</v>
      </c>
      <c r="J31"/>
    </row>
    <row r="32" spans="1:10" x14ac:dyDescent="0.25">
      <c r="A32" t="s">
        <v>372</v>
      </c>
      <c r="B32">
        <v>2011</v>
      </c>
      <c r="C32" s="6">
        <v>235</v>
      </c>
      <c r="D32" s="6">
        <v>489</v>
      </c>
      <c r="E32" t="s">
        <v>12</v>
      </c>
      <c r="F32" t="s">
        <v>13</v>
      </c>
      <c r="G32" t="s">
        <v>14</v>
      </c>
      <c r="H32">
        <v>0</v>
      </c>
      <c r="I32" s="6">
        <f t="shared" si="0"/>
        <v>254</v>
      </c>
      <c r="J32"/>
    </row>
    <row r="33" spans="1:10" x14ac:dyDescent="0.25">
      <c r="A33" t="s">
        <v>376</v>
      </c>
      <c r="B33">
        <v>2014</v>
      </c>
      <c r="C33" s="6">
        <v>495</v>
      </c>
      <c r="D33" s="6">
        <v>749</v>
      </c>
      <c r="E33" t="s">
        <v>18</v>
      </c>
      <c r="F33" t="s">
        <v>13</v>
      </c>
      <c r="G33" t="s">
        <v>14</v>
      </c>
      <c r="H33">
        <v>0</v>
      </c>
      <c r="I33" s="6">
        <f t="shared" si="0"/>
        <v>254</v>
      </c>
      <c r="J33"/>
    </row>
    <row r="34" spans="1:10" x14ac:dyDescent="0.25">
      <c r="A34" t="s">
        <v>380</v>
      </c>
      <c r="B34">
        <v>2014</v>
      </c>
      <c r="C34" s="6">
        <v>6</v>
      </c>
      <c r="D34" s="6">
        <v>995</v>
      </c>
      <c r="E34" t="s">
        <v>18</v>
      </c>
      <c r="F34" t="s">
        <v>13</v>
      </c>
      <c r="G34" t="s">
        <v>14</v>
      </c>
      <c r="H34">
        <v>0</v>
      </c>
      <c r="I34" s="6">
        <f t="shared" si="0"/>
        <v>989</v>
      </c>
      <c r="J34"/>
    </row>
    <row r="35" spans="1:10" x14ac:dyDescent="0.25">
      <c r="A35" t="s">
        <v>381</v>
      </c>
      <c r="B35">
        <v>2014</v>
      </c>
      <c r="C35" s="6">
        <v>55</v>
      </c>
      <c r="D35" s="6">
        <v>806</v>
      </c>
      <c r="E35" t="s">
        <v>18</v>
      </c>
      <c r="F35" t="s">
        <v>13</v>
      </c>
      <c r="G35" t="s">
        <v>14</v>
      </c>
      <c r="H35">
        <v>0</v>
      </c>
      <c r="I35" s="6">
        <f t="shared" si="0"/>
        <v>751</v>
      </c>
      <c r="J35"/>
    </row>
    <row r="36" spans="1:10" x14ac:dyDescent="0.25">
      <c r="A36" t="s">
        <v>373</v>
      </c>
      <c r="B36">
        <v>2011</v>
      </c>
      <c r="C36" s="6">
        <v>295</v>
      </c>
      <c r="D36" s="6">
        <v>774</v>
      </c>
      <c r="E36" t="s">
        <v>57</v>
      </c>
      <c r="F36" t="s">
        <v>13</v>
      </c>
      <c r="G36" t="s">
        <v>14</v>
      </c>
      <c r="H36">
        <v>0</v>
      </c>
      <c r="I36" s="6">
        <f t="shared" si="0"/>
        <v>479</v>
      </c>
      <c r="J36"/>
    </row>
    <row r="37" spans="1:10" x14ac:dyDescent="0.25">
      <c r="A37" t="s">
        <v>381</v>
      </c>
      <c r="B37">
        <v>2015</v>
      </c>
      <c r="C37" s="6">
        <v>465</v>
      </c>
      <c r="D37" s="6">
        <v>72</v>
      </c>
      <c r="E37" t="s">
        <v>12</v>
      </c>
      <c r="F37" t="s">
        <v>13</v>
      </c>
      <c r="G37" t="s">
        <v>14</v>
      </c>
      <c r="H37">
        <v>0</v>
      </c>
      <c r="I37" s="6">
        <f t="shared" si="0"/>
        <v>-393</v>
      </c>
      <c r="J37"/>
    </row>
    <row r="38" spans="1:10" x14ac:dyDescent="0.25">
      <c r="A38" t="s">
        <v>379</v>
      </c>
      <c r="B38">
        <v>2003</v>
      </c>
      <c r="C38" s="6">
        <v>35</v>
      </c>
      <c r="D38" s="6">
        <v>228</v>
      </c>
      <c r="E38" t="s">
        <v>12</v>
      </c>
      <c r="F38" t="s">
        <v>74</v>
      </c>
      <c r="G38" t="s">
        <v>14</v>
      </c>
      <c r="H38">
        <v>0</v>
      </c>
      <c r="I38" s="6">
        <f t="shared" si="0"/>
        <v>193</v>
      </c>
      <c r="J38"/>
    </row>
    <row r="39" spans="1:10" x14ac:dyDescent="0.25">
      <c r="A39" t="s">
        <v>382</v>
      </c>
      <c r="B39">
        <v>2016</v>
      </c>
      <c r="C39" s="6">
        <v>3</v>
      </c>
      <c r="D39" s="6">
        <v>376</v>
      </c>
      <c r="E39" t="s">
        <v>12</v>
      </c>
      <c r="F39" t="s">
        <v>13</v>
      </c>
      <c r="G39" t="s">
        <v>14</v>
      </c>
      <c r="H39">
        <v>0</v>
      </c>
      <c r="I39" s="6">
        <f t="shared" si="0"/>
        <v>373</v>
      </c>
      <c r="J39"/>
    </row>
    <row r="40" spans="1:10" x14ac:dyDescent="0.25">
      <c r="A40" t="s">
        <v>373</v>
      </c>
      <c r="B40">
        <v>2003</v>
      </c>
      <c r="C40" s="6">
        <v>225</v>
      </c>
      <c r="D40" s="6">
        <v>798</v>
      </c>
      <c r="E40" t="s">
        <v>12</v>
      </c>
      <c r="F40" t="s">
        <v>13</v>
      </c>
      <c r="G40" t="s">
        <v>14</v>
      </c>
      <c r="H40">
        <v>0</v>
      </c>
      <c r="I40" s="6">
        <f t="shared" si="0"/>
        <v>573</v>
      </c>
      <c r="J40"/>
    </row>
    <row r="41" spans="1:10" x14ac:dyDescent="0.25">
      <c r="A41" t="s">
        <v>384</v>
      </c>
      <c r="B41">
        <v>2016</v>
      </c>
      <c r="C41" s="6">
        <v>585</v>
      </c>
      <c r="D41" s="6">
        <v>787</v>
      </c>
      <c r="E41" t="s">
        <v>12</v>
      </c>
      <c r="F41" t="s">
        <v>13</v>
      </c>
      <c r="G41" t="s">
        <v>46</v>
      </c>
      <c r="H41">
        <v>0</v>
      </c>
      <c r="I41" s="6">
        <f t="shared" si="0"/>
        <v>202</v>
      </c>
      <c r="J41"/>
    </row>
    <row r="42" spans="1:10" x14ac:dyDescent="0.25">
      <c r="A42" t="s">
        <v>382</v>
      </c>
      <c r="B42">
        <v>2014</v>
      </c>
      <c r="C42" s="6">
        <v>255</v>
      </c>
      <c r="D42" s="6">
        <v>398</v>
      </c>
      <c r="E42" t="s">
        <v>12</v>
      </c>
      <c r="F42" t="s">
        <v>13</v>
      </c>
      <c r="G42" t="s">
        <v>14</v>
      </c>
      <c r="H42">
        <v>0</v>
      </c>
      <c r="I42" s="6">
        <f t="shared" si="0"/>
        <v>143</v>
      </c>
      <c r="J42"/>
    </row>
    <row r="43" spans="1:10" x14ac:dyDescent="0.25">
      <c r="A43" t="s">
        <v>373</v>
      </c>
      <c r="B43">
        <v>2008</v>
      </c>
      <c r="C43" s="6">
        <v>195</v>
      </c>
      <c r="D43" s="6">
        <v>715</v>
      </c>
      <c r="E43" t="s">
        <v>12</v>
      </c>
      <c r="F43" t="s">
        <v>13</v>
      </c>
      <c r="G43" t="s">
        <v>14</v>
      </c>
      <c r="H43">
        <v>0</v>
      </c>
      <c r="I43" s="6">
        <f t="shared" si="0"/>
        <v>520</v>
      </c>
      <c r="J43"/>
    </row>
    <row r="44" spans="1:10" x14ac:dyDescent="0.25">
      <c r="A44" t="s">
        <v>381</v>
      </c>
      <c r="B44">
        <v>2014</v>
      </c>
      <c r="C44" s="6">
        <v>55</v>
      </c>
      <c r="D44" s="6">
        <v>806</v>
      </c>
      <c r="E44" t="s">
        <v>18</v>
      </c>
      <c r="F44" t="s">
        <v>13</v>
      </c>
      <c r="G44" t="s">
        <v>14</v>
      </c>
      <c r="H44">
        <v>0</v>
      </c>
      <c r="I44" s="6">
        <f t="shared" si="0"/>
        <v>751</v>
      </c>
      <c r="J44"/>
    </row>
    <row r="45" spans="1:10" x14ac:dyDescent="0.25">
      <c r="A45" t="s">
        <v>385</v>
      </c>
      <c r="B45">
        <v>2012</v>
      </c>
      <c r="C45" s="6">
        <v>125</v>
      </c>
      <c r="D45" s="6">
        <v>269</v>
      </c>
      <c r="E45" t="s">
        <v>12</v>
      </c>
      <c r="F45" t="s">
        <v>13</v>
      </c>
      <c r="G45" t="s">
        <v>14</v>
      </c>
      <c r="H45">
        <v>0</v>
      </c>
      <c r="I45" s="6">
        <f t="shared" si="0"/>
        <v>144</v>
      </c>
      <c r="J45"/>
    </row>
    <row r="46" spans="1:10" x14ac:dyDescent="0.25">
      <c r="A46" t="s">
        <v>374</v>
      </c>
      <c r="B46">
        <v>2014</v>
      </c>
      <c r="C46" s="6">
        <v>75</v>
      </c>
      <c r="D46" s="6">
        <v>1204</v>
      </c>
      <c r="E46" t="s">
        <v>12</v>
      </c>
      <c r="F46" t="s">
        <v>13</v>
      </c>
      <c r="G46" t="s">
        <v>46</v>
      </c>
      <c r="H46">
        <v>0</v>
      </c>
      <c r="I46" s="6">
        <f t="shared" si="0"/>
        <v>1129</v>
      </c>
      <c r="J46"/>
    </row>
    <row r="47" spans="1:10" x14ac:dyDescent="0.25">
      <c r="A47" t="s">
        <v>372</v>
      </c>
      <c r="B47">
        <v>2013</v>
      </c>
      <c r="C47" s="6">
        <v>265</v>
      </c>
      <c r="D47" s="6">
        <v>489</v>
      </c>
      <c r="E47" t="s">
        <v>12</v>
      </c>
      <c r="F47" t="s">
        <v>13</v>
      </c>
      <c r="G47" t="s">
        <v>14</v>
      </c>
      <c r="H47">
        <v>0</v>
      </c>
      <c r="I47" s="6">
        <f t="shared" si="0"/>
        <v>224</v>
      </c>
      <c r="J47"/>
    </row>
    <row r="48" spans="1:10" x14ac:dyDescent="0.25">
      <c r="A48" t="s">
        <v>375</v>
      </c>
      <c r="B48">
        <v>2006</v>
      </c>
      <c r="C48" s="6">
        <v>105</v>
      </c>
      <c r="D48" s="6">
        <v>415</v>
      </c>
      <c r="E48" t="s">
        <v>12</v>
      </c>
      <c r="F48" t="s">
        <v>13</v>
      </c>
      <c r="G48" t="s">
        <v>14</v>
      </c>
      <c r="H48">
        <v>0</v>
      </c>
      <c r="I48" s="6">
        <f t="shared" si="0"/>
        <v>310</v>
      </c>
      <c r="J48"/>
    </row>
    <row r="49" spans="1:10" x14ac:dyDescent="0.25">
      <c r="A49" t="s">
        <v>380</v>
      </c>
      <c r="B49">
        <v>2015</v>
      </c>
      <c r="C49" s="6">
        <v>58</v>
      </c>
      <c r="D49" s="6">
        <v>771</v>
      </c>
      <c r="E49" t="s">
        <v>12</v>
      </c>
      <c r="F49" t="s">
        <v>13</v>
      </c>
      <c r="G49" t="s">
        <v>14</v>
      </c>
      <c r="H49">
        <v>0</v>
      </c>
      <c r="I49" s="6">
        <f t="shared" si="0"/>
        <v>713</v>
      </c>
      <c r="J49"/>
    </row>
    <row r="50" spans="1:10" x14ac:dyDescent="0.25">
      <c r="A50" t="s">
        <v>374</v>
      </c>
      <c r="B50">
        <v>2017</v>
      </c>
      <c r="C50" s="6">
        <v>775</v>
      </c>
      <c r="D50" s="6">
        <v>929</v>
      </c>
      <c r="E50" t="s">
        <v>12</v>
      </c>
      <c r="F50" t="s">
        <v>13</v>
      </c>
      <c r="G50" t="s">
        <v>46</v>
      </c>
      <c r="H50">
        <v>0</v>
      </c>
      <c r="I50" s="6">
        <f t="shared" si="0"/>
        <v>154</v>
      </c>
      <c r="J50"/>
    </row>
    <row r="51" spans="1:10" x14ac:dyDescent="0.25">
      <c r="A51" t="s">
        <v>386</v>
      </c>
      <c r="B51">
        <v>2012</v>
      </c>
      <c r="C51" s="6">
        <v>149</v>
      </c>
      <c r="D51" s="6">
        <v>3061</v>
      </c>
      <c r="E51" t="s">
        <v>18</v>
      </c>
      <c r="F51" t="s">
        <v>13</v>
      </c>
      <c r="G51" t="s">
        <v>46</v>
      </c>
      <c r="H51">
        <v>0</v>
      </c>
      <c r="I51" s="6">
        <f t="shared" si="0"/>
        <v>2912</v>
      </c>
      <c r="J51"/>
    </row>
    <row r="52" spans="1:10" x14ac:dyDescent="0.25">
      <c r="A52" t="s">
        <v>386</v>
      </c>
      <c r="B52">
        <v>2015</v>
      </c>
      <c r="C52" s="6">
        <v>23</v>
      </c>
      <c r="D52" s="6">
        <v>3061</v>
      </c>
      <c r="E52" t="s">
        <v>18</v>
      </c>
      <c r="F52" t="s">
        <v>13</v>
      </c>
      <c r="G52" t="s">
        <v>46</v>
      </c>
      <c r="H52">
        <v>0</v>
      </c>
      <c r="I52" s="6">
        <f t="shared" si="0"/>
        <v>3038</v>
      </c>
      <c r="J52"/>
    </row>
    <row r="53" spans="1:10" x14ac:dyDescent="0.25">
      <c r="A53" t="s">
        <v>387</v>
      </c>
      <c r="B53">
        <v>2017</v>
      </c>
      <c r="C53" s="6">
        <v>18</v>
      </c>
      <c r="D53" s="6">
        <v>1977</v>
      </c>
      <c r="E53" t="s">
        <v>18</v>
      </c>
      <c r="F53" t="s">
        <v>13</v>
      </c>
      <c r="G53" t="s">
        <v>46</v>
      </c>
      <c r="H53">
        <v>0</v>
      </c>
      <c r="I53" s="6">
        <f t="shared" si="0"/>
        <v>1959</v>
      </c>
      <c r="J53"/>
    </row>
    <row r="54" spans="1:10" x14ac:dyDescent="0.25">
      <c r="A54" t="s">
        <v>386</v>
      </c>
      <c r="B54">
        <v>2013</v>
      </c>
      <c r="C54" s="6">
        <v>16</v>
      </c>
      <c r="D54" s="6">
        <v>3061</v>
      </c>
      <c r="E54" t="s">
        <v>18</v>
      </c>
      <c r="F54" t="s">
        <v>74</v>
      </c>
      <c r="G54" t="s">
        <v>46</v>
      </c>
      <c r="H54">
        <v>0</v>
      </c>
      <c r="I54" s="6">
        <f t="shared" si="0"/>
        <v>3045</v>
      </c>
      <c r="J54"/>
    </row>
    <row r="55" spans="1:10" x14ac:dyDescent="0.25">
      <c r="A55" t="s">
        <v>387</v>
      </c>
      <c r="B55">
        <v>2005</v>
      </c>
      <c r="C55" s="6">
        <v>275</v>
      </c>
      <c r="D55" s="6">
        <v>1021</v>
      </c>
      <c r="E55" t="s">
        <v>12</v>
      </c>
      <c r="F55" t="s">
        <v>74</v>
      </c>
      <c r="G55" t="s">
        <v>14</v>
      </c>
      <c r="H55">
        <v>0</v>
      </c>
      <c r="I55" s="6">
        <f t="shared" si="0"/>
        <v>746</v>
      </c>
      <c r="J55"/>
    </row>
    <row r="56" spans="1:10" x14ac:dyDescent="0.25">
      <c r="A56" t="s">
        <v>388</v>
      </c>
      <c r="B56">
        <v>2009</v>
      </c>
      <c r="C56" s="6">
        <v>36</v>
      </c>
      <c r="D56" s="6">
        <v>1504</v>
      </c>
      <c r="E56" t="s">
        <v>12</v>
      </c>
      <c r="F56" t="s">
        <v>13</v>
      </c>
      <c r="G56" t="s">
        <v>46</v>
      </c>
      <c r="H56">
        <v>0</v>
      </c>
      <c r="I56" s="6">
        <f t="shared" si="0"/>
        <v>1468</v>
      </c>
      <c r="J56"/>
    </row>
    <row r="57" spans="1:10" x14ac:dyDescent="0.25">
      <c r="A57" t="s">
        <v>389</v>
      </c>
      <c r="B57">
        <v>2015</v>
      </c>
      <c r="C57" s="6">
        <v>45</v>
      </c>
      <c r="D57" s="6">
        <v>727</v>
      </c>
      <c r="E57" t="s">
        <v>12</v>
      </c>
      <c r="F57" t="s">
        <v>13</v>
      </c>
      <c r="G57" t="s">
        <v>14</v>
      </c>
      <c r="H57">
        <v>0</v>
      </c>
      <c r="I57" s="6">
        <f t="shared" si="0"/>
        <v>682</v>
      </c>
      <c r="J57"/>
    </row>
    <row r="58" spans="1:10" x14ac:dyDescent="0.25">
      <c r="A58" t="s">
        <v>388</v>
      </c>
      <c r="B58">
        <v>2010</v>
      </c>
      <c r="C58" s="6">
        <v>475</v>
      </c>
      <c r="D58" s="6">
        <v>1854</v>
      </c>
      <c r="E58" t="s">
        <v>12</v>
      </c>
      <c r="F58" t="s">
        <v>13</v>
      </c>
      <c r="G58" t="s">
        <v>14</v>
      </c>
      <c r="H58">
        <v>0</v>
      </c>
      <c r="I58" s="6">
        <f t="shared" si="0"/>
        <v>1379</v>
      </c>
      <c r="J58"/>
    </row>
    <row r="59" spans="1:10" x14ac:dyDescent="0.25">
      <c r="A59" t="s">
        <v>390</v>
      </c>
      <c r="B59">
        <v>2014</v>
      </c>
      <c r="C59" s="6">
        <v>41</v>
      </c>
      <c r="D59" s="6">
        <v>68</v>
      </c>
      <c r="E59" t="s">
        <v>12</v>
      </c>
      <c r="F59" t="s">
        <v>13</v>
      </c>
      <c r="G59" t="s">
        <v>14</v>
      </c>
      <c r="H59">
        <v>1</v>
      </c>
      <c r="I59" s="6">
        <f t="shared" si="0"/>
        <v>27</v>
      </c>
      <c r="J59"/>
    </row>
    <row r="60" spans="1:10" x14ac:dyDescent="0.25">
      <c r="A60" t="s">
        <v>386</v>
      </c>
      <c r="B60">
        <v>2014</v>
      </c>
      <c r="C60" s="6">
        <v>1999</v>
      </c>
      <c r="D60" s="6">
        <v>3596</v>
      </c>
      <c r="E60" t="s">
        <v>18</v>
      </c>
      <c r="F60" t="s">
        <v>13</v>
      </c>
      <c r="G60" t="s">
        <v>46</v>
      </c>
      <c r="H60">
        <v>0</v>
      </c>
      <c r="I60" s="6">
        <f t="shared" si="0"/>
        <v>1597</v>
      </c>
      <c r="J60"/>
    </row>
    <row r="61" spans="1:10" x14ac:dyDescent="0.25">
      <c r="A61" t="s">
        <v>388</v>
      </c>
      <c r="B61">
        <v>2013</v>
      </c>
      <c r="C61" s="6">
        <v>695</v>
      </c>
      <c r="D61" s="6">
        <v>1861</v>
      </c>
      <c r="E61" t="s">
        <v>12</v>
      </c>
      <c r="F61" t="s">
        <v>13</v>
      </c>
      <c r="G61" t="s">
        <v>14</v>
      </c>
      <c r="H61">
        <v>0</v>
      </c>
      <c r="I61" s="6">
        <f t="shared" si="0"/>
        <v>1166</v>
      </c>
      <c r="J61"/>
    </row>
    <row r="62" spans="1:10" x14ac:dyDescent="0.25">
      <c r="A62" t="s">
        <v>389</v>
      </c>
      <c r="B62">
        <v>2015</v>
      </c>
      <c r="C62" s="6">
        <v>45</v>
      </c>
      <c r="D62" s="6">
        <v>77</v>
      </c>
      <c r="E62" t="s">
        <v>12</v>
      </c>
      <c r="F62" t="s">
        <v>13</v>
      </c>
      <c r="G62" t="s">
        <v>14</v>
      </c>
      <c r="H62">
        <v>0</v>
      </c>
      <c r="I62" s="6">
        <f t="shared" si="0"/>
        <v>32</v>
      </c>
      <c r="J62"/>
    </row>
    <row r="63" spans="1:10" x14ac:dyDescent="0.25">
      <c r="A63" t="s">
        <v>386</v>
      </c>
      <c r="B63">
        <v>2014</v>
      </c>
      <c r="C63" s="6">
        <v>1875</v>
      </c>
      <c r="D63" s="6">
        <v>3596</v>
      </c>
      <c r="E63" t="s">
        <v>18</v>
      </c>
      <c r="F63" t="s">
        <v>13</v>
      </c>
      <c r="G63" t="s">
        <v>46</v>
      </c>
      <c r="H63">
        <v>0</v>
      </c>
      <c r="I63" s="6">
        <f t="shared" si="0"/>
        <v>1721</v>
      </c>
      <c r="J63"/>
    </row>
    <row r="64" spans="1:10" x14ac:dyDescent="0.25">
      <c r="A64" t="s">
        <v>386</v>
      </c>
      <c r="B64">
        <v>2015</v>
      </c>
      <c r="C64" s="6">
        <v>235</v>
      </c>
      <c r="D64" s="6">
        <v>3596</v>
      </c>
      <c r="E64" t="s">
        <v>18</v>
      </c>
      <c r="F64" t="s">
        <v>13</v>
      </c>
      <c r="G64" t="s">
        <v>46</v>
      </c>
      <c r="H64">
        <v>0</v>
      </c>
      <c r="I64" s="6">
        <f t="shared" si="0"/>
        <v>3361</v>
      </c>
      <c r="J64"/>
    </row>
    <row r="65" spans="1:10" x14ac:dyDescent="0.25">
      <c r="A65" t="s">
        <v>386</v>
      </c>
      <c r="B65">
        <v>2017</v>
      </c>
      <c r="C65" s="6">
        <v>33</v>
      </c>
      <c r="D65" s="6">
        <v>3623</v>
      </c>
      <c r="E65" t="s">
        <v>18</v>
      </c>
      <c r="F65" t="s">
        <v>13</v>
      </c>
      <c r="G65" t="s">
        <v>46</v>
      </c>
      <c r="H65">
        <v>0</v>
      </c>
      <c r="I65" s="6">
        <f t="shared" si="0"/>
        <v>3590</v>
      </c>
      <c r="J65"/>
    </row>
    <row r="66" spans="1:10" x14ac:dyDescent="0.25">
      <c r="A66" t="s">
        <v>391</v>
      </c>
      <c r="B66">
        <v>2014</v>
      </c>
      <c r="C66" s="6">
        <v>475</v>
      </c>
      <c r="D66" s="6">
        <v>695</v>
      </c>
      <c r="E66" t="s">
        <v>18</v>
      </c>
      <c r="F66" t="s">
        <v>13</v>
      </c>
      <c r="G66" t="s">
        <v>14</v>
      </c>
      <c r="H66">
        <v>0</v>
      </c>
      <c r="I66" s="6">
        <f t="shared" si="0"/>
        <v>220</v>
      </c>
      <c r="J66"/>
    </row>
    <row r="67" spans="1:10" x14ac:dyDescent="0.25">
      <c r="A67" t="s">
        <v>387</v>
      </c>
      <c r="B67">
        <v>2017</v>
      </c>
      <c r="C67" s="6">
        <v>1975</v>
      </c>
      <c r="D67" s="6">
        <v>2315</v>
      </c>
      <c r="E67" t="s">
        <v>12</v>
      </c>
      <c r="F67" t="s">
        <v>13</v>
      </c>
      <c r="G67" t="s">
        <v>46</v>
      </c>
      <c r="H67">
        <v>0</v>
      </c>
      <c r="I67" s="6">
        <f t="shared" ref="I67:I130" si="1">D67-C67</f>
        <v>340</v>
      </c>
      <c r="J67"/>
    </row>
    <row r="68" spans="1:10" x14ac:dyDescent="0.25">
      <c r="A68" t="s">
        <v>386</v>
      </c>
      <c r="B68">
        <v>2010</v>
      </c>
      <c r="C68" s="6">
        <v>925</v>
      </c>
      <c r="D68" s="6">
        <v>2045</v>
      </c>
      <c r="E68" t="s">
        <v>18</v>
      </c>
      <c r="F68" t="s">
        <v>13</v>
      </c>
      <c r="G68" t="s">
        <v>14</v>
      </c>
      <c r="H68">
        <v>0</v>
      </c>
      <c r="I68" s="6">
        <f t="shared" si="1"/>
        <v>1120</v>
      </c>
      <c r="J68"/>
    </row>
    <row r="69" spans="1:10" x14ac:dyDescent="0.25">
      <c r="A69" t="s">
        <v>388</v>
      </c>
      <c r="B69">
        <v>2011</v>
      </c>
      <c r="C69" s="6">
        <v>435</v>
      </c>
      <c r="D69" s="6">
        <v>1374</v>
      </c>
      <c r="E69" t="s">
        <v>12</v>
      </c>
      <c r="F69" t="s">
        <v>13</v>
      </c>
      <c r="G69" t="s">
        <v>14</v>
      </c>
      <c r="H69">
        <v>0</v>
      </c>
      <c r="I69" s="6">
        <f t="shared" si="1"/>
        <v>939</v>
      </c>
      <c r="J69"/>
    </row>
    <row r="70" spans="1:10" x14ac:dyDescent="0.25">
      <c r="A70" t="s">
        <v>388</v>
      </c>
      <c r="B70">
        <v>2016</v>
      </c>
      <c r="C70" s="6">
        <v>1425</v>
      </c>
      <c r="D70" s="6">
        <v>2091</v>
      </c>
      <c r="E70" t="s">
        <v>12</v>
      </c>
      <c r="F70" t="s">
        <v>13</v>
      </c>
      <c r="G70" t="s">
        <v>14</v>
      </c>
      <c r="H70">
        <v>0</v>
      </c>
      <c r="I70" s="6">
        <f t="shared" si="1"/>
        <v>666</v>
      </c>
      <c r="J70"/>
    </row>
    <row r="71" spans="1:10" x14ac:dyDescent="0.25">
      <c r="A71" t="s">
        <v>391</v>
      </c>
      <c r="B71">
        <v>2014</v>
      </c>
      <c r="C71" s="6">
        <v>395</v>
      </c>
      <c r="D71" s="6">
        <v>676</v>
      </c>
      <c r="E71" t="s">
        <v>18</v>
      </c>
      <c r="F71" t="s">
        <v>13</v>
      </c>
      <c r="G71" t="s">
        <v>14</v>
      </c>
      <c r="H71">
        <v>0</v>
      </c>
      <c r="I71" s="6">
        <f t="shared" si="1"/>
        <v>281</v>
      </c>
      <c r="J71"/>
    </row>
    <row r="72" spans="1:10" x14ac:dyDescent="0.25">
      <c r="A72" t="s">
        <v>388</v>
      </c>
      <c r="B72">
        <v>2011</v>
      </c>
      <c r="C72" s="6">
        <v>45</v>
      </c>
      <c r="D72" s="6">
        <v>1248</v>
      </c>
      <c r="E72" t="s">
        <v>18</v>
      </c>
      <c r="F72" t="s">
        <v>13</v>
      </c>
      <c r="G72" t="s">
        <v>14</v>
      </c>
      <c r="H72">
        <v>0</v>
      </c>
      <c r="I72" s="6">
        <f t="shared" si="1"/>
        <v>1203</v>
      </c>
      <c r="J72"/>
    </row>
    <row r="73" spans="1:10" x14ac:dyDescent="0.25">
      <c r="A73" t="s">
        <v>388</v>
      </c>
      <c r="B73">
        <v>2013</v>
      </c>
      <c r="C73" s="6">
        <v>745</v>
      </c>
      <c r="D73" s="6">
        <v>1861</v>
      </c>
      <c r="E73" t="s">
        <v>12</v>
      </c>
      <c r="F73" t="s">
        <v>13</v>
      </c>
      <c r="G73" t="s">
        <v>14</v>
      </c>
      <c r="H73">
        <v>0</v>
      </c>
      <c r="I73" s="6">
        <f t="shared" si="1"/>
        <v>1116</v>
      </c>
      <c r="J73"/>
    </row>
    <row r="74" spans="1:10" x14ac:dyDescent="0.25">
      <c r="A74" t="s">
        <v>391</v>
      </c>
      <c r="B74">
        <v>2011</v>
      </c>
      <c r="C74" s="6">
        <v>265</v>
      </c>
      <c r="D74" s="6">
        <v>571</v>
      </c>
      <c r="E74" t="s">
        <v>12</v>
      </c>
      <c r="F74" t="s">
        <v>13</v>
      </c>
      <c r="G74" t="s">
        <v>14</v>
      </c>
      <c r="H74">
        <v>0</v>
      </c>
      <c r="I74" s="6">
        <f t="shared" si="1"/>
        <v>306</v>
      </c>
      <c r="J74"/>
    </row>
    <row r="75" spans="1:10" x14ac:dyDescent="0.25">
      <c r="A75" t="s">
        <v>389</v>
      </c>
      <c r="B75">
        <v>2014</v>
      </c>
      <c r="C75" s="6">
        <v>49</v>
      </c>
      <c r="D75" s="6">
        <v>893</v>
      </c>
      <c r="E75" t="s">
        <v>18</v>
      </c>
      <c r="F75" t="s">
        <v>13</v>
      </c>
      <c r="G75" t="s">
        <v>14</v>
      </c>
      <c r="H75">
        <v>0</v>
      </c>
      <c r="I75" s="6">
        <f t="shared" si="1"/>
        <v>844</v>
      </c>
      <c r="J75"/>
    </row>
    <row r="76" spans="1:10" x14ac:dyDescent="0.25">
      <c r="A76" t="s">
        <v>390</v>
      </c>
      <c r="B76">
        <v>2015</v>
      </c>
      <c r="C76" s="6">
        <v>395</v>
      </c>
      <c r="D76" s="6">
        <v>68</v>
      </c>
      <c r="E76" t="s">
        <v>12</v>
      </c>
      <c r="F76" t="s">
        <v>13</v>
      </c>
      <c r="G76" t="s">
        <v>14</v>
      </c>
      <c r="H76">
        <v>0</v>
      </c>
      <c r="I76" s="6">
        <f t="shared" si="1"/>
        <v>-327</v>
      </c>
      <c r="J76"/>
    </row>
    <row r="77" spans="1:10" x14ac:dyDescent="0.25">
      <c r="A77" t="s">
        <v>388</v>
      </c>
      <c r="B77">
        <v>2013</v>
      </c>
      <c r="C77" s="6">
        <v>55</v>
      </c>
      <c r="D77" s="6">
        <v>1468</v>
      </c>
      <c r="E77" t="s">
        <v>12</v>
      </c>
      <c r="F77" t="s">
        <v>13</v>
      </c>
      <c r="G77" t="s">
        <v>14</v>
      </c>
      <c r="H77">
        <v>0</v>
      </c>
      <c r="I77" s="6">
        <f t="shared" si="1"/>
        <v>1413</v>
      </c>
      <c r="J77"/>
    </row>
    <row r="78" spans="1:10" x14ac:dyDescent="0.25">
      <c r="A78" t="s">
        <v>392</v>
      </c>
      <c r="B78">
        <v>2004</v>
      </c>
      <c r="C78" s="6">
        <v>15</v>
      </c>
      <c r="D78" s="6">
        <v>1235</v>
      </c>
      <c r="E78" t="s">
        <v>12</v>
      </c>
      <c r="F78" t="s">
        <v>13</v>
      </c>
      <c r="G78" t="s">
        <v>46</v>
      </c>
      <c r="H78">
        <v>0</v>
      </c>
      <c r="I78" s="6">
        <f t="shared" si="1"/>
        <v>1220</v>
      </c>
      <c r="J78"/>
    </row>
    <row r="79" spans="1:10" x14ac:dyDescent="0.25">
      <c r="A79" t="s">
        <v>388</v>
      </c>
      <c r="B79">
        <v>2010</v>
      </c>
      <c r="C79" s="6">
        <v>525</v>
      </c>
      <c r="D79" s="6">
        <v>2283</v>
      </c>
      <c r="E79" t="s">
        <v>12</v>
      </c>
      <c r="F79" t="s">
        <v>13</v>
      </c>
      <c r="G79" t="s">
        <v>46</v>
      </c>
      <c r="H79">
        <v>0</v>
      </c>
      <c r="I79" s="6">
        <f t="shared" si="1"/>
        <v>1758</v>
      </c>
      <c r="J79"/>
    </row>
    <row r="80" spans="1:10" x14ac:dyDescent="0.25">
      <c r="A80" t="s">
        <v>386</v>
      </c>
      <c r="B80">
        <v>2012</v>
      </c>
      <c r="C80" s="6">
        <v>145</v>
      </c>
      <c r="D80" s="6">
        <v>3061</v>
      </c>
      <c r="E80" t="s">
        <v>18</v>
      </c>
      <c r="F80" t="s">
        <v>13</v>
      </c>
      <c r="G80" t="s">
        <v>46</v>
      </c>
      <c r="H80">
        <v>0</v>
      </c>
      <c r="I80" s="6">
        <f t="shared" si="1"/>
        <v>2916</v>
      </c>
      <c r="J80"/>
    </row>
    <row r="81" spans="1:10" x14ac:dyDescent="0.25">
      <c r="A81" t="s">
        <v>388</v>
      </c>
      <c r="B81">
        <v>2016</v>
      </c>
      <c r="C81" s="6">
        <v>1473</v>
      </c>
      <c r="D81" s="6">
        <v>1489</v>
      </c>
      <c r="E81" t="s">
        <v>18</v>
      </c>
      <c r="F81" t="s">
        <v>13</v>
      </c>
      <c r="G81" t="s">
        <v>14</v>
      </c>
      <c r="H81">
        <v>0</v>
      </c>
      <c r="I81" s="6">
        <f t="shared" si="1"/>
        <v>16</v>
      </c>
      <c r="J81"/>
    </row>
    <row r="82" spans="1:10" x14ac:dyDescent="0.25">
      <c r="A82" t="s">
        <v>393</v>
      </c>
      <c r="B82">
        <v>2015</v>
      </c>
      <c r="C82" s="6">
        <v>475</v>
      </c>
      <c r="D82" s="6">
        <v>785</v>
      </c>
      <c r="E82" t="s">
        <v>18</v>
      </c>
      <c r="F82" t="s">
        <v>13</v>
      </c>
      <c r="G82" t="s">
        <v>14</v>
      </c>
      <c r="H82">
        <v>0</v>
      </c>
      <c r="I82" s="6">
        <f t="shared" si="1"/>
        <v>310</v>
      </c>
      <c r="J82"/>
    </row>
    <row r="83" spans="1:10" x14ac:dyDescent="0.25">
      <c r="A83" t="s">
        <v>387</v>
      </c>
      <c r="B83">
        <v>2017</v>
      </c>
      <c r="C83" s="6">
        <v>23</v>
      </c>
      <c r="D83" s="6">
        <v>2539</v>
      </c>
      <c r="E83" t="s">
        <v>18</v>
      </c>
      <c r="F83" t="s">
        <v>13</v>
      </c>
      <c r="G83" t="s">
        <v>46</v>
      </c>
      <c r="H83">
        <v>0</v>
      </c>
      <c r="I83" s="6">
        <f t="shared" si="1"/>
        <v>2516</v>
      </c>
      <c r="J83"/>
    </row>
    <row r="84" spans="1:10" x14ac:dyDescent="0.25">
      <c r="A84" t="s">
        <v>387</v>
      </c>
      <c r="B84">
        <v>2015</v>
      </c>
      <c r="C84" s="6">
        <v>125</v>
      </c>
      <c r="D84" s="6">
        <v>1346</v>
      </c>
      <c r="E84" t="s">
        <v>18</v>
      </c>
      <c r="F84" t="s">
        <v>13</v>
      </c>
      <c r="G84" t="s">
        <v>14</v>
      </c>
      <c r="H84">
        <v>0</v>
      </c>
      <c r="I84" s="6">
        <f t="shared" si="1"/>
        <v>1221</v>
      </c>
      <c r="J84"/>
    </row>
    <row r="85" spans="1:10" x14ac:dyDescent="0.25">
      <c r="A85" t="s">
        <v>387</v>
      </c>
      <c r="B85">
        <v>2005</v>
      </c>
      <c r="C85" s="6">
        <v>349</v>
      </c>
      <c r="D85" s="6">
        <v>1346</v>
      </c>
      <c r="E85" t="s">
        <v>18</v>
      </c>
      <c r="F85" t="s">
        <v>13</v>
      </c>
      <c r="G85" t="s">
        <v>14</v>
      </c>
      <c r="H85">
        <v>0</v>
      </c>
      <c r="I85" s="6">
        <f t="shared" si="1"/>
        <v>997</v>
      </c>
      <c r="J85"/>
    </row>
    <row r="86" spans="1:10" x14ac:dyDescent="0.25">
      <c r="A86" t="s">
        <v>394</v>
      </c>
      <c r="B86">
        <v>2006</v>
      </c>
      <c r="C86" s="6">
        <v>25</v>
      </c>
      <c r="D86" s="6">
        <v>2373</v>
      </c>
      <c r="E86" t="s">
        <v>12</v>
      </c>
      <c r="F86" t="s">
        <v>74</v>
      </c>
      <c r="G86" t="s">
        <v>46</v>
      </c>
      <c r="H86">
        <v>3</v>
      </c>
      <c r="I86" s="6">
        <f t="shared" si="1"/>
        <v>2348</v>
      </c>
      <c r="J86"/>
    </row>
    <row r="87" spans="1:10" x14ac:dyDescent="0.25">
      <c r="A87" t="s">
        <v>395</v>
      </c>
      <c r="B87">
        <v>2010</v>
      </c>
      <c r="C87" s="6">
        <v>35</v>
      </c>
      <c r="D87" s="6">
        <v>926</v>
      </c>
      <c r="E87" t="s">
        <v>18</v>
      </c>
      <c r="F87" t="s">
        <v>13</v>
      </c>
      <c r="G87" t="s">
        <v>14</v>
      </c>
      <c r="H87">
        <v>0</v>
      </c>
      <c r="I87" s="6">
        <f t="shared" si="1"/>
        <v>891</v>
      </c>
      <c r="J87"/>
    </row>
    <row r="88" spans="1:10" x14ac:dyDescent="0.25">
      <c r="A88" t="s">
        <v>388</v>
      </c>
      <c r="B88">
        <v>2012</v>
      </c>
      <c r="C88" s="6">
        <v>59</v>
      </c>
      <c r="D88" s="6">
        <v>1374</v>
      </c>
      <c r="E88" t="s">
        <v>12</v>
      </c>
      <c r="F88" t="s">
        <v>13</v>
      </c>
      <c r="G88" t="s">
        <v>14</v>
      </c>
      <c r="H88">
        <v>0</v>
      </c>
      <c r="I88" s="6">
        <f t="shared" si="1"/>
        <v>1315</v>
      </c>
      <c r="J88"/>
    </row>
    <row r="89" spans="1:10" x14ac:dyDescent="0.25">
      <c r="A89" t="s">
        <v>391</v>
      </c>
      <c r="B89">
        <v>2013</v>
      </c>
      <c r="C89" s="6">
        <v>345</v>
      </c>
      <c r="D89" s="6">
        <v>605</v>
      </c>
      <c r="E89" t="s">
        <v>12</v>
      </c>
      <c r="F89" t="s">
        <v>13</v>
      </c>
      <c r="G89" t="s">
        <v>14</v>
      </c>
      <c r="H89">
        <v>0</v>
      </c>
      <c r="I89" s="6">
        <f t="shared" si="1"/>
        <v>260</v>
      </c>
      <c r="J89"/>
    </row>
    <row r="90" spans="1:10" x14ac:dyDescent="0.25">
      <c r="A90" t="s">
        <v>390</v>
      </c>
      <c r="B90">
        <v>2014</v>
      </c>
      <c r="C90" s="6">
        <v>475</v>
      </c>
      <c r="D90" s="6">
        <v>676</v>
      </c>
      <c r="E90" t="s">
        <v>12</v>
      </c>
      <c r="F90" t="s">
        <v>13</v>
      </c>
      <c r="G90" t="s">
        <v>14</v>
      </c>
      <c r="H90">
        <v>0</v>
      </c>
      <c r="I90" s="6">
        <f t="shared" si="1"/>
        <v>201</v>
      </c>
      <c r="J90"/>
    </row>
    <row r="91" spans="1:10" x14ac:dyDescent="0.25">
      <c r="A91" t="s">
        <v>388</v>
      </c>
      <c r="B91">
        <v>2009</v>
      </c>
      <c r="C91" s="6">
        <v>38</v>
      </c>
      <c r="D91" s="6">
        <v>1861</v>
      </c>
      <c r="E91" t="s">
        <v>12</v>
      </c>
      <c r="F91" t="s">
        <v>13</v>
      </c>
      <c r="G91" t="s">
        <v>14</v>
      </c>
      <c r="H91">
        <v>0</v>
      </c>
      <c r="I91" s="6">
        <f t="shared" si="1"/>
        <v>1823</v>
      </c>
      <c r="J91"/>
    </row>
    <row r="92" spans="1:10" x14ac:dyDescent="0.25">
      <c r="A92" t="s">
        <v>387</v>
      </c>
      <c r="B92">
        <v>2014</v>
      </c>
      <c r="C92" s="6">
        <v>1125</v>
      </c>
      <c r="D92" s="6">
        <v>1609</v>
      </c>
      <c r="E92" t="s">
        <v>18</v>
      </c>
      <c r="F92" t="s">
        <v>13</v>
      </c>
      <c r="G92" t="s">
        <v>14</v>
      </c>
      <c r="H92">
        <v>0</v>
      </c>
      <c r="I92" s="6">
        <f t="shared" si="1"/>
        <v>484</v>
      </c>
      <c r="J92"/>
    </row>
    <row r="93" spans="1:10" x14ac:dyDescent="0.25">
      <c r="A93" t="s">
        <v>387</v>
      </c>
      <c r="B93">
        <v>2005</v>
      </c>
      <c r="C93" s="6">
        <v>351</v>
      </c>
      <c r="D93" s="6">
        <v>137</v>
      </c>
      <c r="E93" t="s">
        <v>12</v>
      </c>
      <c r="F93" t="s">
        <v>13</v>
      </c>
      <c r="G93" t="s">
        <v>14</v>
      </c>
      <c r="H93">
        <v>0</v>
      </c>
      <c r="I93" s="6">
        <f t="shared" si="1"/>
        <v>-214</v>
      </c>
      <c r="J93"/>
    </row>
    <row r="94" spans="1:10" x14ac:dyDescent="0.25">
      <c r="A94" t="s">
        <v>388</v>
      </c>
      <c r="B94">
        <v>2008</v>
      </c>
      <c r="C94" s="6">
        <v>4</v>
      </c>
      <c r="D94" s="6">
        <v>2278</v>
      </c>
      <c r="E94" t="s">
        <v>12</v>
      </c>
      <c r="F94" t="s">
        <v>13</v>
      </c>
      <c r="G94" t="s">
        <v>46</v>
      </c>
      <c r="H94">
        <v>0</v>
      </c>
      <c r="I94" s="6">
        <f t="shared" si="1"/>
        <v>2274</v>
      </c>
      <c r="J94"/>
    </row>
    <row r="95" spans="1:10" x14ac:dyDescent="0.25">
      <c r="A95" t="s">
        <v>388</v>
      </c>
      <c r="B95">
        <v>2012</v>
      </c>
      <c r="C95" s="6">
        <v>585</v>
      </c>
      <c r="D95" s="6">
        <v>1861</v>
      </c>
      <c r="E95" t="s">
        <v>12</v>
      </c>
      <c r="F95" t="s">
        <v>13</v>
      </c>
      <c r="G95" t="s">
        <v>14</v>
      </c>
      <c r="H95">
        <v>0</v>
      </c>
      <c r="I95" s="6">
        <f t="shared" si="1"/>
        <v>1276</v>
      </c>
      <c r="J95"/>
    </row>
    <row r="96" spans="1:10" x14ac:dyDescent="0.25">
      <c r="A96" t="s">
        <v>387</v>
      </c>
      <c r="B96">
        <v>2016</v>
      </c>
      <c r="C96" s="6">
        <v>2075</v>
      </c>
      <c r="D96" s="6">
        <v>2539</v>
      </c>
      <c r="E96" t="s">
        <v>18</v>
      </c>
      <c r="F96" t="s">
        <v>13</v>
      </c>
      <c r="G96" t="s">
        <v>46</v>
      </c>
      <c r="H96">
        <v>0</v>
      </c>
      <c r="I96" s="6">
        <f t="shared" si="1"/>
        <v>464</v>
      </c>
      <c r="J96"/>
    </row>
    <row r="97" spans="1:10" x14ac:dyDescent="0.25">
      <c r="A97" t="s">
        <v>388</v>
      </c>
      <c r="B97">
        <v>2017</v>
      </c>
      <c r="C97" s="6">
        <v>17</v>
      </c>
      <c r="D97" s="6">
        <v>1864</v>
      </c>
      <c r="E97" t="s">
        <v>12</v>
      </c>
      <c r="F97" t="s">
        <v>13</v>
      </c>
      <c r="G97" t="s">
        <v>14</v>
      </c>
      <c r="H97">
        <v>0</v>
      </c>
      <c r="I97" s="6">
        <f t="shared" si="1"/>
        <v>1847</v>
      </c>
      <c r="J97"/>
    </row>
    <row r="98" spans="1:10" x14ac:dyDescent="0.25">
      <c r="A98" t="s">
        <v>388</v>
      </c>
      <c r="B98">
        <v>2013</v>
      </c>
      <c r="C98" s="6">
        <v>705</v>
      </c>
      <c r="D98" s="6">
        <v>1861</v>
      </c>
      <c r="E98" t="s">
        <v>12</v>
      </c>
      <c r="F98" t="s">
        <v>13</v>
      </c>
      <c r="G98" t="s">
        <v>14</v>
      </c>
      <c r="H98">
        <v>0</v>
      </c>
      <c r="I98" s="6">
        <f t="shared" si="1"/>
        <v>1156</v>
      </c>
      <c r="J98"/>
    </row>
    <row r="99" spans="1:10" x14ac:dyDescent="0.25">
      <c r="A99" t="s">
        <v>386</v>
      </c>
      <c r="B99">
        <v>2010</v>
      </c>
      <c r="C99" s="6">
        <v>965</v>
      </c>
      <c r="D99" s="6">
        <v>2045</v>
      </c>
      <c r="E99" t="s">
        <v>18</v>
      </c>
      <c r="F99" t="s">
        <v>13</v>
      </c>
      <c r="G99" t="s">
        <v>14</v>
      </c>
      <c r="H99">
        <v>0</v>
      </c>
      <c r="I99" s="6">
        <f t="shared" si="1"/>
        <v>1080</v>
      </c>
      <c r="J99"/>
    </row>
    <row r="100" spans="1:10" x14ac:dyDescent="0.25">
      <c r="A100" t="s">
        <v>172</v>
      </c>
      <c r="B100">
        <v>2016</v>
      </c>
      <c r="C100" s="6">
        <v>175</v>
      </c>
      <c r="D100" s="6">
        <v>19</v>
      </c>
      <c r="E100" t="s">
        <v>12</v>
      </c>
      <c r="F100" t="s">
        <v>74</v>
      </c>
      <c r="G100" t="s">
        <v>14</v>
      </c>
      <c r="H100">
        <v>0</v>
      </c>
      <c r="I100" s="6">
        <f t="shared" si="1"/>
        <v>-156</v>
      </c>
      <c r="J100"/>
    </row>
    <row r="101" spans="1:10" x14ac:dyDescent="0.25">
      <c r="A101" t="s">
        <v>396</v>
      </c>
      <c r="B101">
        <v>2017</v>
      </c>
      <c r="C101" s="6">
        <v>17</v>
      </c>
      <c r="D101" s="6">
        <v>182</v>
      </c>
      <c r="E101" t="s">
        <v>12</v>
      </c>
      <c r="F101" t="s">
        <v>74</v>
      </c>
      <c r="G101" t="s">
        <v>14</v>
      </c>
      <c r="H101">
        <v>0</v>
      </c>
      <c r="I101" s="6">
        <f t="shared" si="1"/>
        <v>165</v>
      </c>
      <c r="J101"/>
    </row>
    <row r="102" spans="1:10" x14ac:dyDescent="0.25">
      <c r="A102" t="s">
        <v>397</v>
      </c>
      <c r="B102">
        <v>2017</v>
      </c>
      <c r="C102" s="6">
        <v>165</v>
      </c>
      <c r="D102" s="6">
        <v>178</v>
      </c>
      <c r="E102" t="s">
        <v>12</v>
      </c>
      <c r="F102" t="s">
        <v>74</v>
      </c>
      <c r="G102" t="s">
        <v>14</v>
      </c>
      <c r="H102">
        <v>0</v>
      </c>
      <c r="I102" s="6">
        <f t="shared" si="1"/>
        <v>13</v>
      </c>
      <c r="J102"/>
    </row>
    <row r="103" spans="1:10" x14ac:dyDescent="0.25">
      <c r="A103" t="s">
        <v>181</v>
      </c>
      <c r="B103">
        <v>2017</v>
      </c>
      <c r="C103" s="6">
        <v>145</v>
      </c>
      <c r="D103" s="6">
        <v>16</v>
      </c>
      <c r="E103" t="s">
        <v>12</v>
      </c>
      <c r="F103" t="s">
        <v>74</v>
      </c>
      <c r="G103" t="s">
        <v>14</v>
      </c>
      <c r="H103">
        <v>0</v>
      </c>
      <c r="I103" s="6">
        <f t="shared" si="1"/>
        <v>-129</v>
      </c>
      <c r="J103"/>
    </row>
    <row r="104" spans="1:10" x14ac:dyDescent="0.25">
      <c r="A104" t="s">
        <v>184</v>
      </c>
      <c r="B104">
        <v>2017</v>
      </c>
      <c r="C104" s="6">
        <v>135</v>
      </c>
      <c r="D104" s="6">
        <v>147</v>
      </c>
      <c r="E104" t="s">
        <v>12</v>
      </c>
      <c r="F104" t="s">
        <v>74</v>
      </c>
      <c r="G104" t="s">
        <v>14</v>
      </c>
      <c r="H104">
        <v>0</v>
      </c>
      <c r="I104" s="6">
        <f t="shared" si="1"/>
        <v>12</v>
      </c>
      <c r="J104"/>
    </row>
    <row r="105" spans="1:10" x14ac:dyDescent="0.25">
      <c r="A105" t="s">
        <v>398</v>
      </c>
      <c r="B105">
        <v>2015</v>
      </c>
      <c r="C105" s="6">
        <v>135</v>
      </c>
      <c r="D105" s="6">
        <v>237</v>
      </c>
      <c r="E105" t="s">
        <v>12</v>
      </c>
      <c r="F105" t="s">
        <v>74</v>
      </c>
      <c r="G105" t="s">
        <v>14</v>
      </c>
      <c r="H105">
        <v>0</v>
      </c>
      <c r="I105" s="6">
        <f t="shared" si="1"/>
        <v>102</v>
      </c>
      <c r="J105"/>
    </row>
    <row r="106" spans="1:10" x14ac:dyDescent="0.25">
      <c r="A106" t="s">
        <v>399</v>
      </c>
      <c r="B106">
        <v>2014</v>
      </c>
      <c r="C106" s="6">
        <v>135</v>
      </c>
      <c r="D106" s="6">
        <v>345</v>
      </c>
      <c r="E106" t="s">
        <v>12</v>
      </c>
      <c r="F106" t="s">
        <v>74</v>
      </c>
      <c r="G106" t="s">
        <v>14</v>
      </c>
      <c r="H106">
        <v>1</v>
      </c>
      <c r="I106" s="6">
        <f t="shared" si="1"/>
        <v>210</v>
      </c>
      <c r="J106"/>
    </row>
    <row r="107" spans="1:10" x14ac:dyDescent="0.25">
      <c r="A107" t="s">
        <v>190</v>
      </c>
      <c r="B107">
        <v>2013</v>
      </c>
      <c r="C107" s="6">
        <v>125</v>
      </c>
      <c r="D107" s="6">
        <v>15</v>
      </c>
      <c r="E107" t="s">
        <v>12</v>
      </c>
      <c r="F107" t="s">
        <v>74</v>
      </c>
      <c r="G107" t="s">
        <v>14</v>
      </c>
      <c r="H107">
        <v>0</v>
      </c>
      <c r="I107" s="6">
        <f t="shared" si="1"/>
        <v>-110</v>
      </c>
      <c r="J107"/>
    </row>
    <row r="108" spans="1:10" x14ac:dyDescent="0.25">
      <c r="A108" t="s">
        <v>190</v>
      </c>
      <c r="B108">
        <v>2016</v>
      </c>
      <c r="C108" s="6">
        <v>12</v>
      </c>
      <c r="D108" s="6">
        <v>15</v>
      </c>
      <c r="E108" t="s">
        <v>12</v>
      </c>
      <c r="F108" t="s">
        <v>74</v>
      </c>
      <c r="G108" t="s">
        <v>14</v>
      </c>
      <c r="H108">
        <v>0</v>
      </c>
      <c r="I108" s="6">
        <f t="shared" si="1"/>
        <v>3</v>
      </c>
      <c r="J108"/>
    </row>
    <row r="109" spans="1:10" x14ac:dyDescent="0.25">
      <c r="A109" t="s">
        <v>184</v>
      </c>
      <c r="B109">
        <v>2017</v>
      </c>
      <c r="C109" s="6">
        <v>12</v>
      </c>
      <c r="D109" s="6">
        <v>147</v>
      </c>
      <c r="E109" t="s">
        <v>12</v>
      </c>
      <c r="F109" t="s">
        <v>74</v>
      </c>
      <c r="G109" t="s">
        <v>14</v>
      </c>
      <c r="H109">
        <v>0</v>
      </c>
      <c r="I109" s="6">
        <f t="shared" si="1"/>
        <v>135</v>
      </c>
      <c r="J109"/>
    </row>
    <row r="110" spans="1:10" x14ac:dyDescent="0.25">
      <c r="A110" t="s">
        <v>397</v>
      </c>
      <c r="B110">
        <v>2016</v>
      </c>
      <c r="C110" s="6">
        <v>12</v>
      </c>
      <c r="D110" s="6">
        <v>178</v>
      </c>
      <c r="E110" t="s">
        <v>12</v>
      </c>
      <c r="F110" t="s">
        <v>74</v>
      </c>
      <c r="G110" t="s">
        <v>14</v>
      </c>
      <c r="H110">
        <v>0</v>
      </c>
      <c r="I110" s="6">
        <f t="shared" si="1"/>
        <v>166</v>
      </c>
      <c r="J110"/>
    </row>
    <row r="111" spans="1:10" x14ac:dyDescent="0.25">
      <c r="A111" t="s">
        <v>190</v>
      </c>
      <c r="B111">
        <v>2016</v>
      </c>
      <c r="C111" s="6">
        <v>115</v>
      </c>
      <c r="D111" s="6">
        <v>15</v>
      </c>
      <c r="E111" t="s">
        <v>12</v>
      </c>
      <c r="F111" t="s">
        <v>74</v>
      </c>
      <c r="G111" t="s">
        <v>14</v>
      </c>
      <c r="H111">
        <v>0</v>
      </c>
      <c r="I111" s="6">
        <f t="shared" si="1"/>
        <v>-100</v>
      </c>
      <c r="J111"/>
    </row>
    <row r="112" spans="1:10" x14ac:dyDescent="0.25">
      <c r="A112" t="s">
        <v>400</v>
      </c>
      <c r="B112">
        <v>2014</v>
      </c>
      <c r="C112" s="6">
        <v>115</v>
      </c>
      <c r="D112" s="6">
        <v>24</v>
      </c>
      <c r="E112" t="s">
        <v>12</v>
      </c>
      <c r="F112" t="s">
        <v>74</v>
      </c>
      <c r="G112" t="s">
        <v>14</v>
      </c>
      <c r="H112">
        <v>0</v>
      </c>
      <c r="I112" s="6">
        <f t="shared" si="1"/>
        <v>-91</v>
      </c>
      <c r="J112"/>
    </row>
    <row r="113" spans="1:10" x14ac:dyDescent="0.25">
      <c r="A113" t="s">
        <v>401</v>
      </c>
      <c r="B113">
        <v>2016</v>
      </c>
      <c r="C113" s="6">
        <v>115</v>
      </c>
      <c r="D113" s="6">
        <v>14</v>
      </c>
      <c r="E113" t="s">
        <v>12</v>
      </c>
      <c r="F113" t="s">
        <v>74</v>
      </c>
      <c r="G113" t="s">
        <v>14</v>
      </c>
      <c r="H113">
        <v>0</v>
      </c>
      <c r="I113" s="6">
        <f t="shared" si="1"/>
        <v>-101</v>
      </c>
      <c r="J113"/>
    </row>
    <row r="114" spans="1:10" x14ac:dyDescent="0.25">
      <c r="A114" t="s">
        <v>184</v>
      </c>
      <c r="B114">
        <v>2015</v>
      </c>
      <c r="C114" s="6">
        <v>115</v>
      </c>
      <c r="D114" s="6">
        <v>147</v>
      </c>
      <c r="E114" t="s">
        <v>12</v>
      </c>
      <c r="F114" t="s">
        <v>74</v>
      </c>
      <c r="G114" t="s">
        <v>14</v>
      </c>
      <c r="H114">
        <v>0</v>
      </c>
      <c r="I114" s="6">
        <f t="shared" si="1"/>
        <v>32</v>
      </c>
      <c r="J114"/>
    </row>
    <row r="115" spans="1:10" x14ac:dyDescent="0.25">
      <c r="A115" t="s">
        <v>184</v>
      </c>
      <c r="B115">
        <v>2015</v>
      </c>
      <c r="C115" s="6">
        <v>111</v>
      </c>
      <c r="D115" s="6">
        <v>147</v>
      </c>
      <c r="E115" t="s">
        <v>12</v>
      </c>
      <c r="F115" t="s">
        <v>74</v>
      </c>
      <c r="G115" t="s">
        <v>14</v>
      </c>
      <c r="H115">
        <v>0</v>
      </c>
      <c r="I115" s="6">
        <f t="shared" si="1"/>
        <v>36</v>
      </c>
      <c r="J115"/>
    </row>
    <row r="116" spans="1:10" x14ac:dyDescent="0.25">
      <c r="A116" t="s">
        <v>184</v>
      </c>
      <c r="B116">
        <v>2013</v>
      </c>
      <c r="C116" s="6">
        <v>11</v>
      </c>
      <c r="D116" s="6">
        <v>147</v>
      </c>
      <c r="E116" t="s">
        <v>12</v>
      </c>
      <c r="F116" t="s">
        <v>74</v>
      </c>
      <c r="G116" t="s">
        <v>14</v>
      </c>
      <c r="H116">
        <v>0</v>
      </c>
      <c r="I116" s="6">
        <f t="shared" si="1"/>
        <v>136</v>
      </c>
      <c r="J116"/>
    </row>
    <row r="117" spans="1:10" x14ac:dyDescent="0.25">
      <c r="A117" t="s">
        <v>172</v>
      </c>
      <c r="B117">
        <v>2015</v>
      </c>
      <c r="C117" s="6">
        <v>11</v>
      </c>
      <c r="D117" s="6">
        <v>19</v>
      </c>
      <c r="E117" t="s">
        <v>12</v>
      </c>
      <c r="F117" t="s">
        <v>74</v>
      </c>
      <c r="G117" t="s">
        <v>14</v>
      </c>
      <c r="H117">
        <v>0</v>
      </c>
      <c r="I117" s="6">
        <f t="shared" si="1"/>
        <v>8</v>
      </c>
      <c r="J117"/>
    </row>
    <row r="118" spans="1:10" x14ac:dyDescent="0.25">
      <c r="A118" t="s">
        <v>184</v>
      </c>
      <c r="B118">
        <v>2015</v>
      </c>
      <c r="C118" s="6">
        <v>11</v>
      </c>
      <c r="D118" s="6">
        <v>147</v>
      </c>
      <c r="E118" t="s">
        <v>12</v>
      </c>
      <c r="F118" t="s">
        <v>74</v>
      </c>
      <c r="G118" t="s">
        <v>14</v>
      </c>
      <c r="H118">
        <v>0</v>
      </c>
      <c r="I118" s="6">
        <f t="shared" si="1"/>
        <v>136</v>
      </c>
      <c r="J118"/>
    </row>
    <row r="119" spans="1:10" x14ac:dyDescent="0.25">
      <c r="A119" t="s">
        <v>172</v>
      </c>
      <c r="B119">
        <v>2013</v>
      </c>
      <c r="C119" s="6">
        <v>105</v>
      </c>
      <c r="D119" s="6">
        <v>19</v>
      </c>
      <c r="E119" t="s">
        <v>12</v>
      </c>
      <c r="F119" t="s">
        <v>74</v>
      </c>
      <c r="G119" t="s">
        <v>14</v>
      </c>
      <c r="H119">
        <v>0</v>
      </c>
      <c r="I119" s="6">
        <f t="shared" si="1"/>
        <v>-86</v>
      </c>
      <c r="J119"/>
    </row>
    <row r="120" spans="1:10" x14ac:dyDescent="0.25">
      <c r="A120" t="s">
        <v>402</v>
      </c>
      <c r="B120">
        <v>2016</v>
      </c>
      <c r="C120" s="6">
        <v>105</v>
      </c>
      <c r="D120" s="6">
        <v>126</v>
      </c>
      <c r="E120" t="s">
        <v>12</v>
      </c>
      <c r="F120" t="s">
        <v>74</v>
      </c>
      <c r="G120" t="s">
        <v>14</v>
      </c>
      <c r="H120">
        <v>0</v>
      </c>
      <c r="I120" s="6">
        <f t="shared" si="1"/>
        <v>21</v>
      </c>
      <c r="J120"/>
    </row>
    <row r="121" spans="1:10" x14ac:dyDescent="0.25">
      <c r="A121" t="s">
        <v>190</v>
      </c>
      <c r="B121">
        <v>2011</v>
      </c>
      <c r="C121" s="6">
        <v>105</v>
      </c>
      <c r="D121" s="6">
        <v>15</v>
      </c>
      <c r="E121" t="s">
        <v>12</v>
      </c>
      <c r="F121" t="s">
        <v>74</v>
      </c>
      <c r="G121" t="s">
        <v>14</v>
      </c>
      <c r="H121">
        <v>0</v>
      </c>
      <c r="I121" s="6">
        <f t="shared" si="1"/>
        <v>-90</v>
      </c>
      <c r="J121"/>
    </row>
    <row r="122" spans="1:10" x14ac:dyDescent="0.25">
      <c r="A122" t="s">
        <v>201</v>
      </c>
      <c r="B122">
        <v>2016</v>
      </c>
      <c r="C122" s="6">
        <v>105</v>
      </c>
      <c r="D122" s="6">
        <v>117</v>
      </c>
      <c r="E122" t="s">
        <v>12</v>
      </c>
      <c r="F122" t="s">
        <v>74</v>
      </c>
      <c r="G122" t="s">
        <v>14</v>
      </c>
      <c r="H122">
        <v>0</v>
      </c>
      <c r="I122" s="6">
        <f t="shared" si="1"/>
        <v>12</v>
      </c>
      <c r="J122"/>
    </row>
    <row r="123" spans="1:10" x14ac:dyDescent="0.25">
      <c r="A123" t="s">
        <v>184</v>
      </c>
      <c r="B123">
        <v>2013</v>
      </c>
      <c r="C123" s="6">
        <v>1</v>
      </c>
      <c r="D123" s="6">
        <v>147</v>
      </c>
      <c r="E123" t="s">
        <v>12</v>
      </c>
      <c r="F123" t="s">
        <v>74</v>
      </c>
      <c r="G123" t="s">
        <v>14</v>
      </c>
      <c r="H123">
        <v>0</v>
      </c>
      <c r="I123" s="6">
        <f t="shared" si="1"/>
        <v>146</v>
      </c>
      <c r="J123"/>
    </row>
    <row r="124" spans="1:10" x14ac:dyDescent="0.25">
      <c r="A124" t="s">
        <v>203</v>
      </c>
      <c r="B124">
        <v>2012</v>
      </c>
      <c r="C124" s="6">
        <v>95</v>
      </c>
      <c r="D124" s="6">
        <v>175</v>
      </c>
      <c r="E124" t="s">
        <v>12</v>
      </c>
      <c r="F124" t="s">
        <v>74</v>
      </c>
      <c r="G124" t="s">
        <v>14</v>
      </c>
      <c r="H124">
        <v>0</v>
      </c>
      <c r="I124" s="6">
        <f t="shared" si="1"/>
        <v>80</v>
      </c>
      <c r="J124"/>
    </row>
    <row r="125" spans="1:10" x14ac:dyDescent="0.25">
      <c r="A125" t="s">
        <v>203</v>
      </c>
      <c r="B125">
        <v>2009</v>
      </c>
      <c r="C125" s="6">
        <v>9</v>
      </c>
      <c r="D125" s="6">
        <v>175</v>
      </c>
      <c r="E125" t="s">
        <v>12</v>
      </c>
      <c r="F125" t="s">
        <v>74</v>
      </c>
      <c r="G125" t="s">
        <v>14</v>
      </c>
      <c r="H125">
        <v>0</v>
      </c>
      <c r="I125" s="6">
        <f t="shared" si="1"/>
        <v>166</v>
      </c>
      <c r="J125"/>
    </row>
    <row r="126" spans="1:10" x14ac:dyDescent="0.25">
      <c r="A126" t="s">
        <v>206</v>
      </c>
      <c r="B126">
        <v>2017</v>
      </c>
      <c r="C126" s="6">
        <v>9</v>
      </c>
      <c r="D126" s="6">
        <v>95</v>
      </c>
      <c r="E126" t="s">
        <v>12</v>
      </c>
      <c r="F126" t="s">
        <v>74</v>
      </c>
      <c r="G126" t="s">
        <v>14</v>
      </c>
      <c r="H126">
        <v>0</v>
      </c>
      <c r="I126" s="6">
        <f t="shared" si="1"/>
        <v>86</v>
      </c>
      <c r="J126"/>
    </row>
    <row r="127" spans="1:10" x14ac:dyDescent="0.25">
      <c r="A127" t="s">
        <v>207</v>
      </c>
      <c r="B127">
        <v>2016</v>
      </c>
      <c r="C127" s="6">
        <v>75</v>
      </c>
      <c r="D127" s="6">
        <v>8</v>
      </c>
      <c r="E127" t="s">
        <v>12</v>
      </c>
      <c r="F127" t="s">
        <v>74</v>
      </c>
      <c r="G127" t="s">
        <v>14</v>
      </c>
      <c r="H127">
        <v>0</v>
      </c>
      <c r="I127" s="6">
        <f t="shared" si="1"/>
        <v>-67</v>
      </c>
      <c r="J127"/>
    </row>
    <row r="128" spans="1:10" x14ac:dyDescent="0.25">
      <c r="A128" t="s">
        <v>403</v>
      </c>
      <c r="B128">
        <v>2017</v>
      </c>
      <c r="C128" s="6">
        <v>8</v>
      </c>
      <c r="D128" s="6">
        <v>87</v>
      </c>
      <c r="E128" t="s">
        <v>12</v>
      </c>
      <c r="F128" t="s">
        <v>74</v>
      </c>
      <c r="G128" t="s">
        <v>14</v>
      </c>
      <c r="H128">
        <v>0</v>
      </c>
      <c r="I128" s="6">
        <f t="shared" si="1"/>
        <v>79</v>
      </c>
      <c r="J128"/>
    </row>
    <row r="129" spans="1:10" x14ac:dyDescent="0.25">
      <c r="A129" t="s">
        <v>450</v>
      </c>
      <c r="B129">
        <v>2017</v>
      </c>
      <c r="C129" s="6">
        <v>78</v>
      </c>
      <c r="D129" s="6">
        <v>84</v>
      </c>
      <c r="E129" t="s">
        <v>12</v>
      </c>
      <c r="F129" t="s">
        <v>74</v>
      </c>
      <c r="G129" t="s">
        <v>14</v>
      </c>
      <c r="H129">
        <v>0</v>
      </c>
      <c r="I129" s="6">
        <f t="shared" si="1"/>
        <v>6</v>
      </c>
      <c r="J129"/>
    </row>
    <row r="130" spans="1:10" x14ac:dyDescent="0.25">
      <c r="A130" t="s">
        <v>403</v>
      </c>
      <c r="B130">
        <v>2017</v>
      </c>
      <c r="C130" s="6">
        <v>75</v>
      </c>
      <c r="D130" s="6">
        <v>87</v>
      </c>
      <c r="E130" t="s">
        <v>12</v>
      </c>
      <c r="F130" t="s">
        <v>74</v>
      </c>
      <c r="G130" t="s">
        <v>14</v>
      </c>
      <c r="H130">
        <v>0</v>
      </c>
      <c r="I130" s="6">
        <f t="shared" si="1"/>
        <v>12</v>
      </c>
      <c r="J130"/>
    </row>
    <row r="131" spans="1:10" x14ac:dyDescent="0.25">
      <c r="A131" t="s">
        <v>404</v>
      </c>
      <c r="B131">
        <v>2015</v>
      </c>
      <c r="C131" s="6">
        <v>75</v>
      </c>
      <c r="D131" s="6">
        <v>82</v>
      </c>
      <c r="E131" t="s">
        <v>12</v>
      </c>
      <c r="F131" t="s">
        <v>74</v>
      </c>
      <c r="G131" t="s">
        <v>14</v>
      </c>
      <c r="H131">
        <v>0</v>
      </c>
      <c r="I131" s="6">
        <f t="shared" ref="I131:I194" si="2">D131-C131</f>
        <v>7</v>
      </c>
      <c r="J131"/>
    </row>
    <row r="132" spans="1:10" x14ac:dyDescent="0.25">
      <c r="A132" t="s">
        <v>206</v>
      </c>
      <c r="B132">
        <v>2017</v>
      </c>
      <c r="C132" s="6">
        <v>75</v>
      </c>
      <c r="D132" s="6">
        <v>95</v>
      </c>
      <c r="E132" t="s">
        <v>12</v>
      </c>
      <c r="F132" t="s">
        <v>74</v>
      </c>
      <c r="G132" t="s">
        <v>14</v>
      </c>
      <c r="H132">
        <v>0</v>
      </c>
      <c r="I132" s="6">
        <f t="shared" si="2"/>
        <v>20</v>
      </c>
      <c r="J132"/>
    </row>
    <row r="133" spans="1:10" x14ac:dyDescent="0.25">
      <c r="A133" t="s">
        <v>206</v>
      </c>
      <c r="B133">
        <v>2016</v>
      </c>
      <c r="C133" s="6">
        <v>72</v>
      </c>
      <c r="D133" s="6">
        <v>95</v>
      </c>
      <c r="E133" t="s">
        <v>12</v>
      </c>
      <c r="F133" t="s">
        <v>74</v>
      </c>
      <c r="G133" t="s">
        <v>14</v>
      </c>
      <c r="H133">
        <v>0</v>
      </c>
      <c r="I133" s="6">
        <f t="shared" si="2"/>
        <v>23</v>
      </c>
      <c r="J133"/>
    </row>
    <row r="134" spans="1:10" x14ac:dyDescent="0.25">
      <c r="A134" t="s">
        <v>405</v>
      </c>
      <c r="B134">
        <v>2017</v>
      </c>
      <c r="C134" s="6">
        <v>65</v>
      </c>
      <c r="D134" s="6">
        <v>81</v>
      </c>
      <c r="E134" t="s">
        <v>12</v>
      </c>
      <c r="F134" t="s">
        <v>74</v>
      </c>
      <c r="G134" t="s">
        <v>14</v>
      </c>
      <c r="H134">
        <v>0</v>
      </c>
      <c r="I134" s="6">
        <f t="shared" si="2"/>
        <v>16</v>
      </c>
      <c r="J134"/>
    </row>
    <row r="135" spans="1:10" x14ac:dyDescent="0.25">
      <c r="A135" t="s">
        <v>221</v>
      </c>
      <c r="B135">
        <v>2015</v>
      </c>
      <c r="C135" s="6">
        <v>65</v>
      </c>
      <c r="D135" s="6">
        <v>74</v>
      </c>
      <c r="E135" t="s">
        <v>12</v>
      </c>
      <c r="F135" t="s">
        <v>74</v>
      </c>
      <c r="G135" t="s">
        <v>14</v>
      </c>
      <c r="H135">
        <v>0</v>
      </c>
      <c r="I135" s="6">
        <f t="shared" si="2"/>
        <v>9</v>
      </c>
      <c r="J135"/>
    </row>
    <row r="136" spans="1:10" x14ac:dyDescent="0.25">
      <c r="A136" t="s">
        <v>406</v>
      </c>
      <c r="B136">
        <v>2014</v>
      </c>
      <c r="C136" s="6">
        <v>65</v>
      </c>
      <c r="D136" s="6">
        <v>12</v>
      </c>
      <c r="E136" t="s">
        <v>12</v>
      </c>
      <c r="F136" t="s">
        <v>74</v>
      </c>
      <c r="G136" t="s">
        <v>14</v>
      </c>
      <c r="H136">
        <v>0</v>
      </c>
      <c r="I136" s="6">
        <f t="shared" si="2"/>
        <v>-53</v>
      </c>
      <c r="J136"/>
    </row>
    <row r="137" spans="1:10" x14ac:dyDescent="0.25">
      <c r="A137" t="s">
        <v>224</v>
      </c>
      <c r="B137">
        <v>2013</v>
      </c>
      <c r="C137" s="6">
        <v>65</v>
      </c>
      <c r="D137" s="6">
        <v>787</v>
      </c>
      <c r="E137" t="s">
        <v>12</v>
      </c>
      <c r="F137" t="s">
        <v>74</v>
      </c>
      <c r="G137" t="s">
        <v>14</v>
      </c>
      <c r="H137">
        <v>0</v>
      </c>
      <c r="I137" s="6">
        <f t="shared" si="2"/>
        <v>722</v>
      </c>
      <c r="J137"/>
    </row>
    <row r="138" spans="1:10" x14ac:dyDescent="0.25">
      <c r="A138" t="s">
        <v>403</v>
      </c>
      <c r="B138">
        <v>2016</v>
      </c>
      <c r="C138" s="6">
        <v>6</v>
      </c>
      <c r="D138" s="6">
        <v>87</v>
      </c>
      <c r="E138" t="s">
        <v>12</v>
      </c>
      <c r="F138" t="s">
        <v>74</v>
      </c>
      <c r="G138" t="s">
        <v>14</v>
      </c>
      <c r="H138">
        <v>0</v>
      </c>
      <c r="I138" s="6">
        <f t="shared" si="2"/>
        <v>81</v>
      </c>
      <c r="J138"/>
    </row>
    <row r="139" spans="1:10" x14ac:dyDescent="0.25">
      <c r="A139" t="s">
        <v>407</v>
      </c>
      <c r="B139">
        <v>2015</v>
      </c>
      <c r="C139" s="6">
        <v>6</v>
      </c>
      <c r="D139" s="6">
        <v>95</v>
      </c>
      <c r="E139" t="s">
        <v>12</v>
      </c>
      <c r="F139" t="s">
        <v>74</v>
      </c>
      <c r="G139" t="s">
        <v>14</v>
      </c>
      <c r="H139">
        <v>0</v>
      </c>
      <c r="I139" s="6">
        <f t="shared" si="2"/>
        <v>89</v>
      </c>
      <c r="J139"/>
    </row>
    <row r="140" spans="1:10" x14ac:dyDescent="0.25">
      <c r="A140" t="s">
        <v>406</v>
      </c>
      <c r="B140">
        <v>2013</v>
      </c>
      <c r="C140" s="6">
        <v>6</v>
      </c>
      <c r="D140" s="6">
        <v>12</v>
      </c>
      <c r="E140" t="s">
        <v>12</v>
      </c>
      <c r="F140" t="s">
        <v>74</v>
      </c>
      <c r="G140" t="s">
        <v>14</v>
      </c>
      <c r="H140">
        <v>0</v>
      </c>
      <c r="I140" s="6">
        <f t="shared" si="2"/>
        <v>6</v>
      </c>
      <c r="J140"/>
    </row>
    <row r="141" spans="1:10" x14ac:dyDescent="0.25">
      <c r="A141" t="s">
        <v>408</v>
      </c>
      <c r="B141">
        <v>2016</v>
      </c>
      <c r="C141" s="6">
        <v>6</v>
      </c>
      <c r="D141" s="6">
        <v>8</v>
      </c>
      <c r="E141" t="s">
        <v>12</v>
      </c>
      <c r="F141" t="s">
        <v>74</v>
      </c>
      <c r="G141" t="s">
        <v>14</v>
      </c>
      <c r="H141">
        <v>0</v>
      </c>
      <c r="I141" s="6">
        <f t="shared" si="2"/>
        <v>2</v>
      </c>
      <c r="J141"/>
    </row>
    <row r="142" spans="1:10" x14ac:dyDescent="0.25">
      <c r="A142" t="s">
        <v>451</v>
      </c>
      <c r="B142">
        <v>2015</v>
      </c>
      <c r="C142" s="6">
        <v>6</v>
      </c>
      <c r="D142" s="6">
        <v>84</v>
      </c>
      <c r="E142" t="s">
        <v>12</v>
      </c>
      <c r="F142" t="s">
        <v>74</v>
      </c>
      <c r="G142" t="s">
        <v>14</v>
      </c>
      <c r="H142">
        <v>0</v>
      </c>
      <c r="I142" s="6">
        <f t="shared" si="2"/>
        <v>78</v>
      </c>
      <c r="J142"/>
    </row>
    <row r="143" spans="1:10" x14ac:dyDescent="0.25">
      <c r="A143" t="s">
        <v>451</v>
      </c>
      <c r="B143">
        <v>2016</v>
      </c>
      <c r="C143" s="6">
        <v>6</v>
      </c>
      <c r="D143" s="6">
        <v>84</v>
      </c>
      <c r="E143" t="s">
        <v>12</v>
      </c>
      <c r="F143" t="s">
        <v>74</v>
      </c>
      <c r="G143" t="s">
        <v>14</v>
      </c>
      <c r="H143">
        <v>0</v>
      </c>
      <c r="I143" s="6">
        <f t="shared" si="2"/>
        <v>78</v>
      </c>
      <c r="J143"/>
    </row>
    <row r="144" spans="1:10" x14ac:dyDescent="0.25">
      <c r="A144" t="s">
        <v>409</v>
      </c>
      <c r="B144">
        <v>2014</v>
      </c>
      <c r="C144" s="6">
        <v>6</v>
      </c>
      <c r="D144" s="6">
        <v>99</v>
      </c>
      <c r="E144" t="s">
        <v>12</v>
      </c>
      <c r="F144" t="s">
        <v>74</v>
      </c>
      <c r="G144" t="s">
        <v>14</v>
      </c>
      <c r="H144">
        <v>0</v>
      </c>
      <c r="I144" s="6">
        <f t="shared" si="2"/>
        <v>93</v>
      </c>
      <c r="J144"/>
    </row>
    <row r="145" spans="1:10" x14ac:dyDescent="0.25">
      <c r="A145" t="s">
        <v>405</v>
      </c>
      <c r="B145">
        <v>2012</v>
      </c>
      <c r="C145" s="6">
        <v>6</v>
      </c>
      <c r="D145" s="6">
        <v>81</v>
      </c>
      <c r="E145" t="s">
        <v>12</v>
      </c>
      <c r="F145" t="s">
        <v>74</v>
      </c>
      <c r="G145" t="s">
        <v>14</v>
      </c>
      <c r="H145">
        <v>0</v>
      </c>
      <c r="I145" s="6">
        <f t="shared" si="2"/>
        <v>75</v>
      </c>
      <c r="J145"/>
    </row>
    <row r="146" spans="1:10" x14ac:dyDescent="0.25">
      <c r="A146" t="s">
        <v>224</v>
      </c>
      <c r="B146">
        <v>2014</v>
      </c>
      <c r="C146" s="6">
        <v>55</v>
      </c>
      <c r="D146" s="6">
        <v>787</v>
      </c>
      <c r="E146" t="s">
        <v>12</v>
      </c>
      <c r="F146" t="s">
        <v>74</v>
      </c>
      <c r="G146" t="s">
        <v>14</v>
      </c>
      <c r="H146">
        <v>0</v>
      </c>
      <c r="I146" s="6">
        <f t="shared" si="2"/>
        <v>732</v>
      </c>
      <c r="J146"/>
    </row>
    <row r="147" spans="1:10" x14ac:dyDescent="0.25">
      <c r="A147" t="s">
        <v>450</v>
      </c>
      <c r="B147">
        <v>2015</v>
      </c>
      <c r="C147" s="6">
        <v>55</v>
      </c>
      <c r="D147" s="6">
        <v>84</v>
      </c>
      <c r="E147" t="s">
        <v>12</v>
      </c>
      <c r="F147" t="s">
        <v>74</v>
      </c>
      <c r="G147" t="s">
        <v>14</v>
      </c>
      <c r="H147">
        <v>0</v>
      </c>
      <c r="I147" s="6">
        <f t="shared" si="2"/>
        <v>29</v>
      </c>
      <c r="J147"/>
    </row>
    <row r="148" spans="1:10" x14ac:dyDescent="0.25">
      <c r="A148" t="s">
        <v>233</v>
      </c>
      <c r="B148">
        <v>2010</v>
      </c>
      <c r="C148" s="6">
        <v>52</v>
      </c>
      <c r="D148" s="6">
        <v>94</v>
      </c>
      <c r="E148" t="s">
        <v>12</v>
      </c>
      <c r="F148" t="s">
        <v>74</v>
      </c>
      <c r="G148" t="s">
        <v>14</v>
      </c>
      <c r="H148">
        <v>0</v>
      </c>
      <c r="I148" s="6">
        <f t="shared" si="2"/>
        <v>42</v>
      </c>
      <c r="J148"/>
    </row>
    <row r="149" spans="1:10" x14ac:dyDescent="0.25">
      <c r="A149" t="s">
        <v>233</v>
      </c>
      <c r="B149">
        <v>2016</v>
      </c>
      <c r="C149" s="6">
        <v>51</v>
      </c>
      <c r="D149" s="6">
        <v>94</v>
      </c>
      <c r="E149" t="s">
        <v>12</v>
      </c>
      <c r="F149" t="s">
        <v>74</v>
      </c>
      <c r="G149" t="s">
        <v>14</v>
      </c>
      <c r="H149">
        <v>0</v>
      </c>
      <c r="I149" s="6">
        <f t="shared" si="2"/>
        <v>43</v>
      </c>
      <c r="J149"/>
    </row>
    <row r="150" spans="1:10" x14ac:dyDescent="0.25">
      <c r="A150" t="s">
        <v>410</v>
      </c>
      <c r="B150">
        <v>2011</v>
      </c>
      <c r="C150" s="6">
        <v>5</v>
      </c>
      <c r="D150" s="6">
        <v>826</v>
      </c>
      <c r="E150" t="s">
        <v>12</v>
      </c>
      <c r="F150" t="s">
        <v>74</v>
      </c>
      <c r="G150" t="s">
        <v>14</v>
      </c>
      <c r="H150">
        <v>0</v>
      </c>
      <c r="I150" s="6">
        <f t="shared" si="2"/>
        <v>821</v>
      </c>
      <c r="J150"/>
    </row>
    <row r="151" spans="1:10" x14ac:dyDescent="0.25">
      <c r="A151" t="s">
        <v>411</v>
      </c>
      <c r="B151">
        <v>2016</v>
      </c>
      <c r="C151" s="6">
        <v>5</v>
      </c>
      <c r="D151" s="6">
        <v>55</v>
      </c>
      <c r="E151" t="s">
        <v>12</v>
      </c>
      <c r="F151" t="s">
        <v>74</v>
      </c>
      <c r="G151" t="s">
        <v>14</v>
      </c>
      <c r="H151">
        <v>0</v>
      </c>
      <c r="I151" s="6">
        <f t="shared" si="2"/>
        <v>50</v>
      </c>
      <c r="J151"/>
    </row>
    <row r="152" spans="1:10" x14ac:dyDescent="0.25">
      <c r="A152" t="s">
        <v>412</v>
      </c>
      <c r="B152">
        <v>2012</v>
      </c>
      <c r="C152" s="6">
        <v>5</v>
      </c>
      <c r="D152" s="6">
        <v>99</v>
      </c>
      <c r="E152" t="s">
        <v>12</v>
      </c>
      <c r="F152" t="s">
        <v>74</v>
      </c>
      <c r="G152" t="s">
        <v>14</v>
      </c>
      <c r="H152">
        <v>0</v>
      </c>
      <c r="I152" s="6">
        <f t="shared" si="2"/>
        <v>94</v>
      </c>
      <c r="J152"/>
    </row>
    <row r="153" spans="1:10" x14ac:dyDescent="0.25">
      <c r="A153" t="s">
        <v>412</v>
      </c>
      <c r="B153">
        <v>2013</v>
      </c>
      <c r="C153" s="6">
        <v>5</v>
      </c>
      <c r="D153" s="6">
        <v>99</v>
      </c>
      <c r="E153" t="s">
        <v>12</v>
      </c>
      <c r="F153" t="s">
        <v>74</v>
      </c>
      <c r="G153" t="s">
        <v>14</v>
      </c>
      <c r="H153">
        <v>0</v>
      </c>
      <c r="I153" s="6">
        <f t="shared" si="2"/>
        <v>94</v>
      </c>
      <c r="J153"/>
    </row>
    <row r="154" spans="1:10" x14ac:dyDescent="0.25">
      <c r="A154" t="s">
        <v>242</v>
      </c>
      <c r="B154">
        <v>2014</v>
      </c>
      <c r="C154" s="6">
        <v>5</v>
      </c>
      <c r="D154" s="6">
        <v>88</v>
      </c>
      <c r="E154" t="s">
        <v>12</v>
      </c>
      <c r="F154" t="s">
        <v>74</v>
      </c>
      <c r="G154" t="s">
        <v>14</v>
      </c>
      <c r="H154">
        <v>0</v>
      </c>
      <c r="I154" s="6">
        <f t="shared" si="2"/>
        <v>83</v>
      </c>
      <c r="J154"/>
    </row>
    <row r="155" spans="1:10" x14ac:dyDescent="0.25">
      <c r="A155" t="s">
        <v>244</v>
      </c>
      <c r="B155">
        <v>2017</v>
      </c>
      <c r="C155" s="6">
        <v>48</v>
      </c>
      <c r="D155" s="6">
        <v>51</v>
      </c>
      <c r="E155" t="s">
        <v>12</v>
      </c>
      <c r="F155" t="s">
        <v>74</v>
      </c>
      <c r="G155" t="s">
        <v>46</v>
      </c>
      <c r="H155">
        <v>0</v>
      </c>
      <c r="I155" s="6">
        <f t="shared" si="2"/>
        <v>3</v>
      </c>
      <c r="J155"/>
    </row>
    <row r="156" spans="1:10" x14ac:dyDescent="0.25">
      <c r="A156" t="s">
        <v>413</v>
      </c>
      <c r="B156">
        <v>2017</v>
      </c>
      <c r="C156" s="6">
        <v>48</v>
      </c>
      <c r="D156" s="6">
        <v>52</v>
      </c>
      <c r="E156" t="s">
        <v>12</v>
      </c>
      <c r="F156" t="s">
        <v>74</v>
      </c>
      <c r="G156" t="s">
        <v>14</v>
      </c>
      <c r="H156">
        <v>0</v>
      </c>
      <c r="I156" s="6">
        <f t="shared" si="2"/>
        <v>4</v>
      </c>
      <c r="J156"/>
    </row>
    <row r="157" spans="1:10" x14ac:dyDescent="0.25">
      <c r="A157" t="s">
        <v>450</v>
      </c>
      <c r="B157">
        <v>2015</v>
      </c>
      <c r="C157" s="6">
        <v>48</v>
      </c>
      <c r="D157" s="6">
        <v>84</v>
      </c>
      <c r="E157" t="s">
        <v>12</v>
      </c>
      <c r="F157" t="s">
        <v>74</v>
      </c>
      <c r="G157" t="s">
        <v>14</v>
      </c>
      <c r="H157">
        <v>0</v>
      </c>
      <c r="I157" s="6">
        <f t="shared" si="2"/>
        <v>36</v>
      </c>
      <c r="J157"/>
    </row>
    <row r="158" spans="1:10" x14ac:dyDescent="0.25">
      <c r="A158" t="s">
        <v>247</v>
      </c>
      <c r="B158">
        <v>2017</v>
      </c>
      <c r="C158" s="6">
        <v>48</v>
      </c>
      <c r="D158" s="6">
        <v>54</v>
      </c>
      <c r="E158" t="s">
        <v>12</v>
      </c>
      <c r="F158" t="s">
        <v>74</v>
      </c>
      <c r="G158" t="s">
        <v>14</v>
      </c>
      <c r="H158">
        <v>0</v>
      </c>
      <c r="I158" s="6">
        <f t="shared" si="2"/>
        <v>6</v>
      </c>
      <c r="J158"/>
    </row>
    <row r="159" spans="1:10" x14ac:dyDescent="0.25">
      <c r="A159" t="s">
        <v>244</v>
      </c>
      <c r="B159">
        <v>2017</v>
      </c>
      <c r="C159" s="6">
        <v>45</v>
      </c>
      <c r="D159" s="6">
        <v>51</v>
      </c>
      <c r="E159" t="s">
        <v>12</v>
      </c>
      <c r="F159" t="s">
        <v>74</v>
      </c>
      <c r="G159" t="s">
        <v>46</v>
      </c>
      <c r="H159">
        <v>0</v>
      </c>
      <c r="I159" s="6">
        <f t="shared" si="2"/>
        <v>6</v>
      </c>
      <c r="J159"/>
    </row>
    <row r="160" spans="1:10" x14ac:dyDescent="0.25">
      <c r="A160" t="s">
        <v>250</v>
      </c>
      <c r="B160">
        <v>2011</v>
      </c>
      <c r="C160" s="6">
        <v>45</v>
      </c>
      <c r="D160" s="6">
        <v>95</v>
      </c>
      <c r="E160" t="s">
        <v>12</v>
      </c>
      <c r="F160" t="s">
        <v>74</v>
      </c>
      <c r="G160" t="s">
        <v>14</v>
      </c>
      <c r="H160">
        <v>0</v>
      </c>
      <c r="I160" s="6">
        <f t="shared" si="2"/>
        <v>50</v>
      </c>
      <c r="J160"/>
    </row>
    <row r="161" spans="1:10" x14ac:dyDescent="0.25">
      <c r="A161" t="s">
        <v>410</v>
      </c>
      <c r="B161">
        <v>2014</v>
      </c>
      <c r="C161" s="6">
        <v>45</v>
      </c>
      <c r="D161" s="6">
        <v>826</v>
      </c>
      <c r="E161" t="s">
        <v>12</v>
      </c>
      <c r="F161" t="s">
        <v>74</v>
      </c>
      <c r="G161" t="s">
        <v>14</v>
      </c>
      <c r="H161">
        <v>0</v>
      </c>
      <c r="I161" s="6">
        <f t="shared" si="2"/>
        <v>781</v>
      </c>
      <c r="J161"/>
    </row>
    <row r="162" spans="1:10" x14ac:dyDescent="0.25">
      <c r="A162" t="s">
        <v>412</v>
      </c>
      <c r="B162">
        <v>2012</v>
      </c>
      <c r="C162" s="6">
        <v>45</v>
      </c>
      <c r="D162" s="6">
        <v>99</v>
      </c>
      <c r="E162" t="s">
        <v>12</v>
      </c>
      <c r="F162" t="s">
        <v>74</v>
      </c>
      <c r="G162" t="s">
        <v>14</v>
      </c>
      <c r="H162">
        <v>0</v>
      </c>
      <c r="I162" s="6">
        <f t="shared" si="2"/>
        <v>54</v>
      </c>
      <c r="J162"/>
    </row>
    <row r="163" spans="1:10" x14ac:dyDescent="0.25">
      <c r="A163" t="s">
        <v>407</v>
      </c>
      <c r="B163">
        <v>2010</v>
      </c>
      <c r="C163" s="6">
        <v>45</v>
      </c>
      <c r="D163" s="6">
        <v>95</v>
      </c>
      <c r="E163" t="s">
        <v>12</v>
      </c>
      <c r="F163" t="s">
        <v>74</v>
      </c>
      <c r="G163" t="s">
        <v>14</v>
      </c>
      <c r="H163">
        <v>0</v>
      </c>
      <c r="I163" s="6">
        <f t="shared" si="2"/>
        <v>50</v>
      </c>
      <c r="J163"/>
    </row>
    <row r="164" spans="1:10" x14ac:dyDescent="0.25">
      <c r="A164" t="s">
        <v>414</v>
      </c>
      <c r="B164">
        <v>2016</v>
      </c>
      <c r="C164" s="6">
        <v>45</v>
      </c>
      <c r="D164" s="6">
        <v>54</v>
      </c>
      <c r="E164" t="s">
        <v>12</v>
      </c>
      <c r="F164" t="s">
        <v>74</v>
      </c>
      <c r="G164" t="s">
        <v>14</v>
      </c>
      <c r="H164">
        <v>0</v>
      </c>
      <c r="I164" s="6">
        <f t="shared" si="2"/>
        <v>9</v>
      </c>
      <c r="J164"/>
    </row>
    <row r="165" spans="1:10" x14ac:dyDescent="0.25">
      <c r="A165" t="s">
        <v>415</v>
      </c>
      <c r="B165">
        <v>2016</v>
      </c>
      <c r="C165" s="6">
        <v>45</v>
      </c>
      <c r="D165" s="6">
        <v>54</v>
      </c>
      <c r="E165" t="s">
        <v>12</v>
      </c>
      <c r="F165" t="s">
        <v>74</v>
      </c>
      <c r="G165" t="s">
        <v>46</v>
      </c>
      <c r="H165">
        <v>0</v>
      </c>
      <c r="I165" s="6">
        <f t="shared" si="2"/>
        <v>9</v>
      </c>
      <c r="J165"/>
    </row>
    <row r="166" spans="1:10" x14ac:dyDescent="0.25">
      <c r="A166" t="s">
        <v>253</v>
      </c>
      <c r="B166">
        <v>2016</v>
      </c>
      <c r="C166" s="6">
        <v>45</v>
      </c>
      <c r="D166" s="6">
        <v>55</v>
      </c>
      <c r="E166" t="s">
        <v>12</v>
      </c>
      <c r="F166" t="s">
        <v>74</v>
      </c>
      <c r="G166" t="s">
        <v>14</v>
      </c>
      <c r="H166">
        <v>0</v>
      </c>
      <c r="I166" s="6">
        <f t="shared" si="2"/>
        <v>10</v>
      </c>
      <c r="J166"/>
    </row>
    <row r="167" spans="1:10" x14ac:dyDescent="0.25">
      <c r="A167" t="s">
        <v>405</v>
      </c>
      <c r="B167">
        <v>2014</v>
      </c>
      <c r="C167" s="6">
        <v>42</v>
      </c>
      <c r="D167" s="6">
        <v>81</v>
      </c>
      <c r="E167" t="s">
        <v>12</v>
      </c>
      <c r="F167" t="s">
        <v>74</v>
      </c>
      <c r="G167" t="s">
        <v>14</v>
      </c>
      <c r="H167">
        <v>0</v>
      </c>
      <c r="I167" s="6">
        <f t="shared" si="2"/>
        <v>39</v>
      </c>
      <c r="J167"/>
    </row>
    <row r="168" spans="1:10" x14ac:dyDescent="0.25">
      <c r="A168" t="s">
        <v>416</v>
      </c>
      <c r="B168">
        <v>2013</v>
      </c>
      <c r="C168" s="6">
        <v>42</v>
      </c>
      <c r="D168" s="6">
        <v>73</v>
      </c>
      <c r="E168" t="s">
        <v>12</v>
      </c>
      <c r="F168" t="s">
        <v>74</v>
      </c>
      <c r="G168" t="s">
        <v>14</v>
      </c>
      <c r="H168">
        <v>0</v>
      </c>
      <c r="I168" s="6">
        <f t="shared" si="2"/>
        <v>31</v>
      </c>
      <c r="J168"/>
    </row>
    <row r="169" spans="1:10" x14ac:dyDescent="0.25">
      <c r="A169" t="s">
        <v>414</v>
      </c>
      <c r="B169">
        <v>2015</v>
      </c>
      <c r="C169" s="6">
        <v>4</v>
      </c>
      <c r="D169" s="6">
        <v>54</v>
      </c>
      <c r="E169" t="s">
        <v>12</v>
      </c>
      <c r="F169" t="s">
        <v>74</v>
      </c>
      <c r="G169" t="s">
        <v>14</v>
      </c>
      <c r="H169">
        <v>0</v>
      </c>
      <c r="I169" s="6">
        <f t="shared" si="2"/>
        <v>50</v>
      </c>
      <c r="J169"/>
    </row>
    <row r="170" spans="1:10" x14ac:dyDescent="0.25">
      <c r="A170" t="s">
        <v>417</v>
      </c>
      <c r="B170">
        <v>2012</v>
      </c>
      <c r="C170" s="6">
        <v>4</v>
      </c>
      <c r="D170" s="6">
        <v>83</v>
      </c>
      <c r="E170" t="s">
        <v>12</v>
      </c>
      <c r="F170" t="s">
        <v>74</v>
      </c>
      <c r="G170" t="s">
        <v>14</v>
      </c>
      <c r="H170">
        <v>0</v>
      </c>
      <c r="I170" s="6">
        <f t="shared" si="2"/>
        <v>79</v>
      </c>
      <c r="J170"/>
    </row>
    <row r="171" spans="1:10" x14ac:dyDescent="0.25">
      <c r="A171" t="s">
        <v>253</v>
      </c>
      <c r="B171">
        <v>2015</v>
      </c>
      <c r="C171" s="6">
        <v>4</v>
      </c>
      <c r="D171" s="6">
        <v>55</v>
      </c>
      <c r="E171" t="s">
        <v>12</v>
      </c>
      <c r="F171" t="s">
        <v>74</v>
      </c>
      <c r="G171" t="s">
        <v>14</v>
      </c>
      <c r="H171">
        <v>0</v>
      </c>
      <c r="I171" s="6">
        <f t="shared" si="2"/>
        <v>51</v>
      </c>
      <c r="J171"/>
    </row>
    <row r="172" spans="1:10" x14ac:dyDescent="0.25">
      <c r="A172" t="s">
        <v>418</v>
      </c>
      <c r="B172">
        <v>2014</v>
      </c>
      <c r="C172" s="6">
        <v>4</v>
      </c>
      <c r="D172" s="6">
        <v>64</v>
      </c>
      <c r="E172" t="s">
        <v>12</v>
      </c>
      <c r="F172" t="s">
        <v>74</v>
      </c>
      <c r="G172" t="s">
        <v>14</v>
      </c>
      <c r="H172">
        <v>0</v>
      </c>
      <c r="I172" s="6">
        <f t="shared" si="2"/>
        <v>60</v>
      </c>
      <c r="J172"/>
    </row>
    <row r="173" spans="1:10" x14ac:dyDescent="0.25">
      <c r="A173" t="s">
        <v>419</v>
      </c>
      <c r="B173">
        <v>2017</v>
      </c>
      <c r="C173" s="6">
        <v>4</v>
      </c>
      <c r="D173" s="6">
        <v>51</v>
      </c>
      <c r="E173" t="s">
        <v>12</v>
      </c>
      <c r="F173" t="s">
        <v>74</v>
      </c>
      <c r="G173" t="s">
        <v>46</v>
      </c>
      <c r="H173">
        <v>0</v>
      </c>
      <c r="I173" s="6">
        <f t="shared" si="2"/>
        <v>47</v>
      </c>
      <c r="J173"/>
    </row>
    <row r="174" spans="1:10" x14ac:dyDescent="0.25">
      <c r="A174" t="s">
        <v>420</v>
      </c>
      <c r="B174">
        <v>2015</v>
      </c>
      <c r="C174" s="6">
        <v>38</v>
      </c>
      <c r="D174" s="6">
        <v>72</v>
      </c>
      <c r="E174" t="s">
        <v>12</v>
      </c>
      <c r="F174" t="s">
        <v>74</v>
      </c>
      <c r="G174" t="s">
        <v>14</v>
      </c>
      <c r="H174">
        <v>0</v>
      </c>
      <c r="I174" s="6">
        <f t="shared" si="2"/>
        <v>34</v>
      </c>
      <c r="J174"/>
    </row>
    <row r="175" spans="1:10" x14ac:dyDescent="0.25">
      <c r="A175" t="s">
        <v>421</v>
      </c>
      <c r="B175">
        <v>2011</v>
      </c>
      <c r="C175" s="6">
        <v>38</v>
      </c>
      <c r="D175" s="6">
        <v>787</v>
      </c>
      <c r="E175" t="s">
        <v>12</v>
      </c>
      <c r="F175" t="s">
        <v>74</v>
      </c>
      <c r="G175" t="s">
        <v>14</v>
      </c>
      <c r="H175">
        <v>0</v>
      </c>
      <c r="I175" s="6">
        <f t="shared" si="2"/>
        <v>749</v>
      </c>
      <c r="J175"/>
    </row>
    <row r="176" spans="1:10" x14ac:dyDescent="0.25">
      <c r="A176" t="s">
        <v>266</v>
      </c>
      <c r="B176">
        <v>2011</v>
      </c>
      <c r="C176" s="6">
        <v>35</v>
      </c>
      <c r="D176" s="6">
        <v>105</v>
      </c>
      <c r="E176" t="s">
        <v>12</v>
      </c>
      <c r="F176" t="s">
        <v>74</v>
      </c>
      <c r="G176" t="s">
        <v>14</v>
      </c>
      <c r="H176">
        <v>0</v>
      </c>
      <c r="I176" s="6">
        <f t="shared" si="2"/>
        <v>70</v>
      </c>
      <c r="J176"/>
    </row>
    <row r="177" spans="1:10" x14ac:dyDescent="0.25">
      <c r="A177" t="s">
        <v>267</v>
      </c>
      <c r="B177">
        <v>2016</v>
      </c>
      <c r="C177" s="6">
        <v>35</v>
      </c>
      <c r="D177" s="6">
        <v>57</v>
      </c>
      <c r="E177" t="s">
        <v>12</v>
      </c>
      <c r="F177" t="s">
        <v>74</v>
      </c>
      <c r="G177" t="s">
        <v>46</v>
      </c>
      <c r="H177">
        <v>0</v>
      </c>
      <c r="I177" s="6">
        <f t="shared" si="2"/>
        <v>22</v>
      </c>
      <c r="J177"/>
    </row>
    <row r="178" spans="1:10" x14ac:dyDescent="0.25">
      <c r="A178" t="s">
        <v>422</v>
      </c>
      <c r="B178">
        <v>2014</v>
      </c>
      <c r="C178" s="6">
        <v>35</v>
      </c>
      <c r="D178" s="6">
        <v>52</v>
      </c>
      <c r="E178" t="s">
        <v>12</v>
      </c>
      <c r="F178" t="s">
        <v>74</v>
      </c>
      <c r="G178" t="s">
        <v>46</v>
      </c>
      <c r="H178">
        <v>0</v>
      </c>
      <c r="I178" s="6">
        <f t="shared" si="2"/>
        <v>17</v>
      </c>
      <c r="J178"/>
    </row>
    <row r="179" spans="1:10" x14ac:dyDescent="0.25">
      <c r="A179" t="s">
        <v>266</v>
      </c>
      <c r="B179">
        <v>2010</v>
      </c>
      <c r="C179" s="6">
        <v>31</v>
      </c>
      <c r="D179" s="6">
        <v>105</v>
      </c>
      <c r="E179" t="s">
        <v>12</v>
      </c>
      <c r="F179" t="s">
        <v>74</v>
      </c>
      <c r="G179" t="s">
        <v>14</v>
      </c>
      <c r="H179">
        <v>0</v>
      </c>
      <c r="I179" s="6">
        <f t="shared" si="2"/>
        <v>74</v>
      </c>
      <c r="J179"/>
    </row>
    <row r="180" spans="1:10" x14ac:dyDescent="0.25">
      <c r="A180" t="s">
        <v>271</v>
      </c>
      <c r="B180">
        <v>2012</v>
      </c>
      <c r="C180" s="6">
        <v>3</v>
      </c>
      <c r="D180" s="6">
        <v>51</v>
      </c>
      <c r="E180" t="s">
        <v>12</v>
      </c>
      <c r="F180" t="s">
        <v>74</v>
      </c>
      <c r="G180" t="s">
        <v>14</v>
      </c>
      <c r="H180">
        <v>0</v>
      </c>
      <c r="I180" s="6">
        <f t="shared" si="2"/>
        <v>48</v>
      </c>
      <c r="J180"/>
    </row>
    <row r="181" spans="1:10" x14ac:dyDescent="0.25">
      <c r="A181" t="s">
        <v>273</v>
      </c>
      <c r="B181">
        <v>2016</v>
      </c>
      <c r="C181" s="6">
        <v>3</v>
      </c>
      <c r="D181" s="6">
        <v>48</v>
      </c>
      <c r="E181" t="s">
        <v>12</v>
      </c>
      <c r="F181" t="s">
        <v>74</v>
      </c>
      <c r="G181" t="s">
        <v>14</v>
      </c>
      <c r="H181">
        <v>0</v>
      </c>
      <c r="I181" s="6">
        <f t="shared" si="2"/>
        <v>45</v>
      </c>
      <c r="J181"/>
    </row>
    <row r="182" spans="1:10" x14ac:dyDescent="0.25">
      <c r="A182" t="s">
        <v>423</v>
      </c>
      <c r="B182">
        <v>2013</v>
      </c>
      <c r="C182" s="6">
        <v>3</v>
      </c>
      <c r="D182" s="6">
        <v>58</v>
      </c>
      <c r="E182" t="s">
        <v>12</v>
      </c>
      <c r="F182" t="s">
        <v>74</v>
      </c>
      <c r="G182" t="s">
        <v>14</v>
      </c>
      <c r="H182">
        <v>0</v>
      </c>
      <c r="I182" s="6">
        <f t="shared" si="2"/>
        <v>55</v>
      </c>
      <c r="J182"/>
    </row>
    <row r="183" spans="1:10" x14ac:dyDescent="0.25">
      <c r="A183" t="s">
        <v>276</v>
      </c>
      <c r="B183">
        <v>2013</v>
      </c>
      <c r="C183" s="6">
        <v>27</v>
      </c>
      <c r="D183" s="6">
        <v>47</v>
      </c>
      <c r="E183" t="s">
        <v>12</v>
      </c>
      <c r="F183" t="s">
        <v>74</v>
      </c>
      <c r="G183" t="s">
        <v>14</v>
      </c>
      <c r="H183">
        <v>0</v>
      </c>
      <c r="I183" s="6">
        <f t="shared" si="2"/>
        <v>20</v>
      </c>
      <c r="J183"/>
    </row>
    <row r="184" spans="1:10" x14ac:dyDescent="0.25">
      <c r="A184" t="s">
        <v>221</v>
      </c>
      <c r="B184">
        <v>2008</v>
      </c>
      <c r="C184" s="6">
        <v>25</v>
      </c>
      <c r="D184" s="6">
        <v>75</v>
      </c>
      <c r="E184" t="s">
        <v>12</v>
      </c>
      <c r="F184" t="s">
        <v>74</v>
      </c>
      <c r="G184" t="s">
        <v>14</v>
      </c>
      <c r="H184">
        <v>1</v>
      </c>
      <c r="I184" s="6">
        <f t="shared" si="2"/>
        <v>50</v>
      </c>
      <c r="J184"/>
    </row>
    <row r="185" spans="1:10" x14ac:dyDescent="0.25">
      <c r="A185" t="s">
        <v>280</v>
      </c>
      <c r="B185">
        <v>2008</v>
      </c>
      <c r="C185" s="6">
        <v>25</v>
      </c>
      <c r="D185" s="6">
        <v>58</v>
      </c>
      <c r="E185" t="s">
        <v>12</v>
      </c>
      <c r="F185" t="s">
        <v>74</v>
      </c>
      <c r="G185" t="s">
        <v>46</v>
      </c>
      <c r="H185">
        <v>0</v>
      </c>
      <c r="I185" s="6">
        <f t="shared" si="2"/>
        <v>33</v>
      </c>
      <c r="J185"/>
    </row>
    <row r="186" spans="1:10" x14ac:dyDescent="0.25">
      <c r="A186" t="s">
        <v>424</v>
      </c>
      <c r="B186">
        <v>2010</v>
      </c>
      <c r="C186" s="6">
        <v>25</v>
      </c>
      <c r="D186" s="6">
        <v>52</v>
      </c>
      <c r="E186" t="s">
        <v>12</v>
      </c>
      <c r="F186" t="s">
        <v>74</v>
      </c>
      <c r="G186" t="s">
        <v>46</v>
      </c>
      <c r="H186">
        <v>0</v>
      </c>
      <c r="I186" s="6">
        <f t="shared" si="2"/>
        <v>27</v>
      </c>
      <c r="J186"/>
    </row>
    <row r="187" spans="1:10" x14ac:dyDescent="0.25">
      <c r="A187" t="s">
        <v>425</v>
      </c>
      <c r="B187">
        <v>2013</v>
      </c>
      <c r="C187" s="6">
        <v>25</v>
      </c>
      <c r="D187" s="6">
        <v>51</v>
      </c>
      <c r="E187" t="s">
        <v>12</v>
      </c>
      <c r="F187" t="s">
        <v>74</v>
      </c>
      <c r="G187" t="s">
        <v>14</v>
      </c>
      <c r="H187">
        <v>0</v>
      </c>
      <c r="I187" s="6">
        <f t="shared" si="2"/>
        <v>26</v>
      </c>
      <c r="J187"/>
    </row>
    <row r="188" spans="1:10" x14ac:dyDescent="0.25">
      <c r="A188" t="s">
        <v>283</v>
      </c>
      <c r="B188">
        <v>2013</v>
      </c>
      <c r="C188" s="6">
        <v>25</v>
      </c>
      <c r="D188" s="6">
        <v>57</v>
      </c>
      <c r="E188" t="s">
        <v>12</v>
      </c>
      <c r="F188" t="s">
        <v>74</v>
      </c>
      <c r="G188" t="s">
        <v>14</v>
      </c>
      <c r="H188">
        <v>0</v>
      </c>
      <c r="I188" s="6">
        <f t="shared" si="2"/>
        <v>32</v>
      </c>
      <c r="J188"/>
    </row>
    <row r="189" spans="1:10" x14ac:dyDescent="0.25">
      <c r="A189" t="s">
        <v>284</v>
      </c>
      <c r="B189">
        <v>2005</v>
      </c>
      <c r="C189" s="6">
        <v>2</v>
      </c>
      <c r="D189" s="6">
        <v>57</v>
      </c>
      <c r="E189" t="s">
        <v>12</v>
      </c>
      <c r="F189" t="s">
        <v>74</v>
      </c>
      <c r="G189" t="s">
        <v>14</v>
      </c>
      <c r="H189">
        <v>0</v>
      </c>
      <c r="I189" s="6">
        <f t="shared" si="2"/>
        <v>55</v>
      </c>
      <c r="J189"/>
    </row>
    <row r="190" spans="1:10" x14ac:dyDescent="0.25">
      <c r="A190" t="s">
        <v>221</v>
      </c>
      <c r="B190">
        <v>2008</v>
      </c>
      <c r="C190" s="6">
        <v>2</v>
      </c>
      <c r="D190" s="6">
        <v>75</v>
      </c>
      <c r="E190" t="s">
        <v>12</v>
      </c>
      <c r="F190" t="s">
        <v>74</v>
      </c>
      <c r="G190" t="s">
        <v>14</v>
      </c>
      <c r="H190">
        <v>0</v>
      </c>
      <c r="I190" s="6">
        <f t="shared" si="2"/>
        <v>73</v>
      </c>
      <c r="J190"/>
    </row>
    <row r="191" spans="1:10" x14ac:dyDescent="0.25">
      <c r="A191" t="s">
        <v>286</v>
      </c>
      <c r="B191">
        <v>2012</v>
      </c>
      <c r="C191" s="6">
        <v>2</v>
      </c>
      <c r="D191" s="6">
        <v>57</v>
      </c>
      <c r="E191" t="s">
        <v>12</v>
      </c>
      <c r="F191" t="s">
        <v>74</v>
      </c>
      <c r="G191" t="s">
        <v>14</v>
      </c>
      <c r="H191">
        <v>1</v>
      </c>
      <c r="I191" s="6">
        <f t="shared" si="2"/>
        <v>55</v>
      </c>
      <c r="J191"/>
    </row>
    <row r="192" spans="1:10" x14ac:dyDescent="0.25">
      <c r="A192" t="s">
        <v>287</v>
      </c>
      <c r="B192">
        <v>2007</v>
      </c>
      <c r="C192" s="6">
        <v>2</v>
      </c>
      <c r="D192" s="6">
        <v>75</v>
      </c>
      <c r="E192" t="s">
        <v>12</v>
      </c>
      <c r="F192" t="s">
        <v>74</v>
      </c>
      <c r="G192" t="s">
        <v>14</v>
      </c>
      <c r="H192">
        <v>1</v>
      </c>
      <c r="I192" s="6">
        <f t="shared" si="2"/>
        <v>73</v>
      </c>
      <c r="J192"/>
    </row>
    <row r="193" spans="1:10" x14ac:dyDescent="0.25">
      <c r="A193" t="s">
        <v>288</v>
      </c>
      <c r="B193">
        <v>2013</v>
      </c>
      <c r="C193" s="6">
        <v>2</v>
      </c>
      <c r="D193" s="6">
        <v>65</v>
      </c>
      <c r="E193" t="s">
        <v>12</v>
      </c>
      <c r="F193" t="s">
        <v>74</v>
      </c>
      <c r="G193" t="s">
        <v>14</v>
      </c>
      <c r="H193">
        <v>1</v>
      </c>
      <c r="I193" s="6">
        <f t="shared" si="2"/>
        <v>63</v>
      </c>
      <c r="J193"/>
    </row>
    <row r="194" spans="1:10" x14ac:dyDescent="0.25">
      <c r="A194" t="s">
        <v>426</v>
      </c>
      <c r="B194">
        <v>2008</v>
      </c>
      <c r="C194" s="6">
        <v>2</v>
      </c>
      <c r="D194" s="6">
        <v>787</v>
      </c>
      <c r="E194" t="s">
        <v>12</v>
      </c>
      <c r="F194" t="s">
        <v>74</v>
      </c>
      <c r="G194" t="s">
        <v>14</v>
      </c>
      <c r="H194">
        <v>0</v>
      </c>
      <c r="I194" s="6">
        <f t="shared" si="2"/>
        <v>785</v>
      </c>
      <c r="J194"/>
    </row>
    <row r="195" spans="1:10" x14ac:dyDescent="0.25">
      <c r="A195" t="s">
        <v>427</v>
      </c>
      <c r="B195">
        <v>2015</v>
      </c>
      <c r="C195" s="6">
        <v>18</v>
      </c>
      <c r="D195" s="6">
        <v>32</v>
      </c>
      <c r="E195" t="s">
        <v>12</v>
      </c>
      <c r="F195" t="s">
        <v>74</v>
      </c>
      <c r="G195" t="s">
        <v>14</v>
      </c>
      <c r="H195">
        <v>0</v>
      </c>
      <c r="I195" s="6">
        <f t="shared" ref="I195:I258" si="3">D195-C195</f>
        <v>14</v>
      </c>
      <c r="J195"/>
    </row>
    <row r="196" spans="1:10" x14ac:dyDescent="0.25">
      <c r="A196" t="s">
        <v>415</v>
      </c>
      <c r="B196">
        <v>2008</v>
      </c>
      <c r="C196" s="6">
        <v>17</v>
      </c>
      <c r="D196" s="6">
        <v>52</v>
      </c>
      <c r="E196" t="s">
        <v>12</v>
      </c>
      <c r="F196" t="s">
        <v>74</v>
      </c>
      <c r="G196" t="s">
        <v>46</v>
      </c>
      <c r="H196">
        <v>0</v>
      </c>
      <c r="I196" s="6">
        <f t="shared" si="3"/>
        <v>35</v>
      </c>
      <c r="J196"/>
    </row>
    <row r="197" spans="1:10" x14ac:dyDescent="0.25">
      <c r="A197" t="s">
        <v>425</v>
      </c>
      <c r="B197">
        <v>2010</v>
      </c>
      <c r="C197" s="6">
        <v>16</v>
      </c>
      <c r="D197" s="6">
        <v>51</v>
      </c>
      <c r="E197" t="s">
        <v>12</v>
      </c>
      <c r="F197" t="s">
        <v>74</v>
      </c>
      <c r="G197" t="s">
        <v>14</v>
      </c>
      <c r="H197">
        <v>0</v>
      </c>
      <c r="I197" s="6">
        <f t="shared" si="3"/>
        <v>35</v>
      </c>
      <c r="J197"/>
    </row>
    <row r="198" spans="1:10" x14ac:dyDescent="0.25">
      <c r="A198" t="s">
        <v>286</v>
      </c>
      <c r="B198">
        <v>2011</v>
      </c>
      <c r="C198" s="6">
        <v>15</v>
      </c>
      <c r="D198" s="6">
        <v>57</v>
      </c>
      <c r="E198" t="s">
        <v>12</v>
      </c>
      <c r="F198" t="s">
        <v>74</v>
      </c>
      <c r="G198" t="s">
        <v>14</v>
      </c>
      <c r="H198">
        <v>1</v>
      </c>
      <c r="I198" s="6">
        <f t="shared" si="3"/>
        <v>42</v>
      </c>
      <c r="J198"/>
    </row>
    <row r="199" spans="1:10" x14ac:dyDescent="0.25">
      <c r="A199" t="s">
        <v>423</v>
      </c>
      <c r="B199">
        <v>2007</v>
      </c>
      <c r="C199" s="6">
        <v>12</v>
      </c>
      <c r="D199" s="6">
        <v>58</v>
      </c>
      <c r="E199" t="s">
        <v>12</v>
      </c>
      <c r="F199" t="s">
        <v>74</v>
      </c>
      <c r="G199" t="s">
        <v>14</v>
      </c>
      <c r="H199">
        <v>0</v>
      </c>
      <c r="I199" s="6">
        <f t="shared" si="3"/>
        <v>46</v>
      </c>
      <c r="J199"/>
    </row>
    <row r="200" spans="1:10" x14ac:dyDescent="0.25">
      <c r="A200" t="s">
        <v>221</v>
      </c>
      <c r="B200">
        <v>2006</v>
      </c>
      <c r="C200" s="6">
        <v>1</v>
      </c>
      <c r="D200" s="6">
        <v>75</v>
      </c>
      <c r="E200" t="s">
        <v>12</v>
      </c>
      <c r="F200" t="s">
        <v>74</v>
      </c>
      <c r="G200" t="s">
        <v>14</v>
      </c>
      <c r="H200">
        <v>0</v>
      </c>
      <c r="I200" s="6">
        <f t="shared" si="3"/>
        <v>74</v>
      </c>
      <c r="J200"/>
    </row>
    <row r="201" spans="1:10" x14ac:dyDescent="0.25">
      <c r="A201" t="s">
        <v>428</v>
      </c>
      <c r="B201">
        <v>2010</v>
      </c>
      <c r="C201" s="6">
        <v>325</v>
      </c>
      <c r="D201" s="6">
        <v>679</v>
      </c>
      <c r="E201" t="s">
        <v>18</v>
      </c>
      <c r="F201" t="s">
        <v>13</v>
      </c>
      <c r="G201" t="s">
        <v>14</v>
      </c>
      <c r="H201">
        <v>1</v>
      </c>
      <c r="I201" s="6">
        <f t="shared" si="3"/>
        <v>354</v>
      </c>
      <c r="J201"/>
    </row>
    <row r="202" spans="1:10" x14ac:dyDescent="0.25">
      <c r="A202" t="s">
        <v>429</v>
      </c>
      <c r="B202">
        <v>2015</v>
      </c>
      <c r="C202" s="6">
        <v>44</v>
      </c>
      <c r="D202" s="6">
        <v>57</v>
      </c>
      <c r="E202" t="s">
        <v>12</v>
      </c>
      <c r="F202" t="s">
        <v>13</v>
      </c>
      <c r="G202" t="s">
        <v>14</v>
      </c>
      <c r="H202">
        <v>0</v>
      </c>
      <c r="I202" s="6">
        <f t="shared" si="3"/>
        <v>13</v>
      </c>
      <c r="J202"/>
    </row>
    <row r="203" spans="1:10" x14ac:dyDescent="0.25">
      <c r="A203" t="s">
        <v>430</v>
      </c>
      <c r="B203">
        <v>2011</v>
      </c>
      <c r="C203" s="6">
        <v>295</v>
      </c>
      <c r="D203" s="6">
        <v>46</v>
      </c>
      <c r="E203" t="s">
        <v>12</v>
      </c>
      <c r="F203" t="s">
        <v>13</v>
      </c>
      <c r="G203" t="s">
        <v>14</v>
      </c>
      <c r="H203">
        <v>0</v>
      </c>
      <c r="I203" s="6">
        <f t="shared" si="3"/>
        <v>-249</v>
      </c>
      <c r="J203"/>
    </row>
    <row r="204" spans="1:10" x14ac:dyDescent="0.25">
      <c r="A204" t="s">
        <v>431</v>
      </c>
      <c r="B204">
        <v>2015</v>
      </c>
      <c r="C204" s="6">
        <v>275</v>
      </c>
      <c r="D204" s="6">
        <v>443</v>
      </c>
      <c r="E204" t="s">
        <v>12</v>
      </c>
      <c r="F204" t="s">
        <v>13</v>
      </c>
      <c r="G204" t="s">
        <v>14</v>
      </c>
      <c r="H204">
        <v>0</v>
      </c>
      <c r="I204" s="6">
        <f t="shared" si="3"/>
        <v>168</v>
      </c>
      <c r="J204"/>
    </row>
    <row r="205" spans="1:10" x14ac:dyDescent="0.25">
      <c r="A205" t="s">
        <v>429</v>
      </c>
      <c r="B205">
        <v>2016</v>
      </c>
      <c r="C205" s="6">
        <v>525</v>
      </c>
      <c r="D205" s="6">
        <v>57</v>
      </c>
      <c r="E205" t="s">
        <v>12</v>
      </c>
      <c r="F205" t="s">
        <v>13</v>
      </c>
      <c r="G205" t="s">
        <v>14</v>
      </c>
      <c r="H205">
        <v>1</v>
      </c>
      <c r="I205" s="6">
        <f t="shared" si="3"/>
        <v>-468</v>
      </c>
      <c r="J205"/>
    </row>
    <row r="206" spans="1:10" x14ac:dyDescent="0.25">
      <c r="A206" t="s">
        <v>432</v>
      </c>
      <c r="B206">
        <v>2017</v>
      </c>
      <c r="C206" s="6">
        <v>575</v>
      </c>
      <c r="D206" s="6">
        <v>713</v>
      </c>
      <c r="E206" t="s">
        <v>12</v>
      </c>
      <c r="F206" t="s">
        <v>13</v>
      </c>
      <c r="G206" t="s">
        <v>14</v>
      </c>
      <c r="H206">
        <v>0</v>
      </c>
      <c r="I206" s="6">
        <f t="shared" si="3"/>
        <v>138</v>
      </c>
      <c r="J206"/>
    </row>
    <row r="207" spans="1:10" x14ac:dyDescent="0.25">
      <c r="A207" t="s">
        <v>429</v>
      </c>
      <c r="B207">
        <v>2015</v>
      </c>
      <c r="C207" s="6">
        <v>515</v>
      </c>
      <c r="D207" s="6">
        <v>57</v>
      </c>
      <c r="E207" t="s">
        <v>12</v>
      </c>
      <c r="F207" t="s">
        <v>13</v>
      </c>
      <c r="G207" t="s">
        <v>46</v>
      </c>
      <c r="H207">
        <v>0</v>
      </c>
      <c r="I207" s="6">
        <f t="shared" si="3"/>
        <v>-458</v>
      </c>
      <c r="J207"/>
    </row>
    <row r="208" spans="1:10" x14ac:dyDescent="0.25">
      <c r="A208" t="s">
        <v>428</v>
      </c>
      <c r="B208">
        <v>2017</v>
      </c>
      <c r="C208" s="6">
        <v>79</v>
      </c>
      <c r="D208" s="6">
        <v>81</v>
      </c>
      <c r="E208" t="s">
        <v>12</v>
      </c>
      <c r="F208" t="s">
        <v>13</v>
      </c>
      <c r="G208" t="s">
        <v>14</v>
      </c>
      <c r="H208">
        <v>0</v>
      </c>
      <c r="I208" s="6">
        <f t="shared" si="3"/>
        <v>2</v>
      </c>
      <c r="J208"/>
    </row>
    <row r="209" spans="1:10" x14ac:dyDescent="0.25">
      <c r="A209" t="s">
        <v>429</v>
      </c>
      <c r="B209">
        <v>2015</v>
      </c>
      <c r="C209" s="6">
        <v>485</v>
      </c>
      <c r="D209" s="6">
        <v>57</v>
      </c>
      <c r="E209" t="s">
        <v>18</v>
      </c>
      <c r="F209" t="s">
        <v>13</v>
      </c>
      <c r="G209" t="s">
        <v>14</v>
      </c>
      <c r="H209">
        <v>0</v>
      </c>
      <c r="I209" s="6">
        <f t="shared" si="3"/>
        <v>-428</v>
      </c>
      <c r="J209"/>
    </row>
    <row r="210" spans="1:10" x14ac:dyDescent="0.25">
      <c r="A210" t="s">
        <v>430</v>
      </c>
      <c r="B210">
        <v>2012</v>
      </c>
      <c r="C210" s="6">
        <v>31</v>
      </c>
      <c r="D210" s="6">
        <v>46</v>
      </c>
      <c r="E210" t="s">
        <v>12</v>
      </c>
      <c r="F210" t="s">
        <v>13</v>
      </c>
      <c r="G210" t="s">
        <v>14</v>
      </c>
      <c r="H210">
        <v>0</v>
      </c>
      <c r="I210" s="6">
        <f t="shared" si="3"/>
        <v>15</v>
      </c>
      <c r="J210"/>
    </row>
    <row r="211" spans="1:10" x14ac:dyDescent="0.25">
      <c r="A211" t="s">
        <v>433</v>
      </c>
      <c r="B211">
        <v>2015</v>
      </c>
      <c r="C211" s="6">
        <v>1175</v>
      </c>
      <c r="D211" s="6">
        <v>1479</v>
      </c>
      <c r="E211" t="s">
        <v>18</v>
      </c>
      <c r="F211" t="s">
        <v>13</v>
      </c>
      <c r="G211" t="s">
        <v>14</v>
      </c>
      <c r="H211">
        <v>0</v>
      </c>
      <c r="I211" s="6">
        <f t="shared" si="3"/>
        <v>304</v>
      </c>
      <c r="J211"/>
    </row>
    <row r="212" spans="1:10" x14ac:dyDescent="0.25">
      <c r="A212" t="s">
        <v>434</v>
      </c>
      <c r="B212">
        <v>2016</v>
      </c>
      <c r="C212" s="6">
        <v>1125</v>
      </c>
      <c r="D212" s="6">
        <v>136</v>
      </c>
      <c r="E212" t="s">
        <v>12</v>
      </c>
      <c r="F212" t="s">
        <v>13</v>
      </c>
      <c r="G212" t="s">
        <v>14</v>
      </c>
      <c r="H212">
        <v>0</v>
      </c>
      <c r="I212" s="6">
        <f t="shared" si="3"/>
        <v>-989</v>
      </c>
      <c r="J212"/>
    </row>
    <row r="213" spans="1:10" x14ac:dyDescent="0.25">
      <c r="A213" t="s">
        <v>428</v>
      </c>
      <c r="B213">
        <v>2011</v>
      </c>
      <c r="C213" s="6">
        <v>29</v>
      </c>
      <c r="D213" s="6">
        <v>679</v>
      </c>
      <c r="E213" t="s">
        <v>12</v>
      </c>
      <c r="F213" t="s">
        <v>13</v>
      </c>
      <c r="G213" t="s">
        <v>14</v>
      </c>
      <c r="H213">
        <v>0</v>
      </c>
      <c r="I213" s="6">
        <f t="shared" si="3"/>
        <v>650</v>
      </c>
      <c r="J213"/>
    </row>
    <row r="214" spans="1:10" x14ac:dyDescent="0.25">
      <c r="A214" t="s">
        <v>429</v>
      </c>
      <c r="B214">
        <v>2017</v>
      </c>
      <c r="C214" s="6">
        <v>525</v>
      </c>
      <c r="D214" s="6">
        <v>57</v>
      </c>
      <c r="E214" t="s">
        <v>12</v>
      </c>
      <c r="F214" t="s">
        <v>13</v>
      </c>
      <c r="G214" t="s">
        <v>14</v>
      </c>
      <c r="H214">
        <v>0</v>
      </c>
      <c r="I214" s="6">
        <f t="shared" si="3"/>
        <v>-468</v>
      </c>
      <c r="J214"/>
    </row>
    <row r="215" spans="1:10" x14ac:dyDescent="0.25">
      <c r="A215" t="s">
        <v>435</v>
      </c>
      <c r="B215">
        <v>2012</v>
      </c>
      <c r="C215" s="6">
        <v>45</v>
      </c>
      <c r="D215" s="6">
        <v>94</v>
      </c>
      <c r="E215" t="s">
        <v>12</v>
      </c>
      <c r="F215" t="s">
        <v>13</v>
      </c>
      <c r="G215" t="s">
        <v>14</v>
      </c>
      <c r="H215">
        <v>0</v>
      </c>
      <c r="I215" s="6">
        <f t="shared" si="3"/>
        <v>49</v>
      </c>
      <c r="J215"/>
    </row>
    <row r="216" spans="1:10" x14ac:dyDescent="0.25">
      <c r="A216" t="s">
        <v>431</v>
      </c>
      <c r="B216">
        <v>2016</v>
      </c>
      <c r="C216" s="6">
        <v>29</v>
      </c>
      <c r="D216" s="6">
        <v>443</v>
      </c>
      <c r="E216" t="s">
        <v>12</v>
      </c>
      <c r="F216" t="s">
        <v>13</v>
      </c>
      <c r="G216" t="s">
        <v>14</v>
      </c>
      <c r="H216">
        <v>0</v>
      </c>
      <c r="I216" s="6">
        <f t="shared" si="3"/>
        <v>414</v>
      </c>
      <c r="J216"/>
    </row>
    <row r="217" spans="1:10" x14ac:dyDescent="0.25">
      <c r="A217" t="s">
        <v>431</v>
      </c>
      <c r="B217">
        <v>2016</v>
      </c>
      <c r="C217" s="6">
        <v>315</v>
      </c>
      <c r="D217" s="6">
        <v>443</v>
      </c>
      <c r="E217" t="s">
        <v>12</v>
      </c>
      <c r="F217" t="s">
        <v>13</v>
      </c>
      <c r="G217" t="s">
        <v>14</v>
      </c>
      <c r="H217">
        <v>0</v>
      </c>
      <c r="I217" s="6">
        <f t="shared" si="3"/>
        <v>128</v>
      </c>
      <c r="J217"/>
    </row>
    <row r="218" spans="1:10" x14ac:dyDescent="0.25">
      <c r="A218" t="s">
        <v>435</v>
      </c>
      <c r="B218">
        <v>2014</v>
      </c>
      <c r="C218" s="6">
        <v>645</v>
      </c>
      <c r="D218" s="6">
        <v>94</v>
      </c>
      <c r="E218" t="s">
        <v>12</v>
      </c>
      <c r="F218" t="s">
        <v>13</v>
      </c>
      <c r="G218" t="s">
        <v>14</v>
      </c>
      <c r="H218">
        <v>0</v>
      </c>
      <c r="I218" s="6">
        <f t="shared" si="3"/>
        <v>-551</v>
      </c>
      <c r="J218"/>
    </row>
    <row r="219" spans="1:10" x14ac:dyDescent="0.25">
      <c r="A219" t="s">
        <v>435</v>
      </c>
      <c r="B219">
        <v>2012</v>
      </c>
      <c r="C219" s="6">
        <v>45</v>
      </c>
      <c r="D219" s="6">
        <v>94</v>
      </c>
      <c r="E219" t="s">
        <v>12</v>
      </c>
      <c r="F219" t="s">
        <v>13</v>
      </c>
      <c r="G219" t="s">
        <v>14</v>
      </c>
      <c r="H219">
        <v>0</v>
      </c>
      <c r="I219" s="6">
        <f t="shared" si="3"/>
        <v>49</v>
      </c>
      <c r="J219"/>
    </row>
    <row r="220" spans="1:10" x14ac:dyDescent="0.25">
      <c r="A220" t="s">
        <v>431</v>
      </c>
      <c r="B220">
        <v>2017</v>
      </c>
      <c r="C220" s="6">
        <v>35</v>
      </c>
      <c r="D220" s="6">
        <v>443</v>
      </c>
      <c r="E220" t="s">
        <v>12</v>
      </c>
      <c r="F220" t="s">
        <v>13</v>
      </c>
      <c r="G220" t="s">
        <v>14</v>
      </c>
      <c r="H220">
        <v>0</v>
      </c>
      <c r="I220" s="6">
        <f t="shared" si="3"/>
        <v>408</v>
      </c>
      <c r="J220"/>
    </row>
    <row r="221" spans="1:10" x14ac:dyDescent="0.25">
      <c r="A221" t="s">
        <v>428</v>
      </c>
      <c r="B221">
        <v>2013</v>
      </c>
      <c r="C221" s="6">
        <v>45</v>
      </c>
      <c r="D221" s="6">
        <v>679</v>
      </c>
      <c r="E221" t="s">
        <v>12</v>
      </c>
      <c r="F221" t="s">
        <v>13</v>
      </c>
      <c r="G221" t="s">
        <v>46</v>
      </c>
      <c r="H221">
        <v>0</v>
      </c>
      <c r="I221" s="6">
        <f t="shared" si="3"/>
        <v>634</v>
      </c>
      <c r="J221"/>
    </row>
    <row r="222" spans="1:10" x14ac:dyDescent="0.25">
      <c r="A222" t="s">
        <v>428</v>
      </c>
      <c r="B222">
        <v>2014</v>
      </c>
      <c r="C222" s="6">
        <v>6</v>
      </c>
      <c r="D222" s="6">
        <v>76</v>
      </c>
      <c r="E222" t="s">
        <v>18</v>
      </c>
      <c r="F222" t="s">
        <v>13</v>
      </c>
      <c r="G222" t="s">
        <v>14</v>
      </c>
      <c r="H222">
        <v>0</v>
      </c>
      <c r="I222" s="6">
        <f t="shared" si="3"/>
        <v>70</v>
      </c>
      <c r="J222"/>
    </row>
    <row r="223" spans="1:10" x14ac:dyDescent="0.25">
      <c r="A223" t="s">
        <v>435</v>
      </c>
      <c r="B223">
        <v>2015</v>
      </c>
      <c r="C223" s="6">
        <v>825</v>
      </c>
      <c r="D223" s="6">
        <v>94</v>
      </c>
      <c r="E223" t="s">
        <v>18</v>
      </c>
      <c r="F223" t="s">
        <v>13</v>
      </c>
      <c r="G223" t="s">
        <v>14</v>
      </c>
      <c r="H223">
        <v>0</v>
      </c>
      <c r="I223" s="6">
        <f t="shared" si="3"/>
        <v>-731</v>
      </c>
      <c r="J223"/>
    </row>
    <row r="224" spans="1:10" x14ac:dyDescent="0.25">
      <c r="A224" t="s">
        <v>435</v>
      </c>
      <c r="B224">
        <v>2013</v>
      </c>
      <c r="C224" s="6">
        <v>511</v>
      </c>
      <c r="D224" s="6">
        <v>94</v>
      </c>
      <c r="E224" t="s">
        <v>12</v>
      </c>
      <c r="F224" t="s">
        <v>13</v>
      </c>
      <c r="G224" t="s">
        <v>46</v>
      </c>
      <c r="H224">
        <v>0</v>
      </c>
      <c r="I224" s="6">
        <f t="shared" si="3"/>
        <v>-417</v>
      </c>
      <c r="J224"/>
    </row>
    <row r="225" spans="1:10" x14ac:dyDescent="0.25">
      <c r="A225" t="s">
        <v>430</v>
      </c>
      <c r="B225">
        <v>2011</v>
      </c>
      <c r="C225" s="6">
        <v>27</v>
      </c>
      <c r="D225" s="6">
        <v>46</v>
      </c>
      <c r="E225" t="s">
        <v>12</v>
      </c>
      <c r="F225" t="s">
        <v>13</v>
      </c>
      <c r="G225" t="s">
        <v>14</v>
      </c>
      <c r="H225">
        <v>0</v>
      </c>
      <c r="I225" s="6">
        <f t="shared" si="3"/>
        <v>19</v>
      </c>
      <c r="J225"/>
    </row>
    <row r="226" spans="1:10" x14ac:dyDescent="0.25">
      <c r="A226" t="s">
        <v>429</v>
      </c>
      <c r="B226">
        <v>2015</v>
      </c>
      <c r="C226" s="6">
        <v>525</v>
      </c>
      <c r="D226" s="6">
        <v>57</v>
      </c>
      <c r="E226" t="s">
        <v>12</v>
      </c>
      <c r="F226" t="s">
        <v>13</v>
      </c>
      <c r="G226" t="s">
        <v>14</v>
      </c>
      <c r="H226">
        <v>0</v>
      </c>
      <c r="I226" s="6">
        <f t="shared" si="3"/>
        <v>-468</v>
      </c>
      <c r="J226"/>
    </row>
    <row r="227" spans="1:10" x14ac:dyDescent="0.25">
      <c r="A227" t="s">
        <v>430</v>
      </c>
      <c r="B227">
        <v>2011</v>
      </c>
      <c r="C227" s="6">
        <v>255</v>
      </c>
      <c r="D227" s="6">
        <v>443</v>
      </c>
      <c r="E227" t="s">
        <v>12</v>
      </c>
      <c r="F227" t="s">
        <v>13</v>
      </c>
      <c r="G227" t="s">
        <v>14</v>
      </c>
      <c r="H227">
        <v>0</v>
      </c>
      <c r="I227" s="6">
        <f t="shared" si="3"/>
        <v>188</v>
      </c>
      <c r="J227"/>
    </row>
    <row r="228" spans="1:10" x14ac:dyDescent="0.25">
      <c r="A228" t="s">
        <v>435</v>
      </c>
      <c r="B228">
        <v>2012</v>
      </c>
      <c r="C228" s="6">
        <v>495</v>
      </c>
      <c r="D228" s="6">
        <v>94</v>
      </c>
      <c r="E228" t="s">
        <v>18</v>
      </c>
      <c r="F228" t="s">
        <v>13</v>
      </c>
      <c r="G228" t="s">
        <v>14</v>
      </c>
      <c r="H228">
        <v>0</v>
      </c>
      <c r="I228" s="6">
        <f t="shared" si="3"/>
        <v>-401</v>
      </c>
      <c r="J228"/>
    </row>
    <row r="229" spans="1:10" x14ac:dyDescent="0.25">
      <c r="A229" t="s">
        <v>428</v>
      </c>
      <c r="B229">
        <v>2012</v>
      </c>
      <c r="C229" s="6">
        <v>31</v>
      </c>
      <c r="D229" s="6">
        <v>679</v>
      </c>
      <c r="E229" t="s">
        <v>18</v>
      </c>
      <c r="F229" t="s">
        <v>13</v>
      </c>
      <c r="G229" t="s">
        <v>14</v>
      </c>
      <c r="H229">
        <v>0</v>
      </c>
      <c r="I229" s="6">
        <f t="shared" si="3"/>
        <v>648</v>
      </c>
      <c r="J229"/>
    </row>
    <row r="230" spans="1:10" x14ac:dyDescent="0.25">
      <c r="A230" t="s">
        <v>435</v>
      </c>
      <c r="B230">
        <v>2013</v>
      </c>
      <c r="C230" s="6">
        <v>615</v>
      </c>
      <c r="D230" s="6">
        <v>94</v>
      </c>
      <c r="E230" t="s">
        <v>18</v>
      </c>
      <c r="F230" t="s">
        <v>13</v>
      </c>
      <c r="G230" t="s">
        <v>14</v>
      </c>
      <c r="H230">
        <v>0</v>
      </c>
      <c r="I230" s="6">
        <f t="shared" si="3"/>
        <v>-521</v>
      </c>
      <c r="J230"/>
    </row>
    <row r="231" spans="1:10" x14ac:dyDescent="0.25">
      <c r="A231" t="s">
        <v>435</v>
      </c>
      <c r="B231">
        <v>2017</v>
      </c>
      <c r="C231" s="6">
        <v>925</v>
      </c>
      <c r="D231" s="6">
        <v>94</v>
      </c>
      <c r="E231" t="s">
        <v>12</v>
      </c>
      <c r="F231" t="s">
        <v>13</v>
      </c>
      <c r="G231" t="s">
        <v>14</v>
      </c>
      <c r="H231">
        <v>0</v>
      </c>
      <c r="I231" s="6">
        <f t="shared" si="3"/>
        <v>-831</v>
      </c>
      <c r="J231"/>
    </row>
    <row r="232" spans="1:10" x14ac:dyDescent="0.25">
      <c r="A232" t="s">
        <v>433</v>
      </c>
      <c r="B232">
        <v>2015</v>
      </c>
      <c r="C232" s="6">
        <v>1145</v>
      </c>
      <c r="D232" s="6">
        <v>1479</v>
      </c>
      <c r="E232" t="s">
        <v>12</v>
      </c>
      <c r="F232" t="s">
        <v>13</v>
      </c>
      <c r="G232" t="s">
        <v>46</v>
      </c>
      <c r="H232">
        <v>0</v>
      </c>
      <c r="I232" s="6">
        <f t="shared" si="3"/>
        <v>334</v>
      </c>
      <c r="J232"/>
    </row>
    <row r="233" spans="1:10" x14ac:dyDescent="0.25">
      <c r="A233" t="s">
        <v>429</v>
      </c>
      <c r="B233">
        <v>2013</v>
      </c>
      <c r="C233" s="6">
        <v>39</v>
      </c>
      <c r="D233" s="6">
        <v>57</v>
      </c>
      <c r="E233" t="s">
        <v>18</v>
      </c>
      <c r="F233" t="s">
        <v>13</v>
      </c>
      <c r="G233" t="s">
        <v>14</v>
      </c>
      <c r="H233">
        <v>0</v>
      </c>
      <c r="I233" s="6">
        <f t="shared" si="3"/>
        <v>18</v>
      </c>
      <c r="J233"/>
    </row>
    <row r="234" spans="1:10" x14ac:dyDescent="0.25">
      <c r="A234" t="s">
        <v>429</v>
      </c>
      <c r="B234">
        <v>2015</v>
      </c>
      <c r="C234" s="6">
        <v>55</v>
      </c>
      <c r="D234" s="6">
        <v>57</v>
      </c>
      <c r="E234" t="s">
        <v>12</v>
      </c>
      <c r="F234" t="s">
        <v>13</v>
      </c>
      <c r="G234" t="s">
        <v>14</v>
      </c>
      <c r="H234">
        <v>0</v>
      </c>
      <c r="I234" s="6">
        <f t="shared" si="3"/>
        <v>2</v>
      </c>
      <c r="J234"/>
    </row>
    <row r="235" spans="1:10" x14ac:dyDescent="0.25">
      <c r="A235" t="s">
        <v>435</v>
      </c>
      <c r="B235">
        <v>2017</v>
      </c>
      <c r="C235" s="6">
        <v>91</v>
      </c>
      <c r="D235" s="6">
        <v>94</v>
      </c>
      <c r="E235" t="s">
        <v>12</v>
      </c>
      <c r="F235" t="s">
        <v>13</v>
      </c>
      <c r="G235" t="s">
        <v>14</v>
      </c>
      <c r="H235">
        <v>0</v>
      </c>
      <c r="I235" s="6">
        <f t="shared" si="3"/>
        <v>3</v>
      </c>
      <c r="J235"/>
    </row>
    <row r="236" spans="1:10" x14ac:dyDescent="0.25">
      <c r="A236" t="s">
        <v>431</v>
      </c>
      <c r="B236">
        <v>2016</v>
      </c>
      <c r="C236" s="6">
        <v>31</v>
      </c>
      <c r="D236" s="6">
        <v>443</v>
      </c>
      <c r="E236" t="s">
        <v>12</v>
      </c>
      <c r="F236" t="s">
        <v>13</v>
      </c>
      <c r="G236" t="s">
        <v>14</v>
      </c>
      <c r="H236">
        <v>0</v>
      </c>
      <c r="I236" s="6">
        <f t="shared" si="3"/>
        <v>412</v>
      </c>
      <c r="J236"/>
    </row>
    <row r="237" spans="1:10" x14ac:dyDescent="0.25">
      <c r="A237" t="s">
        <v>434</v>
      </c>
      <c r="B237">
        <v>2015</v>
      </c>
      <c r="C237" s="6">
        <v>1125</v>
      </c>
      <c r="D237" s="6">
        <v>136</v>
      </c>
      <c r="E237" t="s">
        <v>18</v>
      </c>
      <c r="F237" t="s">
        <v>13</v>
      </c>
      <c r="G237" t="s">
        <v>14</v>
      </c>
      <c r="H237">
        <v>0</v>
      </c>
      <c r="I237" s="6">
        <f t="shared" si="3"/>
        <v>-989</v>
      </c>
      <c r="J237"/>
    </row>
    <row r="238" spans="1:10" x14ac:dyDescent="0.25">
      <c r="A238" t="s">
        <v>435</v>
      </c>
      <c r="B238">
        <v>2013</v>
      </c>
      <c r="C238" s="6">
        <v>48</v>
      </c>
      <c r="D238" s="6">
        <v>94</v>
      </c>
      <c r="E238" t="s">
        <v>12</v>
      </c>
      <c r="F238" t="s">
        <v>13</v>
      </c>
      <c r="G238" t="s">
        <v>14</v>
      </c>
      <c r="H238">
        <v>0</v>
      </c>
      <c r="I238" s="6">
        <f t="shared" si="3"/>
        <v>46</v>
      </c>
      <c r="J238"/>
    </row>
    <row r="239" spans="1:10" x14ac:dyDescent="0.25">
      <c r="A239" t="s">
        <v>431</v>
      </c>
      <c r="B239">
        <v>2012</v>
      </c>
      <c r="C239" s="6">
        <v>2</v>
      </c>
      <c r="D239" s="6">
        <v>443</v>
      </c>
      <c r="E239" t="s">
        <v>12</v>
      </c>
      <c r="F239" t="s">
        <v>13</v>
      </c>
      <c r="G239" t="s">
        <v>14</v>
      </c>
      <c r="H239">
        <v>0</v>
      </c>
      <c r="I239" s="6">
        <f t="shared" si="3"/>
        <v>441</v>
      </c>
      <c r="J239"/>
    </row>
    <row r="240" spans="1:10" x14ac:dyDescent="0.25">
      <c r="A240" t="s">
        <v>435</v>
      </c>
      <c r="B240">
        <v>2012</v>
      </c>
      <c r="C240" s="6">
        <v>535</v>
      </c>
      <c r="D240" s="6">
        <v>94</v>
      </c>
      <c r="E240" t="s">
        <v>18</v>
      </c>
      <c r="F240" t="s">
        <v>13</v>
      </c>
      <c r="G240" t="s">
        <v>14</v>
      </c>
      <c r="H240">
        <v>0</v>
      </c>
      <c r="I240" s="6">
        <f t="shared" si="3"/>
        <v>-441</v>
      </c>
      <c r="J240"/>
    </row>
    <row r="241" spans="1:10" x14ac:dyDescent="0.25">
      <c r="A241" t="s">
        <v>432</v>
      </c>
      <c r="B241">
        <v>2015</v>
      </c>
      <c r="C241" s="6">
        <v>475</v>
      </c>
      <c r="D241" s="6">
        <v>713</v>
      </c>
      <c r="E241" t="s">
        <v>12</v>
      </c>
      <c r="F241" t="s">
        <v>13</v>
      </c>
      <c r="G241" t="s">
        <v>14</v>
      </c>
      <c r="H241">
        <v>1</v>
      </c>
      <c r="I241" s="6">
        <f t="shared" si="3"/>
        <v>238</v>
      </c>
      <c r="J241"/>
    </row>
    <row r="242" spans="1:10" x14ac:dyDescent="0.25">
      <c r="A242" t="s">
        <v>432</v>
      </c>
      <c r="B242">
        <v>2014</v>
      </c>
      <c r="C242" s="6">
        <v>44</v>
      </c>
      <c r="D242" s="6">
        <v>713</v>
      </c>
      <c r="E242" t="s">
        <v>12</v>
      </c>
      <c r="F242" t="s">
        <v>13</v>
      </c>
      <c r="G242" t="s">
        <v>14</v>
      </c>
      <c r="H242">
        <v>0</v>
      </c>
      <c r="I242" s="6">
        <f t="shared" si="3"/>
        <v>669</v>
      </c>
      <c r="J242"/>
    </row>
    <row r="243" spans="1:10" x14ac:dyDescent="0.25">
      <c r="A243" t="s">
        <v>428</v>
      </c>
      <c r="B243">
        <v>2016</v>
      </c>
      <c r="C243" s="6">
        <v>625</v>
      </c>
      <c r="D243" s="6">
        <v>76</v>
      </c>
      <c r="E243" t="s">
        <v>12</v>
      </c>
      <c r="F243" t="s">
        <v>13</v>
      </c>
      <c r="G243" t="s">
        <v>14</v>
      </c>
      <c r="H243">
        <v>0</v>
      </c>
      <c r="I243" s="6">
        <f t="shared" si="3"/>
        <v>-549</v>
      </c>
      <c r="J243"/>
    </row>
    <row r="244" spans="1:10" x14ac:dyDescent="0.25">
      <c r="A244" t="s">
        <v>435</v>
      </c>
      <c r="B244">
        <v>2013</v>
      </c>
      <c r="C244" s="6">
        <v>595</v>
      </c>
      <c r="D244" s="6">
        <v>94</v>
      </c>
      <c r="E244" t="s">
        <v>18</v>
      </c>
      <c r="F244" t="s">
        <v>13</v>
      </c>
      <c r="G244" t="s">
        <v>14</v>
      </c>
      <c r="H244">
        <v>0</v>
      </c>
      <c r="I244" s="6">
        <f t="shared" si="3"/>
        <v>-501</v>
      </c>
      <c r="J244"/>
    </row>
    <row r="245" spans="1:10" x14ac:dyDescent="0.25">
      <c r="A245" t="s">
        <v>435</v>
      </c>
      <c r="B245">
        <v>2012</v>
      </c>
      <c r="C245" s="6">
        <v>52</v>
      </c>
      <c r="D245" s="6">
        <v>94</v>
      </c>
      <c r="E245" t="s">
        <v>18</v>
      </c>
      <c r="F245" t="s">
        <v>13</v>
      </c>
      <c r="G245" t="s">
        <v>14</v>
      </c>
      <c r="H245">
        <v>0</v>
      </c>
      <c r="I245" s="6">
        <f t="shared" si="3"/>
        <v>42</v>
      </c>
      <c r="J245"/>
    </row>
    <row r="246" spans="1:10" x14ac:dyDescent="0.25">
      <c r="A246" t="s">
        <v>428</v>
      </c>
      <c r="B246">
        <v>2012</v>
      </c>
      <c r="C246" s="6">
        <v>375</v>
      </c>
      <c r="D246" s="6">
        <v>679</v>
      </c>
      <c r="E246" t="s">
        <v>12</v>
      </c>
      <c r="F246" t="s">
        <v>13</v>
      </c>
      <c r="G246" t="s">
        <v>14</v>
      </c>
      <c r="H246">
        <v>0</v>
      </c>
      <c r="I246" s="6">
        <f t="shared" si="3"/>
        <v>304</v>
      </c>
      <c r="J246"/>
    </row>
    <row r="247" spans="1:10" x14ac:dyDescent="0.25">
      <c r="A247" t="s">
        <v>435</v>
      </c>
      <c r="B247">
        <v>2015</v>
      </c>
      <c r="C247" s="6">
        <v>595</v>
      </c>
      <c r="D247" s="6">
        <v>94</v>
      </c>
      <c r="E247" t="s">
        <v>12</v>
      </c>
      <c r="F247" t="s">
        <v>13</v>
      </c>
      <c r="G247" t="s">
        <v>14</v>
      </c>
      <c r="H247">
        <v>0</v>
      </c>
      <c r="I247" s="6">
        <f t="shared" si="3"/>
        <v>-501</v>
      </c>
      <c r="J247"/>
    </row>
    <row r="248" spans="1:10" x14ac:dyDescent="0.25">
      <c r="A248" t="s">
        <v>430</v>
      </c>
      <c r="B248">
        <v>2013</v>
      </c>
      <c r="C248" s="6">
        <v>4</v>
      </c>
      <c r="D248" s="6">
        <v>46</v>
      </c>
      <c r="E248" t="s">
        <v>12</v>
      </c>
      <c r="F248" t="s">
        <v>13</v>
      </c>
      <c r="G248" t="s">
        <v>14</v>
      </c>
      <c r="H248">
        <v>0</v>
      </c>
      <c r="I248" s="6">
        <f t="shared" si="3"/>
        <v>42</v>
      </c>
      <c r="J248"/>
    </row>
    <row r="249" spans="1:10" x14ac:dyDescent="0.25">
      <c r="A249" t="s">
        <v>428</v>
      </c>
      <c r="B249">
        <v>2016</v>
      </c>
      <c r="C249" s="6">
        <v>525</v>
      </c>
      <c r="D249" s="6">
        <v>76</v>
      </c>
      <c r="E249" t="s">
        <v>12</v>
      </c>
      <c r="F249" t="s">
        <v>13</v>
      </c>
      <c r="G249" t="s">
        <v>14</v>
      </c>
      <c r="H249">
        <v>0</v>
      </c>
      <c r="I249" s="6">
        <f t="shared" si="3"/>
        <v>-449</v>
      </c>
      <c r="J249"/>
    </row>
    <row r="250" spans="1:10" x14ac:dyDescent="0.25">
      <c r="A250" t="s">
        <v>434</v>
      </c>
      <c r="B250">
        <v>2016</v>
      </c>
      <c r="C250" s="6">
        <v>129</v>
      </c>
      <c r="D250" s="6">
        <v>136</v>
      </c>
      <c r="E250" t="s">
        <v>18</v>
      </c>
      <c r="F250" t="s">
        <v>13</v>
      </c>
      <c r="G250" t="s">
        <v>14</v>
      </c>
      <c r="H250">
        <v>0</v>
      </c>
      <c r="I250" s="6">
        <f t="shared" si="3"/>
        <v>7</v>
      </c>
      <c r="J250"/>
    </row>
    <row r="251" spans="1:10" x14ac:dyDescent="0.25">
      <c r="A251" t="s">
        <v>436</v>
      </c>
      <c r="B251">
        <v>2013</v>
      </c>
      <c r="C251" s="6">
        <v>5</v>
      </c>
      <c r="D251" s="6">
        <v>99</v>
      </c>
      <c r="E251" t="s">
        <v>12</v>
      </c>
      <c r="F251" t="s">
        <v>13</v>
      </c>
      <c r="G251" t="s">
        <v>14</v>
      </c>
      <c r="H251">
        <v>0</v>
      </c>
      <c r="I251" s="6">
        <f t="shared" si="3"/>
        <v>94</v>
      </c>
      <c r="J251"/>
    </row>
    <row r="252" spans="1:10" x14ac:dyDescent="0.25">
      <c r="A252" t="s">
        <v>437</v>
      </c>
      <c r="B252">
        <v>2015</v>
      </c>
      <c r="C252" s="6">
        <v>54</v>
      </c>
      <c r="D252" s="6">
        <v>682</v>
      </c>
      <c r="E252" t="s">
        <v>12</v>
      </c>
      <c r="F252" t="s">
        <v>13</v>
      </c>
      <c r="G252" t="s">
        <v>46</v>
      </c>
      <c r="H252">
        <v>0</v>
      </c>
      <c r="I252" s="6">
        <f t="shared" si="3"/>
        <v>628</v>
      </c>
      <c r="J252"/>
    </row>
    <row r="253" spans="1:10" x14ac:dyDescent="0.25">
      <c r="A253" t="s">
        <v>436</v>
      </c>
      <c r="B253">
        <v>2014</v>
      </c>
      <c r="C253" s="6">
        <v>72</v>
      </c>
      <c r="D253" s="6">
        <v>99</v>
      </c>
      <c r="E253" t="s">
        <v>18</v>
      </c>
      <c r="F253" t="s">
        <v>13</v>
      </c>
      <c r="G253" t="s">
        <v>14</v>
      </c>
      <c r="H253">
        <v>0</v>
      </c>
      <c r="I253" s="6">
        <f t="shared" si="3"/>
        <v>27</v>
      </c>
      <c r="J253"/>
    </row>
    <row r="254" spans="1:10" x14ac:dyDescent="0.25">
      <c r="A254" t="s">
        <v>436</v>
      </c>
      <c r="B254">
        <v>2013</v>
      </c>
      <c r="C254" s="6">
        <v>525</v>
      </c>
      <c r="D254" s="6">
        <v>99</v>
      </c>
      <c r="E254" t="s">
        <v>12</v>
      </c>
      <c r="F254" t="s">
        <v>13</v>
      </c>
      <c r="G254" t="s">
        <v>14</v>
      </c>
      <c r="H254">
        <v>0</v>
      </c>
      <c r="I254" s="6">
        <f t="shared" si="3"/>
        <v>-426</v>
      </c>
      <c r="J254"/>
    </row>
    <row r="255" spans="1:10" x14ac:dyDescent="0.25">
      <c r="A255" t="s">
        <v>437</v>
      </c>
      <c r="B255">
        <v>2012</v>
      </c>
      <c r="C255" s="6">
        <v>3</v>
      </c>
      <c r="D255" s="6">
        <v>535</v>
      </c>
      <c r="E255" t="s">
        <v>12</v>
      </c>
      <c r="F255" t="s">
        <v>13</v>
      </c>
      <c r="G255" t="s">
        <v>14</v>
      </c>
      <c r="H255">
        <v>0</v>
      </c>
      <c r="I255" s="6">
        <f t="shared" si="3"/>
        <v>532</v>
      </c>
      <c r="J255"/>
    </row>
    <row r="256" spans="1:10" x14ac:dyDescent="0.25">
      <c r="A256" t="s">
        <v>436</v>
      </c>
      <c r="B256">
        <v>2016</v>
      </c>
      <c r="C256" s="6">
        <v>1025</v>
      </c>
      <c r="D256" s="6">
        <v>136</v>
      </c>
      <c r="E256" t="s">
        <v>12</v>
      </c>
      <c r="F256" t="s">
        <v>13</v>
      </c>
      <c r="G256" t="s">
        <v>14</v>
      </c>
      <c r="H256">
        <v>0</v>
      </c>
      <c r="I256" s="6">
        <f t="shared" si="3"/>
        <v>-889</v>
      </c>
      <c r="J256"/>
    </row>
    <row r="257" spans="1:10" x14ac:dyDescent="0.25">
      <c r="A257" t="s">
        <v>436</v>
      </c>
      <c r="B257">
        <v>2015</v>
      </c>
      <c r="C257" s="6">
        <v>85</v>
      </c>
      <c r="D257" s="6">
        <v>136</v>
      </c>
      <c r="E257" t="s">
        <v>12</v>
      </c>
      <c r="F257" t="s">
        <v>13</v>
      </c>
      <c r="G257" t="s">
        <v>14</v>
      </c>
      <c r="H257">
        <v>0</v>
      </c>
      <c r="I257" s="6">
        <f t="shared" si="3"/>
        <v>51</v>
      </c>
      <c r="J257"/>
    </row>
    <row r="258" spans="1:10" x14ac:dyDescent="0.25">
      <c r="A258" t="s">
        <v>436</v>
      </c>
      <c r="B258">
        <v>2015</v>
      </c>
      <c r="C258" s="6">
        <v>84</v>
      </c>
      <c r="D258" s="6">
        <v>136</v>
      </c>
      <c r="E258" t="s">
        <v>12</v>
      </c>
      <c r="F258" t="s">
        <v>13</v>
      </c>
      <c r="G258" t="s">
        <v>14</v>
      </c>
      <c r="H258">
        <v>0</v>
      </c>
      <c r="I258" s="6">
        <f t="shared" si="3"/>
        <v>52</v>
      </c>
      <c r="J258"/>
    </row>
    <row r="259" spans="1:10" x14ac:dyDescent="0.25">
      <c r="A259" t="s">
        <v>438</v>
      </c>
      <c r="B259">
        <v>2014</v>
      </c>
      <c r="C259" s="6">
        <v>39</v>
      </c>
      <c r="D259" s="6">
        <v>7</v>
      </c>
      <c r="E259" t="s">
        <v>12</v>
      </c>
      <c r="F259" t="s">
        <v>13</v>
      </c>
      <c r="G259" t="s">
        <v>14</v>
      </c>
      <c r="H259">
        <v>0</v>
      </c>
      <c r="I259" s="6">
        <f t="shared" ref="I259:I300" si="4">D259-C259</f>
        <v>-32</v>
      </c>
      <c r="J259"/>
    </row>
    <row r="260" spans="1:10" x14ac:dyDescent="0.25">
      <c r="A260" t="s">
        <v>436</v>
      </c>
      <c r="B260">
        <v>2016</v>
      </c>
      <c r="C260" s="6">
        <v>915</v>
      </c>
      <c r="D260" s="6">
        <v>136</v>
      </c>
      <c r="E260" t="s">
        <v>12</v>
      </c>
      <c r="F260" t="s">
        <v>13</v>
      </c>
      <c r="G260" t="s">
        <v>14</v>
      </c>
      <c r="H260">
        <v>0</v>
      </c>
      <c r="I260" s="6">
        <f t="shared" si="4"/>
        <v>-779</v>
      </c>
      <c r="J260"/>
    </row>
    <row r="261" spans="1:10" x14ac:dyDescent="0.25">
      <c r="A261" t="s">
        <v>437</v>
      </c>
      <c r="B261">
        <v>2016</v>
      </c>
      <c r="C261" s="6">
        <v>55</v>
      </c>
      <c r="D261" s="6">
        <v>597</v>
      </c>
      <c r="E261" t="s">
        <v>12</v>
      </c>
      <c r="F261" t="s">
        <v>13</v>
      </c>
      <c r="G261" t="s">
        <v>14</v>
      </c>
      <c r="H261">
        <v>0</v>
      </c>
      <c r="I261" s="6">
        <f t="shared" si="4"/>
        <v>542</v>
      </c>
      <c r="J261"/>
    </row>
    <row r="262" spans="1:10" x14ac:dyDescent="0.25">
      <c r="A262" t="s">
        <v>438</v>
      </c>
      <c r="B262">
        <v>2015</v>
      </c>
      <c r="C262" s="6">
        <v>4</v>
      </c>
      <c r="D262" s="6">
        <v>58</v>
      </c>
      <c r="E262" t="s">
        <v>12</v>
      </c>
      <c r="F262" t="s">
        <v>13</v>
      </c>
      <c r="G262" t="s">
        <v>14</v>
      </c>
      <c r="H262">
        <v>0</v>
      </c>
      <c r="I262" s="6">
        <f t="shared" si="4"/>
        <v>54</v>
      </c>
      <c r="J262"/>
    </row>
    <row r="263" spans="1:10" x14ac:dyDescent="0.25">
      <c r="A263" t="s">
        <v>439</v>
      </c>
      <c r="B263">
        <v>2016</v>
      </c>
      <c r="C263" s="6">
        <v>66</v>
      </c>
      <c r="D263" s="6">
        <v>77</v>
      </c>
      <c r="E263" t="s">
        <v>12</v>
      </c>
      <c r="F263" t="s">
        <v>13</v>
      </c>
      <c r="G263" t="s">
        <v>14</v>
      </c>
      <c r="H263">
        <v>0</v>
      </c>
      <c r="I263" s="6">
        <f t="shared" si="4"/>
        <v>11</v>
      </c>
      <c r="J263"/>
    </row>
    <row r="264" spans="1:10" x14ac:dyDescent="0.25">
      <c r="A264" t="s">
        <v>438</v>
      </c>
      <c r="B264">
        <v>2015</v>
      </c>
      <c r="C264" s="6">
        <v>4</v>
      </c>
      <c r="D264" s="6">
        <v>7</v>
      </c>
      <c r="E264" t="s">
        <v>12</v>
      </c>
      <c r="F264" t="s">
        <v>13</v>
      </c>
      <c r="G264" t="s">
        <v>14</v>
      </c>
      <c r="H264">
        <v>0</v>
      </c>
      <c r="I264" s="6">
        <f t="shared" si="4"/>
        <v>3</v>
      </c>
      <c r="J264"/>
    </row>
    <row r="265" spans="1:10" x14ac:dyDescent="0.25">
      <c r="A265" t="s">
        <v>439</v>
      </c>
      <c r="B265">
        <v>2017</v>
      </c>
      <c r="C265" s="6">
        <v>65</v>
      </c>
      <c r="D265" s="6">
        <v>87</v>
      </c>
      <c r="E265" t="s">
        <v>12</v>
      </c>
      <c r="F265" t="s">
        <v>13</v>
      </c>
      <c r="G265" t="s">
        <v>14</v>
      </c>
      <c r="H265">
        <v>0</v>
      </c>
      <c r="I265" s="6">
        <f t="shared" si="4"/>
        <v>22</v>
      </c>
      <c r="J265"/>
    </row>
    <row r="266" spans="1:10" x14ac:dyDescent="0.25">
      <c r="A266" t="s">
        <v>438</v>
      </c>
      <c r="B266">
        <v>2014</v>
      </c>
      <c r="C266" s="6">
        <v>365</v>
      </c>
      <c r="D266" s="6">
        <v>7</v>
      </c>
      <c r="E266" t="s">
        <v>12</v>
      </c>
      <c r="F266" t="s">
        <v>13</v>
      </c>
      <c r="G266" t="s">
        <v>14</v>
      </c>
      <c r="H266">
        <v>0</v>
      </c>
      <c r="I266" s="6">
        <f t="shared" si="4"/>
        <v>-358</v>
      </c>
      <c r="J266"/>
    </row>
    <row r="267" spans="1:10" x14ac:dyDescent="0.25">
      <c r="A267" t="s">
        <v>436</v>
      </c>
      <c r="B267">
        <v>2016</v>
      </c>
      <c r="C267" s="6">
        <v>835</v>
      </c>
      <c r="D267" s="6">
        <v>94</v>
      </c>
      <c r="E267" t="s">
        <v>18</v>
      </c>
      <c r="F267" t="s">
        <v>13</v>
      </c>
      <c r="G267" t="s">
        <v>14</v>
      </c>
      <c r="H267">
        <v>0</v>
      </c>
      <c r="I267" s="6">
        <f t="shared" si="4"/>
        <v>-741</v>
      </c>
      <c r="J267"/>
    </row>
    <row r="268" spans="1:10" x14ac:dyDescent="0.25">
      <c r="A268" t="s">
        <v>437</v>
      </c>
      <c r="B268">
        <v>2017</v>
      </c>
      <c r="C268" s="6">
        <v>48</v>
      </c>
      <c r="D268" s="6">
        <v>58</v>
      </c>
      <c r="E268" t="s">
        <v>12</v>
      </c>
      <c r="F268" t="s">
        <v>13</v>
      </c>
      <c r="G268" t="s">
        <v>14</v>
      </c>
      <c r="H268">
        <v>0</v>
      </c>
      <c r="I268" s="6">
        <f t="shared" si="4"/>
        <v>10</v>
      </c>
      <c r="J268"/>
    </row>
    <row r="269" spans="1:10" x14ac:dyDescent="0.25">
      <c r="A269" t="s">
        <v>436</v>
      </c>
      <c r="B269">
        <v>2015</v>
      </c>
      <c r="C269" s="6">
        <v>67</v>
      </c>
      <c r="D269" s="6">
        <v>10</v>
      </c>
      <c r="E269" t="s">
        <v>12</v>
      </c>
      <c r="F269" t="s">
        <v>13</v>
      </c>
      <c r="G269" t="s">
        <v>14</v>
      </c>
      <c r="H269">
        <v>0</v>
      </c>
      <c r="I269" s="6">
        <f t="shared" si="4"/>
        <v>-57</v>
      </c>
      <c r="J269"/>
    </row>
    <row r="270" spans="1:10" x14ac:dyDescent="0.25">
      <c r="A270" t="s">
        <v>436</v>
      </c>
      <c r="B270">
        <v>2011</v>
      </c>
      <c r="C270" s="6">
        <v>41</v>
      </c>
      <c r="D270" s="6">
        <v>10</v>
      </c>
      <c r="E270" t="s">
        <v>12</v>
      </c>
      <c r="F270" t="s">
        <v>13</v>
      </c>
      <c r="G270" t="s">
        <v>14</v>
      </c>
      <c r="H270">
        <v>0</v>
      </c>
      <c r="I270" s="6">
        <f t="shared" si="4"/>
        <v>-31</v>
      </c>
      <c r="J270"/>
    </row>
    <row r="271" spans="1:10" x14ac:dyDescent="0.25">
      <c r="A271" t="s">
        <v>436</v>
      </c>
      <c r="B271">
        <v>2009</v>
      </c>
      <c r="C271" s="6">
        <v>3</v>
      </c>
      <c r="D271" s="6">
        <v>10</v>
      </c>
      <c r="E271" t="s">
        <v>12</v>
      </c>
      <c r="F271" t="s">
        <v>13</v>
      </c>
      <c r="G271" t="s">
        <v>14</v>
      </c>
      <c r="H271">
        <v>0</v>
      </c>
      <c r="I271" s="6">
        <f t="shared" si="4"/>
        <v>7</v>
      </c>
      <c r="J271"/>
    </row>
    <row r="272" spans="1:10" x14ac:dyDescent="0.25">
      <c r="A272" t="s">
        <v>436</v>
      </c>
      <c r="B272">
        <v>2015</v>
      </c>
      <c r="C272" s="6">
        <v>75</v>
      </c>
      <c r="D272" s="6">
        <v>10</v>
      </c>
      <c r="E272" t="s">
        <v>12</v>
      </c>
      <c r="F272" t="s">
        <v>13</v>
      </c>
      <c r="G272" t="s">
        <v>14</v>
      </c>
      <c r="H272">
        <v>0</v>
      </c>
      <c r="I272" s="6">
        <f t="shared" si="4"/>
        <v>-65</v>
      </c>
      <c r="J272"/>
    </row>
    <row r="273" spans="1:10" x14ac:dyDescent="0.25">
      <c r="A273" t="s">
        <v>439</v>
      </c>
      <c r="B273">
        <v>2010</v>
      </c>
      <c r="C273" s="6">
        <v>225</v>
      </c>
      <c r="D273" s="6">
        <v>75</v>
      </c>
      <c r="E273" t="s">
        <v>12</v>
      </c>
      <c r="F273" t="s">
        <v>13</v>
      </c>
      <c r="G273" t="s">
        <v>14</v>
      </c>
      <c r="H273">
        <v>0</v>
      </c>
      <c r="I273" s="6">
        <f t="shared" si="4"/>
        <v>-150</v>
      </c>
      <c r="J273"/>
    </row>
    <row r="274" spans="1:10" x14ac:dyDescent="0.25">
      <c r="A274" t="s">
        <v>437</v>
      </c>
      <c r="B274">
        <v>2014</v>
      </c>
      <c r="C274" s="6">
        <v>53</v>
      </c>
      <c r="D274" s="6">
        <v>68</v>
      </c>
      <c r="E274" t="s">
        <v>12</v>
      </c>
      <c r="F274" t="s">
        <v>13</v>
      </c>
      <c r="G274" t="s">
        <v>14</v>
      </c>
      <c r="H274">
        <v>0</v>
      </c>
      <c r="I274" s="6">
        <f t="shared" si="4"/>
        <v>15</v>
      </c>
      <c r="J274"/>
    </row>
    <row r="275" spans="1:10" x14ac:dyDescent="0.25">
      <c r="A275" t="s">
        <v>436</v>
      </c>
      <c r="B275">
        <v>2016</v>
      </c>
      <c r="C275" s="6">
        <v>109</v>
      </c>
      <c r="D275" s="6">
        <v>136</v>
      </c>
      <c r="E275" t="s">
        <v>12</v>
      </c>
      <c r="F275" t="s">
        <v>13</v>
      </c>
      <c r="G275" t="s">
        <v>46</v>
      </c>
      <c r="H275">
        <v>0</v>
      </c>
      <c r="I275" s="6">
        <f t="shared" si="4"/>
        <v>27</v>
      </c>
      <c r="J275"/>
    </row>
    <row r="276" spans="1:10" x14ac:dyDescent="0.25">
      <c r="A276" t="s">
        <v>436</v>
      </c>
      <c r="B276">
        <v>2015</v>
      </c>
      <c r="C276" s="6">
        <v>865</v>
      </c>
      <c r="D276" s="6">
        <v>136</v>
      </c>
      <c r="E276" t="s">
        <v>12</v>
      </c>
      <c r="F276" t="s">
        <v>13</v>
      </c>
      <c r="G276" t="s">
        <v>14</v>
      </c>
      <c r="H276">
        <v>0</v>
      </c>
      <c r="I276" s="6">
        <f t="shared" si="4"/>
        <v>-729</v>
      </c>
      <c r="J276"/>
    </row>
    <row r="277" spans="1:10" x14ac:dyDescent="0.25">
      <c r="A277" t="s">
        <v>436</v>
      </c>
      <c r="B277">
        <v>2015</v>
      </c>
      <c r="C277" s="6">
        <v>97</v>
      </c>
      <c r="D277" s="6">
        <v>136</v>
      </c>
      <c r="E277" t="s">
        <v>12</v>
      </c>
      <c r="F277" t="s">
        <v>13</v>
      </c>
      <c r="G277" t="s">
        <v>14</v>
      </c>
      <c r="H277">
        <v>0</v>
      </c>
      <c r="I277" s="6">
        <f t="shared" si="4"/>
        <v>39</v>
      </c>
      <c r="J277"/>
    </row>
    <row r="278" spans="1:10" x14ac:dyDescent="0.25">
      <c r="A278" t="s">
        <v>439</v>
      </c>
      <c r="B278">
        <v>2016</v>
      </c>
      <c r="C278" s="6">
        <v>6</v>
      </c>
      <c r="D278" s="6">
        <v>84</v>
      </c>
      <c r="E278" t="s">
        <v>12</v>
      </c>
      <c r="F278" t="s">
        <v>13</v>
      </c>
      <c r="G278" t="s">
        <v>14</v>
      </c>
      <c r="H278">
        <v>0</v>
      </c>
      <c r="I278" s="6">
        <f t="shared" si="4"/>
        <v>78</v>
      </c>
      <c r="J278"/>
    </row>
    <row r="279" spans="1:10" x14ac:dyDescent="0.25">
      <c r="A279" t="s">
        <v>436</v>
      </c>
      <c r="B279">
        <v>2014</v>
      </c>
      <c r="C279" s="6">
        <v>625</v>
      </c>
      <c r="D279" s="6">
        <v>136</v>
      </c>
      <c r="E279" t="s">
        <v>12</v>
      </c>
      <c r="F279" t="s">
        <v>13</v>
      </c>
      <c r="G279" t="s">
        <v>14</v>
      </c>
      <c r="H279">
        <v>0</v>
      </c>
      <c r="I279" s="6">
        <f t="shared" si="4"/>
        <v>-489</v>
      </c>
      <c r="J279"/>
    </row>
    <row r="280" spans="1:10" x14ac:dyDescent="0.25">
      <c r="A280" t="s">
        <v>437</v>
      </c>
      <c r="B280">
        <v>2015</v>
      </c>
      <c r="C280" s="6">
        <v>525</v>
      </c>
      <c r="D280" s="6">
        <v>59</v>
      </c>
      <c r="E280" t="s">
        <v>12</v>
      </c>
      <c r="F280" t="s">
        <v>13</v>
      </c>
      <c r="G280" t="s">
        <v>14</v>
      </c>
      <c r="H280">
        <v>0</v>
      </c>
      <c r="I280" s="6">
        <f t="shared" si="4"/>
        <v>-466</v>
      </c>
      <c r="J280"/>
    </row>
    <row r="281" spans="1:10" x14ac:dyDescent="0.25">
      <c r="A281" t="s">
        <v>436</v>
      </c>
      <c r="B281">
        <v>2006</v>
      </c>
      <c r="C281" s="6">
        <v>21</v>
      </c>
      <c r="D281" s="6">
        <v>76</v>
      </c>
      <c r="E281" t="s">
        <v>12</v>
      </c>
      <c r="F281" t="s">
        <v>13</v>
      </c>
      <c r="G281" t="s">
        <v>14</v>
      </c>
      <c r="H281">
        <v>0</v>
      </c>
      <c r="I281" s="6">
        <f t="shared" si="4"/>
        <v>55</v>
      </c>
      <c r="J281"/>
    </row>
    <row r="282" spans="1:10" x14ac:dyDescent="0.25">
      <c r="A282" t="s">
        <v>436</v>
      </c>
      <c r="B282">
        <v>2014</v>
      </c>
      <c r="C282" s="6">
        <v>825</v>
      </c>
      <c r="D282" s="6">
        <v>14</v>
      </c>
      <c r="E282" t="s">
        <v>18</v>
      </c>
      <c r="F282" t="s">
        <v>13</v>
      </c>
      <c r="G282" t="s">
        <v>14</v>
      </c>
      <c r="H282">
        <v>0</v>
      </c>
      <c r="I282" s="6">
        <f t="shared" si="4"/>
        <v>-811</v>
      </c>
      <c r="J282"/>
    </row>
    <row r="283" spans="1:10" x14ac:dyDescent="0.25">
      <c r="A283" t="s">
        <v>436</v>
      </c>
      <c r="B283">
        <v>2016</v>
      </c>
      <c r="C283" s="6">
        <v>899</v>
      </c>
      <c r="D283" s="6">
        <v>118</v>
      </c>
      <c r="E283" t="s">
        <v>12</v>
      </c>
      <c r="F283" t="s">
        <v>13</v>
      </c>
      <c r="G283" t="s">
        <v>14</v>
      </c>
      <c r="H283">
        <v>0</v>
      </c>
      <c r="I283" s="6">
        <f t="shared" si="4"/>
        <v>-781</v>
      </c>
      <c r="J283"/>
    </row>
    <row r="284" spans="1:10" x14ac:dyDescent="0.25">
      <c r="A284" t="s">
        <v>437</v>
      </c>
      <c r="B284">
        <v>2013</v>
      </c>
      <c r="C284" s="6">
        <v>35</v>
      </c>
      <c r="D284" s="6">
        <v>59</v>
      </c>
      <c r="E284" t="s">
        <v>12</v>
      </c>
      <c r="F284" t="s">
        <v>13</v>
      </c>
      <c r="G284" t="s">
        <v>14</v>
      </c>
      <c r="H284">
        <v>0</v>
      </c>
      <c r="I284" s="6">
        <f t="shared" si="4"/>
        <v>24</v>
      </c>
      <c r="J284"/>
    </row>
    <row r="285" spans="1:10" x14ac:dyDescent="0.25">
      <c r="A285" t="s">
        <v>439</v>
      </c>
      <c r="B285">
        <v>2016</v>
      </c>
      <c r="C285" s="6">
        <v>74</v>
      </c>
      <c r="D285" s="6">
        <v>85</v>
      </c>
      <c r="E285" t="s">
        <v>12</v>
      </c>
      <c r="F285" t="s">
        <v>13</v>
      </c>
      <c r="G285" t="s">
        <v>46</v>
      </c>
      <c r="H285">
        <v>0</v>
      </c>
      <c r="I285" s="6">
        <f t="shared" si="4"/>
        <v>11</v>
      </c>
      <c r="J285"/>
    </row>
    <row r="286" spans="1:10" x14ac:dyDescent="0.25">
      <c r="A286" t="s">
        <v>439</v>
      </c>
      <c r="B286">
        <v>2016</v>
      </c>
      <c r="C286" s="6">
        <v>565</v>
      </c>
      <c r="D286" s="6">
        <v>79</v>
      </c>
      <c r="E286" t="s">
        <v>12</v>
      </c>
      <c r="F286" t="s">
        <v>13</v>
      </c>
      <c r="G286" t="s">
        <v>14</v>
      </c>
      <c r="H286">
        <v>0</v>
      </c>
      <c r="I286" s="6">
        <f t="shared" si="4"/>
        <v>-486</v>
      </c>
      <c r="J286"/>
    </row>
    <row r="287" spans="1:10" x14ac:dyDescent="0.25">
      <c r="A287" t="s">
        <v>438</v>
      </c>
      <c r="B287">
        <v>2015</v>
      </c>
      <c r="C287" s="6">
        <v>575</v>
      </c>
      <c r="D287" s="6">
        <v>75</v>
      </c>
      <c r="E287" t="s">
        <v>12</v>
      </c>
      <c r="F287" t="s">
        <v>13</v>
      </c>
      <c r="G287" t="s">
        <v>46</v>
      </c>
      <c r="H287">
        <v>0</v>
      </c>
      <c r="I287" s="6">
        <f t="shared" si="4"/>
        <v>-500</v>
      </c>
      <c r="J287"/>
    </row>
    <row r="288" spans="1:10" x14ac:dyDescent="0.25">
      <c r="A288" t="s">
        <v>436</v>
      </c>
      <c r="B288">
        <v>2015</v>
      </c>
      <c r="C288" s="6">
        <v>84</v>
      </c>
      <c r="D288" s="6">
        <v>136</v>
      </c>
      <c r="E288" t="s">
        <v>12</v>
      </c>
      <c r="F288" t="s">
        <v>13</v>
      </c>
      <c r="G288" t="s">
        <v>14</v>
      </c>
      <c r="H288">
        <v>0</v>
      </c>
      <c r="I288" s="6">
        <f t="shared" si="4"/>
        <v>52</v>
      </c>
      <c r="J288"/>
    </row>
    <row r="289" spans="1:10" x14ac:dyDescent="0.25">
      <c r="A289" t="s">
        <v>436</v>
      </c>
      <c r="B289">
        <v>2016</v>
      </c>
      <c r="C289" s="6">
        <v>1011</v>
      </c>
      <c r="D289" s="6">
        <v>136</v>
      </c>
      <c r="E289" t="s">
        <v>12</v>
      </c>
      <c r="F289" t="s">
        <v>13</v>
      </c>
      <c r="G289" t="s">
        <v>14</v>
      </c>
      <c r="H289">
        <v>0</v>
      </c>
      <c r="I289" s="6">
        <f t="shared" si="4"/>
        <v>-875</v>
      </c>
      <c r="J289"/>
    </row>
    <row r="290" spans="1:10" x14ac:dyDescent="0.25">
      <c r="A290" t="s">
        <v>438</v>
      </c>
      <c r="B290">
        <v>2014</v>
      </c>
      <c r="C290" s="6">
        <v>45</v>
      </c>
      <c r="D290" s="6">
        <v>64</v>
      </c>
      <c r="E290" t="s">
        <v>12</v>
      </c>
      <c r="F290" t="s">
        <v>13</v>
      </c>
      <c r="G290" t="s">
        <v>14</v>
      </c>
      <c r="H290">
        <v>0</v>
      </c>
      <c r="I290" s="6">
        <f t="shared" si="4"/>
        <v>19</v>
      </c>
      <c r="J290"/>
    </row>
    <row r="291" spans="1:10" x14ac:dyDescent="0.25">
      <c r="A291" t="s">
        <v>437</v>
      </c>
      <c r="B291">
        <v>2015</v>
      </c>
      <c r="C291" s="6">
        <v>54</v>
      </c>
      <c r="D291" s="6">
        <v>61</v>
      </c>
      <c r="E291" t="s">
        <v>12</v>
      </c>
      <c r="F291" t="s">
        <v>13</v>
      </c>
      <c r="G291" t="s">
        <v>14</v>
      </c>
      <c r="H291">
        <v>0</v>
      </c>
      <c r="I291" s="6">
        <f t="shared" si="4"/>
        <v>7</v>
      </c>
      <c r="J291"/>
    </row>
    <row r="292" spans="1:10" x14ac:dyDescent="0.25">
      <c r="A292" t="s">
        <v>439</v>
      </c>
      <c r="B292">
        <v>2016</v>
      </c>
      <c r="C292" s="6">
        <v>64</v>
      </c>
      <c r="D292" s="6">
        <v>84</v>
      </c>
      <c r="E292" t="s">
        <v>12</v>
      </c>
      <c r="F292" t="s">
        <v>13</v>
      </c>
      <c r="G292" t="s">
        <v>14</v>
      </c>
      <c r="H292">
        <v>0</v>
      </c>
      <c r="I292" s="6">
        <f t="shared" si="4"/>
        <v>20</v>
      </c>
      <c r="J292"/>
    </row>
    <row r="293" spans="1:10" x14ac:dyDescent="0.25">
      <c r="A293" t="s">
        <v>436</v>
      </c>
      <c r="B293">
        <v>2010</v>
      </c>
      <c r="C293" s="6">
        <v>325</v>
      </c>
      <c r="D293" s="6">
        <v>99</v>
      </c>
      <c r="E293" t="s">
        <v>12</v>
      </c>
      <c r="F293" t="s">
        <v>13</v>
      </c>
      <c r="G293" t="s">
        <v>14</v>
      </c>
      <c r="H293">
        <v>0</v>
      </c>
      <c r="I293" s="6">
        <f t="shared" si="4"/>
        <v>-226</v>
      </c>
      <c r="J293"/>
    </row>
    <row r="294" spans="1:10" x14ac:dyDescent="0.25">
      <c r="A294" t="s">
        <v>438</v>
      </c>
      <c r="B294">
        <v>2014</v>
      </c>
      <c r="C294" s="6">
        <v>375</v>
      </c>
      <c r="D294" s="6">
        <v>68</v>
      </c>
      <c r="E294" t="s">
        <v>12</v>
      </c>
      <c r="F294" t="s">
        <v>13</v>
      </c>
      <c r="G294" t="s">
        <v>14</v>
      </c>
      <c r="H294">
        <v>0</v>
      </c>
      <c r="I294" s="6">
        <f t="shared" si="4"/>
        <v>-307</v>
      </c>
      <c r="J294"/>
    </row>
    <row r="295" spans="1:10" x14ac:dyDescent="0.25">
      <c r="A295" t="s">
        <v>436</v>
      </c>
      <c r="B295">
        <v>2015</v>
      </c>
      <c r="C295" s="6">
        <v>855</v>
      </c>
      <c r="D295" s="6">
        <v>1309</v>
      </c>
      <c r="E295" t="s">
        <v>18</v>
      </c>
      <c r="F295" t="s">
        <v>13</v>
      </c>
      <c r="G295" t="s">
        <v>14</v>
      </c>
      <c r="H295">
        <v>0</v>
      </c>
      <c r="I295" s="6">
        <f t="shared" si="4"/>
        <v>454</v>
      </c>
      <c r="J295"/>
    </row>
    <row r="296" spans="1:10" x14ac:dyDescent="0.25">
      <c r="A296" t="s">
        <v>436</v>
      </c>
      <c r="B296">
        <v>2016</v>
      </c>
      <c r="C296" s="6">
        <v>95</v>
      </c>
      <c r="D296" s="6">
        <v>116</v>
      </c>
      <c r="E296" t="s">
        <v>18</v>
      </c>
      <c r="F296" t="s">
        <v>13</v>
      </c>
      <c r="G296" t="s">
        <v>14</v>
      </c>
      <c r="H296">
        <v>0</v>
      </c>
      <c r="I296" s="6">
        <f t="shared" si="4"/>
        <v>21</v>
      </c>
      <c r="J296"/>
    </row>
    <row r="297" spans="1:10" x14ac:dyDescent="0.25">
      <c r="A297" t="s">
        <v>437</v>
      </c>
      <c r="B297">
        <v>2015</v>
      </c>
      <c r="C297" s="6">
        <v>4</v>
      </c>
      <c r="D297" s="6">
        <v>59</v>
      </c>
      <c r="E297" t="s">
        <v>12</v>
      </c>
      <c r="F297" t="s">
        <v>13</v>
      </c>
      <c r="G297" t="s">
        <v>14</v>
      </c>
      <c r="H297">
        <v>0</v>
      </c>
      <c r="I297" s="6">
        <f t="shared" si="4"/>
        <v>55</v>
      </c>
      <c r="J297"/>
    </row>
    <row r="298" spans="1:10" x14ac:dyDescent="0.25">
      <c r="A298" t="s">
        <v>436</v>
      </c>
      <c r="B298">
        <v>2009</v>
      </c>
      <c r="C298" s="6">
        <v>335</v>
      </c>
      <c r="D298" s="6">
        <v>11</v>
      </c>
      <c r="E298" t="s">
        <v>12</v>
      </c>
      <c r="F298" t="s">
        <v>13</v>
      </c>
      <c r="G298" t="s">
        <v>14</v>
      </c>
      <c r="H298">
        <v>0</v>
      </c>
      <c r="I298" s="6">
        <f t="shared" si="4"/>
        <v>-324</v>
      </c>
      <c r="J298"/>
    </row>
    <row r="299" spans="1:10" x14ac:dyDescent="0.25">
      <c r="A299" t="s">
        <v>436</v>
      </c>
      <c r="B299">
        <v>2017</v>
      </c>
      <c r="C299" s="6">
        <v>115</v>
      </c>
      <c r="D299" s="6">
        <v>125</v>
      </c>
      <c r="E299" t="s">
        <v>18</v>
      </c>
      <c r="F299" t="s">
        <v>13</v>
      </c>
      <c r="G299" t="s">
        <v>14</v>
      </c>
      <c r="H299">
        <v>0</v>
      </c>
      <c r="I299" s="6">
        <f t="shared" si="4"/>
        <v>10</v>
      </c>
      <c r="J299"/>
    </row>
    <row r="300" spans="1:10" x14ac:dyDescent="0.25">
      <c r="A300" t="s">
        <v>437</v>
      </c>
      <c r="B300">
        <v>2016</v>
      </c>
      <c r="C300" s="6">
        <v>53</v>
      </c>
      <c r="D300" s="6">
        <v>59</v>
      </c>
      <c r="E300" t="s">
        <v>12</v>
      </c>
      <c r="F300" t="s">
        <v>13</v>
      </c>
      <c r="G300" t="s">
        <v>14</v>
      </c>
      <c r="H300">
        <v>0</v>
      </c>
      <c r="I300" s="6">
        <f t="shared" si="4"/>
        <v>6</v>
      </c>
      <c r="J300"/>
    </row>
    <row r="301" spans="1:10" x14ac:dyDescent="0.25">
      <c r="I301" s="6">
        <f t="shared" ref="I301:I302" si="5">D301-C301</f>
        <v>0</v>
      </c>
      <c r="J301"/>
    </row>
    <row r="302" spans="1:10" x14ac:dyDescent="0.25">
      <c r="I302" s="6">
        <f t="shared" si="5"/>
        <v>0</v>
      </c>
      <c r="J30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04EB9-E521-4AE5-9B50-E0CCAC7BBF9D}">
  <dimension ref="A1"/>
  <sheetViews>
    <sheetView showGridLines="0" tabSelected="1" workbookViewId="0">
      <selection activeCell="U5" sqref="U5"/>
    </sheetView>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62D-FBE4-49A2-A563-A589F51A2AAC}">
  <dimension ref="C1:J23"/>
  <sheetViews>
    <sheetView workbookViewId="0">
      <selection activeCell="D12" sqref="D12"/>
    </sheetView>
  </sheetViews>
  <sheetFormatPr defaultRowHeight="15" x14ac:dyDescent="0.25"/>
  <cols>
    <col min="3" max="3" width="13.140625" bestFit="1" customWidth="1"/>
    <col min="4" max="4" width="18.42578125" bestFit="1" customWidth="1"/>
    <col min="5" max="5" width="13.140625" bestFit="1" customWidth="1"/>
    <col min="6" max="6" width="18.42578125" bestFit="1" customWidth="1"/>
    <col min="9" max="9" width="13.140625" bestFit="1" customWidth="1"/>
    <col min="10" max="10" width="20.140625" bestFit="1" customWidth="1"/>
  </cols>
  <sheetData>
    <row r="1" spans="3:10" ht="26.25" x14ac:dyDescent="0.4">
      <c r="C1" s="10" t="s">
        <v>459</v>
      </c>
    </row>
    <row r="3" spans="3:10" x14ac:dyDescent="0.25">
      <c r="C3" s="7" t="s">
        <v>455</v>
      </c>
      <c r="E3" s="7" t="s">
        <v>460</v>
      </c>
      <c r="I3" s="7" t="s">
        <v>462</v>
      </c>
    </row>
    <row r="4" spans="3:10" x14ac:dyDescent="0.25">
      <c r="C4" t="s">
        <v>441</v>
      </c>
      <c r="E4" s="1" t="s">
        <v>370</v>
      </c>
      <c r="F4" t="s">
        <v>454</v>
      </c>
      <c r="I4" s="1" t="s">
        <v>370</v>
      </c>
      <c r="J4" t="s">
        <v>441</v>
      </c>
    </row>
    <row r="5" spans="3:10" x14ac:dyDescent="0.25">
      <c r="C5">
        <v>299</v>
      </c>
      <c r="E5" s="2" t="s">
        <v>444</v>
      </c>
      <c r="F5">
        <v>199</v>
      </c>
      <c r="I5" s="2">
        <v>0</v>
      </c>
      <c r="J5">
        <v>288</v>
      </c>
    </row>
    <row r="6" spans="3:10" x14ac:dyDescent="0.25">
      <c r="E6" s="2" t="s">
        <v>445</v>
      </c>
      <c r="F6">
        <v>8213</v>
      </c>
      <c r="I6" s="2">
        <v>1</v>
      </c>
      <c r="J6">
        <v>10</v>
      </c>
    </row>
    <row r="7" spans="3:10" x14ac:dyDescent="0.25">
      <c r="C7" s="7" t="s">
        <v>454</v>
      </c>
      <c r="E7" s="2" t="s">
        <v>446</v>
      </c>
      <c r="F7">
        <v>61003</v>
      </c>
      <c r="I7" s="2">
        <v>3</v>
      </c>
      <c r="J7">
        <v>1</v>
      </c>
    </row>
    <row r="8" spans="3:10" x14ac:dyDescent="0.25">
      <c r="C8" t="s">
        <v>454</v>
      </c>
      <c r="E8" s="2" t="s">
        <v>447</v>
      </c>
      <c r="F8">
        <v>17950</v>
      </c>
      <c r="I8" s="2" t="s">
        <v>371</v>
      </c>
      <c r="J8">
        <v>299</v>
      </c>
    </row>
    <row r="9" spans="3:10" x14ac:dyDescent="0.25">
      <c r="C9" s="4">
        <v>77645</v>
      </c>
      <c r="E9" s="2" t="s">
        <v>448</v>
      </c>
      <c r="F9">
        <v>-3601</v>
      </c>
    </row>
    <row r="10" spans="3:10" x14ac:dyDescent="0.25">
      <c r="E10" s="2" t="s">
        <v>449</v>
      </c>
      <c r="F10">
        <v>-6334</v>
      </c>
    </row>
    <row r="11" spans="3:10" x14ac:dyDescent="0.25">
      <c r="C11" s="7" t="s">
        <v>456</v>
      </c>
      <c r="E11" s="2" t="s">
        <v>371</v>
      </c>
      <c r="F11">
        <v>77430</v>
      </c>
    </row>
    <row r="12" spans="3:10" x14ac:dyDescent="0.25">
      <c r="C12" t="s">
        <v>442</v>
      </c>
      <c r="I12" s="7" t="s">
        <v>463</v>
      </c>
    </row>
    <row r="13" spans="3:10" x14ac:dyDescent="0.25">
      <c r="C13" s="4">
        <v>73330</v>
      </c>
      <c r="I13" s="1" t="s">
        <v>370</v>
      </c>
      <c r="J13" t="s">
        <v>443</v>
      </c>
    </row>
    <row r="14" spans="3:10" x14ac:dyDescent="0.25">
      <c r="E14" s="7" t="s">
        <v>461</v>
      </c>
      <c r="I14" s="2" t="s">
        <v>444</v>
      </c>
      <c r="J14">
        <v>478</v>
      </c>
    </row>
    <row r="15" spans="3:10" x14ac:dyDescent="0.25">
      <c r="C15" s="7" t="s">
        <v>457</v>
      </c>
      <c r="E15" s="1" t="s">
        <v>370</v>
      </c>
      <c r="F15" t="s">
        <v>441</v>
      </c>
      <c r="I15" s="2" t="s">
        <v>445</v>
      </c>
      <c r="J15">
        <v>11986</v>
      </c>
    </row>
    <row r="16" spans="3:10" x14ac:dyDescent="0.25">
      <c r="C16" t="s">
        <v>443</v>
      </c>
      <c r="E16" s="2" t="s">
        <v>13</v>
      </c>
      <c r="F16">
        <v>193</v>
      </c>
      <c r="I16" s="2" t="s">
        <v>446</v>
      </c>
      <c r="J16">
        <v>84081</v>
      </c>
    </row>
    <row r="17" spans="3:10" x14ac:dyDescent="0.25">
      <c r="C17" s="4">
        <v>150975</v>
      </c>
      <c r="E17" s="2" t="s">
        <v>74</v>
      </c>
      <c r="F17">
        <v>106</v>
      </c>
      <c r="I17" s="2" t="s">
        <v>447</v>
      </c>
      <c r="J17">
        <v>32591</v>
      </c>
    </row>
    <row r="18" spans="3:10" x14ac:dyDescent="0.25">
      <c r="E18" s="2" t="s">
        <v>371</v>
      </c>
      <c r="F18">
        <v>299</v>
      </c>
      <c r="I18" s="2" t="s">
        <v>448</v>
      </c>
      <c r="J18">
        <v>14266</v>
      </c>
    </row>
    <row r="19" spans="3:10" x14ac:dyDescent="0.25">
      <c r="C19" s="7" t="s">
        <v>458</v>
      </c>
      <c r="I19" s="2" t="s">
        <v>449</v>
      </c>
      <c r="J19">
        <v>3659</v>
      </c>
    </row>
    <row r="20" spans="3:10" x14ac:dyDescent="0.25">
      <c r="C20" s="1" t="s">
        <v>370</v>
      </c>
      <c r="D20" t="s">
        <v>441</v>
      </c>
      <c r="I20" s="2" t="s">
        <v>371</v>
      </c>
      <c r="J20">
        <v>147061</v>
      </c>
    </row>
    <row r="21" spans="3:10" x14ac:dyDescent="0.25">
      <c r="C21" s="2" t="s">
        <v>46</v>
      </c>
      <c r="D21">
        <v>39</v>
      </c>
    </row>
    <row r="22" spans="3:10" x14ac:dyDescent="0.25">
      <c r="C22" s="2" t="s">
        <v>14</v>
      </c>
      <c r="D22">
        <v>260</v>
      </c>
    </row>
    <row r="23" spans="3:10" x14ac:dyDescent="0.25">
      <c r="C23" s="2" t="s">
        <v>371</v>
      </c>
      <c r="D23">
        <v>299</v>
      </c>
    </row>
  </sheetData>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A852-3740-4975-BFBE-D1F73499458C}">
  <dimension ref="A3:G20"/>
  <sheetViews>
    <sheetView workbookViewId="0">
      <selection activeCell="C13" sqref="C13:D20"/>
    </sheetView>
  </sheetViews>
  <sheetFormatPr defaultRowHeight="15" x14ac:dyDescent="0.25"/>
  <cols>
    <col min="1" max="1" width="13.140625" bestFit="1" customWidth="1"/>
    <col min="2" max="2" width="22.28515625" bestFit="1" customWidth="1"/>
    <col min="3" max="3" width="13.140625" bestFit="1" customWidth="1"/>
    <col min="4" max="4" width="20.140625" bestFit="1" customWidth="1"/>
    <col min="6" max="6" width="13.140625" bestFit="1" customWidth="1"/>
    <col min="7" max="7" width="18.42578125" bestFit="1" customWidth="1"/>
    <col min="8" max="8" width="3" bestFit="1" customWidth="1"/>
    <col min="9" max="9" width="2" bestFit="1" customWidth="1"/>
    <col min="10" max="10" width="7.28515625" bestFit="1" customWidth="1"/>
    <col min="11" max="11" width="11.28515625" bestFit="1" customWidth="1"/>
    <col min="12" max="12" width="10.85546875" bestFit="1" customWidth="1"/>
    <col min="13" max="13" width="11.28515625" bestFit="1" customWidth="1"/>
    <col min="14" max="14" width="18.42578125" bestFit="1" customWidth="1"/>
    <col min="15" max="15" width="20.140625" bestFit="1" customWidth="1"/>
    <col min="16" max="16" width="18.42578125" bestFit="1" customWidth="1"/>
    <col min="17" max="17" width="20.140625" bestFit="1" customWidth="1"/>
    <col min="18" max="18" width="18.42578125" bestFit="1" customWidth="1"/>
    <col min="19" max="19" width="25.140625" bestFit="1" customWidth="1"/>
    <col min="20" max="20" width="23.42578125" bestFit="1" customWidth="1"/>
  </cols>
  <sheetData>
    <row r="3" spans="1:7" x14ac:dyDescent="0.25">
      <c r="A3" s="1" t="s">
        <v>370</v>
      </c>
      <c r="B3" t="s">
        <v>454</v>
      </c>
      <c r="F3" s="1" t="s">
        <v>370</v>
      </c>
      <c r="G3" t="s">
        <v>441</v>
      </c>
    </row>
    <row r="4" spans="1:7" x14ac:dyDescent="0.25">
      <c r="A4" s="2" t="s">
        <v>444</v>
      </c>
      <c r="B4">
        <v>199</v>
      </c>
      <c r="F4" s="2" t="s">
        <v>13</v>
      </c>
      <c r="G4">
        <v>193</v>
      </c>
    </row>
    <row r="5" spans="1:7" x14ac:dyDescent="0.25">
      <c r="A5" s="2" t="s">
        <v>445</v>
      </c>
      <c r="B5">
        <v>8213</v>
      </c>
      <c r="F5" s="2" t="s">
        <v>74</v>
      </c>
      <c r="G5">
        <v>106</v>
      </c>
    </row>
    <row r="6" spans="1:7" x14ac:dyDescent="0.25">
      <c r="A6" s="2" t="s">
        <v>446</v>
      </c>
      <c r="B6">
        <v>61003</v>
      </c>
      <c r="F6" s="2" t="s">
        <v>371</v>
      </c>
      <c r="G6">
        <v>299</v>
      </c>
    </row>
    <row r="7" spans="1:7" x14ac:dyDescent="0.25">
      <c r="A7" s="2" t="s">
        <v>447</v>
      </c>
      <c r="B7">
        <v>17950</v>
      </c>
    </row>
    <row r="8" spans="1:7" x14ac:dyDescent="0.25">
      <c r="A8" s="2" t="s">
        <v>448</v>
      </c>
      <c r="B8">
        <v>-3601</v>
      </c>
    </row>
    <row r="9" spans="1:7" x14ac:dyDescent="0.25">
      <c r="A9" s="2" t="s">
        <v>449</v>
      </c>
      <c r="B9">
        <v>-6334</v>
      </c>
      <c r="F9" s="1" t="s">
        <v>370</v>
      </c>
      <c r="G9" t="s">
        <v>441</v>
      </c>
    </row>
    <row r="10" spans="1:7" x14ac:dyDescent="0.25">
      <c r="A10" s="2" t="s">
        <v>371</v>
      </c>
      <c r="B10">
        <v>77430</v>
      </c>
      <c r="F10" s="2">
        <v>0</v>
      </c>
      <c r="G10">
        <v>288</v>
      </c>
    </row>
    <row r="11" spans="1:7" x14ac:dyDescent="0.25">
      <c r="F11" s="2">
        <v>1</v>
      </c>
      <c r="G11">
        <v>10</v>
      </c>
    </row>
    <row r="12" spans="1:7" x14ac:dyDescent="0.25">
      <c r="F12" s="2">
        <v>3</v>
      </c>
      <c r="G12">
        <v>1</v>
      </c>
    </row>
    <row r="13" spans="1:7" x14ac:dyDescent="0.25">
      <c r="C13" s="1" t="s">
        <v>370</v>
      </c>
      <c r="D13" t="s">
        <v>443</v>
      </c>
      <c r="F13" s="2" t="s">
        <v>371</v>
      </c>
      <c r="G13">
        <v>299</v>
      </c>
    </row>
    <row r="14" spans="1:7" x14ac:dyDescent="0.25">
      <c r="C14" s="2" t="s">
        <v>444</v>
      </c>
      <c r="D14">
        <v>478</v>
      </c>
      <c r="E14">
        <f>GETPIVOTDATA("Present_Price",$C$13,"Car_Name",$C14)</f>
        <v>478</v>
      </c>
    </row>
    <row r="15" spans="1:7" x14ac:dyDescent="0.25">
      <c r="C15" s="2" t="s">
        <v>445</v>
      </c>
      <c r="D15">
        <v>11986</v>
      </c>
      <c r="E15" s="4">
        <f t="shared" ref="E15:E19" si="0">GETPIVOTDATA("Present_Price",$C$13,"Car_Name",$C15)</f>
        <v>11986</v>
      </c>
    </row>
    <row r="16" spans="1:7" x14ac:dyDescent="0.25">
      <c r="C16" s="2" t="s">
        <v>446</v>
      </c>
      <c r="D16">
        <v>84081</v>
      </c>
      <c r="E16" s="4">
        <f t="shared" si="0"/>
        <v>84081</v>
      </c>
    </row>
    <row r="17" spans="3:5" x14ac:dyDescent="0.25">
      <c r="C17" s="2" t="s">
        <v>447</v>
      </c>
      <c r="D17">
        <v>32591</v>
      </c>
      <c r="E17" s="4">
        <f t="shared" si="0"/>
        <v>32591</v>
      </c>
    </row>
    <row r="18" spans="3:5" x14ac:dyDescent="0.25">
      <c r="C18" s="2" t="s">
        <v>448</v>
      </c>
      <c r="D18">
        <v>14266</v>
      </c>
      <c r="E18" s="4">
        <f t="shared" si="0"/>
        <v>14266</v>
      </c>
    </row>
    <row r="19" spans="3:5" x14ac:dyDescent="0.25">
      <c r="C19" s="2" t="s">
        <v>449</v>
      </c>
      <c r="D19">
        <v>3659</v>
      </c>
      <c r="E19" s="4">
        <f t="shared" si="0"/>
        <v>3659</v>
      </c>
    </row>
    <row r="20" spans="3:5" x14ac:dyDescent="0.25">
      <c r="C20" s="2" t="s">
        <v>371</v>
      </c>
      <c r="D20">
        <v>147061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 data</vt:lpstr>
      <vt:lpstr>KPIs</vt:lpstr>
      <vt:lpstr>Working Sheet</vt:lpstr>
      <vt:lpstr>Dashboard</vt:lpstr>
      <vt:lpstr>Data Analysis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Iannis2</dc:creator>
  <cp:lastModifiedBy>Emilia KAMA</cp:lastModifiedBy>
  <dcterms:created xsi:type="dcterms:W3CDTF">2024-01-16T22:23:30Z</dcterms:created>
  <dcterms:modified xsi:type="dcterms:W3CDTF">2024-05-23T23:42:12Z</dcterms:modified>
</cp:coreProperties>
</file>