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3" documentId="13_ncr:1_{262D6BEE-4B49-414C-8989-11032CF05A22}" xr6:coauthVersionLast="47" xr6:coauthVersionMax="47" xr10:uidLastSave="{613062EE-D033-428F-A93E-C2CA3D2ACE97}"/>
  <bookViews>
    <workbookView xWindow="28680" yWindow="-120" windowWidth="29040" windowHeight="1572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<sst xmlns="http://schemas.openxmlformats.org/spreadsheetml/2006/main" count="1490" uniqueCount="176">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</sst>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E1F2"/>
      </patternFill>
    </fill>
    <fill>
      <patternFill patternType="solid">
        <fgColor rgb="FFFF0000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23" fillId="9" borderId="3" xfId="0" applyFont="1" applyFill="1" applyBorder="1"/>
    <xf numFmtId="0" fontId="23" fillId="10" borderId="0" xfId="0" applyFont="1" applyFill="1"/>
    <xf numFmtId="0" fontId="24" fillId="8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tabSelected="1" zoomScale="63" zoomScaleNormal="55" workbookViewId="0">
      <pane ySplit="5" topLeftCell="A62" activePane="bottomLeft" state="frozenSplit"/>
      <selection pane="bottomLeft" activeCell="M70" sqref="M70"/>
    </sheetView>
  </sheetViews>
  <sheetFormatPr defaultColWidth="6.875" defaultRowHeight="15.75"/>
  <cols>
    <col min="1" max="1" width="23.125" bestFit="1" customWidth="1"/>
    <col min="2" max="2" width="59" bestFit="1" customWidth="1"/>
    <col min="5" max="5" width="14.375" customWidth="1"/>
    <col min="6" max="7" width="17.125" customWidth="1"/>
    <col min="8" max="8" width="13.375" customWidth="1"/>
    <col min="9" max="9" width="12" customWidth="1"/>
    <col min="10" max="10" width="13.125" customWidth="1"/>
    <col min="11" max="11" width="12.125" bestFit="1" customWidth="1"/>
    <col min="12" max="12" width="6.875" bestFit="1" customWidth="1"/>
    <col min="13" max="13" width="11" customWidth="1"/>
    <col min="14" max="14" width="35.375" bestFit="1" customWidth="1"/>
    <col min="15" max="15" width="6.125" bestFit="1" customWidth="1"/>
    <col min="16" max="16" width="10.75" customWidth="1"/>
    <col min="17" max="18" width="14.375" bestFit="1" customWidth="1"/>
    <col min="19" max="19" width="9.125" bestFit="1" customWidth="1"/>
    <col min="20" max="20" width="10" bestFit="1" customWidth="1"/>
    <col min="25" max="25" width="6.25" bestFit="1" customWidth="1"/>
    <col min="26" max="26" width="15.125" customWidth="1"/>
  </cols>
  <sheetData>
    <row r="1" spans="1:26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67" t="s">
        <v>3</v>
      </c>
      <c r="C2" s="67"/>
      <c r="D2" s="67"/>
      <c r="E2" s="67"/>
      <c r="F2" s="67"/>
      <c r="G2" s="67"/>
      <c r="H2" s="67"/>
      <c r="I2" s="67"/>
      <c r="J2" s="67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70" t="s">
        <v>4</v>
      </c>
      <c r="B3" s="68" t="s">
        <v>5</v>
      </c>
      <c r="C3" s="68" t="s">
        <v>6</v>
      </c>
      <c r="D3" s="68" t="s">
        <v>7</v>
      </c>
      <c r="E3" s="6" t="s">
        <v>8</v>
      </c>
      <c r="F3" s="6" t="s">
        <v>9</v>
      </c>
      <c r="G3" s="68" t="s">
        <v>10</v>
      </c>
      <c r="H3" s="68"/>
      <c r="I3" s="68" t="s">
        <v>11</v>
      </c>
      <c r="J3" s="68"/>
      <c r="K3" s="3"/>
      <c r="L3" s="3"/>
      <c r="M3" s="70" t="s">
        <v>12</v>
      </c>
      <c r="N3" s="68" t="s">
        <v>5</v>
      </c>
      <c r="O3" s="68" t="s">
        <v>6</v>
      </c>
      <c r="P3" s="68" t="s">
        <v>7</v>
      </c>
      <c r="Q3" s="6" t="s">
        <v>8</v>
      </c>
      <c r="R3" s="6" t="s">
        <v>9</v>
      </c>
      <c r="S3" s="6" t="s">
        <v>10</v>
      </c>
      <c r="T3" s="68" t="s">
        <v>13</v>
      </c>
      <c r="U3" s="68"/>
      <c r="V3" s="68"/>
      <c r="W3" s="3"/>
      <c r="X3" s="3"/>
      <c r="Y3" s="68" t="s">
        <v>11</v>
      </c>
      <c r="Z3" s="68"/>
    </row>
    <row r="4" spans="1:26" ht="18">
      <c r="A4" s="70"/>
      <c r="B4" s="68"/>
      <c r="C4" s="68"/>
      <c r="D4" s="68"/>
      <c r="E4" s="6" t="s">
        <v>14</v>
      </c>
      <c r="F4" s="6" t="s">
        <v>15</v>
      </c>
      <c r="G4" s="74" t="s">
        <v>16</v>
      </c>
      <c r="H4" s="74"/>
      <c r="I4" s="7" t="s">
        <v>17</v>
      </c>
      <c r="J4" s="7" t="s">
        <v>18</v>
      </c>
      <c r="K4" s="3"/>
      <c r="L4" s="3"/>
      <c r="M4" s="70"/>
      <c r="N4" s="68"/>
      <c r="O4" s="68"/>
      <c r="P4" s="68"/>
      <c r="Q4" s="6" t="s">
        <v>14</v>
      </c>
      <c r="R4" s="6" t="s">
        <v>15</v>
      </c>
      <c r="S4" s="7" t="s">
        <v>16</v>
      </c>
      <c r="T4" s="74" t="s">
        <v>19</v>
      </c>
      <c r="U4" s="74"/>
      <c r="V4" s="74"/>
      <c r="W4" s="74"/>
      <c r="X4" s="7"/>
      <c r="Y4" s="7" t="s">
        <v>17</v>
      </c>
      <c r="Z4" s="7" t="s">
        <v>18</v>
      </c>
    </row>
    <row r="5" spans="1:26" ht="17.25" thickBot="1">
      <c r="A5" s="71"/>
      <c r="B5" s="69"/>
      <c r="C5" s="69"/>
      <c r="D5" s="69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71"/>
      <c r="N5" s="69"/>
      <c r="O5" s="69"/>
      <c r="P5" s="69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75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77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76"/>
      <c r="B7" s="28" t="s">
        <v>31</v>
      </c>
      <c r="C7" s="61">
        <v>1930</v>
      </c>
      <c r="D7" s="61" t="s">
        <v>35</v>
      </c>
      <c r="E7" s="61">
        <v>100</v>
      </c>
      <c r="F7" s="61">
        <f>(J7*10^-30)*$K$2*(1*10^6)/4</f>
        <v>35.535001353763604</v>
      </c>
      <c r="H7" s="29"/>
      <c r="I7">
        <v>6.18</v>
      </c>
      <c r="J7">
        <f>I7^3</f>
        <v>236.02903199999997</v>
      </c>
      <c r="N7" s="78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73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78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73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78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73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78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73" t="s">
        <v>38</v>
      </c>
      <c r="C11" s="61">
        <v>1962</v>
      </c>
      <c r="D11" s="61" t="s">
        <v>39</v>
      </c>
      <c r="E11" s="61">
        <v>0</v>
      </c>
      <c r="F11" s="61">
        <v>34.72</v>
      </c>
      <c r="H11" s="29"/>
      <c r="I11">
        <v>6.1317000000000004</v>
      </c>
      <c r="J11">
        <f t="shared" si="2"/>
        <v>230.53809234201302</v>
      </c>
      <c r="N11" s="78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73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78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73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78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73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78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73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78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73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73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73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73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73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73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73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73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73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73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73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72" t="s">
        <v>42</v>
      </c>
      <c r="B28" s="73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72"/>
      <c r="B29" s="73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72"/>
      <c r="B30" s="73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72"/>
      <c r="B31" s="73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72"/>
      <c r="B32" s="73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72"/>
      <c r="B33" s="73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 s="61">
        <v>1963</v>
      </c>
      <c r="D35" s="61" t="s">
        <v>50</v>
      </c>
      <c r="E35" s="61">
        <v>0</v>
      </c>
      <c r="F35" s="61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60">
        <v>1969</v>
      </c>
      <c r="D52" s="60" t="s">
        <v>52</v>
      </c>
      <c r="E52" s="61"/>
      <c r="F52" s="61"/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 s="61">
        <v>2024</v>
      </c>
      <c r="P73" s="61" t="s">
        <v>58</v>
      </c>
      <c r="Q73" s="61">
        <v>429</v>
      </c>
      <c r="R73" s="61">
        <f t="shared" si="10"/>
        <v>40.845419399999997</v>
      </c>
      <c r="S73" s="61">
        <f t="shared" si="8"/>
        <v>1.431</v>
      </c>
      <c r="T73" s="61">
        <f t="shared" si="9"/>
        <v>1431</v>
      </c>
      <c r="U73" s="61"/>
      <c r="V73" s="61"/>
      <c r="W73" s="61">
        <v>1.431</v>
      </c>
      <c r="X73" s="61"/>
      <c r="Y73" s="61"/>
      <c r="Z73" s="61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 s="61">
        <v>2024</v>
      </c>
      <c r="P74" s="61" t="s">
        <v>58</v>
      </c>
      <c r="Q74" s="61">
        <v>429</v>
      </c>
      <c r="R74" s="61">
        <f t="shared" si="10"/>
        <v>40.836386399999995</v>
      </c>
      <c r="S74" s="61">
        <f t="shared" si="8"/>
        <v>1.4710000000000001</v>
      </c>
      <c r="T74" s="61">
        <f t="shared" si="9"/>
        <v>1471</v>
      </c>
      <c r="U74" s="61"/>
      <c r="V74" s="61"/>
      <c r="W74" s="61">
        <v>1.4710000000000001</v>
      </c>
      <c r="X74" s="61"/>
      <c r="Y74" s="61"/>
      <c r="Z74" s="61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 s="61">
        <v>2024</v>
      </c>
      <c r="P75" s="61" t="s">
        <v>58</v>
      </c>
      <c r="Q75" s="61">
        <v>429</v>
      </c>
      <c r="R75" s="61">
        <f t="shared" si="10"/>
        <v>40.821933599999994</v>
      </c>
      <c r="S75" s="61">
        <f t="shared" si="8"/>
        <v>1.5209999999999999</v>
      </c>
      <c r="T75" s="61">
        <f t="shared" si="9"/>
        <v>1521</v>
      </c>
      <c r="U75" s="61"/>
      <c r="V75" s="61"/>
      <c r="W75" s="61">
        <v>1.5209999999999999</v>
      </c>
      <c r="X75" s="61"/>
      <c r="Y75" s="61"/>
      <c r="Z75" s="61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 s="61">
        <v>2024</v>
      </c>
      <c r="P76" s="61" t="s">
        <v>58</v>
      </c>
      <c r="Q76" s="61">
        <v>429</v>
      </c>
      <c r="R76" s="61">
        <f t="shared" si="10"/>
        <v>40.817718200000002</v>
      </c>
      <c r="S76" s="61">
        <f t="shared" si="8"/>
        <v>1.5409999999999999</v>
      </c>
      <c r="T76" s="61">
        <f t="shared" si="9"/>
        <v>1541</v>
      </c>
      <c r="U76" s="61"/>
      <c r="V76" s="61"/>
      <c r="W76" s="61">
        <v>1.5409999999999999</v>
      </c>
      <c r="X76" s="61"/>
      <c r="Y76" s="61"/>
      <c r="Z76" s="61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 s="61">
        <v>2024</v>
      </c>
      <c r="P77" s="61" t="s">
        <v>58</v>
      </c>
      <c r="Q77" s="61">
        <v>429</v>
      </c>
      <c r="R77" s="61">
        <f t="shared" si="10"/>
        <v>40.808685199999999</v>
      </c>
      <c r="S77" s="61">
        <f t="shared" si="8"/>
        <v>1.581</v>
      </c>
      <c r="T77" s="61">
        <f t="shared" si="9"/>
        <v>1581</v>
      </c>
      <c r="U77" s="61"/>
      <c r="V77" s="61"/>
      <c r="W77" s="61">
        <v>1.581</v>
      </c>
      <c r="X77" s="61"/>
      <c r="Y77" s="61"/>
      <c r="Z77" s="61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 s="61">
        <v>2024</v>
      </c>
      <c r="P78" s="61" t="s">
        <v>58</v>
      </c>
      <c r="Q78" s="61">
        <v>429</v>
      </c>
      <c r="R78" s="61">
        <f t="shared" si="10"/>
        <v>40.802060999999995</v>
      </c>
      <c r="S78" s="61">
        <f t="shared" si="8"/>
        <v>1.601</v>
      </c>
      <c r="T78" s="61">
        <f t="shared" si="9"/>
        <v>1601</v>
      </c>
      <c r="U78" s="61"/>
      <c r="V78" s="61"/>
      <c r="W78" s="61">
        <v>1.601</v>
      </c>
      <c r="X78" s="61"/>
      <c r="Y78" s="61"/>
      <c r="Z78" s="61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 s="61">
        <v>2024</v>
      </c>
      <c r="P79" s="61" t="s">
        <v>58</v>
      </c>
      <c r="Q79" s="61">
        <v>429</v>
      </c>
      <c r="R79" s="61">
        <f t="shared" si="10"/>
        <v>40.773757599999996</v>
      </c>
      <c r="S79" s="61">
        <f t="shared" si="8"/>
        <v>1.7210000000000001</v>
      </c>
      <c r="T79" s="61">
        <f t="shared" si="9"/>
        <v>1721</v>
      </c>
      <c r="U79" s="61"/>
      <c r="V79" s="61"/>
      <c r="W79" s="61">
        <v>1.7210000000000001</v>
      </c>
      <c r="X79" s="61"/>
      <c r="Y79" s="61"/>
      <c r="Z79" s="61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 s="61">
        <v>2024</v>
      </c>
      <c r="P80" s="61" t="s">
        <v>58</v>
      </c>
      <c r="Q80" s="61">
        <v>429</v>
      </c>
      <c r="R80" s="61">
        <f t="shared" si="10"/>
        <v>40.7201618</v>
      </c>
      <c r="S80" s="61">
        <f t="shared" si="8"/>
        <v>1.9410000000000001</v>
      </c>
      <c r="T80" s="61">
        <f t="shared" si="9"/>
        <v>1941</v>
      </c>
      <c r="U80" s="61"/>
      <c r="V80" s="61"/>
      <c r="W80" s="61">
        <v>1.9410000000000001</v>
      </c>
      <c r="X80" s="61"/>
      <c r="Y80" s="61"/>
      <c r="Z80" s="61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 s="61">
        <v>2024</v>
      </c>
      <c r="P81" s="61" t="s">
        <v>58</v>
      </c>
      <c r="Q81" s="61">
        <v>429</v>
      </c>
      <c r="R81" s="61">
        <f t="shared" si="10"/>
        <v>40.711128799999997</v>
      </c>
      <c r="S81" s="61">
        <f t="shared" si="8"/>
        <v>1.98</v>
      </c>
      <c r="T81" s="61">
        <f t="shared" si="9"/>
        <v>1980</v>
      </c>
      <c r="U81" s="61"/>
      <c r="V81" s="61"/>
      <c r="W81" s="61">
        <v>1.98</v>
      </c>
      <c r="X81" s="61"/>
      <c r="Y81" s="61"/>
      <c r="Z81" s="6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 s="61">
        <v>2024</v>
      </c>
      <c r="P82" s="61" t="s">
        <v>58</v>
      </c>
      <c r="Q82" s="61">
        <v>429</v>
      </c>
      <c r="R82" s="61">
        <f t="shared" si="10"/>
        <v>40.706311200000002</v>
      </c>
      <c r="S82" s="61">
        <f t="shared" si="8"/>
        <v>2</v>
      </c>
      <c r="T82" s="61">
        <f t="shared" si="9"/>
        <v>2000</v>
      </c>
      <c r="U82" s="61"/>
      <c r="V82" s="61"/>
      <c r="W82" s="61">
        <v>2</v>
      </c>
      <c r="X82" s="61"/>
      <c r="Y82" s="61"/>
      <c r="Z82" s="61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 s="61">
        <v>2024</v>
      </c>
      <c r="P83" s="61" t="s">
        <v>58</v>
      </c>
      <c r="Q83" s="61">
        <v>429</v>
      </c>
      <c r="R83" s="61">
        <f t="shared" si="10"/>
        <v>40.640069199999999</v>
      </c>
      <c r="S83" s="61">
        <f t="shared" si="8"/>
        <v>2.2999999999999998</v>
      </c>
      <c r="T83" s="61">
        <f t="shared" si="9"/>
        <v>2300</v>
      </c>
      <c r="U83" s="61"/>
      <c r="V83" s="61"/>
      <c r="W83" s="61">
        <v>2.2999999999999998</v>
      </c>
      <c r="X83" s="61"/>
      <c r="Y83" s="61"/>
      <c r="Z83" s="61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 s="61">
        <v>2024</v>
      </c>
      <c r="P84" s="61" t="s">
        <v>58</v>
      </c>
      <c r="Q84" s="61">
        <v>429</v>
      </c>
      <c r="R84" s="61">
        <f t="shared" si="10"/>
        <v>40.617185599999992</v>
      </c>
      <c r="S84" s="61">
        <f t="shared" si="8"/>
        <v>2.4</v>
      </c>
      <c r="T84" s="61">
        <f t="shared" si="9"/>
        <v>2400</v>
      </c>
      <c r="U84" s="61"/>
      <c r="V84" s="61"/>
      <c r="W84" s="61">
        <v>2.4</v>
      </c>
      <c r="X84" s="61"/>
      <c r="Y84" s="61"/>
      <c r="Z84" s="61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 s="61">
        <v>2024</v>
      </c>
      <c r="P85" s="61" t="s">
        <v>58</v>
      </c>
      <c r="Q85" s="61">
        <v>429</v>
      </c>
      <c r="R85" s="61">
        <f t="shared" si="10"/>
        <v>40.573827199999997</v>
      </c>
      <c r="S85" s="61">
        <f t="shared" si="8"/>
        <v>2.6</v>
      </c>
      <c r="T85" s="61">
        <f t="shared" si="9"/>
        <v>2600</v>
      </c>
      <c r="U85" s="61"/>
      <c r="V85" s="61"/>
      <c r="W85" s="61">
        <v>2.6</v>
      </c>
      <c r="X85" s="61"/>
      <c r="Y85" s="61"/>
      <c r="Z85" s="61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 s="61">
        <v>2024</v>
      </c>
      <c r="P86" s="61" t="s">
        <v>58</v>
      </c>
      <c r="Q86" s="61">
        <v>429</v>
      </c>
      <c r="R86" s="61">
        <f t="shared" si="10"/>
        <v>40.539622239999993</v>
      </c>
      <c r="S86" s="61">
        <f t="shared" si="8"/>
        <v>2.7</v>
      </c>
      <c r="T86" s="61">
        <f t="shared" si="9"/>
        <v>2700</v>
      </c>
      <c r="U86" s="61"/>
      <c r="V86" s="61"/>
      <c r="W86" s="61">
        <v>2.7</v>
      </c>
      <c r="X86" s="61"/>
      <c r="Y86" s="61"/>
      <c r="Z86" s="61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 s="61">
        <v>2024</v>
      </c>
      <c r="P87" s="61" t="s">
        <v>58</v>
      </c>
      <c r="Q87" s="61">
        <v>429</v>
      </c>
      <c r="R87" s="61">
        <f t="shared" si="10"/>
        <v>40.479281799999995</v>
      </c>
      <c r="S87" s="61">
        <f t="shared" si="8"/>
        <v>3</v>
      </c>
      <c r="T87" s="61">
        <f t="shared" si="9"/>
        <v>3000</v>
      </c>
      <c r="U87" s="61"/>
      <c r="V87" s="61"/>
      <c r="W87" s="61">
        <v>3</v>
      </c>
      <c r="X87" s="61"/>
      <c r="Y87" s="61"/>
      <c r="Z87" s="61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 s="61">
        <v>2024</v>
      </c>
      <c r="P88" s="61" t="s">
        <v>58</v>
      </c>
      <c r="Q88" s="61">
        <v>429</v>
      </c>
      <c r="R88" s="61">
        <f t="shared" si="10"/>
        <v>40.422674999999998</v>
      </c>
      <c r="S88" s="61">
        <f t="shared" si="8"/>
        <v>3.2</v>
      </c>
      <c r="T88" s="61">
        <f t="shared" si="9"/>
        <v>3200</v>
      </c>
      <c r="U88" s="61"/>
      <c r="V88" s="61"/>
      <c r="W88" s="61">
        <v>3.2</v>
      </c>
      <c r="X88" s="61"/>
      <c r="Y88" s="61"/>
      <c r="Z88" s="61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 s="61">
        <v>2024</v>
      </c>
      <c r="P89" s="61" t="s">
        <v>58</v>
      </c>
      <c r="Q89" s="61">
        <v>429</v>
      </c>
      <c r="R89" s="61">
        <f t="shared" si="10"/>
        <v>40.306450399999996</v>
      </c>
      <c r="S89" s="61">
        <f t="shared" si="8"/>
        <v>3.7</v>
      </c>
      <c r="T89" s="61">
        <f t="shared" si="9"/>
        <v>3700</v>
      </c>
      <c r="U89" s="61"/>
      <c r="V89" s="61"/>
      <c r="W89" s="61">
        <v>3.7</v>
      </c>
      <c r="X89" s="61"/>
      <c r="Y89" s="61"/>
      <c r="Z89" s="61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 s="61">
        <v>2024</v>
      </c>
      <c r="P90" s="61" t="s">
        <v>58</v>
      </c>
      <c r="Q90" s="61">
        <v>429</v>
      </c>
      <c r="R90" s="61">
        <f t="shared" si="10"/>
        <v>40.256467800000003</v>
      </c>
      <c r="S90" s="61">
        <f t="shared" si="8"/>
        <v>3.9</v>
      </c>
      <c r="T90" s="61">
        <f t="shared" si="9"/>
        <v>3900</v>
      </c>
      <c r="U90" s="61"/>
      <c r="V90" s="61"/>
      <c r="W90" s="61">
        <v>3.9</v>
      </c>
      <c r="X90" s="61"/>
      <c r="Y90" s="61"/>
      <c r="Z90" s="61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 s="61">
        <v>2024</v>
      </c>
      <c r="P91" s="61" t="s">
        <v>58</v>
      </c>
      <c r="Q91" s="61">
        <v>429</v>
      </c>
      <c r="R91" s="61">
        <f t="shared" si="10"/>
        <v>40.163126800000001</v>
      </c>
      <c r="S91" s="61">
        <f t="shared" si="8"/>
        <v>4.3</v>
      </c>
      <c r="T91" s="61">
        <f t="shared" si="9"/>
        <v>4300</v>
      </c>
      <c r="U91" s="61"/>
      <c r="V91" s="61"/>
      <c r="W91" s="61">
        <v>4.3</v>
      </c>
      <c r="X91" s="61"/>
      <c r="Y91" s="61"/>
      <c r="Z91" s="6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 s="61">
        <v>2024</v>
      </c>
      <c r="P92" s="61" t="s">
        <v>58</v>
      </c>
      <c r="Q92" s="61">
        <v>429</v>
      </c>
      <c r="R92" s="61">
        <f t="shared" si="10"/>
        <v>40.104111199999998</v>
      </c>
      <c r="S92" s="61">
        <f t="shared" si="8"/>
        <v>4.5999999999999996</v>
      </c>
      <c r="T92" s="61">
        <f t="shared" si="9"/>
        <v>4600</v>
      </c>
      <c r="U92" s="61"/>
      <c r="V92" s="61"/>
      <c r="W92" s="61">
        <v>4.5999999999999996</v>
      </c>
      <c r="X92" s="61"/>
      <c r="Y92" s="61"/>
      <c r="Z92" s="61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 s="61">
        <v>2024</v>
      </c>
      <c r="P93" s="61" t="s">
        <v>58</v>
      </c>
      <c r="Q93" s="61">
        <v>429</v>
      </c>
      <c r="R93" s="61">
        <f t="shared" si="10"/>
        <v>40.004145999999999</v>
      </c>
      <c r="S93" s="61">
        <f t="shared" si="8"/>
        <v>5.0999999999999996</v>
      </c>
      <c r="T93" s="61">
        <f t="shared" si="9"/>
        <v>5100</v>
      </c>
      <c r="U93" s="61"/>
      <c r="V93" s="61"/>
      <c r="W93" s="61">
        <v>5.0999999999999996</v>
      </c>
      <c r="X93" s="61"/>
      <c r="Y93" s="61"/>
      <c r="Z93" s="61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 s="61">
        <v>2024</v>
      </c>
      <c r="P94" s="61" t="s">
        <v>58</v>
      </c>
      <c r="Q94" s="61">
        <v>429</v>
      </c>
      <c r="R94" s="61">
        <f t="shared" si="10"/>
        <v>39.937903999999996</v>
      </c>
      <c r="S94" s="61">
        <f t="shared" si="8"/>
        <v>5.4</v>
      </c>
      <c r="T94" s="61">
        <f t="shared" si="9"/>
        <v>5400</v>
      </c>
      <c r="U94" s="61"/>
      <c r="V94" s="61"/>
      <c r="W94" s="61">
        <v>5.4</v>
      </c>
      <c r="X94" s="61"/>
      <c r="Y94" s="61"/>
      <c r="Z94" s="61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 s="61">
        <v>2024</v>
      </c>
      <c r="P95" s="61" t="s">
        <v>58</v>
      </c>
      <c r="Q95" s="61">
        <v>429</v>
      </c>
      <c r="R95" s="61">
        <f t="shared" si="10"/>
        <v>39.899363199999996</v>
      </c>
      <c r="S95" s="61">
        <f t="shared" si="8"/>
        <v>5.6</v>
      </c>
      <c r="T95" s="61">
        <f t="shared" si="9"/>
        <v>5600</v>
      </c>
      <c r="U95" s="61"/>
      <c r="V95" s="61"/>
      <c r="W95" s="61">
        <v>5.6</v>
      </c>
      <c r="X95" s="61"/>
      <c r="Y95" s="61"/>
      <c r="Z95" s="61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 s="61">
        <v>2024</v>
      </c>
      <c r="P96" s="61" t="s">
        <v>58</v>
      </c>
      <c r="Q96" s="61">
        <v>429</v>
      </c>
      <c r="R96" s="61">
        <f t="shared" si="10"/>
        <v>39.840347600000001</v>
      </c>
      <c r="S96" s="61">
        <f t="shared" si="8"/>
        <v>5.8</v>
      </c>
      <c r="T96" s="61">
        <f t="shared" si="9"/>
        <v>5800</v>
      </c>
      <c r="U96" s="61"/>
      <c r="V96" s="61"/>
      <c r="W96" s="61">
        <v>5.8</v>
      </c>
      <c r="X96" s="61"/>
      <c r="Y96" s="61"/>
      <c r="Z96" s="61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 s="61">
        <v>2024</v>
      </c>
      <c r="P97" s="61" t="s">
        <v>58</v>
      </c>
      <c r="Q97" s="61">
        <v>429</v>
      </c>
      <c r="R97" s="61">
        <f t="shared" si="10"/>
        <v>39.803613399999996</v>
      </c>
      <c r="S97" s="61">
        <f t="shared" si="8"/>
        <v>6</v>
      </c>
      <c r="T97" s="61">
        <f t="shared" si="9"/>
        <v>6000</v>
      </c>
      <c r="U97" s="61"/>
      <c r="V97" s="61"/>
      <c r="W97" s="61">
        <v>6</v>
      </c>
      <c r="X97" s="61"/>
      <c r="Y97" s="61"/>
      <c r="Z97" s="61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 s="61">
        <v>2024</v>
      </c>
      <c r="P98" s="61" t="s">
        <v>58</v>
      </c>
      <c r="Q98" s="61">
        <v>429</v>
      </c>
      <c r="R98" s="61">
        <f t="shared" si="10"/>
        <v>39.78374079999999</v>
      </c>
      <c r="S98" s="61">
        <f t="shared" si="8"/>
        <v>6.1</v>
      </c>
      <c r="T98" s="61">
        <f t="shared" si="9"/>
        <v>6100</v>
      </c>
      <c r="U98" s="61"/>
      <c r="V98" s="61"/>
      <c r="W98" s="61">
        <v>6.1</v>
      </c>
      <c r="X98" s="61"/>
      <c r="Y98" s="61"/>
      <c r="Z98" s="61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 s="61">
        <v>2024</v>
      </c>
      <c r="P99" s="61" t="s">
        <v>58</v>
      </c>
      <c r="Q99" s="61">
        <v>429</v>
      </c>
      <c r="R99" s="61">
        <f t="shared" si="10"/>
        <v>39.763928419999992</v>
      </c>
      <c r="S99" s="61">
        <f t="shared" si="8"/>
        <v>6.2</v>
      </c>
      <c r="T99" s="61">
        <f t="shared" si="9"/>
        <v>6200</v>
      </c>
      <c r="U99" s="61"/>
      <c r="V99" s="61"/>
      <c r="W99" s="61">
        <v>6.2</v>
      </c>
      <c r="X99" s="61"/>
      <c r="Y99" s="61"/>
      <c r="Z99" s="61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 s="61">
        <v>2024</v>
      </c>
      <c r="P100" s="61" t="s">
        <v>58</v>
      </c>
      <c r="Q100" s="61">
        <v>429</v>
      </c>
      <c r="R100" s="61">
        <f t="shared" si="10"/>
        <v>39.673538199999996</v>
      </c>
      <c r="S100" s="61">
        <f t="shared" si="8"/>
        <v>6.6</v>
      </c>
      <c r="T100" s="61">
        <f t="shared" si="9"/>
        <v>6600</v>
      </c>
      <c r="U100" s="61"/>
      <c r="V100" s="61"/>
      <c r="W100" s="61">
        <v>6.6</v>
      </c>
      <c r="X100" s="61"/>
      <c r="Y100" s="61"/>
      <c r="Z100" s="61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 s="61">
        <v>2024</v>
      </c>
      <c r="P101" s="61" t="s">
        <v>58</v>
      </c>
      <c r="Q101" s="61">
        <v>429</v>
      </c>
      <c r="R101" s="61">
        <f t="shared" si="10"/>
        <v>39.626566599999997</v>
      </c>
      <c r="S101" s="61">
        <f t="shared" si="8"/>
        <v>6.9</v>
      </c>
      <c r="T101" s="61">
        <f t="shared" si="9"/>
        <v>6900</v>
      </c>
      <c r="U101" s="61"/>
      <c r="V101" s="61"/>
      <c r="W101" s="61">
        <v>6.9</v>
      </c>
      <c r="X101" s="61"/>
      <c r="Y101" s="61"/>
      <c r="Z101" s="6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 s="61">
        <v>2024</v>
      </c>
      <c r="P102" s="61" t="s">
        <v>58</v>
      </c>
      <c r="Q102" s="61">
        <v>429</v>
      </c>
      <c r="R102" s="61">
        <f t="shared" si="10"/>
        <v>39.563335599999995</v>
      </c>
      <c r="S102" s="61">
        <f t="shared" si="8"/>
        <v>7.2</v>
      </c>
      <c r="T102" s="61">
        <f t="shared" si="9"/>
        <v>7200</v>
      </c>
      <c r="U102" s="61"/>
      <c r="V102" s="61"/>
      <c r="W102" s="61">
        <v>7.2</v>
      </c>
      <c r="X102" s="61"/>
      <c r="Y102" s="61"/>
      <c r="Z102" s="61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 s="61">
        <v>2024</v>
      </c>
      <c r="P103" s="61" t="s">
        <v>58</v>
      </c>
      <c r="Q103" s="61">
        <v>429</v>
      </c>
      <c r="R103" s="61">
        <f t="shared" si="10"/>
        <v>39.506126599999995</v>
      </c>
      <c r="S103" s="61">
        <f t="shared" si="8"/>
        <v>7.5</v>
      </c>
      <c r="T103" s="61">
        <f t="shared" si="9"/>
        <v>7500</v>
      </c>
      <c r="U103" s="61"/>
      <c r="V103" s="61"/>
      <c r="W103" s="61">
        <v>7.5</v>
      </c>
      <c r="X103" s="61"/>
      <c r="Y103" s="61"/>
      <c r="Z103" s="61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 s="61">
        <v>2024</v>
      </c>
      <c r="P104" s="61" t="s">
        <v>58</v>
      </c>
      <c r="Q104" s="61">
        <v>429</v>
      </c>
      <c r="R104" s="61">
        <f t="shared" si="10"/>
        <v>39.437475800000001</v>
      </c>
      <c r="S104" s="61">
        <f t="shared" si="8"/>
        <v>7.8</v>
      </c>
      <c r="T104" s="61">
        <f t="shared" si="9"/>
        <v>7800</v>
      </c>
      <c r="U104" s="61"/>
      <c r="V104" s="61"/>
      <c r="W104" s="61">
        <v>7.8</v>
      </c>
      <c r="X104" s="61"/>
      <c r="Y104" s="61"/>
      <c r="Z104" s="61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 s="61">
        <v>2024</v>
      </c>
      <c r="P105" s="61" t="s">
        <v>58</v>
      </c>
      <c r="Q105" s="61">
        <v>568</v>
      </c>
      <c r="R105" s="61">
        <f t="shared" si="10"/>
        <v>40.881611620000001</v>
      </c>
      <c r="S105" s="61">
        <f t="shared" si="8"/>
        <v>2.3109999999999999</v>
      </c>
      <c r="T105" s="61">
        <f t="shared" si="9"/>
        <v>2311</v>
      </c>
      <c r="U105" s="61"/>
      <c r="V105" s="61"/>
      <c r="W105" s="61">
        <v>2.3109999999999999</v>
      </c>
      <c r="X105" s="61"/>
      <c r="Y105" s="61"/>
      <c r="Z105" s="61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 s="61">
        <v>2024</v>
      </c>
      <c r="P106" s="61" t="s">
        <v>58</v>
      </c>
      <c r="Q106" s="61">
        <v>568</v>
      </c>
      <c r="R106" s="61">
        <f t="shared" si="10"/>
        <v>40.880106120000001</v>
      </c>
      <c r="S106" s="61">
        <f t="shared" si="8"/>
        <v>2.3210000000000002</v>
      </c>
      <c r="T106" s="61">
        <f t="shared" si="9"/>
        <v>2321</v>
      </c>
      <c r="U106" s="61"/>
      <c r="V106" s="61"/>
      <c r="W106" s="61">
        <v>2.3210000000000002</v>
      </c>
      <c r="X106" s="61"/>
      <c r="Y106" s="61"/>
      <c r="Z106" s="61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 s="61">
        <v>2024</v>
      </c>
      <c r="P107" s="61" t="s">
        <v>58</v>
      </c>
      <c r="Q107" s="61">
        <v>568</v>
      </c>
      <c r="R107" s="61">
        <f t="shared" si="10"/>
        <v>40.865291999999997</v>
      </c>
      <c r="S107" s="61">
        <f t="shared" si="8"/>
        <v>2.3820000000000001</v>
      </c>
      <c r="T107" s="61">
        <f t="shared" si="9"/>
        <v>2382</v>
      </c>
      <c r="U107" s="61"/>
      <c r="V107" s="61"/>
      <c r="W107" s="61">
        <v>2.3820000000000001</v>
      </c>
      <c r="X107" s="61"/>
      <c r="Y107" s="61"/>
      <c r="Z107" s="61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 s="61">
        <v>2024</v>
      </c>
      <c r="P108" s="61" t="s">
        <v>58</v>
      </c>
      <c r="Q108" s="61">
        <v>568</v>
      </c>
      <c r="R108" s="61">
        <f t="shared" si="10"/>
        <v>40.862461659999994</v>
      </c>
      <c r="S108" s="61">
        <f t="shared" si="8"/>
        <v>2.3919999999999999</v>
      </c>
      <c r="T108" s="61">
        <f t="shared" si="9"/>
        <v>2392</v>
      </c>
      <c r="U108" s="61"/>
      <c r="V108" s="61"/>
      <c r="W108" s="61">
        <v>2.3919999999999999</v>
      </c>
      <c r="X108" s="61"/>
      <c r="Y108" s="61"/>
      <c r="Z108" s="61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 s="61">
        <v>2024</v>
      </c>
      <c r="P109" s="61" t="s">
        <v>58</v>
      </c>
      <c r="Q109" s="61">
        <v>568</v>
      </c>
      <c r="R109" s="61">
        <f t="shared" si="10"/>
        <v>40.852043599999995</v>
      </c>
      <c r="S109" s="61">
        <f t="shared" si="8"/>
        <v>2.4319999999999999</v>
      </c>
      <c r="T109" s="61">
        <f t="shared" si="9"/>
        <v>2432</v>
      </c>
      <c r="U109" s="61"/>
      <c r="V109" s="61"/>
      <c r="W109" s="61">
        <v>2.4319999999999999</v>
      </c>
      <c r="X109" s="61"/>
      <c r="Y109" s="61"/>
      <c r="Z109" s="61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 s="61">
        <v>2024</v>
      </c>
      <c r="P110" s="61" t="s">
        <v>58</v>
      </c>
      <c r="Q110" s="61">
        <v>568</v>
      </c>
      <c r="R110" s="61">
        <f t="shared" si="10"/>
        <v>40.814104999999998</v>
      </c>
      <c r="S110" s="61">
        <f t="shared" si="8"/>
        <v>2.58</v>
      </c>
      <c r="T110" s="61">
        <f t="shared" si="9"/>
        <v>2580</v>
      </c>
      <c r="U110" s="61"/>
      <c r="V110" s="61"/>
      <c r="W110" s="61">
        <v>2.58</v>
      </c>
      <c r="X110" s="61"/>
      <c r="Y110" s="61"/>
      <c r="Z110" s="61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 s="61">
        <v>2024</v>
      </c>
      <c r="P111" s="61" t="s">
        <v>58</v>
      </c>
      <c r="Q111" s="61">
        <v>568</v>
      </c>
      <c r="R111" s="61">
        <f t="shared" si="10"/>
        <v>40.807480799999993</v>
      </c>
      <c r="S111" s="61">
        <f t="shared" si="8"/>
        <v>2.613</v>
      </c>
      <c r="T111" s="61">
        <f t="shared" si="9"/>
        <v>2613</v>
      </c>
      <c r="U111" s="61"/>
      <c r="V111" s="61"/>
      <c r="W111" s="61">
        <v>2.613</v>
      </c>
      <c r="X111" s="61"/>
      <c r="Y111" s="61"/>
      <c r="Z111" s="6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 s="61">
        <v>2024</v>
      </c>
      <c r="P112" s="61" t="s">
        <v>58</v>
      </c>
      <c r="Q112" s="61">
        <v>568</v>
      </c>
      <c r="R112" s="61">
        <f t="shared" si="10"/>
        <v>40.790016999999999</v>
      </c>
      <c r="S112" s="61">
        <f t="shared" si="8"/>
        <v>2.6829999999999998</v>
      </c>
      <c r="T112" s="61">
        <f t="shared" si="9"/>
        <v>2683</v>
      </c>
      <c r="U112" s="61"/>
      <c r="V112" s="61"/>
      <c r="W112" s="61">
        <v>2.6829999999999998</v>
      </c>
      <c r="X112" s="61"/>
      <c r="Y112" s="61"/>
      <c r="Z112" s="61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 s="61">
        <v>2024</v>
      </c>
      <c r="P113" s="61" t="s">
        <v>58</v>
      </c>
      <c r="Q113" s="61">
        <v>568</v>
      </c>
      <c r="R113" s="61">
        <f t="shared" si="10"/>
        <v>40.774961999999995</v>
      </c>
      <c r="S113" s="61">
        <f t="shared" si="8"/>
        <v>2.7440000000000002</v>
      </c>
      <c r="T113" s="61">
        <f t="shared" si="9"/>
        <v>2744</v>
      </c>
      <c r="U113" s="61"/>
      <c r="V113" s="61"/>
      <c r="W113" s="61">
        <v>2.7440000000000002</v>
      </c>
      <c r="X113" s="61"/>
      <c r="Y113" s="61"/>
      <c r="Z113" s="61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 s="61">
        <v>2024</v>
      </c>
      <c r="P114" s="61" t="s">
        <v>58</v>
      </c>
      <c r="Q114" s="61">
        <v>568</v>
      </c>
      <c r="R114" s="61">
        <f t="shared" si="10"/>
        <v>40.758702599999999</v>
      </c>
      <c r="S114" s="61">
        <f t="shared" si="8"/>
        <v>2.8140000000000001</v>
      </c>
      <c r="T114" s="61">
        <f t="shared" si="9"/>
        <v>2814</v>
      </c>
      <c r="U114" s="61"/>
      <c r="V114" s="61"/>
      <c r="W114" s="61">
        <v>2.8140000000000001</v>
      </c>
      <c r="X114" s="61"/>
      <c r="Y114" s="61"/>
      <c r="Z114" s="61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 s="61">
        <v>2024</v>
      </c>
      <c r="P115" s="61" t="s">
        <v>58</v>
      </c>
      <c r="Q115" s="61">
        <v>568</v>
      </c>
      <c r="R115" s="61">
        <f t="shared" si="10"/>
        <v>40.659941799999999</v>
      </c>
      <c r="S115" s="61">
        <f t="shared" si="8"/>
        <v>3.2</v>
      </c>
      <c r="T115" s="61">
        <f t="shared" si="9"/>
        <v>3200</v>
      </c>
      <c r="U115" s="61"/>
      <c r="V115" s="61"/>
      <c r="W115" s="61">
        <v>3.2</v>
      </c>
      <c r="X115" s="61"/>
      <c r="Y115" s="61"/>
      <c r="Z115" s="61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 s="61">
        <v>2024</v>
      </c>
      <c r="P116" s="61" t="s">
        <v>58</v>
      </c>
      <c r="Q116" s="61">
        <v>568</v>
      </c>
      <c r="R116" s="61">
        <f t="shared" si="10"/>
        <v>40.597915199999996</v>
      </c>
      <c r="S116" s="61">
        <f t="shared" si="8"/>
        <v>3.5</v>
      </c>
      <c r="T116" s="61">
        <f t="shared" si="9"/>
        <v>3500</v>
      </c>
      <c r="U116" s="61"/>
      <c r="V116" s="61"/>
      <c r="W116" s="61">
        <v>3.5</v>
      </c>
      <c r="X116" s="61"/>
      <c r="Y116" s="61"/>
      <c r="Z116" s="61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 s="61">
        <v>2024</v>
      </c>
      <c r="P117" s="61" t="s">
        <v>58</v>
      </c>
      <c r="Q117" s="61">
        <v>568</v>
      </c>
      <c r="R117" s="61">
        <f t="shared" si="10"/>
        <v>40.569611799999997</v>
      </c>
      <c r="S117" s="61">
        <f t="shared" si="8"/>
        <v>3.5920000000000001</v>
      </c>
      <c r="T117" s="61">
        <f t="shared" si="9"/>
        <v>3592</v>
      </c>
      <c r="U117" s="61"/>
      <c r="V117" s="61"/>
      <c r="W117" s="61">
        <v>3.5920000000000001</v>
      </c>
      <c r="X117" s="61"/>
      <c r="Y117" s="61"/>
      <c r="Z117" s="61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 s="61">
        <v>2024</v>
      </c>
      <c r="P118" s="61" t="s">
        <v>58</v>
      </c>
      <c r="Q118" s="61">
        <v>568</v>
      </c>
      <c r="R118" s="61">
        <f t="shared" si="10"/>
        <v>40.570214</v>
      </c>
      <c r="S118" s="61">
        <f t="shared" si="8"/>
        <v>3.5840000000000001</v>
      </c>
      <c r="T118" s="61">
        <f t="shared" si="9"/>
        <v>3584</v>
      </c>
      <c r="U118" s="61"/>
      <c r="V118" s="61"/>
      <c r="W118" s="61">
        <v>3.5840000000000001</v>
      </c>
      <c r="X118" s="61"/>
      <c r="Y118" s="61"/>
      <c r="Z118" s="61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 s="61">
        <v>2024</v>
      </c>
      <c r="P119" s="61" t="s">
        <v>58</v>
      </c>
      <c r="Q119" s="61">
        <v>568</v>
      </c>
      <c r="R119" s="61">
        <f t="shared" si="10"/>
        <v>40.546125999999994</v>
      </c>
      <c r="S119" s="61">
        <f t="shared" si="8"/>
        <v>3.7</v>
      </c>
      <c r="T119" s="61">
        <f t="shared" si="9"/>
        <v>3700</v>
      </c>
      <c r="U119" s="61"/>
      <c r="V119" s="61"/>
      <c r="W119" s="61">
        <v>3.7</v>
      </c>
      <c r="X119" s="61"/>
      <c r="Y119" s="61"/>
      <c r="Z119" s="61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 s="61">
        <v>2024</v>
      </c>
      <c r="P120" s="61" t="s">
        <v>58</v>
      </c>
      <c r="Q120" s="61">
        <v>568</v>
      </c>
      <c r="R120" s="61">
        <f t="shared" si="10"/>
        <v>40.513607199999996</v>
      </c>
      <c r="S120" s="61">
        <f t="shared" si="8"/>
        <v>3.8</v>
      </c>
      <c r="T120" s="61">
        <f t="shared" si="9"/>
        <v>3800</v>
      </c>
      <c r="U120" s="61"/>
      <c r="V120" s="61"/>
      <c r="W120" s="61">
        <v>3.8</v>
      </c>
      <c r="X120" s="61"/>
      <c r="Y120" s="61"/>
      <c r="Z120" s="61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 s="61">
        <v>2024</v>
      </c>
      <c r="P121" s="61" t="s">
        <v>58</v>
      </c>
      <c r="Q121" s="61">
        <v>568</v>
      </c>
      <c r="R121" s="61">
        <f t="shared" si="10"/>
        <v>40.325720799999999</v>
      </c>
      <c r="S121" s="61">
        <f t="shared" si="8"/>
        <v>4.5999999999999996</v>
      </c>
      <c r="T121" s="61">
        <f t="shared" si="9"/>
        <v>4600</v>
      </c>
      <c r="U121" s="61"/>
      <c r="V121" s="61"/>
      <c r="W121" s="61">
        <v>4.5999999999999996</v>
      </c>
      <c r="X121" s="61"/>
      <c r="Y121" s="61"/>
      <c r="Z121" s="6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 s="61">
        <v>2024</v>
      </c>
      <c r="P122" s="61" t="s">
        <v>58</v>
      </c>
      <c r="Q122" s="61">
        <v>568</v>
      </c>
      <c r="R122" s="61">
        <f t="shared" si="10"/>
        <v>40.164933399999995</v>
      </c>
      <c r="S122" s="61">
        <f t="shared" si="8"/>
        <v>5.3</v>
      </c>
      <c r="T122" s="61">
        <f t="shared" si="9"/>
        <v>5300</v>
      </c>
      <c r="U122" s="61"/>
      <c r="V122" s="61"/>
      <c r="W122" s="61">
        <v>5.3</v>
      </c>
      <c r="X122" s="61"/>
      <c r="Y122" s="61"/>
      <c r="Z122" s="61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 s="61">
        <v>2024</v>
      </c>
      <c r="P123" s="61" t="s">
        <v>58</v>
      </c>
      <c r="Q123" s="61">
        <v>568</v>
      </c>
      <c r="R123" s="61">
        <f t="shared" si="10"/>
        <v>40.067979199999996</v>
      </c>
      <c r="S123" s="61">
        <f t="shared" si="8"/>
        <v>5.8</v>
      </c>
      <c r="T123" s="61">
        <f t="shared" si="9"/>
        <v>5800</v>
      </c>
      <c r="U123" s="61"/>
      <c r="V123" s="61"/>
      <c r="W123" s="61">
        <v>5.8</v>
      </c>
      <c r="X123" s="61"/>
      <c r="Y123" s="61"/>
      <c r="Z123" s="61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 s="61">
        <v>2024</v>
      </c>
      <c r="P124" s="61" t="s">
        <v>58</v>
      </c>
      <c r="Q124" s="61">
        <v>568</v>
      </c>
      <c r="R124" s="61">
        <f t="shared" si="10"/>
        <v>39.873468599999995</v>
      </c>
      <c r="S124" s="61">
        <f t="shared" si="8"/>
        <v>6.7</v>
      </c>
      <c r="T124" s="61">
        <f t="shared" si="9"/>
        <v>6700</v>
      </c>
      <c r="U124" s="61"/>
      <c r="V124" s="61"/>
      <c r="W124" s="61">
        <v>6.7</v>
      </c>
      <c r="X124" s="61"/>
      <c r="Y124" s="61"/>
      <c r="Z124" s="61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 s="61">
        <v>2024</v>
      </c>
      <c r="P125" s="61" t="s">
        <v>58</v>
      </c>
      <c r="Q125" s="61">
        <v>568</v>
      </c>
      <c r="R125" s="61">
        <f t="shared" si="10"/>
        <v>39.720509800000002</v>
      </c>
      <c r="S125" s="61">
        <f t="shared" ref="S125:S188" si="15">W125</f>
        <v>7.4</v>
      </c>
      <c r="T125" s="61">
        <f t="shared" ref="T125:T188" si="16">W125*1000</f>
        <v>7400</v>
      </c>
      <c r="U125" s="61"/>
      <c r="V125" s="61"/>
      <c r="W125" s="61">
        <v>7.4</v>
      </c>
      <c r="X125" s="61"/>
      <c r="Y125" s="61"/>
      <c r="Z125" s="61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 s="61">
        <v>2024</v>
      </c>
      <c r="P126" s="61" t="s">
        <v>58</v>
      </c>
      <c r="Q126" s="61">
        <v>568</v>
      </c>
      <c r="R126" s="61">
        <f t="shared" si="10"/>
        <v>39.463972599999998</v>
      </c>
      <c r="S126" s="61">
        <f t="shared" si="15"/>
        <v>8.6999999999999993</v>
      </c>
      <c r="T126" s="61">
        <f t="shared" si="16"/>
        <v>8700</v>
      </c>
      <c r="U126" s="61"/>
      <c r="V126" s="61"/>
      <c r="W126" s="61">
        <v>8.6999999999999993</v>
      </c>
      <c r="X126" s="61"/>
      <c r="Y126" s="61"/>
      <c r="Z126" s="61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 s="61">
        <v>2024</v>
      </c>
      <c r="P127" s="61" t="s">
        <v>58</v>
      </c>
      <c r="Q127" s="61">
        <v>568</v>
      </c>
      <c r="R127" s="61">
        <f t="shared" si="10"/>
        <v>39.283914799999991</v>
      </c>
      <c r="S127" s="61">
        <f t="shared" si="15"/>
        <v>9.6</v>
      </c>
      <c r="T127" s="61">
        <f t="shared" si="16"/>
        <v>9600</v>
      </c>
      <c r="U127" s="61"/>
      <c r="V127" s="61"/>
      <c r="W127" s="61">
        <v>9.6</v>
      </c>
      <c r="X127" s="61"/>
      <c r="Y127" s="61"/>
      <c r="Z127" s="61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 s="61">
        <v>2024</v>
      </c>
      <c r="P128" s="61" t="s">
        <v>58</v>
      </c>
      <c r="Q128" s="61">
        <v>568</v>
      </c>
      <c r="R128" s="61">
        <f t="shared" si="10"/>
        <v>39.157452799999994</v>
      </c>
      <c r="S128" s="61">
        <f t="shared" si="15"/>
        <v>10.199999999999999</v>
      </c>
      <c r="T128" s="61">
        <f t="shared" si="16"/>
        <v>10200</v>
      </c>
      <c r="U128" s="61"/>
      <c r="V128" s="61"/>
      <c r="W128" s="61">
        <v>10.199999999999999</v>
      </c>
      <c r="X128" s="61"/>
      <c r="Y128" s="61"/>
      <c r="Z128" s="61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 s="61">
        <v>2024</v>
      </c>
      <c r="P129" s="61" t="s">
        <v>58</v>
      </c>
      <c r="Q129" s="61">
        <v>568</v>
      </c>
      <c r="R129" s="61">
        <f t="shared" si="10"/>
        <v>38.902722199999999</v>
      </c>
      <c r="S129" s="61">
        <f t="shared" si="15"/>
        <v>11.6</v>
      </c>
      <c r="T129" s="61">
        <f t="shared" si="16"/>
        <v>11600</v>
      </c>
      <c r="U129" s="61"/>
      <c r="V129" s="61"/>
      <c r="W129" s="61">
        <v>11.6</v>
      </c>
      <c r="X129" s="61"/>
      <c r="Y129" s="61"/>
      <c r="Z129" s="61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 s="61">
        <v>2024</v>
      </c>
      <c r="P130" s="61" t="s">
        <v>58</v>
      </c>
      <c r="Q130" s="61">
        <v>568</v>
      </c>
      <c r="R130" s="61">
        <f t="shared" si="10"/>
        <v>38.495634999999993</v>
      </c>
      <c r="S130" s="61">
        <f t="shared" si="15"/>
        <v>13.9</v>
      </c>
      <c r="T130" s="61">
        <f t="shared" si="16"/>
        <v>13900</v>
      </c>
      <c r="U130" s="61"/>
      <c r="V130" s="61"/>
      <c r="W130" s="61">
        <v>13.9</v>
      </c>
      <c r="X130" s="61"/>
      <c r="Y130" s="61"/>
      <c r="Z130" s="61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 s="61">
        <v>2024</v>
      </c>
      <c r="P131" s="61" t="s">
        <v>58</v>
      </c>
      <c r="Q131" s="61">
        <v>568</v>
      </c>
      <c r="R131" s="61">
        <f t="shared" si="10"/>
        <v>38.443243599999995</v>
      </c>
      <c r="S131" s="61">
        <f t="shared" si="15"/>
        <v>14.2</v>
      </c>
      <c r="T131" s="61">
        <f t="shared" si="16"/>
        <v>14200</v>
      </c>
      <c r="U131" s="61"/>
      <c r="V131" s="61"/>
      <c r="W131" s="61">
        <v>14.2</v>
      </c>
      <c r="X131" s="61"/>
      <c r="Y131" s="61"/>
      <c r="Z131" s="6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 s="61">
        <v>2024</v>
      </c>
      <c r="P132" s="61" t="s">
        <v>58</v>
      </c>
      <c r="Q132" s="61">
        <v>568</v>
      </c>
      <c r="R132" s="61">
        <f t="shared" si="10"/>
        <v>38.396874199999999</v>
      </c>
      <c r="S132" s="61">
        <f t="shared" si="15"/>
        <v>14.5</v>
      </c>
      <c r="T132" s="61">
        <f t="shared" si="16"/>
        <v>14500</v>
      </c>
      <c r="U132" s="61"/>
      <c r="V132" s="61"/>
      <c r="W132" s="61">
        <v>14.5</v>
      </c>
      <c r="X132" s="61"/>
      <c r="Y132" s="61"/>
      <c r="Z132" s="61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 s="61">
        <v>2024</v>
      </c>
      <c r="P133" s="61" t="s">
        <v>58</v>
      </c>
      <c r="Q133" s="61">
        <v>568</v>
      </c>
      <c r="R133" s="61">
        <f t="shared" si="10"/>
        <v>38.286069399999995</v>
      </c>
      <c r="S133" s="61">
        <f t="shared" si="15"/>
        <v>15.2</v>
      </c>
      <c r="T133" s="61">
        <f t="shared" si="16"/>
        <v>15200</v>
      </c>
      <c r="U133" s="61"/>
      <c r="V133" s="61"/>
      <c r="W133" s="61">
        <v>15.2</v>
      </c>
      <c r="X133" s="61"/>
      <c r="Y133" s="61"/>
      <c r="Z133" s="61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 s="61">
        <v>2024</v>
      </c>
      <c r="P134" s="61" t="s">
        <v>58</v>
      </c>
      <c r="Q134" s="61">
        <v>568</v>
      </c>
      <c r="R134" s="61">
        <f t="shared" si="10"/>
        <v>38.201761399999995</v>
      </c>
      <c r="S134" s="61">
        <f t="shared" si="15"/>
        <v>15.7</v>
      </c>
      <c r="T134" s="61">
        <f t="shared" si="16"/>
        <v>15700</v>
      </c>
      <c r="U134" s="61"/>
      <c r="V134" s="61"/>
      <c r="W134" s="61">
        <v>15.7</v>
      </c>
      <c r="X134" s="61"/>
      <c r="Y134" s="61"/>
      <c r="Z134" s="61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 s="61">
        <v>2024</v>
      </c>
      <c r="P135" s="61" t="s">
        <v>58</v>
      </c>
      <c r="Q135" s="61">
        <v>568</v>
      </c>
      <c r="R135" s="61">
        <f t="shared" si="10"/>
        <v>38.118657799999994</v>
      </c>
      <c r="S135" s="61">
        <f t="shared" si="15"/>
        <v>16.2</v>
      </c>
      <c r="T135" s="61">
        <f t="shared" si="16"/>
        <v>16200</v>
      </c>
      <c r="U135" s="61"/>
      <c r="V135" s="61"/>
      <c r="W135" s="61">
        <v>16.2</v>
      </c>
      <c r="X135" s="61"/>
      <c r="Y135" s="61"/>
      <c r="Z135" s="61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 s="61">
        <v>2024</v>
      </c>
      <c r="P136" s="61" t="s">
        <v>58</v>
      </c>
      <c r="Q136" s="61">
        <v>568</v>
      </c>
      <c r="R136" s="61">
        <f t="shared" ref="R136:R199" si="17">Z136*0.6022</f>
        <v>37.925953799999995</v>
      </c>
      <c r="S136" s="61">
        <f t="shared" si="15"/>
        <v>17.399999999999999</v>
      </c>
      <c r="T136" s="61">
        <f t="shared" si="16"/>
        <v>17400</v>
      </c>
      <c r="U136" s="61"/>
      <c r="V136" s="61"/>
      <c r="W136" s="61">
        <v>17.399999999999999</v>
      </c>
      <c r="X136" s="61"/>
      <c r="Y136" s="61"/>
      <c r="Z136" s="61">
        <v>62.978999999999999</v>
      </c>
    </row>
    <row r="137" spans="3:26">
      <c r="C137" s="61">
        <v>2024</v>
      </c>
      <c r="D137" s="61" t="s">
        <v>58</v>
      </c>
      <c r="E137" s="61">
        <v>0</v>
      </c>
      <c r="F137" s="61">
        <v>35.200000000000003</v>
      </c>
      <c r="I137">
        <v>6.1630000000000003</v>
      </c>
      <c r="J137">
        <f t="shared" si="14"/>
        <v>234.08657274700005</v>
      </c>
      <c r="O137" s="61">
        <v>2024</v>
      </c>
      <c r="P137" s="61" t="s">
        <v>58</v>
      </c>
      <c r="Q137" s="61">
        <v>568</v>
      </c>
      <c r="R137" s="61">
        <f t="shared" si="17"/>
        <v>37.757939999999998</v>
      </c>
      <c r="S137" s="61">
        <f t="shared" si="15"/>
        <v>18.5</v>
      </c>
      <c r="T137" s="61">
        <f t="shared" si="16"/>
        <v>18500</v>
      </c>
      <c r="U137" s="61"/>
      <c r="V137" s="61"/>
      <c r="W137" s="61">
        <v>18.5</v>
      </c>
      <c r="X137" s="61"/>
      <c r="Y137" s="61"/>
      <c r="Z137" s="61">
        <v>62.7</v>
      </c>
    </row>
    <row r="138" spans="3:26">
      <c r="C138" s="61">
        <v>1975</v>
      </c>
      <c r="D138" s="61" t="s">
        <v>71</v>
      </c>
      <c r="E138" s="61">
        <v>0</v>
      </c>
      <c r="F138" s="61">
        <v>34.74</v>
      </c>
      <c r="I138">
        <v>6.1769999999999996</v>
      </c>
      <c r="J138">
        <f t="shared" si="14"/>
        <v>235.68546723299994</v>
      </c>
      <c r="O138" s="61">
        <v>2024</v>
      </c>
      <c r="P138" s="61" t="s">
        <v>58</v>
      </c>
      <c r="Q138" s="61">
        <v>568</v>
      </c>
      <c r="R138" s="61">
        <f t="shared" si="17"/>
        <v>37.547772199999997</v>
      </c>
      <c r="S138" s="61">
        <f t="shared" si="15"/>
        <v>19.899999999999999</v>
      </c>
      <c r="T138" s="61">
        <f t="shared" si="16"/>
        <v>19900</v>
      </c>
      <c r="U138" s="61"/>
      <c r="V138" s="61"/>
      <c r="W138" s="61">
        <v>19.899999999999999</v>
      </c>
      <c r="X138" s="61"/>
      <c r="Y138" s="61"/>
      <c r="Z138" s="61">
        <v>62.350999999999999</v>
      </c>
    </row>
    <row r="139" spans="3:26">
      <c r="C139" s="61">
        <v>2022</v>
      </c>
      <c r="D139" s="61" t="s">
        <v>58</v>
      </c>
      <c r="E139" s="61">
        <v>0</v>
      </c>
      <c r="F139" s="61">
        <v>35.4</v>
      </c>
      <c r="I139">
        <v>6.1890000000000001</v>
      </c>
      <c r="J139">
        <f t="shared" si="14"/>
        <v>237.06172926900001</v>
      </c>
      <c r="O139" s="61">
        <v>2024</v>
      </c>
      <c r="P139" s="61" t="s">
        <v>58</v>
      </c>
      <c r="Q139" s="61">
        <v>568</v>
      </c>
      <c r="R139" s="61">
        <f t="shared" si="17"/>
        <v>37.197893999999998</v>
      </c>
      <c r="S139" s="61">
        <f t="shared" si="15"/>
        <v>22.3</v>
      </c>
      <c r="T139" s="61">
        <f t="shared" si="16"/>
        <v>22300</v>
      </c>
      <c r="U139" s="61"/>
      <c r="V139" s="61"/>
      <c r="W139" s="61">
        <v>22.3</v>
      </c>
      <c r="X139" s="61"/>
      <c r="Y139" s="61"/>
      <c r="Z139" s="61">
        <v>61.77</v>
      </c>
    </row>
    <row r="140" spans="3:26">
      <c r="C140" s="61">
        <v>2012</v>
      </c>
      <c r="D140" s="61" t="s">
        <v>72</v>
      </c>
      <c r="E140" s="61">
        <v>0</v>
      </c>
      <c r="F140" s="61">
        <v>35.19</v>
      </c>
      <c r="I140">
        <v>6.2030000000000003</v>
      </c>
      <c r="J140">
        <f t="shared" si="14"/>
        <v>238.67412742700003</v>
      </c>
      <c r="O140" s="61">
        <v>2024</v>
      </c>
      <c r="P140" s="61" t="s">
        <v>58</v>
      </c>
      <c r="Q140" s="61">
        <v>568</v>
      </c>
      <c r="R140" s="61">
        <f t="shared" si="17"/>
        <v>37.0840782</v>
      </c>
      <c r="S140" s="61">
        <f t="shared" si="15"/>
        <v>23.2</v>
      </c>
      <c r="T140" s="61">
        <f t="shared" si="16"/>
        <v>23200</v>
      </c>
      <c r="U140" s="61"/>
      <c r="V140" s="61"/>
      <c r="W140" s="61">
        <v>23.2</v>
      </c>
      <c r="X140" s="61"/>
      <c r="Y140" s="61"/>
      <c r="Z140" s="61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 s="61">
        <v>2024</v>
      </c>
      <c r="P141" s="61" t="s">
        <v>58</v>
      </c>
      <c r="Q141" s="61">
        <v>568</v>
      </c>
      <c r="R141" s="61">
        <f t="shared" si="17"/>
        <v>36.981101999999993</v>
      </c>
      <c r="S141" s="61">
        <f t="shared" si="15"/>
        <v>23.9</v>
      </c>
      <c r="T141" s="61">
        <f t="shared" si="16"/>
        <v>23900</v>
      </c>
      <c r="U141" s="61"/>
      <c r="V141" s="61"/>
      <c r="W141" s="61">
        <v>23.9</v>
      </c>
      <c r="X141" s="61"/>
      <c r="Y141" s="61"/>
      <c r="Z141" s="61">
        <v>61.41</v>
      </c>
    </row>
    <row r="142" spans="3:26">
      <c r="I142">
        <v>6.2320000000000002</v>
      </c>
      <c r="J142">
        <f t="shared" si="14"/>
        <v>242.03731916800004</v>
      </c>
      <c r="O142" s="61">
        <v>2024</v>
      </c>
      <c r="P142" s="61" t="s">
        <v>58</v>
      </c>
      <c r="Q142" s="61">
        <v>568</v>
      </c>
      <c r="R142" s="61">
        <f t="shared" si="17"/>
        <v>36.9154622</v>
      </c>
      <c r="S142" s="61">
        <f t="shared" si="15"/>
        <v>24.4</v>
      </c>
      <c r="T142" s="61">
        <f t="shared" si="16"/>
        <v>24400</v>
      </c>
      <c r="U142" s="61"/>
      <c r="V142" s="61"/>
      <c r="W142" s="61">
        <v>24.4</v>
      </c>
      <c r="X142" s="61"/>
      <c r="Y142" s="61"/>
      <c r="Z142" s="61">
        <v>61.301000000000002</v>
      </c>
    </row>
    <row r="143" spans="3:26">
      <c r="I143">
        <v>6.2469999999999999</v>
      </c>
      <c r="J143">
        <f t="shared" si="14"/>
        <v>243.78923122299997</v>
      </c>
      <c r="O143" s="61">
        <v>2024</v>
      </c>
      <c r="P143" s="61" t="s">
        <v>58</v>
      </c>
      <c r="Q143" s="61">
        <v>568</v>
      </c>
      <c r="R143" s="61">
        <f t="shared" si="17"/>
        <v>36.801044199999993</v>
      </c>
      <c r="S143" s="61">
        <f t="shared" si="15"/>
        <v>25.3</v>
      </c>
      <c r="T143" s="61">
        <f t="shared" si="16"/>
        <v>25300</v>
      </c>
      <c r="U143" s="61"/>
      <c r="V143" s="61"/>
      <c r="W143" s="61">
        <v>25.3</v>
      </c>
      <c r="X143" s="61"/>
      <c r="Y143" s="61"/>
      <c r="Z143" s="61">
        <v>61.110999999999997</v>
      </c>
    </row>
    <row r="144" spans="3:26">
      <c r="I144">
        <v>6.26</v>
      </c>
      <c r="J144">
        <f t="shared" si="14"/>
        <v>245.31437599999998</v>
      </c>
      <c r="O144" s="61">
        <v>2024</v>
      </c>
      <c r="P144" s="61" t="s">
        <v>58</v>
      </c>
      <c r="Q144" s="61">
        <v>568</v>
      </c>
      <c r="R144" s="61">
        <f t="shared" si="17"/>
        <v>36.634234800000002</v>
      </c>
      <c r="S144" s="61">
        <f t="shared" si="15"/>
        <v>26.6</v>
      </c>
      <c r="T144" s="61">
        <f t="shared" si="16"/>
        <v>26600</v>
      </c>
      <c r="U144" s="61"/>
      <c r="V144" s="61"/>
      <c r="W144" s="61">
        <v>26.6</v>
      </c>
      <c r="X144" s="61"/>
      <c r="Y144" s="61"/>
      <c r="Z144" s="61">
        <v>60.834000000000003</v>
      </c>
    </row>
    <row r="145" spans="9:26">
      <c r="I145">
        <v>6.274</v>
      </c>
      <c r="J145">
        <f t="shared" si="14"/>
        <v>246.963938824</v>
      </c>
      <c r="O145" s="61">
        <v>2024</v>
      </c>
      <c r="P145" s="61" t="s">
        <v>58</v>
      </c>
      <c r="Q145" s="61">
        <v>568</v>
      </c>
      <c r="R145" s="61">
        <f t="shared" si="17"/>
        <v>36.460198999999996</v>
      </c>
      <c r="S145" s="61">
        <f t="shared" si="15"/>
        <v>28</v>
      </c>
      <c r="T145" s="61">
        <f t="shared" si="16"/>
        <v>28000</v>
      </c>
      <c r="U145" s="61"/>
      <c r="V145" s="61"/>
      <c r="W145" s="61">
        <v>28</v>
      </c>
      <c r="X145" s="61"/>
      <c r="Y145" s="61"/>
      <c r="Z145" s="61">
        <v>60.545000000000002</v>
      </c>
    </row>
    <row r="146" spans="9:26">
      <c r="I146">
        <v>6.2880000000000003</v>
      </c>
      <c r="J146">
        <f t="shared" si="14"/>
        <v>248.62087987200002</v>
      </c>
      <c r="O146" s="61">
        <v>2024</v>
      </c>
      <c r="P146" s="61" t="s">
        <v>58</v>
      </c>
      <c r="Q146" s="61">
        <v>568</v>
      </c>
      <c r="R146" s="61">
        <f t="shared" si="17"/>
        <v>36.334339199999995</v>
      </c>
      <c r="S146" s="61">
        <f t="shared" si="15"/>
        <v>29</v>
      </c>
      <c r="T146" s="61">
        <f t="shared" si="16"/>
        <v>29000</v>
      </c>
      <c r="U146" s="61"/>
      <c r="V146" s="61"/>
      <c r="W146" s="61">
        <v>29</v>
      </c>
      <c r="X146" s="61"/>
      <c r="Y146" s="61"/>
      <c r="Z146" s="61">
        <v>60.335999999999999</v>
      </c>
    </row>
    <row r="147" spans="9:26">
      <c r="O147" s="61">
        <v>2024</v>
      </c>
      <c r="P147" s="61" t="s">
        <v>58</v>
      </c>
      <c r="Q147" s="61">
        <v>568</v>
      </c>
      <c r="R147" s="61">
        <f t="shared" si="17"/>
        <v>36.25244</v>
      </c>
      <c r="S147" s="61">
        <f t="shared" si="15"/>
        <v>29.7</v>
      </c>
      <c r="T147" s="61">
        <f t="shared" si="16"/>
        <v>29700</v>
      </c>
      <c r="U147" s="61"/>
      <c r="V147" s="61"/>
      <c r="W147" s="61">
        <v>29.7</v>
      </c>
      <c r="X147" s="61"/>
      <c r="Y147" s="61"/>
      <c r="Z147" s="61">
        <v>60.2</v>
      </c>
    </row>
    <row r="148" spans="9:26">
      <c r="O148" s="61">
        <v>2024</v>
      </c>
      <c r="P148" s="61" t="s">
        <v>58</v>
      </c>
      <c r="Q148" s="61">
        <v>568</v>
      </c>
      <c r="R148" s="61">
        <f t="shared" si="17"/>
        <v>36.132602199999994</v>
      </c>
      <c r="S148" s="61">
        <f t="shared" si="15"/>
        <v>30.7</v>
      </c>
      <c r="T148" s="61">
        <f t="shared" si="16"/>
        <v>30700</v>
      </c>
      <c r="U148" s="61"/>
      <c r="V148" s="61"/>
      <c r="W148" s="61">
        <v>30.7</v>
      </c>
      <c r="X148" s="61"/>
      <c r="Y148" s="61"/>
      <c r="Z148" s="61">
        <v>60.000999999999998</v>
      </c>
    </row>
    <row r="149" spans="9:26">
      <c r="O149" s="61">
        <v>2024</v>
      </c>
      <c r="P149" s="61" t="s">
        <v>58</v>
      </c>
      <c r="Q149" s="61">
        <v>568</v>
      </c>
      <c r="R149" s="61">
        <f t="shared" si="17"/>
        <v>36.110320799999997</v>
      </c>
      <c r="S149" s="61">
        <f t="shared" si="15"/>
        <v>30.9</v>
      </c>
      <c r="T149" s="61">
        <f t="shared" si="16"/>
        <v>30900</v>
      </c>
      <c r="U149" s="61"/>
      <c r="V149" s="61"/>
      <c r="W149" s="61">
        <v>30.9</v>
      </c>
      <c r="X149" s="61"/>
      <c r="Y149" s="61"/>
      <c r="Z149" s="61">
        <v>59.963999999999999</v>
      </c>
    </row>
    <row r="150" spans="9:26">
      <c r="O150" s="61">
        <v>2024</v>
      </c>
      <c r="P150" s="61" t="s">
        <v>58</v>
      </c>
      <c r="Q150" s="61">
        <v>568</v>
      </c>
      <c r="R150" s="61">
        <f t="shared" si="17"/>
        <v>35.907981599999999</v>
      </c>
      <c r="S150" s="61">
        <f t="shared" si="15"/>
        <v>32.700000000000003</v>
      </c>
      <c r="T150" s="61">
        <f t="shared" si="16"/>
        <v>32700.000000000004</v>
      </c>
      <c r="U150" s="61"/>
      <c r="V150" s="61"/>
      <c r="W150" s="61">
        <v>32.700000000000003</v>
      </c>
      <c r="X150" s="61"/>
      <c r="Y150" s="61"/>
      <c r="Z150" s="61">
        <v>59.628</v>
      </c>
    </row>
    <row r="151" spans="9:26">
      <c r="O151" s="61">
        <v>2024</v>
      </c>
      <c r="P151" s="61" t="s">
        <v>58</v>
      </c>
      <c r="Q151" s="61">
        <v>568</v>
      </c>
      <c r="R151" s="61">
        <f t="shared" si="17"/>
        <v>35.827888999999999</v>
      </c>
      <c r="S151" s="61">
        <f t="shared" si="15"/>
        <v>33.4</v>
      </c>
      <c r="T151" s="61">
        <f t="shared" si="16"/>
        <v>33400</v>
      </c>
      <c r="U151" s="61"/>
      <c r="V151" s="61"/>
      <c r="W151" s="61">
        <v>33.4</v>
      </c>
      <c r="X151" s="61"/>
      <c r="Y151" s="61"/>
      <c r="Z151" s="61">
        <v>59.494999999999997</v>
      </c>
    </row>
    <row r="152" spans="9:26">
      <c r="O152" s="61">
        <v>2024</v>
      </c>
      <c r="P152" s="61" t="s">
        <v>58</v>
      </c>
      <c r="Q152" s="61">
        <v>568</v>
      </c>
      <c r="R152" s="61">
        <f t="shared" si="17"/>
        <v>35.7038358</v>
      </c>
      <c r="S152" s="61">
        <f t="shared" si="15"/>
        <v>34.5</v>
      </c>
      <c r="T152" s="61">
        <f t="shared" si="16"/>
        <v>34500</v>
      </c>
      <c r="U152" s="61"/>
      <c r="V152" s="61"/>
      <c r="W152" s="61">
        <v>34.5</v>
      </c>
      <c r="X152" s="61"/>
      <c r="Y152" s="61"/>
      <c r="Z152" s="61">
        <v>59.289000000000001</v>
      </c>
    </row>
    <row r="153" spans="9:26">
      <c r="O153" s="61">
        <v>2024</v>
      </c>
      <c r="P153" s="61" t="s">
        <v>58</v>
      </c>
      <c r="Q153" s="61">
        <v>568</v>
      </c>
      <c r="R153" s="61">
        <f t="shared" si="17"/>
        <v>35.457535999999998</v>
      </c>
      <c r="S153" s="61">
        <f t="shared" si="15"/>
        <v>36.799999999999997</v>
      </c>
      <c r="T153" s="61">
        <f t="shared" si="16"/>
        <v>36800</v>
      </c>
      <c r="U153" s="61"/>
      <c r="V153" s="61"/>
      <c r="W153" s="61">
        <v>36.799999999999997</v>
      </c>
      <c r="X153" s="61"/>
      <c r="Y153" s="61"/>
      <c r="Z153" s="61">
        <v>58.88</v>
      </c>
    </row>
    <row r="154" spans="9:26">
      <c r="O154" s="61">
        <v>2024</v>
      </c>
      <c r="P154" s="61" t="s">
        <v>58</v>
      </c>
      <c r="Q154" s="61">
        <v>568</v>
      </c>
      <c r="R154" s="61">
        <f t="shared" si="17"/>
        <v>35.199192199999999</v>
      </c>
      <c r="S154" s="61">
        <f t="shared" si="15"/>
        <v>39.299999999999997</v>
      </c>
      <c r="T154" s="61">
        <f t="shared" si="16"/>
        <v>39300</v>
      </c>
      <c r="U154" s="61"/>
      <c r="V154" s="61"/>
      <c r="W154" s="61">
        <v>39.299999999999997</v>
      </c>
      <c r="X154" s="61"/>
      <c r="Y154" s="61"/>
      <c r="Z154" s="61">
        <v>58.451000000000001</v>
      </c>
    </row>
    <row r="155" spans="9:26">
      <c r="O155" s="61">
        <v>2024</v>
      </c>
      <c r="P155" s="61" t="s">
        <v>58</v>
      </c>
      <c r="Q155" s="61">
        <v>568</v>
      </c>
      <c r="R155" s="61">
        <f t="shared" si="17"/>
        <v>34.992035399999999</v>
      </c>
      <c r="S155" s="61">
        <f t="shared" si="15"/>
        <v>41.4</v>
      </c>
      <c r="T155" s="61">
        <f t="shared" si="16"/>
        <v>41400</v>
      </c>
      <c r="U155" s="61"/>
      <c r="V155" s="61"/>
      <c r="W155" s="61">
        <v>41.4</v>
      </c>
      <c r="X155" s="61"/>
      <c r="Y155" s="61"/>
      <c r="Z155" s="61">
        <v>58.106999999999999</v>
      </c>
    </row>
    <row r="156" spans="9:26">
      <c r="O156" s="61">
        <v>2024</v>
      </c>
      <c r="P156" s="61" t="s">
        <v>58</v>
      </c>
      <c r="Q156" s="61">
        <v>568</v>
      </c>
      <c r="R156" s="61">
        <f t="shared" si="17"/>
        <v>34.743326799999998</v>
      </c>
      <c r="S156" s="61">
        <f t="shared" si="15"/>
        <v>44</v>
      </c>
      <c r="T156" s="61">
        <f t="shared" si="16"/>
        <v>44000</v>
      </c>
      <c r="U156" s="61"/>
      <c r="V156" s="61"/>
      <c r="W156" s="61">
        <v>44</v>
      </c>
      <c r="X156" s="61"/>
      <c r="Y156" s="61"/>
      <c r="Z156" s="61">
        <v>57.694000000000003</v>
      </c>
    </row>
    <row r="157" spans="9:26">
      <c r="O157" s="61">
        <v>2024</v>
      </c>
      <c r="P157" s="61" t="s">
        <v>58</v>
      </c>
      <c r="Q157" s="61">
        <v>568</v>
      </c>
      <c r="R157" s="61">
        <f t="shared" si="17"/>
        <v>34.680095799999997</v>
      </c>
      <c r="S157" s="61">
        <f t="shared" si="15"/>
        <v>44.7</v>
      </c>
      <c r="T157" s="61">
        <f t="shared" si="16"/>
        <v>44700</v>
      </c>
      <c r="U157" s="61"/>
      <c r="V157" s="61"/>
      <c r="W157" s="61">
        <v>44.7</v>
      </c>
      <c r="X157" s="61"/>
      <c r="Y157" s="61"/>
      <c r="Z157" s="61">
        <v>57.588999999999999</v>
      </c>
    </row>
    <row r="158" spans="9:26">
      <c r="O158" s="61">
        <v>2024</v>
      </c>
      <c r="P158" s="61" t="s">
        <v>58</v>
      </c>
      <c r="Q158" s="61">
        <v>568</v>
      </c>
      <c r="R158" s="61">
        <f t="shared" si="17"/>
        <v>34.612047199999999</v>
      </c>
      <c r="S158" s="61">
        <f t="shared" si="15"/>
        <v>45.4</v>
      </c>
      <c r="T158" s="61">
        <f t="shared" si="16"/>
        <v>45400</v>
      </c>
      <c r="U158" s="61"/>
      <c r="V158" s="61"/>
      <c r="W158" s="61">
        <v>45.4</v>
      </c>
      <c r="X158" s="61"/>
      <c r="Y158" s="61"/>
      <c r="Z158" s="61">
        <v>57.475999999999999</v>
      </c>
    </row>
    <row r="159" spans="9:26">
      <c r="O159" s="61">
        <v>2024</v>
      </c>
      <c r="P159" s="61" t="s">
        <v>58</v>
      </c>
      <c r="Q159" s="61">
        <v>568</v>
      </c>
      <c r="R159" s="61">
        <f t="shared" si="17"/>
        <v>34.447044399999996</v>
      </c>
      <c r="S159" s="61">
        <f t="shared" si="15"/>
        <v>47.3</v>
      </c>
      <c r="T159" s="61">
        <f t="shared" si="16"/>
        <v>47300</v>
      </c>
      <c r="U159" s="61"/>
      <c r="V159" s="61"/>
      <c r="W159" s="61">
        <v>47.3</v>
      </c>
      <c r="X159" s="61"/>
      <c r="Y159" s="61"/>
      <c r="Z159" s="61">
        <v>57.201999999999998</v>
      </c>
    </row>
    <row r="160" spans="9:26">
      <c r="O160" s="61">
        <v>2024</v>
      </c>
      <c r="P160" s="61" t="s">
        <v>58</v>
      </c>
      <c r="Q160" s="61">
        <v>568</v>
      </c>
      <c r="R160" s="61">
        <f t="shared" si="17"/>
        <v>34.296494399999993</v>
      </c>
      <c r="S160" s="61">
        <f t="shared" si="15"/>
        <v>49</v>
      </c>
      <c r="T160" s="61">
        <f t="shared" si="16"/>
        <v>49000</v>
      </c>
      <c r="U160" s="61"/>
      <c r="V160" s="61"/>
      <c r="W160" s="61">
        <v>49</v>
      </c>
      <c r="X160" s="61"/>
      <c r="Y160" s="61"/>
      <c r="Z160" s="61">
        <v>56.951999999999998</v>
      </c>
    </row>
    <row r="161" spans="15:26">
      <c r="O161" s="61">
        <v>2024</v>
      </c>
      <c r="P161" s="61" t="s">
        <v>58</v>
      </c>
      <c r="Q161" s="61">
        <v>568</v>
      </c>
      <c r="R161" s="61">
        <f t="shared" si="17"/>
        <v>34.127878399999993</v>
      </c>
      <c r="S161" s="61">
        <f t="shared" si="15"/>
        <v>51</v>
      </c>
      <c r="T161" s="61">
        <f t="shared" si="16"/>
        <v>51000</v>
      </c>
      <c r="U161" s="61"/>
      <c r="V161" s="61"/>
      <c r="W161" s="61">
        <v>51</v>
      </c>
      <c r="X161" s="61"/>
      <c r="Y161" s="61"/>
      <c r="Z161" s="61">
        <v>56.671999999999997</v>
      </c>
    </row>
    <row r="162" spans="15:26">
      <c r="O162" s="61">
        <v>2024</v>
      </c>
      <c r="P162" s="61" t="s">
        <v>58</v>
      </c>
      <c r="Q162" s="61">
        <v>568</v>
      </c>
      <c r="R162" s="61">
        <f t="shared" si="17"/>
        <v>34.030924200000001</v>
      </c>
      <c r="S162" s="61">
        <f t="shared" si="15"/>
        <v>52</v>
      </c>
      <c r="T162" s="61">
        <f t="shared" si="16"/>
        <v>52000</v>
      </c>
      <c r="U162" s="61"/>
      <c r="V162" s="61"/>
      <c r="W162" s="61">
        <v>52</v>
      </c>
      <c r="X162" s="61"/>
      <c r="Y162" s="61"/>
      <c r="Z162" s="61">
        <v>56.511000000000003</v>
      </c>
    </row>
    <row r="163" spans="15:26">
      <c r="O163" s="61">
        <v>2024</v>
      </c>
      <c r="P163" s="61" t="s">
        <v>58</v>
      </c>
      <c r="Q163" s="61">
        <v>568</v>
      </c>
      <c r="R163" s="61">
        <f t="shared" si="17"/>
        <v>33.948422799999996</v>
      </c>
      <c r="S163" s="61">
        <f t="shared" si="15"/>
        <v>53</v>
      </c>
      <c r="T163" s="61">
        <f t="shared" si="16"/>
        <v>53000</v>
      </c>
      <c r="U163" s="61"/>
      <c r="V163" s="61"/>
      <c r="W163" s="61">
        <v>53</v>
      </c>
      <c r="X163" s="61"/>
      <c r="Y163" s="61"/>
      <c r="Z163" s="61">
        <v>56.374000000000002</v>
      </c>
    </row>
    <row r="164" spans="15:26">
      <c r="O164" s="61">
        <v>2024</v>
      </c>
      <c r="P164" s="61" t="s">
        <v>58</v>
      </c>
      <c r="Q164" s="61">
        <v>568</v>
      </c>
      <c r="R164" s="61">
        <f t="shared" si="17"/>
        <v>33.8520708</v>
      </c>
      <c r="S164" s="61">
        <f t="shared" si="15"/>
        <v>54</v>
      </c>
      <c r="T164" s="61">
        <f t="shared" si="16"/>
        <v>54000</v>
      </c>
      <c r="U164" s="61"/>
      <c r="V164" s="61"/>
      <c r="W164" s="61">
        <v>54</v>
      </c>
      <c r="X164" s="61"/>
      <c r="Y164" s="61"/>
      <c r="Z164" s="61">
        <v>56.213999999999999</v>
      </c>
    </row>
    <row r="165" spans="15:26">
      <c r="O165" s="61">
        <v>2024</v>
      </c>
      <c r="P165" s="61" t="s">
        <v>58</v>
      </c>
      <c r="Q165" s="61">
        <v>568</v>
      </c>
      <c r="R165" s="61">
        <f t="shared" si="17"/>
        <v>33.743072599999998</v>
      </c>
      <c r="S165" s="61">
        <f t="shared" si="15"/>
        <v>56</v>
      </c>
      <c r="T165" s="61">
        <f t="shared" si="16"/>
        <v>56000</v>
      </c>
      <c r="U165" s="61"/>
      <c r="V165" s="61"/>
      <c r="W165" s="61">
        <v>56</v>
      </c>
      <c r="X165" s="61"/>
      <c r="Y165" s="61"/>
      <c r="Z165" s="61">
        <v>56.033000000000001</v>
      </c>
    </row>
    <row r="166" spans="15:26">
      <c r="O166" s="61">
        <v>2024</v>
      </c>
      <c r="P166" s="61" t="s">
        <v>58</v>
      </c>
      <c r="Q166" s="61">
        <v>568</v>
      </c>
      <c r="R166" s="61">
        <f t="shared" si="17"/>
        <v>33.598544599999997</v>
      </c>
      <c r="S166" s="61">
        <f t="shared" si="15"/>
        <v>58</v>
      </c>
      <c r="T166" s="61">
        <f t="shared" si="16"/>
        <v>58000</v>
      </c>
      <c r="U166" s="61"/>
      <c r="V166" s="61"/>
      <c r="W166" s="61">
        <v>58</v>
      </c>
      <c r="X166" s="61"/>
      <c r="Y166" s="61"/>
      <c r="Z166" s="61">
        <v>55.792999999999999</v>
      </c>
    </row>
    <row r="167" spans="15:26">
      <c r="O167" s="61">
        <v>2024</v>
      </c>
      <c r="P167" s="61" t="s">
        <v>58</v>
      </c>
      <c r="Q167" s="61">
        <v>568</v>
      </c>
      <c r="R167" s="61">
        <f t="shared" si="17"/>
        <v>33.513032199999998</v>
      </c>
      <c r="S167" s="61">
        <f t="shared" si="15"/>
        <v>59</v>
      </c>
      <c r="T167" s="61">
        <f t="shared" si="16"/>
        <v>59000</v>
      </c>
      <c r="U167" s="61"/>
      <c r="V167" s="61"/>
      <c r="W167" s="61">
        <v>59</v>
      </c>
      <c r="X167" s="61"/>
      <c r="Y167" s="61"/>
      <c r="Z167" s="61">
        <v>55.651000000000003</v>
      </c>
    </row>
    <row r="168" spans="15:26">
      <c r="O168" s="61">
        <v>2024</v>
      </c>
      <c r="P168" s="61" t="s">
        <v>58</v>
      </c>
      <c r="Q168" s="61">
        <v>728</v>
      </c>
      <c r="R168" s="61">
        <f t="shared" si="17"/>
        <v>40.959235200000002</v>
      </c>
      <c r="S168" s="61">
        <f t="shared" si="15"/>
        <v>3.22</v>
      </c>
      <c r="T168" s="61">
        <f t="shared" si="16"/>
        <v>3220</v>
      </c>
      <c r="U168" s="61"/>
      <c r="V168" s="61"/>
      <c r="W168" s="61">
        <v>3.22</v>
      </c>
      <c r="X168" s="61"/>
      <c r="Y168" s="61"/>
      <c r="Z168" s="61">
        <v>68.016000000000005</v>
      </c>
    </row>
    <row r="169" spans="15:26">
      <c r="O169" s="61">
        <v>2024</v>
      </c>
      <c r="P169" s="61" t="s">
        <v>58</v>
      </c>
      <c r="Q169" s="61">
        <v>728</v>
      </c>
      <c r="R169" s="61">
        <f t="shared" si="17"/>
        <v>40.954417599999992</v>
      </c>
      <c r="S169" s="61">
        <f t="shared" si="15"/>
        <v>3.24</v>
      </c>
      <c r="T169" s="61">
        <f t="shared" si="16"/>
        <v>3240</v>
      </c>
      <c r="U169" s="61"/>
      <c r="V169" s="61"/>
      <c r="W169" s="61">
        <v>3.24</v>
      </c>
      <c r="X169" s="61"/>
      <c r="Y169" s="61"/>
      <c r="Z169" s="61">
        <v>68.007999999999996</v>
      </c>
    </row>
    <row r="170" spans="15:26">
      <c r="O170" s="61">
        <v>2024</v>
      </c>
      <c r="P170" s="61" t="s">
        <v>58</v>
      </c>
      <c r="Q170" s="61">
        <v>728</v>
      </c>
      <c r="R170" s="61">
        <f t="shared" si="17"/>
        <v>40.909854799999998</v>
      </c>
      <c r="S170" s="61">
        <f t="shared" si="15"/>
        <v>3.42</v>
      </c>
      <c r="T170" s="61">
        <f t="shared" si="16"/>
        <v>3420</v>
      </c>
      <c r="U170" s="61"/>
      <c r="V170" s="61"/>
      <c r="W170" s="61">
        <v>3.42</v>
      </c>
      <c r="X170" s="61"/>
      <c r="Y170" s="61"/>
      <c r="Z170" s="61">
        <v>67.933999999999997</v>
      </c>
    </row>
    <row r="171" spans="15:26">
      <c r="O171" s="61">
        <v>2024</v>
      </c>
      <c r="P171" s="61" t="s">
        <v>58</v>
      </c>
      <c r="Q171" s="61">
        <v>728</v>
      </c>
      <c r="R171" s="61">
        <f t="shared" si="17"/>
        <v>40.883960199999997</v>
      </c>
      <c r="S171" s="61">
        <f t="shared" si="15"/>
        <v>3.5</v>
      </c>
      <c r="T171" s="61">
        <f t="shared" si="16"/>
        <v>3500</v>
      </c>
      <c r="U171" s="61"/>
      <c r="V171" s="61"/>
      <c r="W171" s="61">
        <v>3.5</v>
      </c>
      <c r="X171" s="61"/>
      <c r="Y171" s="61"/>
      <c r="Z171" s="61">
        <v>67.891000000000005</v>
      </c>
    </row>
    <row r="172" spans="15:26">
      <c r="O172" s="61">
        <v>2024</v>
      </c>
      <c r="P172" s="61" t="s">
        <v>58</v>
      </c>
      <c r="Q172" s="61">
        <v>728</v>
      </c>
      <c r="R172" s="61">
        <f t="shared" si="17"/>
        <v>40.818922600000001</v>
      </c>
      <c r="S172" s="61">
        <f t="shared" si="15"/>
        <v>3.77</v>
      </c>
      <c r="T172" s="61">
        <f t="shared" si="16"/>
        <v>3770</v>
      </c>
      <c r="U172" s="61"/>
      <c r="V172" s="61"/>
      <c r="W172" s="61">
        <v>3.77</v>
      </c>
      <c r="X172" s="61"/>
      <c r="Y172" s="61"/>
      <c r="Z172" s="61">
        <v>67.783000000000001</v>
      </c>
    </row>
    <row r="173" spans="15:26">
      <c r="O173" s="61">
        <v>2024</v>
      </c>
      <c r="P173" s="61" t="s">
        <v>58</v>
      </c>
      <c r="Q173" s="61">
        <v>728</v>
      </c>
      <c r="R173" s="61">
        <f t="shared" si="17"/>
        <v>40.746658599999996</v>
      </c>
      <c r="S173" s="61">
        <f t="shared" si="15"/>
        <v>4.0599999999999996</v>
      </c>
      <c r="T173" s="61">
        <f t="shared" si="16"/>
        <v>4059.9999999999995</v>
      </c>
      <c r="U173" s="61"/>
      <c r="V173" s="61"/>
      <c r="W173" s="61">
        <v>4.0599999999999996</v>
      </c>
      <c r="X173" s="61"/>
      <c r="Y173" s="61"/>
      <c r="Z173" s="61">
        <v>67.662999999999997</v>
      </c>
    </row>
    <row r="174" spans="15:26">
      <c r="O174" s="61">
        <v>2024</v>
      </c>
      <c r="P174" s="61" t="s">
        <v>58</v>
      </c>
      <c r="Q174" s="61">
        <v>728</v>
      </c>
      <c r="R174" s="61">
        <f t="shared" si="17"/>
        <v>40.668974800000001</v>
      </c>
      <c r="S174" s="61">
        <f t="shared" si="15"/>
        <v>4.38</v>
      </c>
      <c r="T174" s="61">
        <f t="shared" si="16"/>
        <v>4380</v>
      </c>
      <c r="U174" s="61"/>
      <c r="V174" s="61"/>
      <c r="W174" s="61">
        <v>4.38</v>
      </c>
      <c r="X174" s="61"/>
      <c r="Y174" s="61"/>
      <c r="Z174" s="61">
        <v>67.534000000000006</v>
      </c>
    </row>
    <row r="175" spans="15:26">
      <c r="O175" s="61">
        <v>2024</v>
      </c>
      <c r="P175" s="61" t="s">
        <v>58</v>
      </c>
      <c r="Q175" s="61">
        <v>728</v>
      </c>
      <c r="R175" s="61">
        <f t="shared" si="17"/>
        <v>40.587075599999991</v>
      </c>
      <c r="S175" s="61">
        <f t="shared" si="15"/>
        <v>4.72</v>
      </c>
      <c r="T175" s="61">
        <f t="shared" si="16"/>
        <v>4720</v>
      </c>
      <c r="U175" s="61"/>
      <c r="V175" s="61"/>
      <c r="W175" s="61">
        <v>4.72</v>
      </c>
      <c r="X175" s="61"/>
      <c r="Y175" s="61"/>
      <c r="Z175" s="61">
        <v>67.397999999999996</v>
      </c>
    </row>
    <row r="176" spans="15:26">
      <c r="O176" s="61">
        <v>2024</v>
      </c>
      <c r="P176" s="61" t="s">
        <v>58</v>
      </c>
      <c r="Q176" s="61">
        <v>728</v>
      </c>
      <c r="R176" s="61">
        <f t="shared" si="17"/>
        <v>40.385940799999993</v>
      </c>
      <c r="S176" s="61">
        <f t="shared" si="15"/>
        <v>5.56</v>
      </c>
      <c r="T176" s="61">
        <f t="shared" si="16"/>
        <v>5560</v>
      </c>
      <c r="U176" s="61"/>
      <c r="V176" s="61"/>
      <c r="W176" s="61">
        <v>5.56</v>
      </c>
      <c r="X176" s="61"/>
      <c r="Y176" s="61"/>
      <c r="Z176" s="61">
        <v>67.063999999999993</v>
      </c>
    </row>
    <row r="177" spans="15:26">
      <c r="O177" s="61">
        <v>2024</v>
      </c>
      <c r="P177" s="61" t="s">
        <v>58</v>
      </c>
      <c r="Q177" s="61">
        <v>728</v>
      </c>
      <c r="R177" s="61">
        <f t="shared" si="17"/>
        <v>40.277544799999994</v>
      </c>
      <c r="S177" s="61">
        <f t="shared" si="15"/>
        <v>6.03</v>
      </c>
      <c r="T177" s="61">
        <f t="shared" si="16"/>
        <v>6030</v>
      </c>
      <c r="U177" s="61"/>
      <c r="V177" s="61"/>
      <c r="W177" s="61">
        <v>6.03</v>
      </c>
      <c r="X177" s="61"/>
      <c r="Y177" s="61"/>
      <c r="Z177" s="61">
        <v>66.884</v>
      </c>
    </row>
    <row r="178" spans="15:26">
      <c r="O178" s="61">
        <v>2024</v>
      </c>
      <c r="P178" s="61" t="s">
        <v>58</v>
      </c>
      <c r="Q178" s="61">
        <v>728</v>
      </c>
      <c r="R178" s="61">
        <f t="shared" si="17"/>
        <v>40.216120399999994</v>
      </c>
      <c r="S178" s="61">
        <f t="shared" si="15"/>
        <v>6.29</v>
      </c>
      <c r="T178" s="61">
        <f t="shared" si="16"/>
        <v>6290</v>
      </c>
      <c r="U178" s="61"/>
      <c r="V178" s="61"/>
      <c r="W178" s="61">
        <v>6.29</v>
      </c>
      <c r="X178" s="61"/>
      <c r="Y178" s="61"/>
      <c r="Z178" s="61">
        <v>66.781999999999996</v>
      </c>
    </row>
    <row r="179" spans="15:26">
      <c r="O179" s="61">
        <v>2024</v>
      </c>
      <c r="P179" s="61" t="s">
        <v>58</v>
      </c>
      <c r="Q179" s="61">
        <v>728</v>
      </c>
      <c r="R179" s="61">
        <f t="shared" si="17"/>
        <v>40.151082800000005</v>
      </c>
      <c r="S179" s="61">
        <f t="shared" si="15"/>
        <v>6.58</v>
      </c>
      <c r="T179" s="61">
        <f t="shared" si="16"/>
        <v>6580</v>
      </c>
      <c r="U179" s="61"/>
      <c r="V179" s="61"/>
      <c r="W179" s="61">
        <v>6.58</v>
      </c>
      <c r="X179" s="61"/>
      <c r="Y179" s="61"/>
      <c r="Z179" s="61">
        <v>66.674000000000007</v>
      </c>
    </row>
    <row r="180" spans="15:26">
      <c r="O180" s="61">
        <v>2024</v>
      </c>
      <c r="P180" s="61" t="s">
        <v>58</v>
      </c>
      <c r="Q180" s="61">
        <v>728</v>
      </c>
      <c r="R180" s="61">
        <f t="shared" si="17"/>
        <v>39.922307019999998</v>
      </c>
      <c r="S180" s="61">
        <f t="shared" si="15"/>
        <v>7.62</v>
      </c>
      <c r="T180" s="61">
        <f t="shared" si="16"/>
        <v>7620</v>
      </c>
      <c r="U180" s="61"/>
      <c r="V180" s="61"/>
      <c r="W180" s="61">
        <v>7.62</v>
      </c>
      <c r="X180" s="61"/>
      <c r="Y180" s="61"/>
      <c r="Z180" s="61">
        <v>66.2941</v>
      </c>
    </row>
    <row r="181" spans="15:26">
      <c r="O181" s="61">
        <v>2024</v>
      </c>
      <c r="P181" s="61" t="s">
        <v>58</v>
      </c>
      <c r="Q181" s="61">
        <v>728</v>
      </c>
      <c r="R181" s="61">
        <f t="shared" si="17"/>
        <v>39.758508619999994</v>
      </c>
      <c r="S181" s="61">
        <f t="shared" si="15"/>
        <v>8.3800000000000008</v>
      </c>
      <c r="T181" s="61">
        <f t="shared" si="16"/>
        <v>8380</v>
      </c>
      <c r="U181" s="61"/>
      <c r="V181" s="61"/>
      <c r="W181" s="61">
        <v>8.3800000000000008</v>
      </c>
      <c r="X181" s="61"/>
      <c r="Y181" s="61"/>
      <c r="Z181" s="61">
        <v>66.022099999999995</v>
      </c>
    </row>
    <row r="182" spans="15:26">
      <c r="O182" s="61">
        <v>2024</v>
      </c>
      <c r="P182" s="61" t="s">
        <v>58</v>
      </c>
      <c r="Q182" s="61">
        <v>728</v>
      </c>
      <c r="R182" s="61">
        <f t="shared" si="17"/>
        <v>39.73261402</v>
      </c>
      <c r="S182" s="61">
        <f t="shared" si="15"/>
        <v>8.5</v>
      </c>
      <c r="T182" s="61">
        <f t="shared" si="16"/>
        <v>8500</v>
      </c>
      <c r="U182" s="61"/>
      <c r="V182" s="61"/>
      <c r="W182" s="61">
        <v>8.5</v>
      </c>
      <c r="X182" s="61"/>
      <c r="Y182" s="61"/>
      <c r="Z182" s="61">
        <v>65.979100000000003</v>
      </c>
    </row>
    <row r="183" spans="15:26">
      <c r="O183" s="61">
        <v>2024</v>
      </c>
      <c r="P183" s="61" t="s">
        <v>58</v>
      </c>
      <c r="Q183" s="61">
        <v>728</v>
      </c>
      <c r="R183" s="61">
        <f t="shared" si="17"/>
        <v>39.501007899999998</v>
      </c>
      <c r="S183" s="61">
        <f t="shared" si="15"/>
        <v>9.6</v>
      </c>
      <c r="T183" s="61">
        <f t="shared" si="16"/>
        <v>9600</v>
      </c>
      <c r="U183" s="61"/>
      <c r="V183" s="61"/>
      <c r="W183" s="61">
        <v>9.6</v>
      </c>
      <c r="X183" s="61"/>
      <c r="Y183" s="61"/>
      <c r="Z183" s="61">
        <v>65.594499999999996</v>
      </c>
    </row>
    <row r="184" spans="15:26">
      <c r="O184" s="61">
        <v>2024</v>
      </c>
      <c r="P184" s="61" t="s">
        <v>58</v>
      </c>
      <c r="Q184" s="61">
        <v>728</v>
      </c>
      <c r="R184" s="61">
        <f t="shared" si="17"/>
        <v>39.330886399999997</v>
      </c>
      <c r="S184" s="61">
        <f t="shared" si="15"/>
        <v>10.5</v>
      </c>
      <c r="T184" s="61">
        <f t="shared" si="16"/>
        <v>10500</v>
      </c>
      <c r="U184" s="61"/>
      <c r="V184" s="61"/>
      <c r="W184" s="61">
        <v>10.5</v>
      </c>
      <c r="X184" s="61"/>
      <c r="Y184" s="61"/>
      <c r="Z184" s="61">
        <v>65.311999999999998</v>
      </c>
    </row>
    <row r="185" spans="15:26">
      <c r="O185" s="61">
        <v>2024</v>
      </c>
      <c r="P185" s="61" t="s">
        <v>58</v>
      </c>
      <c r="Q185" s="61">
        <v>728</v>
      </c>
      <c r="R185" s="61">
        <f t="shared" si="17"/>
        <v>38.942106079999995</v>
      </c>
      <c r="S185" s="61">
        <f t="shared" si="15"/>
        <v>12.5</v>
      </c>
      <c r="T185" s="61">
        <f t="shared" si="16"/>
        <v>12500</v>
      </c>
      <c r="U185" s="61"/>
      <c r="V185" s="61"/>
      <c r="W185" s="61">
        <v>12.5</v>
      </c>
      <c r="X185" s="61"/>
      <c r="Y185" s="61"/>
      <c r="Z185" s="61">
        <v>64.666399999999996</v>
      </c>
    </row>
    <row r="186" spans="15:26">
      <c r="O186" s="61">
        <v>2024</v>
      </c>
      <c r="P186" s="61" t="s">
        <v>58</v>
      </c>
      <c r="Q186" s="61">
        <v>728</v>
      </c>
      <c r="R186" s="61">
        <f t="shared" si="17"/>
        <v>38.887787639999999</v>
      </c>
      <c r="S186" s="61">
        <f t="shared" si="15"/>
        <v>12.8</v>
      </c>
      <c r="T186" s="61">
        <f t="shared" si="16"/>
        <v>12800</v>
      </c>
      <c r="U186" s="61"/>
      <c r="V186" s="61"/>
      <c r="W186" s="61">
        <v>12.8</v>
      </c>
      <c r="X186" s="61"/>
      <c r="Y186" s="61"/>
      <c r="Z186" s="61">
        <v>64.5762</v>
      </c>
    </row>
    <row r="187" spans="15:26">
      <c r="O187" s="61">
        <v>2024</v>
      </c>
      <c r="P187" s="61" t="s">
        <v>58</v>
      </c>
      <c r="Q187" s="61">
        <v>728</v>
      </c>
      <c r="R187" s="61">
        <f t="shared" si="17"/>
        <v>38.812331980000003</v>
      </c>
      <c r="S187" s="61">
        <f t="shared" si="15"/>
        <v>13.2</v>
      </c>
      <c r="T187" s="61">
        <f t="shared" si="16"/>
        <v>13200</v>
      </c>
      <c r="U187" s="61"/>
      <c r="V187" s="61"/>
      <c r="W187" s="61">
        <v>13.2</v>
      </c>
      <c r="X187" s="61"/>
      <c r="Y187" s="61"/>
      <c r="Z187" s="61">
        <v>64.450900000000004</v>
      </c>
    </row>
    <row r="188" spans="15:26">
      <c r="O188" s="61">
        <v>2024</v>
      </c>
      <c r="P188" s="61" t="s">
        <v>58</v>
      </c>
      <c r="Q188" s="61">
        <v>728</v>
      </c>
      <c r="R188" s="61">
        <f t="shared" si="17"/>
        <v>38.677981160000002</v>
      </c>
      <c r="S188" s="61">
        <f t="shared" si="15"/>
        <v>14</v>
      </c>
      <c r="T188" s="61">
        <f t="shared" si="16"/>
        <v>14000</v>
      </c>
      <c r="U188" s="61"/>
      <c r="V188" s="61"/>
      <c r="W188" s="61">
        <v>14</v>
      </c>
      <c r="X188" s="61"/>
      <c r="Y188" s="61"/>
      <c r="Z188" s="61">
        <v>64.227800000000002</v>
      </c>
    </row>
    <row r="189" spans="15:26">
      <c r="O189" s="61">
        <v>2024</v>
      </c>
      <c r="P189" s="61" t="s">
        <v>58</v>
      </c>
      <c r="Q189" s="61">
        <v>728</v>
      </c>
      <c r="R189" s="61">
        <f t="shared" si="17"/>
        <v>38.474618219999996</v>
      </c>
      <c r="S189" s="61">
        <f t="shared" ref="S189:S252" si="18">W189</f>
        <v>15.1</v>
      </c>
      <c r="T189" s="61">
        <f t="shared" ref="T189:T213" si="19">W189*1000</f>
        <v>15100</v>
      </c>
      <c r="U189" s="61"/>
      <c r="V189" s="61"/>
      <c r="W189" s="61">
        <v>15.1</v>
      </c>
      <c r="X189" s="61"/>
      <c r="Y189" s="61"/>
      <c r="Z189" s="61">
        <v>63.890099999999997</v>
      </c>
    </row>
    <row r="190" spans="15:26">
      <c r="O190" s="61">
        <v>2024</v>
      </c>
      <c r="P190" s="61" t="s">
        <v>58</v>
      </c>
      <c r="Q190" s="61">
        <v>728</v>
      </c>
      <c r="R190" s="61">
        <f t="shared" si="17"/>
        <v>38.381337439999996</v>
      </c>
      <c r="S190" s="61">
        <f t="shared" si="18"/>
        <v>15.7</v>
      </c>
      <c r="T190" s="61">
        <f t="shared" si="19"/>
        <v>15700</v>
      </c>
      <c r="U190" s="61"/>
      <c r="V190" s="61"/>
      <c r="W190" s="61">
        <v>15.7</v>
      </c>
      <c r="X190" s="61"/>
      <c r="Y190" s="61"/>
      <c r="Z190" s="61">
        <v>63.735199999999999</v>
      </c>
    </row>
    <row r="191" spans="15:26">
      <c r="O191" s="61">
        <v>2024</v>
      </c>
      <c r="P191" s="61" t="s">
        <v>58</v>
      </c>
      <c r="Q191" s="61">
        <v>728</v>
      </c>
      <c r="R191" s="61">
        <f t="shared" si="17"/>
        <v>38.066748159999996</v>
      </c>
      <c r="S191" s="61">
        <f t="shared" si="18"/>
        <v>17.600000000000001</v>
      </c>
      <c r="T191" s="61">
        <f t="shared" si="19"/>
        <v>17600</v>
      </c>
      <c r="U191" s="61"/>
      <c r="V191" s="61"/>
      <c r="W191" s="61">
        <v>17.600000000000001</v>
      </c>
      <c r="X191" s="61"/>
      <c r="Y191" s="61"/>
      <c r="Z191" s="61">
        <v>63.212800000000001</v>
      </c>
    </row>
    <row r="192" spans="15:26">
      <c r="O192" s="61">
        <v>2024</v>
      </c>
      <c r="P192" s="61" t="s">
        <v>58</v>
      </c>
      <c r="Q192" s="61">
        <v>728</v>
      </c>
      <c r="R192" s="61">
        <f t="shared" si="17"/>
        <v>37.868865239999998</v>
      </c>
      <c r="S192" s="61">
        <f t="shared" si="18"/>
        <v>18.8</v>
      </c>
      <c r="T192" s="61">
        <f t="shared" si="19"/>
        <v>18800</v>
      </c>
      <c r="U192" s="61"/>
      <c r="V192" s="61"/>
      <c r="W192" s="61">
        <v>18.8</v>
      </c>
      <c r="X192" s="61"/>
      <c r="Y192" s="61"/>
      <c r="Z192" s="61">
        <v>62.8842</v>
      </c>
    </row>
    <row r="193" spans="3:26">
      <c r="O193" s="61">
        <v>2024</v>
      </c>
      <c r="P193" s="61" t="s">
        <v>58</v>
      </c>
      <c r="Q193" s="61">
        <v>728</v>
      </c>
      <c r="R193" s="61">
        <f t="shared" si="17"/>
        <v>37.548374399999993</v>
      </c>
      <c r="S193" s="61">
        <f t="shared" si="18"/>
        <v>20.9</v>
      </c>
      <c r="T193" s="61">
        <f t="shared" si="19"/>
        <v>20900</v>
      </c>
      <c r="U193" s="61"/>
      <c r="V193" s="61"/>
      <c r="W193" s="61">
        <v>20.9</v>
      </c>
      <c r="X193" s="61"/>
      <c r="Y193" s="61"/>
      <c r="Z193" s="61">
        <v>62.351999999999997</v>
      </c>
    </row>
    <row r="194" spans="3:26">
      <c r="O194" s="61">
        <v>2024</v>
      </c>
      <c r="P194" s="61" t="s">
        <v>58</v>
      </c>
      <c r="Q194" s="61">
        <v>728</v>
      </c>
      <c r="R194" s="61">
        <f t="shared" si="17"/>
        <v>37.389032280000002</v>
      </c>
      <c r="S194" s="61">
        <f t="shared" si="18"/>
        <v>22</v>
      </c>
      <c r="T194" s="61">
        <f t="shared" si="19"/>
        <v>22000</v>
      </c>
      <c r="U194" s="61"/>
      <c r="V194" s="61"/>
      <c r="W194" s="61">
        <v>22</v>
      </c>
      <c r="X194" s="61"/>
      <c r="Y194" s="61"/>
      <c r="Z194" s="61">
        <v>62.087400000000002</v>
      </c>
    </row>
    <row r="195" spans="3:26">
      <c r="O195" s="61">
        <v>2024</v>
      </c>
      <c r="P195" s="61" t="s">
        <v>58</v>
      </c>
      <c r="Q195" s="61">
        <v>728</v>
      </c>
      <c r="R195" s="61">
        <f t="shared" si="17"/>
        <v>37.255885859999999</v>
      </c>
      <c r="S195" s="61">
        <f t="shared" si="18"/>
        <v>23</v>
      </c>
      <c r="T195" s="61">
        <f t="shared" si="19"/>
        <v>23000</v>
      </c>
      <c r="U195" s="61"/>
      <c r="V195" s="61"/>
      <c r="W195" s="61">
        <v>23</v>
      </c>
      <c r="X195" s="61"/>
      <c r="Y195" s="61"/>
      <c r="Z195" s="61">
        <v>61.866300000000003</v>
      </c>
    </row>
    <row r="196" spans="3:26">
      <c r="O196" s="61">
        <v>2024</v>
      </c>
      <c r="P196" s="61" t="s">
        <v>58</v>
      </c>
      <c r="Q196" s="61">
        <v>728</v>
      </c>
      <c r="R196" s="61">
        <f t="shared" si="17"/>
        <v>37.071432000000001</v>
      </c>
      <c r="S196" s="61">
        <f t="shared" si="18"/>
        <v>24.3</v>
      </c>
      <c r="T196" s="61">
        <f t="shared" si="19"/>
        <v>24300</v>
      </c>
      <c r="U196" s="61"/>
      <c r="V196" s="61"/>
      <c r="W196" s="61">
        <v>24.3</v>
      </c>
      <c r="X196" s="61"/>
      <c r="Y196" s="61"/>
      <c r="Z196" s="61">
        <v>61.56</v>
      </c>
    </row>
    <row r="197" spans="3:26">
      <c r="C197" s="35"/>
      <c r="O197" s="61">
        <v>2024</v>
      </c>
      <c r="P197" s="61" t="s">
        <v>58</v>
      </c>
      <c r="Q197" s="61">
        <v>728</v>
      </c>
      <c r="R197" s="61">
        <f t="shared" si="17"/>
        <v>36.723541059999995</v>
      </c>
      <c r="S197" s="61">
        <f t="shared" si="18"/>
        <v>26.9</v>
      </c>
      <c r="T197" s="61">
        <f t="shared" si="19"/>
        <v>26900</v>
      </c>
      <c r="U197" s="61"/>
      <c r="V197" s="61"/>
      <c r="W197" s="61">
        <v>26.9</v>
      </c>
      <c r="X197" s="61"/>
      <c r="Y197" s="61"/>
      <c r="Z197" s="61">
        <v>60.982300000000002</v>
      </c>
    </row>
    <row r="198" spans="3:26">
      <c r="O198" s="61">
        <v>2024</v>
      </c>
      <c r="P198" s="61" t="s">
        <v>58</v>
      </c>
      <c r="Q198" s="61">
        <v>728</v>
      </c>
      <c r="R198" s="61">
        <f t="shared" si="17"/>
        <v>36.558417819999995</v>
      </c>
      <c r="S198" s="61">
        <f t="shared" si="18"/>
        <v>28.2</v>
      </c>
      <c r="T198" s="61">
        <f t="shared" si="19"/>
        <v>28200</v>
      </c>
      <c r="U198" s="61"/>
      <c r="V198" s="61"/>
      <c r="W198" s="61">
        <v>28.2</v>
      </c>
      <c r="X198" s="61"/>
      <c r="Y198" s="61"/>
      <c r="Z198" s="61">
        <v>60.708100000000002</v>
      </c>
    </row>
    <row r="199" spans="3:26">
      <c r="O199" s="61">
        <v>2024</v>
      </c>
      <c r="P199" s="61" t="s">
        <v>58</v>
      </c>
      <c r="Q199" s="61">
        <v>728</v>
      </c>
      <c r="R199" s="61">
        <f t="shared" si="17"/>
        <v>36.415274879999998</v>
      </c>
      <c r="S199" s="61">
        <f t="shared" si="18"/>
        <v>29.3</v>
      </c>
      <c r="T199" s="61">
        <f t="shared" si="19"/>
        <v>29300</v>
      </c>
      <c r="U199" s="61"/>
      <c r="V199" s="61"/>
      <c r="W199" s="61">
        <v>29.3</v>
      </c>
      <c r="X199" s="61"/>
      <c r="Y199" s="61"/>
      <c r="Z199" s="61">
        <v>60.470399999999998</v>
      </c>
    </row>
    <row r="200" spans="3:26">
      <c r="O200" s="61">
        <v>2024</v>
      </c>
      <c r="P200" s="61" t="s">
        <v>58</v>
      </c>
      <c r="Q200" s="61">
        <v>728</v>
      </c>
      <c r="R200" s="61">
        <f t="shared" ref="R200:R213" si="20">Z200*0.6022</f>
        <v>36.1837892</v>
      </c>
      <c r="S200" s="61">
        <f t="shared" si="18"/>
        <v>31.2</v>
      </c>
      <c r="T200" s="61">
        <f t="shared" si="19"/>
        <v>31200</v>
      </c>
      <c r="U200" s="61"/>
      <c r="V200" s="61"/>
      <c r="W200" s="61">
        <v>31.2</v>
      </c>
      <c r="X200" s="61"/>
      <c r="Y200" s="61"/>
      <c r="Z200" s="61">
        <v>60.085999999999999</v>
      </c>
    </row>
    <row r="201" spans="3:26">
      <c r="O201" s="61">
        <v>2024</v>
      </c>
      <c r="P201" s="61" t="s">
        <v>58</v>
      </c>
      <c r="Q201" s="61">
        <v>728</v>
      </c>
      <c r="R201" s="61">
        <f t="shared" si="20"/>
        <v>35.9266498</v>
      </c>
      <c r="S201" s="61">
        <f t="shared" si="18"/>
        <v>33.5</v>
      </c>
      <c r="T201" s="61">
        <f t="shared" si="19"/>
        <v>33500</v>
      </c>
      <c r="U201" s="61"/>
      <c r="V201" s="61"/>
      <c r="W201" s="61">
        <v>33.5</v>
      </c>
      <c r="X201" s="61"/>
      <c r="Y201" s="61"/>
      <c r="Z201" s="61">
        <v>59.658999999999999</v>
      </c>
    </row>
    <row r="202" spans="3:26">
      <c r="O202" s="61">
        <v>2024</v>
      </c>
      <c r="P202" s="61" t="s">
        <v>58</v>
      </c>
      <c r="Q202" s="61">
        <v>728</v>
      </c>
      <c r="R202" s="61">
        <f t="shared" si="20"/>
        <v>35.8652254</v>
      </c>
      <c r="S202" s="61">
        <f t="shared" si="18"/>
        <v>34</v>
      </c>
      <c r="T202" s="61">
        <f t="shared" si="19"/>
        <v>34000</v>
      </c>
      <c r="U202" s="61"/>
      <c r="V202" s="61"/>
      <c r="W202" s="61">
        <v>34</v>
      </c>
      <c r="X202" s="61"/>
      <c r="Y202" s="61"/>
      <c r="Z202" s="61">
        <v>59.557000000000002</v>
      </c>
    </row>
    <row r="203" spans="3:26">
      <c r="O203" s="61">
        <v>2024</v>
      </c>
      <c r="P203" s="61" t="s">
        <v>58</v>
      </c>
      <c r="Q203" s="61">
        <v>728</v>
      </c>
      <c r="R203" s="61">
        <f t="shared" si="20"/>
        <v>35.70606394</v>
      </c>
      <c r="S203" s="61">
        <f t="shared" si="18"/>
        <v>35.4</v>
      </c>
      <c r="T203" s="61">
        <f t="shared" si="19"/>
        <v>35400</v>
      </c>
      <c r="U203" s="61"/>
      <c r="V203" s="61"/>
      <c r="W203" s="61">
        <v>35.4</v>
      </c>
      <c r="X203" s="61"/>
      <c r="Y203" s="61"/>
      <c r="Z203" s="61">
        <v>59.292700000000004</v>
      </c>
    </row>
    <row r="204" spans="3:26">
      <c r="O204" s="61">
        <v>2024</v>
      </c>
      <c r="P204" s="61" t="s">
        <v>58</v>
      </c>
      <c r="Q204" s="61">
        <v>728</v>
      </c>
      <c r="R204" s="61">
        <f t="shared" si="20"/>
        <v>35.465364600000001</v>
      </c>
      <c r="S204" s="61">
        <f t="shared" si="18"/>
        <v>37.700000000000003</v>
      </c>
      <c r="T204" s="61">
        <f t="shared" si="19"/>
        <v>37700</v>
      </c>
      <c r="U204" s="61"/>
      <c r="V204" s="61"/>
      <c r="W204" s="61">
        <v>37.700000000000003</v>
      </c>
      <c r="X204" s="61"/>
      <c r="Y204" s="61"/>
      <c r="Z204" s="61">
        <v>58.893000000000001</v>
      </c>
    </row>
    <row r="205" spans="3:26">
      <c r="O205" s="61">
        <v>2024</v>
      </c>
      <c r="P205" s="61" t="s">
        <v>58</v>
      </c>
      <c r="Q205" s="61">
        <v>728</v>
      </c>
      <c r="R205" s="61">
        <f t="shared" si="20"/>
        <v>35.240322460000002</v>
      </c>
      <c r="S205" s="61">
        <f t="shared" si="18"/>
        <v>39.799999999999997</v>
      </c>
      <c r="T205" s="61">
        <f t="shared" si="19"/>
        <v>39800</v>
      </c>
      <c r="U205" s="61"/>
      <c r="V205" s="61"/>
      <c r="W205" s="61">
        <v>39.799999999999997</v>
      </c>
      <c r="X205" s="61"/>
      <c r="Y205" s="61"/>
      <c r="Z205" s="61">
        <v>58.519300000000001</v>
      </c>
    </row>
    <row r="206" spans="3:26">
      <c r="O206" s="61">
        <v>2024</v>
      </c>
      <c r="P206" s="61" t="s">
        <v>58</v>
      </c>
      <c r="Q206" s="61">
        <v>728</v>
      </c>
      <c r="R206" s="61">
        <f t="shared" si="20"/>
        <v>34.909172679999998</v>
      </c>
      <c r="S206" s="61">
        <f t="shared" si="18"/>
        <v>43.2</v>
      </c>
      <c r="T206" s="61">
        <f t="shared" si="19"/>
        <v>43200</v>
      </c>
      <c r="U206" s="61"/>
      <c r="V206" s="61"/>
      <c r="W206" s="61">
        <v>43.2</v>
      </c>
      <c r="X206" s="61"/>
      <c r="Y206" s="61"/>
      <c r="Z206" s="61">
        <v>57.9694</v>
      </c>
    </row>
    <row r="207" spans="3:26">
      <c r="O207" s="61">
        <v>2024</v>
      </c>
      <c r="P207" s="61" t="s">
        <v>58</v>
      </c>
      <c r="Q207" s="61">
        <v>728</v>
      </c>
      <c r="R207" s="61">
        <f t="shared" si="20"/>
        <v>34.792948080000002</v>
      </c>
      <c r="S207" s="61">
        <f t="shared" si="18"/>
        <v>44.4</v>
      </c>
      <c r="T207" s="61">
        <f t="shared" si="19"/>
        <v>44400</v>
      </c>
      <c r="U207" s="61"/>
      <c r="V207" s="61"/>
      <c r="W207" s="61">
        <v>44.4</v>
      </c>
      <c r="X207" s="61"/>
      <c r="Y207" s="61"/>
      <c r="Z207" s="61">
        <v>57.776400000000002</v>
      </c>
    </row>
    <row r="208" spans="3:26">
      <c r="O208" s="61">
        <v>2024</v>
      </c>
      <c r="P208" s="61" t="s">
        <v>58</v>
      </c>
      <c r="Q208" s="61">
        <v>728</v>
      </c>
      <c r="R208" s="61">
        <f t="shared" si="20"/>
        <v>34.55562106</v>
      </c>
      <c r="S208" s="61">
        <f t="shared" si="18"/>
        <v>47</v>
      </c>
      <c r="T208" s="61">
        <f t="shared" si="19"/>
        <v>47000</v>
      </c>
      <c r="U208" s="61"/>
      <c r="V208" s="61"/>
      <c r="W208" s="61">
        <v>47</v>
      </c>
      <c r="X208" s="61"/>
      <c r="Y208" s="61"/>
      <c r="Z208" s="61">
        <v>57.382300000000001</v>
      </c>
    </row>
    <row r="209" spans="13:26">
      <c r="O209" s="61">
        <v>2024</v>
      </c>
      <c r="P209" s="61" t="s">
        <v>58</v>
      </c>
      <c r="Q209" s="61">
        <v>728</v>
      </c>
      <c r="R209" s="61">
        <f t="shared" si="20"/>
        <v>34.474444499999997</v>
      </c>
      <c r="S209" s="61">
        <f t="shared" si="18"/>
        <v>47.9</v>
      </c>
      <c r="T209" s="61">
        <f t="shared" si="19"/>
        <v>47900</v>
      </c>
      <c r="U209" s="61"/>
      <c r="V209" s="61"/>
      <c r="W209" s="61">
        <v>47.9</v>
      </c>
      <c r="X209" s="61"/>
      <c r="Y209" s="61"/>
      <c r="Z209" s="61">
        <v>57.247500000000002</v>
      </c>
    </row>
    <row r="210" spans="13:26">
      <c r="O210" s="61">
        <v>2024</v>
      </c>
      <c r="P210" s="61" t="s">
        <v>58</v>
      </c>
      <c r="Q210" s="61">
        <v>728</v>
      </c>
      <c r="R210" s="61">
        <f t="shared" si="20"/>
        <v>34.348283599999995</v>
      </c>
      <c r="S210" s="61">
        <f t="shared" si="18"/>
        <v>49.3</v>
      </c>
      <c r="T210" s="61">
        <f t="shared" si="19"/>
        <v>49300</v>
      </c>
      <c r="U210" s="61"/>
      <c r="V210" s="61"/>
      <c r="W210" s="61">
        <v>49.3</v>
      </c>
      <c r="X210" s="61"/>
      <c r="Y210" s="61"/>
      <c r="Z210" s="61">
        <v>57.037999999999997</v>
      </c>
    </row>
    <row r="211" spans="13:26">
      <c r="O211" s="61">
        <v>2024</v>
      </c>
      <c r="P211" s="61" t="s">
        <v>58</v>
      </c>
      <c r="Q211" s="61">
        <v>728</v>
      </c>
      <c r="R211" s="61">
        <f t="shared" si="20"/>
        <v>34.150220019999999</v>
      </c>
      <c r="S211" s="61">
        <f t="shared" si="18"/>
        <v>51.6</v>
      </c>
      <c r="T211" s="61">
        <f t="shared" si="19"/>
        <v>51600</v>
      </c>
      <c r="U211" s="61"/>
      <c r="V211" s="61"/>
      <c r="W211" s="61">
        <v>51.6</v>
      </c>
      <c r="X211" s="61"/>
      <c r="Y211" s="61"/>
      <c r="Z211" s="61">
        <v>56.709099999999999</v>
      </c>
    </row>
    <row r="212" spans="13:26">
      <c r="O212" s="61">
        <v>2024</v>
      </c>
      <c r="P212" s="61" t="s">
        <v>58</v>
      </c>
      <c r="Q212" s="61">
        <v>728</v>
      </c>
      <c r="R212" s="61">
        <f t="shared" si="20"/>
        <v>34.030502659999996</v>
      </c>
      <c r="S212" s="61">
        <f t="shared" si="18"/>
        <v>53</v>
      </c>
      <c r="T212" s="61">
        <f t="shared" si="19"/>
        <v>53000</v>
      </c>
      <c r="U212" s="61"/>
      <c r="V212" s="61"/>
      <c r="W212" s="61">
        <v>53</v>
      </c>
      <c r="X212" s="61"/>
      <c r="Y212" s="61"/>
      <c r="Z212" s="61">
        <v>56.510300000000001</v>
      </c>
    </row>
    <row r="213" spans="13:26">
      <c r="O213" s="61">
        <v>2024</v>
      </c>
      <c r="P213" s="61" t="s">
        <v>58</v>
      </c>
      <c r="Q213" s="61">
        <v>728</v>
      </c>
      <c r="R213" s="61">
        <f t="shared" si="20"/>
        <v>33.975280919999996</v>
      </c>
      <c r="S213" s="61">
        <f t="shared" si="18"/>
        <v>53.6</v>
      </c>
      <c r="T213" s="61">
        <f t="shared" si="19"/>
        <v>53600</v>
      </c>
      <c r="U213" s="61"/>
      <c r="V213" s="61"/>
      <c r="W213" s="61">
        <v>53.6</v>
      </c>
      <c r="X213" s="61"/>
      <c r="Y213" s="61"/>
      <c r="Z213" s="61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  <mergeCell ref="A1:J1"/>
    <mergeCell ref="B2:J2"/>
    <mergeCell ref="G3:H3"/>
    <mergeCell ref="I3:J3"/>
    <mergeCell ref="P3:P5"/>
    <mergeCell ref="M3:M5"/>
    <mergeCell ref="N3:N5"/>
    <mergeCell ref="O3:O5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Normal="100" workbookViewId="0">
      <pane ySplit="6" topLeftCell="A56" activePane="bottomLeft" state="frozenSplit"/>
      <selection pane="bottomLeft" activeCell="C58" sqref="C58:F58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9" s="2" customFormat="1">
      <c r="A2" s="5"/>
      <c r="B2" s="67" t="s">
        <v>3</v>
      </c>
      <c r="C2" s="67"/>
      <c r="D2" s="67"/>
      <c r="E2" s="67"/>
      <c r="F2" s="67"/>
      <c r="G2" s="67"/>
      <c r="H2" s="67"/>
      <c r="I2" s="67"/>
    </row>
    <row r="3" spans="1:9" s="2" customFormat="1">
      <c r="A3" s="81" t="s">
        <v>88</v>
      </c>
      <c r="B3" s="81"/>
      <c r="C3" s="81"/>
      <c r="D3" s="81"/>
      <c r="E3" s="81"/>
      <c r="F3" s="81"/>
      <c r="G3" s="81"/>
      <c r="H3" s="81"/>
      <c r="I3" s="81"/>
    </row>
    <row r="4" spans="1:9" s="3" customFormat="1">
      <c r="A4" s="70"/>
      <c r="B4" s="68" t="s">
        <v>5</v>
      </c>
      <c r="C4" s="68" t="s">
        <v>6</v>
      </c>
      <c r="D4" s="68" t="s">
        <v>7</v>
      </c>
      <c r="E4" s="6" t="s">
        <v>8</v>
      </c>
      <c r="F4" s="68" t="s">
        <v>89</v>
      </c>
      <c r="G4" s="68"/>
      <c r="H4" s="68"/>
      <c r="I4" s="8"/>
    </row>
    <row r="5" spans="1:9" s="3" customFormat="1" ht="17.100000000000001" customHeight="1">
      <c r="A5" s="70"/>
      <c r="B5" s="68"/>
      <c r="C5" s="68"/>
      <c r="D5" s="68"/>
      <c r="E5" s="6" t="s">
        <v>14</v>
      </c>
      <c r="F5" s="9" t="s">
        <v>90</v>
      </c>
      <c r="G5" s="74" t="s">
        <v>91</v>
      </c>
      <c r="H5" s="74" t="s">
        <v>92</v>
      </c>
      <c r="I5" s="7"/>
    </row>
    <row r="6" spans="1:9" s="11" customFormat="1" ht="17.25" thickBot="1">
      <c r="A6" s="71"/>
      <c r="B6" s="69"/>
      <c r="C6" s="69"/>
      <c r="D6" s="69"/>
      <c r="E6" s="10" t="s">
        <v>20</v>
      </c>
      <c r="F6" s="12" t="s">
        <v>93</v>
      </c>
      <c r="G6" s="80"/>
      <c r="H6" s="80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62">
        <v>1963</v>
      </c>
      <c r="D58" s="62" t="s">
        <v>50</v>
      </c>
      <c r="E58" s="64">
        <v>0</v>
      </c>
      <c r="F58" s="64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I1" zoomScale="125" workbookViewId="0">
      <pane ySplit="5" topLeftCell="A21" activePane="bottomLeft" state="frozenSplit"/>
      <selection pane="bottomLeft" activeCell="M6" sqref="M6:P4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5" customFormat="1">
      <c r="A2" s="14"/>
      <c r="B2" s="82" t="s">
        <v>3</v>
      </c>
      <c r="C2" s="82"/>
      <c r="D2" s="82"/>
      <c r="E2" s="82"/>
      <c r="F2" s="82"/>
      <c r="G2" s="82"/>
      <c r="H2" s="82"/>
      <c r="I2" s="82"/>
    </row>
    <row r="3" spans="1:18" s="4" customFormat="1" ht="18.95" customHeight="1">
      <c r="A3" s="70"/>
      <c r="B3" s="68" t="s">
        <v>5</v>
      </c>
      <c r="C3" s="68" t="s">
        <v>6</v>
      </c>
      <c r="D3" s="68" t="s">
        <v>7</v>
      </c>
      <c r="E3" s="6" t="s">
        <v>8</v>
      </c>
      <c r="F3" s="68" t="s">
        <v>95</v>
      </c>
      <c r="G3" s="68"/>
      <c r="H3" s="6" t="s">
        <v>10</v>
      </c>
      <c r="I3" s="6" t="s">
        <v>96</v>
      </c>
      <c r="L3" s="68" t="s">
        <v>5</v>
      </c>
      <c r="M3" s="68" t="s">
        <v>6</v>
      </c>
      <c r="N3" s="68" t="s">
        <v>7</v>
      </c>
      <c r="O3" s="6" t="s">
        <v>8</v>
      </c>
      <c r="P3" s="68" t="s">
        <v>97</v>
      </c>
      <c r="Q3" s="68" t="s">
        <v>98</v>
      </c>
    </row>
    <row r="4" spans="1:18" s="4" customFormat="1" ht="17.100000000000001" customHeight="1">
      <c r="A4" s="70"/>
      <c r="B4" s="68"/>
      <c r="C4" s="68"/>
      <c r="D4" s="68"/>
      <c r="E4" s="6" t="s">
        <v>14</v>
      </c>
      <c r="F4" s="68"/>
      <c r="G4" s="68"/>
      <c r="H4" s="7" t="s">
        <v>16</v>
      </c>
      <c r="I4" s="7" t="s">
        <v>99</v>
      </c>
      <c r="L4" s="68"/>
      <c r="M4" s="68"/>
      <c r="N4" s="68"/>
      <c r="O4" s="6" t="s">
        <v>14</v>
      </c>
      <c r="P4" s="68"/>
      <c r="Q4" s="68"/>
    </row>
    <row r="5" spans="1:18" s="17" customFormat="1" ht="19.5" thickBot="1">
      <c r="A5" s="71"/>
      <c r="B5" s="69"/>
      <c r="C5" s="69"/>
      <c r="D5" s="69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69"/>
      <c r="M5" s="69"/>
      <c r="N5" s="69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0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20"/>
    </row>
    <row r="2" spans="1:10">
      <c r="A2" s="14"/>
      <c r="B2" s="82" t="s">
        <v>3</v>
      </c>
      <c r="C2" s="82"/>
      <c r="D2" s="82"/>
      <c r="E2" s="82"/>
      <c r="F2" s="82"/>
      <c r="G2" s="15"/>
      <c r="H2" s="15"/>
      <c r="I2" s="15"/>
      <c r="J2" s="15"/>
    </row>
    <row r="3" spans="1:10">
      <c r="A3" s="70"/>
      <c r="B3" s="68" t="s">
        <v>5</v>
      </c>
      <c r="C3" s="68" t="s">
        <v>6</v>
      </c>
      <c r="D3" s="68" t="s">
        <v>7</v>
      </c>
      <c r="E3" s="6" t="s">
        <v>8</v>
      </c>
      <c r="F3" s="68" t="s">
        <v>96</v>
      </c>
      <c r="G3" s="68"/>
      <c r="H3" s="68"/>
      <c r="I3" s="68"/>
      <c r="J3" s="68"/>
    </row>
    <row r="4" spans="1:10">
      <c r="A4" s="70"/>
      <c r="B4" s="68"/>
      <c r="C4" s="68"/>
      <c r="D4" s="68"/>
      <c r="E4" s="6" t="s">
        <v>14</v>
      </c>
      <c r="F4" s="74" t="s">
        <v>99</v>
      </c>
      <c r="G4" s="74"/>
      <c r="H4" s="74"/>
      <c r="I4" s="68"/>
      <c r="J4" s="68"/>
    </row>
    <row r="5" spans="1:10" ht="16.5" thickBot="1">
      <c r="A5" s="71"/>
      <c r="B5" s="69"/>
      <c r="C5" s="69"/>
      <c r="D5" s="69"/>
      <c r="E5" s="10" t="s">
        <v>20</v>
      </c>
      <c r="F5" s="10" t="s">
        <v>112</v>
      </c>
      <c r="G5" s="10" t="s">
        <v>113</v>
      </c>
      <c r="H5" s="10" t="s">
        <v>114</v>
      </c>
      <c r="I5" s="69"/>
      <c r="J5" s="69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.5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30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147" activePane="bottomLeft" state="frozenSplit"/>
      <selection pane="bottomLeft" activeCell="K17" sqref="K17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4" customFormat="1">
      <c r="B2" s="82" t="s">
        <v>3</v>
      </c>
      <c r="C2" s="82"/>
      <c r="D2" s="82"/>
      <c r="E2" s="82"/>
      <c r="F2" s="82"/>
      <c r="G2" s="82"/>
      <c r="H2" s="82"/>
      <c r="I2" s="82"/>
    </row>
    <row r="3" spans="1:18" s="6" customFormat="1" ht="18.95" customHeight="1">
      <c r="A3" s="70"/>
      <c r="B3" s="68" t="s">
        <v>5</v>
      </c>
      <c r="C3" s="68" t="s">
        <v>6</v>
      </c>
      <c r="D3" s="68" t="s">
        <v>7</v>
      </c>
      <c r="E3" s="6" t="s">
        <v>8</v>
      </c>
      <c r="F3" s="68" t="s">
        <v>149</v>
      </c>
      <c r="G3" s="68"/>
      <c r="H3" s="68"/>
      <c r="I3" s="6" t="s">
        <v>150</v>
      </c>
      <c r="J3" s="68" t="s">
        <v>151</v>
      </c>
      <c r="K3" s="68"/>
      <c r="L3" s="68"/>
      <c r="M3" s="68"/>
      <c r="N3" s="68"/>
      <c r="P3" s="68"/>
      <c r="Q3" s="68"/>
    </row>
    <row r="4" spans="1:18" s="6" customFormat="1" ht="17.100000000000001" customHeight="1">
      <c r="A4" s="70"/>
      <c r="B4" s="68"/>
      <c r="C4" s="68"/>
      <c r="D4" s="68"/>
      <c r="E4" s="6" t="s">
        <v>14</v>
      </c>
      <c r="F4" s="68" t="s">
        <v>152</v>
      </c>
      <c r="G4" s="68"/>
      <c r="H4" s="6" t="s">
        <v>153</v>
      </c>
      <c r="I4" s="6" t="s">
        <v>154</v>
      </c>
      <c r="J4" s="6" t="s">
        <v>14</v>
      </c>
      <c r="K4" s="6" t="s">
        <v>152</v>
      </c>
      <c r="L4" s="68"/>
      <c r="M4" s="68"/>
      <c r="N4" s="68"/>
      <c r="P4" s="68"/>
      <c r="Q4" s="68"/>
    </row>
    <row r="5" spans="1:18" s="10" customFormat="1" ht="16.5" thickBot="1">
      <c r="A5" s="71"/>
      <c r="B5" s="69"/>
      <c r="C5" s="69"/>
      <c r="D5" s="69"/>
      <c r="E5" s="10" t="s">
        <v>20</v>
      </c>
      <c r="F5" s="10" t="s">
        <v>155</v>
      </c>
      <c r="G5" s="10" t="s">
        <v>156</v>
      </c>
      <c r="J5" s="10" t="s">
        <v>20</v>
      </c>
      <c r="L5" s="69"/>
      <c r="M5" s="69"/>
      <c r="N5" s="69"/>
      <c r="P5" s="13"/>
      <c r="Q5" s="16"/>
      <c r="R5" s="16"/>
    </row>
    <row r="6" spans="1:18">
      <c r="B6" s="19"/>
      <c r="C6" s="62">
        <v>1967</v>
      </c>
      <c r="D6" s="62" t="s">
        <v>94</v>
      </c>
      <c r="E6" s="63">
        <v>0</v>
      </c>
      <c r="F6" s="62">
        <f>4.184*G6</f>
        <v>0</v>
      </c>
      <c r="G6" s="63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20"/>
    </row>
    <row r="2" spans="1:11">
      <c r="A2" s="14"/>
      <c r="B2" s="82" t="s">
        <v>3</v>
      </c>
      <c r="C2" s="82"/>
      <c r="D2" s="82"/>
      <c r="E2" s="82"/>
      <c r="F2" s="82"/>
      <c r="G2" s="15"/>
      <c r="H2" s="15"/>
      <c r="I2" s="15"/>
      <c r="J2" s="15"/>
    </row>
    <row r="3" spans="1:11">
      <c r="A3" s="70"/>
      <c r="B3" s="68" t="s">
        <v>5</v>
      </c>
      <c r="C3" s="68" t="s">
        <v>6</v>
      </c>
      <c r="D3" s="68" t="s">
        <v>7</v>
      </c>
      <c r="E3" s="6" t="s">
        <v>8</v>
      </c>
      <c r="F3" s="68" t="s">
        <v>96</v>
      </c>
      <c r="G3" s="68"/>
      <c r="H3" s="68"/>
      <c r="I3" s="68" t="s">
        <v>159</v>
      </c>
      <c r="J3" s="68" t="s">
        <v>28</v>
      </c>
    </row>
    <row r="4" spans="1:11">
      <c r="A4" s="70"/>
      <c r="B4" s="68"/>
      <c r="C4" s="68"/>
      <c r="D4" s="68"/>
      <c r="E4" s="6" t="s">
        <v>14</v>
      </c>
      <c r="F4" s="74" t="s">
        <v>99</v>
      </c>
      <c r="G4" s="74"/>
      <c r="H4" s="74"/>
      <c r="I4" s="68"/>
      <c r="J4" s="68"/>
    </row>
    <row r="5" spans="1:11" ht="16.5" thickBot="1">
      <c r="A5" s="71"/>
      <c r="B5" s="69"/>
      <c r="C5" s="69"/>
      <c r="D5" s="69"/>
      <c r="E5" s="10" t="s">
        <v>20</v>
      </c>
      <c r="F5" s="10" t="s">
        <v>112</v>
      </c>
      <c r="G5" s="10" t="s">
        <v>113</v>
      </c>
      <c r="H5" s="10" t="s">
        <v>114</v>
      </c>
      <c r="I5" s="69"/>
      <c r="J5" s="69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opLeftCell="B1" zoomScale="70" zoomScaleNormal="70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5" customFormat="1">
      <c r="A2" s="14"/>
      <c r="B2" s="82" t="s">
        <v>3</v>
      </c>
      <c r="C2" s="82"/>
      <c r="D2" s="82"/>
      <c r="E2" s="82"/>
      <c r="F2" s="82"/>
      <c r="G2" s="82"/>
      <c r="H2" s="82"/>
      <c r="I2" s="82"/>
    </row>
    <row r="3" spans="1:18" s="4" customFormat="1" ht="18.95" customHeight="1">
      <c r="A3" s="70"/>
      <c r="B3" s="68" t="s">
        <v>5</v>
      </c>
      <c r="C3" s="68" t="s">
        <v>6</v>
      </c>
      <c r="D3" s="68" t="s">
        <v>7</v>
      </c>
      <c r="E3" s="6" t="s">
        <v>8</v>
      </c>
      <c r="F3" s="68" t="s">
        <v>164</v>
      </c>
      <c r="G3" s="68"/>
      <c r="H3" s="68"/>
      <c r="I3" s="68"/>
      <c r="L3" s="68"/>
      <c r="M3" s="68"/>
      <c r="N3" s="68"/>
      <c r="O3" s="6"/>
      <c r="P3" s="68"/>
      <c r="Q3" s="68"/>
    </row>
    <row r="4" spans="1:18" s="4" customFormat="1" ht="17.100000000000001" customHeight="1">
      <c r="A4" s="70"/>
      <c r="B4" s="68"/>
      <c r="C4" s="68"/>
      <c r="D4" s="68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8"/>
      <c r="M4" s="68"/>
      <c r="N4" s="68"/>
      <c r="O4" s="6"/>
      <c r="P4" s="68"/>
      <c r="Q4" s="68"/>
    </row>
    <row r="5" spans="1:18" s="17" customFormat="1" ht="16.5" thickBot="1">
      <c r="A5" s="71"/>
      <c r="B5" s="69"/>
      <c r="C5" s="69"/>
      <c r="D5" s="69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69"/>
      <c r="M5" s="69"/>
      <c r="N5" s="69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zoomScale="85" zoomScaleNormal="85" workbookViewId="0">
      <pane ySplit="5" topLeftCell="A6" activePane="bottomLeft" state="frozenSplit"/>
      <selection pane="bottomLeft" activeCell="E13" sqref="E13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s="14" customFormat="1">
      <c r="B2" s="82" t="s">
        <v>3</v>
      </c>
      <c r="C2" s="82"/>
      <c r="D2" s="82"/>
      <c r="E2" s="82"/>
      <c r="F2" s="82"/>
      <c r="G2" s="82"/>
      <c r="H2" s="82"/>
      <c r="I2" s="82"/>
    </row>
    <row r="3" spans="1:18" s="6" customFormat="1" ht="18.95" customHeight="1">
      <c r="A3" s="70"/>
      <c r="B3" s="68" t="s">
        <v>5</v>
      </c>
      <c r="C3" s="68" t="s">
        <v>6</v>
      </c>
      <c r="D3" s="68" t="s">
        <v>7</v>
      </c>
      <c r="E3" s="6" t="s">
        <v>8</v>
      </c>
      <c r="F3" s="6" t="s">
        <v>164</v>
      </c>
      <c r="L3" s="68"/>
      <c r="M3" s="68"/>
      <c r="N3" s="68"/>
      <c r="P3" s="68"/>
      <c r="Q3" s="68"/>
    </row>
    <row r="4" spans="1:18" s="6" customFormat="1" ht="17.100000000000001" customHeight="1">
      <c r="A4" s="70"/>
      <c r="B4" s="68"/>
      <c r="C4" s="68"/>
      <c r="D4" s="68"/>
      <c r="E4" s="6" t="s">
        <v>14</v>
      </c>
      <c r="F4" s="7" t="s">
        <v>165</v>
      </c>
      <c r="H4" s="7"/>
      <c r="I4" s="7"/>
      <c r="L4" s="68"/>
      <c r="M4" s="68"/>
      <c r="N4" s="68"/>
      <c r="P4" s="68"/>
      <c r="Q4" s="68"/>
    </row>
    <row r="5" spans="1:18" s="10" customFormat="1" ht="16.5" thickBot="1">
      <c r="A5" s="71"/>
      <c r="B5" s="69"/>
      <c r="C5" s="69"/>
      <c r="D5" s="69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69"/>
      <c r="M5" s="69"/>
      <c r="N5" s="69"/>
      <c r="P5" s="13"/>
      <c r="Q5" s="16"/>
      <c r="R5" s="16"/>
    </row>
    <row r="6" spans="1:18">
      <c r="B6" s="19"/>
      <c r="C6" s="65">
        <v>1962</v>
      </c>
      <c r="D6" s="65" t="s">
        <v>34</v>
      </c>
      <c r="E6" s="65">
        <v>161.5</v>
      </c>
      <c r="F6" s="65">
        <v>2.5230000000000001</v>
      </c>
      <c r="I6" s="40">
        <v>603</v>
      </c>
    </row>
    <row r="7" spans="1:18">
      <c r="B7" s="19"/>
      <c r="C7" s="65">
        <v>1962</v>
      </c>
      <c r="D7" s="65" t="s">
        <v>34</v>
      </c>
      <c r="E7" s="65">
        <v>198</v>
      </c>
      <c r="F7" s="65">
        <v>2.77</v>
      </c>
      <c r="I7" s="40">
        <v>662</v>
      </c>
    </row>
    <row r="8" spans="1:18">
      <c r="B8" s="19"/>
      <c r="C8" s="65">
        <v>1962</v>
      </c>
      <c r="D8" s="65" t="s">
        <v>34</v>
      </c>
      <c r="E8" s="65">
        <v>231</v>
      </c>
      <c r="F8" s="65">
        <v>2.887</v>
      </c>
      <c r="I8" s="40">
        <v>690</v>
      </c>
    </row>
    <row r="9" spans="1:18">
      <c r="B9" s="19"/>
      <c r="C9" s="65">
        <v>1962</v>
      </c>
      <c r="D9" s="65" t="s">
        <v>34</v>
      </c>
      <c r="E9" s="65">
        <v>262</v>
      </c>
      <c r="F9" s="65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65">
        <v>2008</v>
      </c>
      <c r="D16" s="65" t="s">
        <v>171</v>
      </c>
      <c r="E16" s="65">
        <v>170.6</v>
      </c>
      <c r="F16" s="65">
        <v>2.37</v>
      </c>
      <c r="G16" s="62"/>
      <c r="H16" s="62"/>
      <c r="I16" s="65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2025-10-09T05:25:41Z</dcterms:modified>
  <cp:category/>
  <cp:contentStatus/>
</cp:coreProperties>
</file>