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ibay\GKI\program\"/>
    </mc:Choice>
  </mc:AlternateContent>
  <xr:revisionPtr revIDLastSave="0" documentId="13_ncr:1_{1136D528-D576-487C-8F62-47E8562517B9}" xr6:coauthVersionLast="47" xr6:coauthVersionMax="47" xr10:uidLastSave="{00000000-0000-0000-0000-000000000000}"/>
  <bookViews>
    <workbookView xWindow="384" yWindow="384" windowWidth="12300" windowHeight="11664" tabRatio="745" firstSheet="2" activeTab="5" xr2:uid="{00000000-000D-0000-FFFF-FFFF00000000}"/>
  </bookViews>
  <sheets>
    <sheet name="COA" sheetId="1" r:id="rId1"/>
    <sheet name="Neraca Saldo" sheetId="2" r:id="rId2"/>
    <sheet name="cash_book" sheetId="3" r:id="rId3"/>
    <sheet name="NERACA" sheetId="4" r:id="rId4"/>
    <sheet name="Laba-Rugi" sheetId="5" r:id="rId5"/>
    <sheet name="Cash Flow" sheetId="6" r:id="rId6"/>
  </sheets>
  <externalReferences>
    <externalReference r:id="rId7"/>
    <externalReference r:id="rId8"/>
    <externalReference r:id="rId9"/>
  </externalReferences>
  <definedNames>
    <definedName name="a">#REF!</definedName>
    <definedName name="aa1..1y1">#REF!</definedName>
    <definedName name="_xlnm.Database">#REF!</definedName>
    <definedName name="DINO">[1]data!$P$3:$R$9</definedName>
    <definedName name="money">'[2]data (2)'!$T$1:$W$1008</definedName>
    <definedName name="na_acc">COA!$B$4:$B$210</definedName>
    <definedName name="no_acc">COA!$A$4:$A$210</definedName>
    <definedName name="O1..01">'[3]R L-2000-2007'!$M$18</definedName>
    <definedName name="Print_Area_MI">#REF!</definedName>
    <definedName name="so">'[2]data (2)'!$T$2:$V$1025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C31" i="6"/>
  <c r="C28" i="6"/>
  <c r="D32" i="6" s="1"/>
  <c r="C22" i="6"/>
  <c r="C19" i="6"/>
  <c r="D23" i="6" s="1"/>
  <c r="C14" i="6"/>
  <c r="C9" i="6"/>
  <c r="D15" i="6" s="1"/>
  <c r="D34" i="6" s="1"/>
  <c r="C65" i="5"/>
  <c r="C55" i="5"/>
  <c r="C50" i="5"/>
  <c r="C40" i="5"/>
  <c r="C18" i="5"/>
  <c r="C42" i="5" s="1"/>
  <c r="C57" i="5" s="1"/>
  <c r="C16" i="5"/>
  <c r="C10" i="5"/>
  <c r="B50" i="4"/>
  <c r="B42" i="4"/>
  <c r="B37" i="4"/>
  <c r="B44" i="4" s="1"/>
  <c r="B52" i="4" s="1"/>
  <c r="B24" i="4"/>
  <c r="B25" i="4" s="1"/>
  <c r="B27" i="4" s="1"/>
  <c r="B19" i="4"/>
  <c r="B13" i="4"/>
  <c r="F193" i="2"/>
  <c r="F192" i="2"/>
  <c r="F191" i="2"/>
  <c r="F190" i="2"/>
  <c r="F189" i="2"/>
  <c r="F187" i="2"/>
  <c r="F185" i="2"/>
  <c r="F184" i="2"/>
  <c r="F183" i="2"/>
  <c r="F182" i="2"/>
  <c r="F181" i="2"/>
  <c r="F180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8" i="2"/>
  <c r="F157" i="2"/>
  <c r="F156" i="2"/>
  <c r="F155" i="2"/>
  <c r="F153" i="2"/>
  <c r="F152" i="2"/>
  <c r="F151" i="2"/>
  <c r="F150" i="2"/>
  <c r="F148" i="2"/>
  <c r="F147" i="2"/>
  <c r="F146" i="2"/>
  <c r="F145" i="2"/>
  <c r="F142" i="2"/>
  <c r="F140" i="2"/>
  <c r="F139" i="2"/>
  <c r="F138" i="2"/>
  <c r="F136" i="2"/>
  <c r="G193" i="2" s="1"/>
  <c r="F128" i="2" s="1"/>
  <c r="F135" i="2"/>
  <c r="F134" i="2"/>
  <c r="F133" i="2"/>
  <c r="C130" i="2"/>
  <c r="C131" i="2" s="1"/>
  <c r="F129" i="2"/>
  <c r="F126" i="2"/>
  <c r="F125" i="2"/>
  <c r="F123" i="2"/>
  <c r="F121" i="2"/>
  <c r="F120" i="2"/>
  <c r="F119" i="2"/>
  <c r="F118" i="2"/>
  <c r="F116" i="2"/>
  <c r="F115" i="2"/>
  <c r="F114" i="2"/>
  <c r="F112" i="2"/>
  <c r="F111" i="2"/>
  <c r="F110" i="2"/>
  <c r="F109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F91" i="2"/>
  <c r="F90" i="2"/>
  <c r="F89" i="2"/>
  <c r="F88" i="2"/>
  <c r="F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2" i="2"/>
  <c r="F61" i="2"/>
  <c r="F60" i="2"/>
  <c r="F130" i="2" s="1"/>
  <c r="F131" i="2" s="1"/>
  <c r="C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7" i="2" s="1"/>
  <c r="F5" i="2"/>
  <c r="F4" i="2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GITA</author>
  </authors>
  <commentList>
    <comment ref="B1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GITA:
di thn 2014 menjadi biaya di SPT</t>
        </r>
      </text>
    </comment>
  </commentList>
</comments>
</file>

<file path=xl/sharedStrings.xml><?xml version="1.0" encoding="utf-8"?>
<sst xmlns="http://schemas.openxmlformats.org/spreadsheetml/2006/main" count="1157" uniqueCount="535">
  <si>
    <t>Chart Of Account</t>
  </si>
  <si>
    <t>No.COA</t>
  </si>
  <si>
    <t>Description</t>
  </si>
  <si>
    <t>Asset</t>
  </si>
  <si>
    <t>11</t>
  </si>
  <si>
    <t>Current Asset</t>
  </si>
  <si>
    <t>110-Cash&amp;Bank</t>
  </si>
  <si>
    <t>Cash And Bank</t>
  </si>
  <si>
    <t>111-Cash</t>
  </si>
  <si>
    <t>Cash on Hand</t>
  </si>
  <si>
    <t>111-0001</t>
  </si>
  <si>
    <t>Petty Cash</t>
  </si>
  <si>
    <t>111-0002</t>
  </si>
  <si>
    <t>Petty Cash Project</t>
  </si>
  <si>
    <t>111-0099</t>
  </si>
  <si>
    <t>Other petty cash</t>
  </si>
  <si>
    <t>112-Bank</t>
  </si>
  <si>
    <t>Cash on Bank</t>
  </si>
  <si>
    <t>112-0001</t>
  </si>
  <si>
    <t>Bank 1</t>
  </si>
  <si>
    <t>112-0002</t>
  </si>
  <si>
    <t>Bank 2</t>
  </si>
  <si>
    <t>112-0003</t>
  </si>
  <si>
    <t>Bank3</t>
  </si>
  <si>
    <t>112-0004</t>
  </si>
  <si>
    <t>Bank 4</t>
  </si>
  <si>
    <t>112-0005</t>
  </si>
  <si>
    <t>Bank 5</t>
  </si>
  <si>
    <t>113-Other Cash</t>
  </si>
  <si>
    <t>Other Cash</t>
  </si>
  <si>
    <t>113-0002</t>
  </si>
  <si>
    <t>Cash on Delivery</t>
  </si>
  <si>
    <t>114-Surat Barharga</t>
  </si>
  <si>
    <t>Commercial Paper</t>
  </si>
  <si>
    <t>114-0001</t>
  </si>
  <si>
    <t>Commercial Paper 1</t>
  </si>
  <si>
    <t>114-0010</t>
  </si>
  <si>
    <t>Bank Guarantee</t>
  </si>
  <si>
    <t>115-Piutang Usaha</t>
  </si>
  <si>
    <t>Piutang Usaha</t>
  </si>
  <si>
    <t>115-0001</t>
  </si>
  <si>
    <t>Piutang Project</t>
  </si>
  <si>
    <t>115-0002</t>
  </si>
  <si>
    <t>Piutang Training</t>
  </si>
  <si>
    <t>115-0003</t>
  </si>
  <si>
    <t>Piutang Technical Service</t>
  </si>
  <si>
    <t>115-0099</t>
  </si>
  <si>
    <t>Piutang usaha lainnya</t>
  </si>
  <si>
    <t>116-Piutang Pihak Lain</t>
  </si>
  <si>
    <t>Piutang pihak lain</t>
  </si>
  <si>
    <t>116-0001</t>
  </si>
  <si>
    <t>Affiliasi 1</t>
  </si>
  <si>
    <t>116-0002</t>
  </si>
  <si>
    <t>Affiliasi 2</t>
  </si>
  <si>
    <t>Piutang Karyawan</t>
  </si>
  <si>
    <t>117-Uang Muka</t>
  </si>
  <si>
    <t>Uang Muka</t>
  </si>
  <si>
    <t>117-0001</t>
  </si>
  <si>
    <t>Uang Muka Pembelian</t>
  </si>
  <si>
    <t>117-0002</t>
  </si>
  <si>
    <t>Uang Muka operasional</t>
  </si>
  <si>
    <t>117-0003</t>
  </si>
  <si>
    <t>Uang muka perjalanan Dinas</t>
  </si>
  <si>
    <t>117-0004</t>
  </si>
  <si>
    <t>Uang Muka Sewa</t>
  </si>
  <si>
    <t>117-0099</t>
  </si>
  <si>
    <t>Uang Muka Lainnya</t>
  </si>
  <si>
    <t>118-Pajak Dibayar dimuka</t>
  </si>
  <si>
    <t>Pajak dibayar dimuka</t>
  </si>
  <si>
    <t>118-0001</t>
  </si>
  <si>
    <t>PPN Masukan</t>
  </si>
  <si>
    <t>118-0002</t>
  </si>
  <si>
    <t>PPh Pasal 21 Advance</t>
  </si>
  <si>
    <t>118-0003</t>
  </si>
  <si>
    <t>PPh Pasal 22 Advance</t>
  </si>
  <si>
    <t>118-0004</t>
  </si>
  <si>
    <t>PPh Pasal 23 Advance</t>
  </si>
  <si>
    <t>118-0005</t>
  </si>
  <si>
    <t>PPh Pasal 25</t>
  </si>
  <si>
    <t>118-0099</t>
  </si>
  <si>
    <t>Pajak dibayar dimuka lainnya</t>
  </si>
  <si>
    <t>119-Biaya Dibayar Dimuka</t>
  </si>
  <si>
    <t>Biaya Dibayar Dimuka</t>
  </si>
  <si>
    <t>119-0001</t>
  </si>
  <si>
    <t>Asuransi Property All Risk</t>
  </si>
  <si>
    <t>119-0002</t>
  </si>
  <si>
    <t>Asuransi Uang Tunai</t>
  </si>
  <si>
    <t>119-0003</t>
  </si>
  <si>
    <t>Asuransi kesehatan Karyawan</t>
  </si>
  <si>
    <t>119-0004</t>
  </si>
  <si>
    <t>Asuransi Kendaraan</t>
  </si>
  <si>
    <t>119-0005</t>
  </si>
  <si>
    <t>Biaya Dibyar Dimuka Promosi</t>
  </si>
  <si>
    <t>119-0006</t>
  </si>
  <si>
    <t>Biaya Dibayar Dimuka Medical</t>
  </si>
  <si>
    <t>119-0007</t>
  </si>
  <si>
    <t>Biaya dibayar dimuka PBB</t>
  </si>
  <si>
    <t>119-0008</t>
  </si>
  <si>
    <t>Biaya Dibayar Dimuka Konsultan</t>
  </si>
  <si>
    <t>119-0099</t>
  </si>
  <si>
    <t>Biaya dibayar dimuka lain2</t>
  </si>
  <si>
    <t>121-Aktiva Tetap</t>
  </si>
  <si>
    <t>Aktiva Tetap</t>
  </si>
  <si>
    <t>121-0001</t>
  </si>
  <si>
    <t>Tanah &amp; Hak Guna Bangunan</t>
  </si>
  <si>
    <t>121-0002</t>
  </si>
  <si>
    <t>Bangunan Gedung dan Perlengkapannya</t>
  </si>
  <si>
    <t>121-0003</t>
  </si>
  <si>
    <t>Furniture</t>
  </si>
  <si>
    <t>121-0004</t>
  </si>
  <si>
    <t>Perlengkapan &amp; Peralatan</t>
  </si>
  <si>
    <t>121-0005</t>
  </si>
  <si>
    <t>Kendaraan</t>
  </si>
  <si>
    <t>122-Akum.Peny</t>
  </si>
  <si>
    <t>Akumulasi Penyusutan</t>
  </si>
  <si>
    <t>122-0002</t>
  </si>
  <si>
    <t>Akum. Penyst. Bangunan &amp; Peralatan</t>
  </si>
  <si>
    <t>122-0003</t>
  </si>
  <si>
    <t>Akum. penyst. Furniture</t>
  </si>
  <si>
    <t>122-0004</t>
  </si>
  <si>
    <t>Akum. Penyst. Perlengkapan &amp; Peralatan</t>
  </si>
  <si>
    <t>122-0005</t>
  </si>
  <si>
    <t>Akum. Penyst. Kendaraan</t>
  </si>
  <si>
    <t>3</t>
  </si>
  <si>
    <t>EQUITAS PERUSAHAAN</t>
  </si>
  <si>
    <t>310-Modal Saham</t>
  </si>
  <si>
    <t>Modal Saham</t>
  </si>
  <si>
    <t>310-0001</t>
  </si>
  <si>
    <t>Modal Pemilik</t>
  </si>
  <si>
    <t>310-0002</t>
  </si>
  <si>
    <t>Laba/Rugi Tahun Lalu</t>
  </si>
  <si>
    <t>310-0003</t>
  </si>
  <si>
    <t>Koreksi Laba/Rugi Tahun Lalu</t>
  </si>
  <si>
    <t>310-0004</t>
  </si>
  <si>
    <t>Laba/Rugi Tahun Berjalan</t>
  </si>
  <si>
    <t>310-0099</t>
  </si>
  <si>
    <t>Historical Balancing</t>
  </si>
  <si>
    <t>5</t>
  </si>
  <si>
    <t>BIAYA</t>
  </si>
  <si>
    <t>50-Biaya Usaha</t>
  </si>
  <si>
    <t>BIAYA USAHA</t>
  </si>
  <si>
    <t>501</t>
  </si>
  <si>
    <t>BIAYA USAHA OPERASIONAL</t>
  </si>
  <si>
    <t>501-1001</t>
  </si>
  <si>
    <t>Biaya Fee Project</t>
  </si>
  <si>
    <t>501-1002</t>
  </si>
  <si>
    <t>Biaya Perjalanan Dinas Projek</t>
  </si>
  <si>
    <t>501-1003</t>
  </si>
  <si>
    <t>Biaya Operasional Project</t>
  </si>
  <si>
    <t>501-1099</t>
  </si>
  <si>
    <t>Biaya Lain2 Project</t>
  </si>
  <si>
    <t>505</t>
  </si>
  <si>
    <t>BIAYA USAHA TRAINING</t>
  </si>
  <si>
    <t>505-1001</t>
  </si>
  <si>
    <t>Biaya Fee Training</t>
  </si>
  <si>
    <t>505-1002</t>
  </si>
  <si>
    <t>Biaya Perjalanan Dinas Training</t>
  </si>
  <si>
    <t>505-1003</t>
  </si>
  <si>
    <t>Biaya Operasional Traning</t>
  </si>
  <si>
    <t>505-1099</t>
  </si>
  <si>
    <t>Biaya Lain2 Training</t>
  </si>
  <si>
    <t>506</t>
  </si>
  <si>
    <t>BIAYA USAHA TEKNIKAL SERVIS</t>
  </si>
  <si>
    <t>506-1001</t>
  </si>
  <si>
    <t>Biaya Fee Teknikal Servis</t>
  </si>
  <si>
    <t>506-1002</t>
  </si>
  <si>
    <t>Biaya Perjalanan Dinas Teknikal Servis</t>
  </si>
  <si>
    <t>506-1003</t>
  </si>
  <si>
    <t>Biaya Operasional Teknikal Servis</t>
  </si>
  <si>
    <t>506-1099</t>
  </si>
  <si>
    <t>Biaya Lain2 Teknikal Servis</t>
  </si>
  <si>
    <t>610-Biaya Opr&amp;Adum</t>
  </si>
  <si>
    <t>BIAYA OPERASIONAL ADMIN DAN UMUM</t>
  </si>
  <si>
    <t>610-0001</t>
  </si>
  <si>
    <t>B. Adm Umun</t>
  </si>
  <si>
    <t>610-0002</t>
  </si>
  <si>
    <t>B. Gaji</t>
  </si>
  <si>
    <t>610-0003</t>
  </si>
  <si>
    <t>B. Keb. Dapur</t>
  </si>
  <si>
    <t>610-0004</t>
  </si>
  <si>
    <t>B. Konsumsi</t>
  </si>
  <si>
    <t>610-0005</t>
  </si>
  <si>
    <t>B. Tunjangan</t>
  </si>
  <si>
    <t>610-0006</t>
  </si>
  <si>
    <t>B. Listrik, Air &amp; Tlp</t>
  </si>
  <si>
    <t>610-0007</t>
  </si>
  <si>
    <t>B. Pemeliharaan Rumah</t>
  </si>
  <si>
    <t>610-0008</t>
  </si>
  <si>
    <t>B. Pajak 21</t>
  </si>
  <si>
    <t>610-0009</t>
  </si>
  <si>
    <t>B. Pemeliharaan Kendaraan</t>
  </si>
  <si>
    <t>610-0010</t>
  </si>
  <si>
    <t>B. ATK &amp; Perlengkapan Kantor</t>
  </si>
  <si>
    <t>610-0011</t>
  </si>
  <si>
    <t>B. Transportasi</t>
  </si>
  <si>
    <t>610-0012</t>
  </si>
  <si>
    <t>Biaya Training</t>
  </si>
  <si>
    <t>610-0013</t>
  </si>
  <si>
    <t>Biaya Perjalanan Dinas</t>
  </si>
  <si>
    <t>610-0014</t>
  </si>
  <si>
    <t>Biaya Asuransi</t>
  </si>
  <si>
    <t>610-0015</t>
  </si>
  <si>
    <t>Biaya BPJS</t>
  </si>
  <si>
    <t>650-Biaya Peny.</t>
  </si>
  <si>
    <t>BIAYA PENYUSUTAN</t>
  </si>
  <si>
    <t>650-0001</t>
  </si>
  <si>
    <t>Penyusutan Bangunan</t>
  </si>
  <si>
    <t>650-0002</t>
  </si>
  <si>
    <t>Penyusutan Furniture</t>
  </si>
  <si>
    <t>650-0003</t>
  </si>
  <si>
    <t>Penyusutan Peralatn kantor</t>
  </si>
  <si>
    <t>650-0004</t>
  </si>
  <si>
    <t>Penyusutan Kendaraan</t>
  </si>
  <si>
    <t>730-Biaya lain2</t>
  </si>
  <si>
    <t>BIAYA BIAYA BANK DAN BIAYA LAIN LAIN</t>
  </si>
  <si>
    <t>730-0001</t>
  </si>
  <si>
    <t>Biaya Provisi BANK</t>
  </si>
  <si>
    <t>730-0002</t>
  </si>
  <si>
    <t>Biaya Bunga Pinjaman BANK</t>
  </si>
  <si>
    <t>730-0003</t>
  </si>
  <si>
    <t>Biaya Administrasi Bank</t>
  </si>
  <si>
    <t>730-0004</t>
  </si>
  <si>
    <t>Biaya Leasing kendaraan</t>
  </si>
  <si>
    <t>730-0005</t>
  </si>
  <si>
    <t>Biaya Penghapusan Piutang Tak Tertagih</t>
  </si>
  <si>
    <t>730-0006</t>
  </si>
  <si>
    <t>Rugi Selisih Kurs</t>
  </si>
  <si>
    <t>730-0007</t>
  </si>
  <si>
    <t>Kerugian Penjualan Asset</t>
  </si>
  <si>
    <t>730-0099</t>
  </si>
  <si>
    <t>Biaya lain lain</t>
  </si>
  <si>
    <t>750-Bi. Pajak</t>
  </si>
  <si>
    <t>BIAYA BIAYA PAJAK</t>
  </si>
  <si>
    <t>750-0001</t>
  </si>
  <si>
    <t>Biaya Pajak PPh Pasal 25</t>
  </si>
  <si>
    <t>750-0002</t>
  </si>
  <si>
    <t>Biaya Pajak PPh Pasal Final</t>
  </si>
  <si>
    <t>750-0006</t>
  </si>
  <si>
    <t>Biaya Denda Tagihan Pajak</t>
  </si>
  <si>
    <t>750-0007</t>
  </si>
  <si>
    <t>Biaya Pajak Daerah</t>
  </si>
  <si>
    <t>750-0099</t>
  </si>
  <si>
    <t>Biaya Pajak lain lain</t>
  </si>
  <si>
    <t>4</t>
  </si>
  <si>
    <t>PENDAPATAN</t>
  </si>
  <si>
    <t>401-Pend. Usaha</t>
  </si>
  <si>
    <t>PENDAPATAN USAHA</t>
  </si>
  <si>
    <t>401-0001</t>
  </si>
  <si>
    <t>Pendapatan Usaha Projek</t>
  </si>
  <si>
    <t>401-0002</t>
  </si>
  <si>
    <t>Pendapatan Usaha Training</t>
  </si>
  <si>
    <t>401-0003</t>
  </si>
  <si>
    <t>Pendapatan Usaha Teknikal Servis</t>
  </si>
  <si>
    <t>401-0099</t>
  </si>
  <si>
    <t>Pendapatan Usaha Lainnya</t>
  </si>
  <si>
    <t>710-Pend.Lain2</t>
  </si>
  <si>
    <t>PENDAPATAN LAIN LAIN DILUAR OPERASIONAL</t>
  </si>
  <si>
    <t>710-0001</t>
  </si>
  <si>
    <t>Jasa Giro Bank</t>
  </si>
  <si>
    <t>710-0004</t>
  </si>
  <si>
    <t>Laba Selisih Kurs</t>
  </si>
  <si>
    <t>710-0005</t>
  </si>
  <si>
    <t>Pend Bunga Deposito</t>
  </si>
  <si>
    <t>710-0006</t>
  </si>
  <si>
    <t>Pendapatan Penjualan Asset</t>
  </si>
  <si>
    <t>710-0099</t>
  </si>
  <si>
    <t>Pendapatan lain lain</t>
  </si>
  <si>
    <t>2</t>
  </si>
  <si>
    <t>KEWAJIBAN</t>
  </si>
  <si>
    <t>21</t>
  </si>
  <si>
    <t>KEWAJIBAN JANGKA PENDEK</t>
  </si>
  <si>
    <t>210-Hutang Usaha</t>
  </si>
  <si>
    <t>HUTANG USAHA</t>
  </si>
  <si>
    <t>210-0001</t>
  </si>
  <si>
    <t>Hutang Usaha Supplier/ Vendor</t>
  </si>
  <si>
    <t>210-0002</t>
  </si>
  <si>
    <t>Hutang Kontraktor</t>
  </si>
  <si>
    <t>210-0099</t>
  </si>
  <si>
    <t>Hutang Supplier Lainnya</t>
  </si>
  <si>
    <t>211-BYMHD</t>
  </si>
  <si>
    <t>BIAYA YANG MASIH HARUS DIBAYAR</t>
  </si>
  <si>
    <t>211-0001</t>
  </si>
  <si>
    <t>BYMHD - Gaji karyawan</t>
  </si>
  <si>
    <t>211-0002</t>
  </si>
  <si>
    <t>BYMHD - Jamsostek</t>
  </si>
  <si>
    <t>211-0003</t>
  </si>
  <si>
    <t>BYMHD - Retribusi Sampah</t>
  </si>
  <si>
    <t>211-0004</t>
  </si>
  <si>
    <t>BYMHD - PLN</t>
  </si>
  <si>
    <t>211-0005</t>
  </si>
  <si>
    <t>BYMHD - Telepon/ Internet</t>
  </si>
  <si>
    <t>211-0006</t>
  </si>
  <si>
    <t>BYMHD - PDAM</t>
  </si>
  <si>
    <t>211-0007</t>
  </si>
  <si>
    <t>BYMHD - Pajak Air Bawah Tanah</t>
  </si>
  <si>
    <t>211-0008</t>
  </si>
  <si>
    <t>BYMHD - Pest Control</t>
  </si>
  <si>
    <t>211-0009</t>
  </si>
  <si>
    <t>BYMHD - Pemeliharaan Kantor</t>
  </si>
  <si>
    <t>211-0010</t>
  </si>
  <si>
    <t>BYMHD - Fee Audit/ Konsultan/ Profesional Fee</t>
  </si>
  <si>
    <t>211-0011</t>
  </si>
  <si>
    <t>BYMHD - Outsourching</t>
  </si>
  <si>
    <t>211-0012</t>
  </si>
  <si>
    <t>BYMHD - Asuransi Property All Risk</t>
  </si>
  <si>
    <t>211-0013</t>
  </si>
  <si>
    <t>BYMHD - Asuransi Uang Tunai</t>
  </si>
  <si>
    <t>211-0014</t>
  </si>
  <si>
    <t>BYMHD - Asuransi Kendaraan</t>
  </si>
  <si>
    <t>211-0015</t>
  </si>
  <si>
    <t>BYMHD - Asuransi Lain-lain</t>
  </si>
  <si>
    <t>211-0016</t>
  </si>
  <si>
    <t>BYMHD - Perjalanan Dinas</t>
  </si>
  <si>
    <t>211-0017</t>
  </si>
  <si>
    <t>BYMHD - Tunjangan Karyawan</t>
  </si>
  <si>
    <t>211-0099</t>
  </si>
  <si>
    <t>BYMHD - Lain-lain</t>
  </si>
  <si>
    <t>212-Hutang Pajak</t>
  </si>
  <si>
    <t>HUTANG PAJAK</t>
  </si>
  <si>
    <t>212-0001</t>
  </si>
  <si>
    <t>Hutang Pajak PPN Keluaran</t>
  </si>
  <si>
    <t>212-0002</t>
  </si>
  <si>
    <t>Hutang Pajak PPH 21</t>
  </si>
  <si>
    <t>212-0003</t>
  </si>
  <si>
    <t>Hutang Pajak PPH 22</t>
  </si>
  <si>
    <t>212-0004</t>
  </si>
  <si>
    <t>Hutang Pajak PPH 23</t>
  </si>
  <si>
    <t>212-0005</t>
  </si>
  <si>
    <t>Hutang Pajak PPH Final Pasal 4 (2)</t>
  </si>
  <si>
    <t>212-0007</t>
  </si>
  <si>
    <t>Hutang Pajak PPH 25</t>
  </si>
  <si>
    <t>212-0008</t>
  </si>
  <si>
    <t>Hutang Pajak PBB</t>
  </si>
  <si>
    <t>212-0009</t>
  </si>
  <si>
    <t>Hutang Pajak Daerah</t>
  </si>
  <si>
    <t>212-0099</t>
  </si>
  <si>
    <t>Hutang Pajak Lainnya</t>
  </si>
  <si>
    <t>213-Hutang Bank</t>
  </si>
  <si>
    <t>HUTANG BANK &amp; INSTITUSI KEUANGAN</t>
  </si>
  <si>
    <t>213-0001</t>
  </si>
  <si>
    <t>Hutang Bank 1</t>
  </si>
  <si>
    <t>213-0002</t>
  </si>
  <si>
    <t>Hutang Bank 2</t>
  </si>
  <si>
    <t>213-0003</t>
  </si>
  <si>
    <t>Hutang Leasing Kendaraan</t>
  </si>
  <si>
    <t>213-0004</t>
  </si>
  <si>
    <t>Hutang Bank Lainnya</t>
  </si>
  <si>
    <t>214-Uang Muka Penj.</t>
  </si>
  <si>
    <t>UANG MUKA PENJUALAN</t>
  </si>
  <si>
    <t>214-0001</t>
  </si>
  <si>
    <t>Uang Muka Projek</t>
  </si>
  <si>
    <t>214-0002</t>
  </si>
  <si>
    <t>Uang Muka Ops. Training</t>
  </si>
  <si>
    <t>214-0003</t>
  </si>
  <si>
    <t>Uang Muka Ops. Tek. Servis</t>
  </si>
  <si>
    <t>214-0004</t>
  </si>
  <si>
    <t>214-0099</t>
  </si>
  <si>
    <t>215-Kewajiban Imbl.psca Kerja</t>
  </si>
  <si>
    <t>KEWAJIBAN IMBALAN PASKA KERJA</t>
  </si>
  <si>
    <t>215-0001</t>
  </si>
  <si>
    <t>Kewajiban Imbalan Paska Kerja</t>
  </si>
  <si>
    <t>216-Pend.dterima dmka</t>
  </si>
  <si>
    <t>PENDAPATAN DITERIMA DIMUKA</t>
  </si>
  <si>
    <t>216-0001</t>
  </si>
  <si>
    <t>Pendapatan Diterima dimuka Projek</t>
  </si>
  <si>
    <t>216-0002</t>
  </si>
  <si>
    <t>Pendapatan Diterima dimuka Traning</t>
  </si>
  <si>
    <t>216-0003</t>
  </si>
  <si>
    <t>Pendapatan Diterima dimuka Teknikal Support</t>
  </si>
  <si>
    <t>216-0099</t>
  </si>
  <si>
    <t>Pendapatan Diterima dimuka Lain lain</t>
  </si>
  <si>
    <t>219-Hutang Afli</t>
  </si>
  <si>
    <t>HUTANG AFILIASI</t>
  </si>
  <si>
    <t>219-0001</t>
  </si>
  <si>
    <t>Hutang Afiliasi PT. A</t>
  </si>
  <si>
    <t>219-0002</t>
  </si>
  <si>
    <t>Hutang Afiliasi PT. B</t>
  </si>
  <si>
    <t>219-0003</t>
  </si>
  <si>
    <t>Hutang ke pemegang saham</t>
  </si>
  <si>
    <t>219-0099</t>
  </si>
  <si>
    <t>Hutang Afilliasi Lainnya</t>
  </si>
  <si>
    <t>220-Hutang Jnagka Pnj</t>
  </si>
  <si>
    <t>HUTANG JANGKA PANJANG</t>
  </si>
  <si>
    <t>220-0001</t>
  </si>
  <si>
    <t>Hutang Jangka Panjang - Bank 1</t>
  </si>
  <si>
    <t>220-0002</t>
  </si>
  <si>
    <t>Hutang Jangka Panjang - Bank 2</t>
  </si>
  <si>
    <t>220-0003</t>
  </si>
  <si>
    <t>Hutang Jangka Panjang - Leasing</t>
  </si>
  <si>
    <t>220-0004</t>
  </si>
  <si>
    <t>Hutang Jangka Panjang - Pemegang Saham</t>
  </si>
  <si>
    <t>220-0005</t>
  </si>
  <si>
    <t>Hutang Jangka Panjang - Investasi</t>
  </si>
  <si>
    <t>220-0006</t>
  </si>
  <si>
    <t>Hutang Jangka Panjang Afilliasi</t>
  </si>
  <si>
    <t>220-0099</t>
  </si>
  <si>
    <t>Hutang Jangka Panjang Lainnya</t>
  </si>
  <si>
    <t>No Akun</t>
  </si>
  <si>
    <t>Nama Akun</t>
  </si>
  <si>
    <t>Saldo Awal</t>
  </si>
  <si>
    <t>Saldo Akhir</t>
  </si>
  <si>
    <t>Kas dan setara Kas</t>
  </si>
  <si>
    <t xml:space="preserve">Kas ditangan </t>
  </si>
  <si>
    <t xml:space="preserve">Bank </t>
  </si>
  <si>
    <t>Piutang Lain-Lain</t>
  </si>
  <si>
    <t>Pajak Dibayar Dimuka</t>
  </si>
  <si>
    <t>Biaya dibayar dimuka</t>
  </si>
  <si>
    <t>Aktiva Tetap :</t>
  </si>
  <si>
    <t>Peralatan Kantor</t>
  </si>
  <si>
    <t>Depresiasi Aktiva Tetap :</t>
  </si>
  <si>
    <t>Akum. Penyst. Furniture</t>
  </si>
  <si>
    <t>Hutang Usaha</t>
  </si>
  <si>
    <t>Hutang Biaya</t>
  </si>
  <si>
    <t>Hutang Pajak</t>
  </si>
  <si>
    <t>Hutang bank</t>
  </si>
  <si>
    <t>Hutang Leasing pemb. Asset</t>
  </si>
  <si>
    <t>Pendapatan diterima Dimuka</t>
  </si>
  <si>
    <t>Hutang Afiliasi dan Pemegang Saham</t>
  </si>
  <si>
    <t>Hutang Bank</t>
  </si>
  <si>
    <t>Modal</t>
  </si>
  <si>
    <t>Laba (Rugi) Ditahan</t>
  </si>
  <si>
    <t>Laba (Rugi) Berjalan</t>
  </si>
  <si>
    <t>Pendapatan Usaha</t>
  </si>
  <si>
    <t>Pendapatan Lain-lain</t>
  </si>
  <si>
    <t>Biaya Usaha</t>
  </si>
  <si>
    <t>Biaya Usaha Proyek</t>
  </si>
  <si>
    <t>Biaya Usaha Training</t>
  </si>
  <si>
    <t>Biaya Usaha Teknikal Service</t>
  </si>
  <si>
    <t>Biaya Administrasi &amp; Umum</t>
  </si>
  <si>
    <t>Biaya Lain2</t>
  </si>
  <si>
    <t>Biaya Pajak</t>
  </si>
  <si>
    <t>Tanggal</t>
  </si>
  <si>
    <t>Kode Transaksi</t>
  </si>
  <si>
    <t>category</t>
  </si>
  <si>
    <t>Debet</t>
  </si>
  <si>
    <t>Kredit</t>
  </si>
  <si>
    <t>CI</t>
  </si>
  <si>
    <t>saldo awal</t>
  </si>
  <si>
    <t>CO</t>
  </si>
  <si>
    <t>expense</t>
  </si>
  <si>
    <t>cost expense</t>
  </si>
  <si>
    <t>KWT</t>
  </si>
  <si>
    <t>oprt pay</t>
  </si>
  <si>
    <t>affiliation</t>
  </si>
  <si>
    <t>tax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</si>
  <si>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</si>
  <si>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</si>
  <si>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</si>
  <si>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</si>
  <si>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</si>
  <si>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</si>
  <si>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</si>
  <si>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</si>
  <si>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</si>
  <si>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</si>
  <si>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</si>
  <si>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</si>
  <si>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</si>
  <si>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AKTIVA</t>
  </si>
  <si>
    <t>Aktiva Lancar :</t>
  </si>
  <si>
    <t>Jumlah Aktiva Lancar</t>
  </si>
  <si>
    <t>Jumlah Aktiva Tetap</t>
  </si>
  <si>
    <t>Akumulasi Penyusutan Aktiva Tetap :</t>
  </si>
  <si>
    <t>Akumulasi Penyusutan Peralatan Kantor</t>
  </si>
  <si>
    <t>Akumulasi Penyusutan Furniture</t>
  </si>
  <si>
    <t>Akumulasi Penyusutan Kendaraan</t>
  </si>
  <si>
    <t>Jumlah Akumulasi Penyusutan Aktiva Tetap</t>
  </si>
  <si>
    <t>Nilai Buku Aktiva Tetap</t>
  </si>
  <si>
    <t>JUMLAH AKTIVA</t>
  </si>
  <si>
    <t>Hutang Lancar</t>
  </si>
  <si>
    <t>Jumlah Hutang Lancar</t>
  </si>
  <si>
    <t>Hutang Jangka Panjang :</t>
  </si>
  <si>
    <t>Jumlah Hutang Jangka Panjang</t>
  </si>
  <si>
    <t>JUMLAH KEWAJIBAN</t>
  </si>
  <si>
    <t>EKUITAS</t>
  </si>
  <si>
    <t>Laba Tahun Berjalan</t>
  </si>
  <si>
    <t>JUMLAH EKUITAS</t>
  </si>
  <si>
    <t>JUMLAH KEWAJIBAN DAN MODAL</t>
  </si>
  <si>
    <t xml:space="preserve">Untuk Periode </t>
  </si>
  <si>
    <t>Pendapatan Proyek</t>
  </si>
  <si>
    <t>Pendapatan Training</t>
  </si>
  <si>
    <t>Pendapatan Technical service</t>
  </si>
  <si>
    <t>Pendapatan lain-Lain</t>
  </si>
  <si>
    <t>Jumlah Pendapatan Usaha</t>
  </si>
  <si>
    <t>HARGA POKOK USAHA</t>
  </si>
  <si>
    <t>OP. Training</t>
  </si>
  <si>
    <t>OP. Project</t>
  </si>
  <si>
    <t>OP. Tech. Service</t>
  </si>
  <si>
    <t>Total Harga pokok Operasional</t>
  </si>
  <si>
    <t>LABA KOTOR USAHA</t>
  </si>
  <si>
    <t>BIAYA OPERASIONAL</t>
  </si>
  <si>
    <t>Operasional Kantor</t>
  </si>
  <si>
    <t>Total Operasional Kantor</t>
  </si>
  <si>
    <t>LABA (RUGI) OPERASIONAL</t>
  </si>
  <si>
    <t>Biaya &amp; Pendapatan Lain-Lain</t>
  </si>
  <si>
    <t>Total Pendapatan Lain2</t>
  </si>
  <si>
    <t>Biaya Lain-lain</t>
  </si>
  <si>
    <t>Bunga Bank</t>
  </si>
  <si>
    <t>Total Biaya Lain2</t>
  </si>
  <si>
    <t>LABA (RUGI) Sebelum Pajak</t>
  </si>
  <si>
    <t>Biaya Pajak Final</t>
  </si>
  <si>
    <t>Biaya pajak Lainnya</t>
  </si>
  <si>
    <t>Total Biaya Pajak</t>
  </si>
  <si>
    <t>LABA (RUGI) Setelah Pajak</t>
  </si>
  <si>
    <t>EBITDA</t>
  </si>
  <si>
    <t>Saldo kas Awal</t>
  </si>
  <si>
    <t>Arus Kas Dari Operasi</t>
  </si>
  <si>
    <t>Ditambah</t>
  </si>
  <si>
    <t>Kas dari Pelanggan</t>
  </si>
  <si>
    <t>Kas dari piutang lain2</t>
  </si>
  <si>
    <t>Total Kas Masuk Operasi</t>
  </si>
  <si>
    <t>Dikurang</t>
  </si>
  <si>
    <t>Kas Keluar Usaha</t>
  </si>
  <si>
    <t>Kas Keluar admin &amp; Umum</t>
  </si>
  <si>
    <t>Pajak</t>
  </si>
  <si>
    <t>Total Kas Keluar Operasi</t>
  </si>
  <si>
    <t>Total Kas Bersih Operasi</t>
  </si>
  <si>
    <t>Arus Kas Investasi</t>
  </si>
  <si>
    <t>Kas masuk penjualan aktiva tetap</t>
  </si>
  <si>
    <t>Total Kas Masuk Investasi</t>
  </si>
  <si>
    <t>Pembelian aktiva tetap</t>
  </si>
  <si>
    <t>Total Kas Keluar Investasi</t>
  </si>
  <si>
    <t>Total Kas Bersih Investasi</t>
  </si>
  <si>
    <t>Arus Kas Pendanaan</t>
  </si>
  <si>
    <t>Pinjaman bank</t>
  </si>
  <si>
    <t>Setoran Modal Saham</t>
  </si>
  <si>
    <t>Total Kas Masuk aktivitas Pendanaan</t>
  </si>
  <si>
    <t>Biaya Bank</t>
  </si>
  <si>
    <t>Total Kas Masuk keluar Pendanaan</t>
  </si>
  <si>
    <t>Total Kas Bersih Pendanaan</t>
  </si>
  <si>
    <t>Saldo Kas Akhir</t>
  </si>
  <si>
    <t>PT. ABCDEFU</t>
  </si>
  <si>
    <t>BALANCE SHEET</t>
  </si>
  <si>
    <t>PROFIT/LOSS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</si>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</sst>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yyyy\-mm\-dd\ h:mm:ss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/>
    <xf numFmtId="41" fontId="2" fillId="0" borderId="0"/>
    <xf numFmtId="0" fontId="4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1" fontId="0" fillId="0" borderId="0" xfId="1" applyNumberFormat="1" applyFont="1" applyAlignment="1">
      <alignment horizontal="center"/>
    </xf>
    <xf numFmtId="1" fontId="2" fillId="0" borderId="0" xfId="1" applyNumberFormat="1"/>
    <xf numFmtId="0" fontId="3" fillId="0" borderId="0" xfId="0" applyFont="1" applyAlignment="1">
      <alignment horizontal="left" indent="2"/>
    </xf>
    <xf numFmtId="1" fontId="0" fillId="0" borderId="0" xfId="1" applyNumberFormat="1" applyFont="1"/>
    <xf numFmtId="1" fontId="0" fillId="0" borderId="0" xfId="0" applyNumberFormat="1"/>
    <xf numFmtId="1" fontId="0" fillId="2" borderId="0" xfId="1" applyNumberFormat="1" applyFont="1" applyFill="1"/>
    <xf numFmtId="1" fontId="0" fillId="0" borderId="0" xfId="1" applyNumberFormat="1" applyFont="1" applyAlignment="1">
      <alignment horizontal="left" indent="2"/>
    </xf>
    <xf numFmtId="1" fontId="2" fillId="0" borderId="0" xfId="1" applyNumberFormat="1" applyAlignment="1">
      <alignment horizontal="left" indent="2"/>
    </xf>
    <xf numFmtId="1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43" fontId="0" fillId="0" borderId="0" xfId="0" applyNumberFormat="1"/>
    <xf numFmtId="43" fontId="2" fillId="2" borderId="0" xfId="1" applyFill="1"/>
    <xf numFmtId="0" fontId="3" fillId="0" borderId="0" xfId="0" applyFont="1" applyAlignment="1">
      <alignment horizontal="left" indent="3"/>
    </xf>
    <xf numFmtId="164" fontId="1" fillId="0" borderId="0" xfId="2" applyNumberFormat="1" applyFont="1"/>
    <xf numFmtId="164" fontId="4" fillId="0" borderId="0" xfId="2" applyNumberFormat="1" applyFont="1"/>
    <xf numFmtId="0" fontId="4" fillId="0" borderId="0" xfId="3"/>
    <xf numFmtId="164" fontId="1" fillId="0" borderId="2" xfId="2" applyNumberFormat="1" applyFont="1" applyBorder="1"/>
    <xf numFmtId="0" fontId="0" fillId="0" borderId="3" xfId="0" applyBorder="1"/>
    <xf numFmtId="0" fontId="0" fillId="0" borderId="4" xfId="0" applyBorder="1"/>
    <xf numFmtId="164" fontId="5" fillId="0" borderId="5" xfId="2" applyNumberFormat="1" applyFont="1" applyBorder="1"/>
    <xf numFmtId="164" fontId="4" fillId="0" borderId="4" xfId="2" applyNumberFormat="1" applyFont="1" applyBorder="1"/>
    <xf numFmtId="0" fontId="4" fillId="0" borderId="4" xfId="3" applyBorder="1"/>
    <xf numFmtId="164" fontId="6" fillId="0" borderId="5" xfId="2" applyNumberFormat="1" applyFont="1" applyBorder="1" applyAlignment="1">
      <alignment horizontal="left" indent="2"/>
    </xf>
    <xf numFmtId="164" fontId="5" fillId="0" borderId="6" xfId="2" applyNumberFormat="1" applyFont="1" applyBorder="1"/>
    <xf numFmtId="0" fontId="4" fillId="0" borderId="6" xfId="3" applyBorder="1"/>
    <xf numFmtId="164" fontId="2" fillId="0" borderId="5" xfId="2" applyNumberFormat="1" applyBorder="1" applyAlignment="1">
      <alignment horizontal="left" indent="4"/>
    </xf>
    <xf numFmtId="43" fontId="7" fillId="0" borderId="6" xfId="2" applyNumberFormat="1" applyFont="1" applyBorder="1"/>
    <xf numFmtId="43" fontId="0" fillId="0" borderId="6" xfId="2" applyNumberFormat="1" applyFont="1" applyBorder="1" applyAlignment="1">
      <alignment horizontal="left"/>
    </xf>
    <xf numFmtId="43" fontId="4" fillId="0" borderId="6" xfId="1" applyFont="1" applyBorder="1"/>
    <xf numFmtId="164" fontId="1" fillId="0" borderId="7" xfId="2" applyNumberFormat="1" applyFont="1" applyBorder="1" applyAlignment="1">
      <alignment horizontal="left" indent="2"/>
    </xf>
    <xf numFmtId="43" fontId="0" fillId="0" borderId="1" xfId="2" applyNumberFormat="1" applyFont="1" applyBorder="1" applyAlignment="1">
      <alignment horizontal="left"/>
    </xf>
    <xf numFmtId="0" fontId="4" fillId="0" borderId="1" xfId="3" applyBorder="1"/>
    <xf numFmtId="164" fontId="2" fillId="0" borderId="5" xfId="2" applyNumberFormat="1" applyBorder="1"/>
    <xf numFmtId="43" fontId="4" fillId="0" borderId="6" xfId="2" applyNumberFormat="1" applyFont="1" applyBorder="1"/>
    <xf numFmtId="43" fontId="5" fillId="0" borderId="6" xfId="2" applyNumberFormat="1" applyFont="1" applyBorder="1"/>
    <xf numFmtId="0" fontId="8" fillId="0" borderId="6" xfId="3" applyFont="1" applyBorder="1"/>
    <xf numFmtId="164" fontId="9" fillId="0" borderId="5" xfId="2" applyNumberFormat="1" applyFont="1" applyBorder="1" applyAlignment="1">
      <alignment horizontal="left" indent="2"/>
    </xf>
    <xf numFmtId="164" fontId="1" fillId="0" borderId="5" xfId="2" applyNumberFormat="1" applyFont="1" applyBorder="1" applyAlignment="1">
      <alignment horizontal="left" indent="3"/>
    </xf>
    <xf numFmtId="164" fontId="10" fillId="0" borderId="7" xfId="2" applyNumberFormat="1" applyFont="1" applyBorder="1"/>
    <xf numFmtId="164" fontId="4" fillId="0" borderId="5" xfId="2" applyNumberFormat="1" applyFont="1" applyBorder="1"/>
    <xf numFmtId="164" fontId="4" fillId="0" borderId="5" xfId="2" applyNumberFormat="1" applyFont="1" applyBorder="1" applyAlignment="1">
      <alignment horizontal="left" indent="4"/>
    </xf>
    <xf numFmtId="0" fontId="4" fillId="0" borderId="5" xfId="3" applyBorder="1"/>
    <xf numFmtId="43" fontId="4" fillId="0" borderId="1" xfId="2" applyNumberFormat="1" applyFont="1" applyBorder="1"/>
    <xf numFmtId="164" fontId="4" fillId="0" borderId="5" xfId="2" applyNumberFormat="1" applyFont="1" applyBorder="1" applyAlignment="1">
      <alignment horizontal="left" indent="2"/>
    </xf>
    <xf numFmtId="164" fontId="1" fillId="0" borderId="7" xfId="2" applyNumberFormat="1" applyFont="1" applyBorder="1"/>
    <xf numFmtId="164" fontId="10" fillId="0" borderId="8" xfId="2" applyNumberFormat="1" applyFont="1" applyBorder="1"/>
    <xf numFmtId="43" fontId="4" fillId="0" borderId="9" xfId="2" applyNumberFormat="1" applyFont="1" applyBorder="1"/>
    <xf numFmtId="0" fontId="4" fillId="0" borderId="9" xfId="3" applyBorder="1"/>
    <xf numFmtId="43" fontId="4" fillId="0" borderId="0" xfId="3" applyNumberFormat="1"/>
    <xf numFmtId="164" fontId="11" fillId="0" borderId="0" xfId="2" applyNumberFormat="1" applyFont="1"/>
    <xf numFmtId="164" fontId="12" fillId="0" borderId="0" xfId="2" applyNumberFormat="1" applyFont="1"/>
    <xf numFmtId="164" fontId="4" fillId="0" borderId="10" xfId="2" applyNumberFormat="1" applyFont="1" applyBorder="1"/>
    <xf numFmtId="0" fontId="0" fillId="0" borderId="10" xfId="0" applyBorder="1"/>
    <xf numFmtId="164" fontId="4" fillId="0" borderId="11" xfId="2" applyNumberFormat="1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4" xfId="0" applyBorder="1"/>
    <xf numFmtId="0" fontId="1" fillId="0" borderId="17" xfId="0" applyFont="1" applyBorder="1"/>
    <xf numFmtId="0" fontId="1" fillId="0" borderId="18" xfId="0" applyFont="1" applyBorder="1"/>
    <xf numFmtId="0" fontId="0" fillId="0" borderId="1" xfId="0" applyBorder="1"/>
    <xf numFmtId="0" fontId="0" fillId="0" borderId="19" xfId="0" applyBorder="1"/>
    <xf numFmtId="0" fontId="1" fillId="0" borderId="1" xfId="0" applyFont="1" applyBorder="1"/>
    <xf numFmtId="0" fontId="0" fillId="0" borderId="18" xfId="0" applyBorder="1"/>
    <xf numFmtId="0" fontId="1" fillId="0" borderId="15" xfId="0" applyFont="1" applyBorder="1"/>
    <xf numFmtId="0" fontId="0" fillId="0" borderId="15" xfId="0" applyBorder="1" applyAlignment="1">
      <alignment horizontal="left" indent="3"/>
    </xf>
    <xf numFmtId="0" fontId="0" fillId="0" borderId="15" xfId="0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2" xfId="0" applyBorder="1"/>
    <xf numFmtId="0" fontId="0" fillId="0" borderId="23" xfId="0" applyBorder="1"/>
    <xf numFmtId="0" fontId="1" fillId="0" borderId="0" xfId="0" applyFont="1"/>
    <xf numFmtId="0" fontId="1" fillId="0" borderId="24" xfId="0" applyFont="1" applyBorder="1"/>
    <xf numFmtId="0" fontId="0" fillId="0" borderId="24" xfId="0" applyBorder="1"/>
    <xf numFmtId="0" fontId="0" fillId="0" borderId="0" xfId="0" applyAlignment="1">
      <alignment horizontal="left" indent="3"/>
    </xf>
    <xf numFmtId="0" fontId="1" fillId="0" borderId="25" xfId="0" applyFont="1" applyBorder="1"/>
    <xf numFmtId="0" fontId="0" fillId="0" borderId="25" xfId="0" applyBorder="1"/>
    <xf numFmtId="0" fontId="1" fillId="0" borderId="2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6" xfId="0" applyFont="1" applyBorder="1"/>
    <xf numFmtId="0" fontId="0" fillId="0" borderId="26" xfId="0" applyBorder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indent="3"/>
    </xf>
    <xf numFmtId="0" fontId="3" fillId="2" borderId="0" xfId="0" applyFont="1" applyFill="1"/>
    <xf numFmtId="0" fontId="1" fillId="0" borderId="6" xfId="0" applyFont="1" applyBorder="1" applyAlignment="1">
      <alignment horizontal="center" vertical="top"/>
    </xf>
    <xf numFmtId="165" fontId="0" fillId="0" borderId="0" xfId="0" applyNumberFormat="1"/>
    <xf numFmtId="164" fontId="4" fillId="0" borderId="0" xfId="2" applyNumberFormat="1" applyFont="1" applyAlignment="1">
      <alignment horizontal="center"/>
    </xf>
    <xf numFmtId="0" fontId="0" fillId="0" borderId="0" xfId="0"/>
    <xf numFmtId="164" fontId="1" fillId="0" borderId="0" xfId="2" applyNumberFormat="1" applyFont="1" applyAlignment="1">
      <alignment horizontal="center"/>
    </xf>
  </cellXfs>
  <cellStyles count="4">
    <cellStyle name="Comma [0] 2" xfId="2" xr:uid="{00000000-0005-0000-0000-000002000000}"/>
    <cellStyle name="Comma 2" xfId="1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Downloads\SSP-BA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IAPAN%20BUKU\PERSIAPAN%20BUKU-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K-TB-1991-2007-R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/>
          <cell r="V6"/>
        </row>
        <row r="7">
          <cell r="V7"/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.1. PERUB-EKUITAS"/>
      <sheetName val="VI.2. PENDAPATAN"/>
      <sheetName val="P A J A K"/>
      <sheetName val="VI.3. B I A Y A"/>
      <sheetName val="VI.4. LABA-RUGI"/>
      <sheetName val="RATIO-RATIO"/>
      <sheetName val="RUGI-LABA-SEPT-07"/>
      <sheetName val="GRAFIK-P-AIR-BY-AIR-00-07"/>
      <sheetName val="GRAFIK-P-PARK-BY-PARK-00-07"/>
      <sheetName val="GRAFIK-P-LIST-BY-LIST-00-07"/>
      <sheetName val="GRAFIK-SEWA-BYR-HUTA-00-07"/>
      <sheetName val="GRAFIK-PEND-SC-OVER-00-07"/>
      <sheetName val="GRAFIK-OPERATING-00-07"/>
      <sheetName val="GRAFIK-CURRENT-RATIO-00-07"/>
      <sheetName val="GRAFIK-DEBT-EQUITY"/>
      <sheetName val="GRAFIK-DEBT-SOLVABLE"/>
      <sheetName val="GRAFIK-CURRENT-LIQUID"/>
      <sheetName val="GRAFIK-AKTIV-NON-LANCAR"/>
      <sheetName val="NERACA-AUDIT-90-07"/>
      <sheetName val="GRAFIK-AKTIVA-HUTANG-00-07"/>
      <sheetName val="GRAFIK-ROI-00-07"/>
      <sheetName val="NERACA-SEPT-07"/>
      <sheetName val="R L-2000-2007 (2)"/>
      <sheetName val="REKAP P-L"/>
      <sheetName val="R L-2000-2007"/>
      <sheetName val="RINCIAN-RUGI-LABA-MEI-07"/>
      <sheetName val="NERACA-07"/>
      <sheetName val="RINCI-NERACA-MEI-07"/>
      <sheetName val="RUGI-LABA-MEI-07"/>
      <sheetName val="RINCI-NERACA-06"/>
      <sheetName val="TRIAL-BAL"/>
      <sheetName val="RINCIAN-PENDAP-07"/>
      <sheetName val="PEND(BEBAN)-LAIN-06"/>
      <sheetName val="BY-PENG-GEDUNG-06"/>
      <sheetName val="BY.ADM &amp; UMUM-06"/>
      <sheetName val="BY PEMASARAN-06"/>
      <sheetName val="BY. PAJAK"/>
      <sheetName val="KAS &amp; BANK"/>
      <sheetName val="AKTIVA LEASING"/>
      <sheetName val="HUTANG LEASING"/>
      <sheetName val="BY. DBY DMK"/>
      <sheetName val="C I P"/>
      <sheetName val="HUT. PJK"/>
      <sheetName val="HUT. SUB ORDINASI"/>
      <sheetName val="TRIAL B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>
        <row r="18">
          <cell r="M18">
            <v>423282736.58823532</v>
          </cell>
        </row>
      </sheetData>
      <sheetData sheetId="25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2"/>
  <sheetViews>
    <sheetView topLeftCell="A112" workbookViewId="0">
      <selection activeCell="A117" sqref="A117:B117"/>
    </sheetView>
  </sheetViews>
  <sheetFormatPr defaultRowHeight="14.4" x14ac:dyDescent="0.3"/>
  <cols>
    <col min="1" max="1" width="13.5546875" bestFit="1" customWidth="1"/>
    <col min="2" max="2" width="60.77734375" bestFit="1" customWidth="1"/>
  </cols>
  <sheetData>
    <row r="2" spans="1:3" x14ac:dyDescent="0.3">
      <c r="A2" t="s">
        <v>0</v>
      </c>
    </row>
    <row r="3" spans="1:3" ht="15.6" customHeight="1" x14ac:dyDescent="0.3">
      <c r="A3" s="2" t="s">
        <v>1</v>
      </c>
      <c r="B3" s="2" t="s">
        <v>2</v>
      </c>
    </row>
    <row r="4" spans="1:3" ht="15.6" customHeight="1" x14ac:dyDescent="0.3">
      <c r="A4" s="2">
        <v>1</v>
      </c>
      <c r="B4" s="2" t="s">
        <v>3</v>
      </c>
      <c r="C4">
        <f t="shared" ref="C4:C35" si="0">+A4</f>
        <v>1</v>
      </c>
    </row>
    <row r="5" spans="1:3" ht="15.6" customHeight="1" x14ac:dyDescent="0.3">
      <c r="A5" s="2" t="s">
        <v>4</v>
      </c>
      <c r="B5" s="2" t="s">
        <v>5</v>
      </c>
      <c r="C5" t="str">
        <f t="shared" si="0"/>
        <v>11</v>
      </c>
    </row>
    <row r="6" spans="1:3" ht="15.6" customHeight="1" x14ac:dyDescent="0.3">
      <c r="A6" s="2" t="s">
        <v>6</v>
      </c>
      <c r="B6" s="2" t="s">
        <v>7</v>
      </c>
      <c r="C6" t="str">
        <f t="shared" si="0"/>
        <v>110-Cash&amp;Bank</v>
      </c>
    </row>
    <row r="7" spans="1:3" ht="15.6" customHeight="1" x14ac:dyDescent="0.3">
      <c r="A7" s="2" t="s">
        <v>8</v>
      </c>
      <c r="B7" s="2" t="s">
        <v>9</v>
      </c>
      <c r="C7" t="str">
        <f t="shared" si="0"/>
        <v>111-Cash</v>
      </c>
    </row>
    <row r="8" spans="1:3" ht="15.6" customHeight="1" x14ac:dyDescent="0.3">
      <c r="A8" s="2" t="s">
        <v>10</v>
      </c>
      <c r="B8" s="2" t="s">
        <v>11</v>
      </c>
      <c r="C8" t="str">
        <f t="shared" si="0"/>
        <v>111-0001</v>
      </c>
    </row>
    <row r="9" spans="1:3" ht="15.6" customHeight="1" x14ac:dyDescent="0.3">
      <c r="A9" s="2" t="s">
        <v>12</v>
      </c>
      <c r="B9" s="2" t="s">
        <v>13</v>
      </c>
      <c r="C9" t="str">
        <f t="shared" si="0"/>
        <v>111-0002</v>
      </c>
    </row>
    <row r="10" spans="1:3" ht="15.6" customHeight="1" x14ac:dyDescent="0.3">
      <c r="A10" s="2" t="s">
        <v>14</v>
      </c>
      <c r="B10" s="2" t="s">
        <v>15</v>
      </c>
      <c r="C10" t="str">
        <f t="shared" si="0"/>
        <v>111-0099</v>
      </c>
    </row>
    <row r="11" spans="1:3" ht="15.6" customHeight="1" x14ac:dyDescent="0.3">
      <c r="A11" s="2" t="s">
        <v>16</v>
      </c>
      <c r="B11" s="2" t="s">
        <v>17</v>
      </c>
      <c r="C11" t="str">
        <f t="shared" si="0"/>
        <v>112-Bank</v>
      </c>
    </row>
    <row r="12" spans="1:3" ht="15.6" customHeight="1" x14ac:dyDescent="0.3">
      <c r="A12" s="2" t="s">
        <v>18</v>
      </c>
      <c r="B12" s="2" t="s">
        <v>19</v>
      </c>
      <c r="C12" t="str">
        <f t="shared" si="0"/>
        <v>112-0001</v>
      </c>
    </row>
    <row r="13" spans="1:3" ht="15.6" customHeight="1" x14ac:dyDescent="0.3">
      <c r="A13" s="2" t="s">
        <v>20</v>
      </c>
      <c r="B13" s="2" t="s">
        <v>21</v>
      </c>
      <c r="C13" t="str">
        <f t="shared" si="0"/>
        <v>112-0002</v>
      </c>
    </row>
    <row r="14" spans="1:3" ht="15.6" customHeight="1" x14ac:dyDescent="0.3">
      <c r="A14" s="2" t="s">
        <v>22</v>
      </c>
      <c r="B14" s="2" t="s">
        <v>23</v>
      </c>
      <c r="C14" t="str">
        <f t="shared" si="0"/>
        <v>112-0003</v>
      </c>
    </row>
    <row r="15" spans="1:3" ht="15.6" customHeight="1" x14ac:dyDescent="0.3">
      <c r="A15" s="2" t="s">
        <v>24</v>
      </c>
      <c r="B15" s="2" t="s">
        <v>25</v>
      </c>
      <c r="C15" t="str">
        <f t="shared" si="0"/>
        <v>112-0004</v>
      </c>
    </row>
    <row r="16" spans="1:3" ht="15.6" customHeight="1" x14ac:dyDescent="0.3">
      <c r="A16" s="2" t="s">
        <v>26</v>
      </c>
      <c r="B16" s="2" t="s">
        <v>27</v>
      </c>
      <c r="C16" t="str">
        <f t="shared" si="0"/>
        <v>112-0005</v>
      </c>
    </row>
    <row r="17" spans="1:3" ht="15.6" customHeight="1" x14ac:dyDescent="0.3">
      <c r="A17" s="2" t="s">
        <v>28</v>
      </c>
      <c r="B17" s="2" t="s">
        <v>29</v>
      </c>
      <c r="C17" t="str">
        <f t="shared" si="0"/>
        <v>113-Other Cash</v>
      </c>
    </row>
    <row r="18" spans="1:3" ht="15.6" customHeight="1" x14ac:dyDescent="0.3">
      <c r="A18" s="2" t="s">
        <v>30</v>
      </c>
      <c r="B18" s="2" t="s">
        <v>31</v>
      </c>
      <c r="C18" t="str">
        <f t="shared" si="0"/>
        <v>113-0002</v>
      </c>
    </row>
    <row r="19" spans="1:3" ht="15.6" customHeight="1" x14ac:dyDescent="0.3">
      <c r="A19" s="2" t="s">
        <v>32</v>
      </c>
      <c r="B19" s="2" t="s">
        <v>33</v>
      </c>
      <c r="C19" t="str">
        <f t="shared" si="0"/>
        <v>114-Surat Barharga</v>
      </c>
    </row>
    <row r="20" spans="1:3" ht="15.6" customHeight="1" x14ac:dyDescent="0.3">
      <c r="A20" s="2" t="s">
        <v>34</v>
      </c>
      <c r="B20" s="2" t="s">
        <v>35</v>
      </c>
      <c r="C20" t="str">
        <f t="shared" si="0"/>
        <v>114-0001</v>
      </c>
    </row>
    <row r="21" spans="1:3" ht="15.6" customHeight="1" x14ac:dyDescent="0.3">
      <c r="A21" s="2" t="s">
        <v>36</v>
      </c>
      <c r="B21" s="2" t="s">
        <v>37</v>
      </c>
      <c r="C21" t="str">
        <f t="shared" si="0"/>
        <v>114-0010</v>
      </c>
    </row>
    <row r="22" spans="1:3" ht="15.6" customHeight="1" x14ac:dyDescent="0.3">
      <c r="A22" s="2" t="s">
        <v>38</v>
      </c>
      <c r="B22" s="2" t="s">
        <v>39</v>
      </c>
      <c r="C22" t="str">
        <f t="shared" si="0"/>
        <v>115-Piutang Usaha</v>
      </c>
    </row>
    <row r="23" spans="1:3" ht="15.6" customHeight="1" x14ac:dyDescent="0.3">
      <c r="A23" s="2" t="s">
        <v>40</v>
      </c>
      <c r="B23" s="2" t="s">
        <v>41</v>
      </c>
      <c r="C23" t="str">
        <f t="shared" si="0"/>
        <v>115-0001</v>
      </c>
    </row>
    <row r="24" spans="1:3" ht="15.6" customHeight="1" x14ac:dyDescent="0.3">
      <c r="A24" s="2" t="s">
        <v>42</v>
      </c>
      <c r="B24" s="2" t="s">
        <v>43</v>
      </c>
      <c r="C24" t="str">
        <f t="shared" si="0"/>
        <v>115-0002</v>
      </c>
    </row>
    <row r="25" spans="1:3" ht="15.6" customHeight="1" x14ac:dyDescent="0.3">
      <c r="A25" s="2" t="s">
        <v>44</v>
      </c>
      <c r="B25" s="2" t="s">
        <v>45</v>
      </c>
      <c r="C25" t="str">
        <f t="shared" si="0"/>
        <v>115-0003</v>
      </c>
    </row>
    <row r="26" spans="1:3" ht="15.6" customHeight="1" x14ac:dyDescent="0.3">
      <c r="A26" s="2" t="s">
        <v>46</v>
      </c>
      <c r="B26" s="2" t="s">
        <v>47</v>
      </c>
      <c r="C26" t="str">
        <f t="shared" si="0"/>
        <v>115-0099</v>
      </c>
    </row>
    <row r="27" spans="1:3" ht="15.6" customHeight="1" x14ac:dyDescent="0.3">
      <c r="A27" s="3" t="s">
        <v>48</v>
      </c>
      <c r="B27" s="2" t="s">
        <v>49</v>
      </c>
      <c r="C27" t="str">
        <f t="shared" si="0"/>
        <v>116-Piutang Pihak Lain</v>
      </c>
    </row>
    <row r="28" spans="1:3" ht="15.6" customHeight="1" x14ac:dyDescent="0.3">
      <c r="A28" s="2" t="s">
        <v>50</v>
      </c>
      <c r="B28" s="2" t="s">
        <v>51</v>
      </c>
      <c r="C28" t="str">
        <f t="shared" si="0"/>
        <v>116-0001</v>
      </c>
    </row>
    <row r="29" spans="1:3" ht="15.6" customHeight="1" x14ac:dyDescent="0.3">
      <c r="A29" s="2" t="s">
        <v>52</v>
      </c>
      <c r="B29" s="2" t="s">
        <v>53</v>
      </c>
      <c r="C29" t="str">
        <f t="shared" si="0"/>
        <v>116-0002</v>
      </c>
    </row>
    <row r="30" spans="1:3" ht="15.6" customHeight="1" x14ac:dyDescent="0.3">
      <c r="A30" s="2" t="s">
        <v>52</v>
      </c>
      <c r="B30" s="2" t="s">
        <v>54</v>
      </c>
      <c r="C30" t="str">
        <f t="shared" si="0"/>
        <v>116-0002</v>
      </c>
    </row>
    <row r="31" spans="1:3" ht="15.6" customHeight="1" x14ac:dyDescent="0.3">
      <c r="A31" s="2" t="s">
        <v>55</v>
      </c>
      <c r="B31" s="2" t="s">
        <v>56</v>
      </c>
      <c r="C31" t="str">
        <f t="shared" si="0"/>
        <v>117-Uang Muka</v>
      </c>
    </row>
    <row r="32" spans="1:3" ht="15.6" customHeight="1" x14ac:dyDescent="0.3">
      <c r="A32" s="2" t="s">
        <v>57</v>
      </c>
      <c r="B32" s="2" t="s">
        <v>58</v>
      </c>
      <c r="C32" t="str">
        <f t="shared" si="0"/>
        <v>117-0001</v>
      </c>
    </row>
    <row r="33" spans="1:3" ht="15.6" customHeight="1" x14ac:dyDescent="0.3">
      <c r="A33" s="2" t="s">
        <v>59</v>
      </c>
      <c r="B33" s="2" t="s">
        <v>60</v>
      </c>
      <c r="C33" t="str">
        <f t="shared" si="0"/>
        <v>117-0002</v>
      </c>
    </row>
    <row r="34" spans="1:3" ht="15.6" customHeight="1" x14ac:dyDescent="0.3">
      <c r="A34" s="2" t="s">
        <v>61</v>
      </c>
      <c r="B34" s="2" t="s">
        <v>62</v>
      </c>
      <c r="C34" t="str">
        <f t="shared" si="0"/>
        <v>117-0003</v>
      </c>
    </row>
    <row r="35" spans="1:3" ht="15.6" customHeight="1" x14ac:dyDescent="0.3">
      <c r="A35" s="2" t="s">
        <v>63</v>
      </c>
      <c r="B35" s="2" t="s">
        <v>64</v>
      </c>
      <c r="C35" t="str">
        <f t="shared" si="0"/>
        <v>117-0004</v>
      </c>
    </row>
    <row r="36" spans="1:3" ht="15.6" customHeight="1" x14ac:dyDescent="0.3">
      <c r="A36" s="2" t="s">
        <v>65</v>
      </c>
      <c r="B36" s="2" t="s">
        <v>66</v>
      </c>
      <c r="C36" t="str">
        <f t="shared" ref="C36:C67" si="1">+A36</f>
        <v>117-0099</v>
      </c>
    </row>
    <row r="37" spans="1:3" ht="15.6" customHeight="1" x14ac:dyDescent="0.3">
      <c r="A37" s="2" t="s">
        <v>67</v>
      </c>
      <c r="B37" s="2" t="s">
        <v>68</v>
      </c>
      <c r="C37" t="str">
        <f t="shared" si="1"/>
        <v>118-Pajak Dibayar dimuka</v>
      </c>
    </row>
    <row r="38" spans="1:3" ht="15.6" customHeight="1" x14ac:dyDescent="0.3">
      <c r="A38" s="2" t="s">
        <v>69</v>
      </c>
      <c r="B38" s="2" t="s">
        <v>70</v>
      </c>
      <c r="C38" t="str">
        <f t="shared" si="1"/>
        <v>118-0001</v>
      </c>
    </row>
    <row r="39" spans="1:3" ht="15.6" customHeight="1" x14ac:dyDescent="0.3">
      <c r="A39" s="2" t="s">
        <v>71</v>
      </c>
      <c r="B39" s="2" t="s">
        <v>72</v>
      </c>
      <c r="C39" t="str">
        <f t="shared" si="1"/>
        <v>118-0002</v>
      </c>
    </row>
    <row r="40" spans="1:3" ht="15.6" customHeight="1" x14ac:dyDescent="0.3">
      <c r="A40" s="2" t="s">
        <v>73</v>
      </c>
      <c r="B40" s="2" t="s">
        <v>74</v>
      </c>
      <c r="C40" t="str">
        <f t="shared" si="1"/>
        <v>118-0003</v>
      </c>
    </row>
    <row r="41" spans="1:3" ht="15.6" customHeight="1" x14ac:dyDescent="0.3">
      <c r="A41" s="2" t="s">
        <v>75</v>
      </c>
      <c r="B41" s="2" t="s">
        <v>76</v>
      </c>
      <c r="C41" t="str">
        <f t="shared" si="1"/>
        <v>118-0004</v>
      </c>
    </row>
    <row r="42" spans="1:3" ht="15.6" customHeight="1" x14ac:dyDescent="0.3">
      <c r="A42" s="2" t="s">
        <v>77</v>
      </c>
      <c r="B42" s="2" t="s">
        <v>78</v>
      </c>
      <c r="C42" t="str">
        <f t="shared" si="1"/>
        <v>118-0005</v>
      </c>
    </row>
    <row r="43" spans="1:3" ht="15.6" customHeight="1" x14ac:dyDescent="0.3">
      <c r="A43" s="2" t="s">
        <v>79</v>
      </c>
      <c r="B43" s="2" t="s">
        <v>80</v>
      </c>
      <c r="C43" t="str">
        <f t="shared" si="1"/>
        <v>118-0099</v>
      </c>
    </row>
    <row r="44" spans="1:3" ht="15.6" customHeight="1" x14ac:dyDescent="0.3">
      <c r="A44" s="3" t="s">
        <v>81</v>
      </c>
      <c r="B44" s="2" t="s">
        <v>82</v>
      </c>
      <c r="C44" t="str">
        <f t="shared" si="1"/>
        <v>119-Biaya Dibayar Dimuka</v>
      </c>
    </row>
    <row r="45" spans="1:3" ht="15.6" customHeight="1" x14ac:dyDescent="0.3">
      <c r="A45" s="2" t="s">
        <v>83</v>
      </c>
      <c r="B45" s="2" t="s">
        <v>84</v>
      </c>
      <c r="C45" t="str">
        <f t="shared" si="1"/>
        <v>119-0001</v>
      </c>
    </row>
    <row r="46" spans="1:3" ht="15.6" customHeight="1" x14ac:dyDescent="0.3">
      <c r="A46" s="2" t="s">
        <v>85</v>
      </c>
      <c r="B46" s="2" t="s">
        <v>86</v>
      </c>
      <c r="C46" t="str">
        <f t="shared" si="1"/>
        <v>119-0002</v>
      </c>
    </row>
    <row r="47" spans="1:3" ht="15.6" customHeight="1" x14ac:dyDescent="0.3">
      <c r="A47" s="2" t="s">
        <v>87</v>
      </c>
      <c r="B47" s="2" t="s">
        <v>88</v>
      </c>
      <c r="C47" t="str">
        <f t="shared" si="1"/>
        <v>119-0003</v>
      </c>
    </row>
    <row r="48" spans="1:3" ht="15.6" customHeight="1" x14ac:dyDescent="0.3">
      <c r="A48" s="2" t="s">
        <v>89</v>
      </c>
      <c r="B48" s="2" t="s">
        <v>90</v>
      </c>
      <c r="C48" t="str">
        <f t="shared" si="1"/>
        <v>119-0004</v>
      </c>
    </row>
    <row r="49" spans="1:3" ht="15.6" customHeight="1" x14ac:dyDescent="0.3">
      <c r="A49" s="2" t="s">
        <v>91</v>
      </c>
      <c r="B49" s="2" t="s">
        <v>92</v>
      </c>
      <c r="C49" t="str">
        <f t="shared" si="1"/>
        <v>119-0005</v>
      </c>
    </row>
    <row r="50" spans="1:3" ht="15.6" customHeight="1" x14ac:dyDescent="0.3">
      <c r="A50" s="2" t="s">
        <v>93</v>
      </c>
      <c r="B50" s="2" t="s">
        <v>94</v>
      </c>
      <c r="C50" t="str">
        <f t="shared" si="1"/>
        <v>119-0006</v>
      </c>
    </row>
    <row r="51" spans="1:3" ht="15.6" customHeight="1" x14ac:dyDescent="0.3">
      <c r="A51" s="2" t="s">
        <v>95</v>
      </c>
      <c r="B51" s="2" t="s">
        <v>96</v>
      </c>
      <c r="C51" t="str">
        <f t="shared" si="1"/>
        <v>119-0007</v>
      </c>
    </row>
    <row r="52" spans="1:3" ht="15.6" customHeight="1" x14ac:dyDescent="0.3">
      <c r="A52" s="2" t="s">
        <v>97</v>
      </c>
      <c r="B52" s="2" t="s">
        <v>98</v>
      </c>
      <c r="C52" t="str">
        <f t="shared" si="1"/>
        <v>119-0008</v>
      </c>
    </row>
    <row r="53" spans="1:3" ht="15.6" customHeight="1" x14ac:dyDescent="0.3">
      <c r="A53" s="2" t="s">
        <v>99</v>
      </c>
      <c r="B53" s="2" t="s">
        <v>100</v>
      </c>
      <c r="C53" t="str">
        <f t="shared" si="1"/>
        <v>119-0099</v>
      </c>
    </row>
    <row r="54" spans="1:3" ht="15.6" customHeight="1" x14ac:dyDescent="0.3">
      <c r="A54" s="3" t="s">
        <v>101</v>
      </c>
      <c r="B54" s="2" t="s">
        <v>102</v>
      </c>
      <c r="C54" t="str">
        <f t="shared" si="1"/>
        <v>121-Aktiva Tetap</v>
      </c>
    </row>
    <row r="55" spans="1:3" ht="15.6" customHeight="1" x14ac:dyDescent="0.3">
      <c r="A55" s="2" t="s">
        <v>103</v>
      </c>
      <c r="B55" s="2" t="s">
        <v>104</v>
      </c>
      <c r="C55" t="str">
        <f t="shared" si="1"/>
        <v>121-0001</v>
      </c>
    </row>
    <row r="56" spans="1:3" ht="15.6" customHeight="1" x14ac:dyDescent="0.3">
      <c r="A56" s="2" t="s">
        <v>105</v>
      </c>
      <c r="B56" s="2" t="s">
        <v>106</v>
      </c>
      <c r="C56" t="str">
        <f t="shared" si="1"/>
        <v>121-0002</v>
      </c>
    </row>
    <row r="57" spans="1:3" ht="15.6" customHeight="1" x14ac:dyDescent="0.3">
      <c r="A57" s="2" t="s">
        <v>107</v>
      </c>
      <c r="B57" s="2" t="s">
        <v>108</v>
      </c>
      <c r="C57" t="str">
        <f t="shared" si="1"/>
        <v>121-0003</v>
      </c>
    </row>
    <row r="58" spans="1:3" ht="15.6" customHeight="1" x14ac:dyDescent="0.3">
      <c r="A58" s="2" t="s">
        <v>109</v>
      </c>
      <c r="B58" s="2" t="s">
        <v>110</v>
      </c>
      <c r="C58" t="str">
        <f t="shared" si="1"/>
        <v>121-0004</v>
      </c>
    </row>
    <row r="59" spans="1:3" ht="15.6" customHeight="1" x14ac:dyDescent="0.3">
      <c r="A59" s="2" t="s">
        <v>111</v>
      </c>
      <c r="B59" s="2" t="s">
        <v>112</v>
      </c>
      <c r="C59" t="str">
        <f t="shared" si="1"/>
        <v>121-0005</v>
      </c>
    </row>
    <row r="60" spans="1:3" ht="15.6" customHeight="1" x14ac:dyDescent="0.3">
      <c r="A60" s="3" t="s">
        <v>113</v>
      </c>
      <c r="B60" s="2" t="s">
        <v>114</v>
      </c>
      <c r="C60" t="str">
        <f t="shared" si="1"/>
        <v>122-Akum.Peny</v>
      </c>
    </row>
    <row r="61" spans="1:3" ht="15.6" customHeight="1" x14ac:dyDescent="0.3">
      <c r="A61" s="2" t="s">
        <v>115</v>
      </c>
      <c r="B61" s="2" t="s">
        <v>116</v>
      </c>
      <c r="C61" t="str">
        <f t="shared" si="1"/>
        <v>122-0002</v>
      </c>
    </row>
    <row r="62" spans="1:3" ht="15.6" customHeight="1" x14ac:dyDescent="0.3">
      <c r="A62" s="2" t="s">
        <v>117</v>
      </c>
      <c r="B62" s="2" t="s">
        <v>118</v>
      </c>
      <c r="C62" t="str">
        <f t="shared" si="1"/>
        <v>122-0003</v>
      </c>
    </row>
    <row r="63" spans="1:3" ht="15.6" customHeight="1" x14ac:dyDescent="0.3">
      <c r="A63" s="2" t="s">
        <v>119</v>
      </c>
      <c r="B63" s="2" t="s">
        <v>120</v>
      </c>
      <c r="C63" t="str">
        <f t="shared" si="1"/>
        <v>122-0004</v>
      </c>
    </row>
    <row r="64" spans="1:3" ht="15.6" customHeight="1" x14ac:dyDescent="0.3">
      <c r="A64" s="2" t="s">
        <v>121</v>
      </c>
      <c r="B64" s="2" t="s">
        <v>122</v>
      </c>
      <c r="C64" t="str">
        <f t="shared" si="1"/>
        <v>122-0005</v>
      </c>
    </row>
    <row r="65" spans="1:3" ht="15.6" customHeight="1" x14ac:dyDescent="0.3">
      <c r="A65" s="4" t="s">
        <v>123</v>
      </c>
      <c r="B65" s="2" t="s">
        <v>124</v>
      </c>
      <c r="C65" t="str">
        <f t="shared" si="1"/>
        <v>3</v>
      </c>
    </row>
    <row r="66" spans="1:3" ht="15.6" customHeight="1" x14ac:dyDescent="0.3">
      <c r="A66" s="3" t="s">
        <v>125</v>
      </c>
      <c r="B66" s="2" t="s">
        <v>126</v>
      </c>
      <c r="C66" t="str">
        <f t="shared" si="1"/>
        <v>310-Modal Saham</v>
      </c>
    </row>
    <row r="67" spans="1:3" ht="15.6" customHeight="1" x14ac:dyDescent="0.3">
      <c r="A67" s="2" t="s">
        <v>127</v>
      </c>
      <c r="B67" s="2" t="s">
        <v>128</v>
      </c>
      <c r="C67" t="str">
        <f t="shared" si="1"/>
        <v>310-0001</v>
      </c>
    </row>
    <row r="68" spans="1:3" ht="15.6" customHeight="1" x14ac:dyDescent="0.3">
      <c r="A68" s="2" t="s">
        <v>129</v>
      </c>
      <c r="B68" s="2" t="s">
        <v>130</v>
      </c>
      <c r="C68" t="str">
        <f t="shared" ref="C68:C99" si="2">+A68</f>
        <v>310-0002</v>
      </c>
    </row>
    <row r="69" spans="1:3" ht="15.6" customHeight="1" x14ac:dyDescent="0.3">
      <c r="A69" s="2" t="s">
        <v>131</v>
      </c>
      <c r="B69" s="2" t="s">
        <v>132</v>
      </c>
      <c r="C69" t="str">
        <f t="shared" si="2"/>
        <v>310-0003</v>
      </c>
    </row>
    <row r="70" spans="1:3" ht="15.6" customHeight="1" x14ac:dyDescent="0.3">
      <c r="A70" s="2" t="s">
        <v>133</v>
      </c>
      <c r="B70" s="2" t="s">
        <v>134</v>
      </c>
      <c r="C70" t="str">
        <f t="shared" si="2"/>
        <v>310-0004</v>
      </c>
    </row>
    <row r="71" spans="1:3" ht="15.6" customHeight="1" x14ac:dyDescent="0.3">
      <c r="A71" s="2" t="s">
        <v>135</v>
      </c>
      <c r="B71" s="2" t="s">
        <v>136</v>
      </c>
      <c r="C71" t="str">
        <f t="shared" si="2"/>
        <v>310-0099</v>
      </c>
    </row>
    <row r="72" spans="1:3" ht="15.6" customHeight="1" x14ac:dyDescent="0.3">
      <c r="A72" s="2" t="s">
        <v>137</v>
      </c>
      <c r="B72" s="2" t="s">
        <v>138</v>
      </c>
      <c r="C72" t="str">
        <f t="shared" si="2"/>
        <v>5</v>
      </c>
    </row>
    <row r="73" spans="1:3" ht="15.6" customHeight="1" x14ac:dyDescent="0.3">
      <c r="A73" s="2" t="s">
        <v>139</v>
      </c>
      <c r="B73" s="2" t="s">
        <v>140</v>
      </c>
      <c r="C73" t="str">
        <f t="shared" si="2"/>
        <v>50-Biaya Usaha</v>
      </c>
    </row>
    <row r="74" spans="1:3" ht="15.6" customHeight="1" x14ac:dyDescent="0.3">
      <c r="A74" s="2" t="s">
        <v>141</v>
      </c>
      <c r="B74" s="2" t="s">
        <v>142</v>
      </c>
      <c r="C74" t="str">
        <f t="shared" si="2"/>
        <v>501</v>
      </c>
    </row>
    <row r="75" spans="1:3" ht="15.6" customHeight="1" x14ac:dyDescent="0.3">
      <c r="A75" s="2" t="s">
        <v>143</v>
      </c>
      <c r="B75" s="2" t="s">
        <v>144</v>
      </c>
      <c r="C75" t="str">
        <f t="shared" si="2"/>
        <v>501-1001</v>
      </c>
    </row>
    <row r="76" spans="1:3" ht="15.6" customHeight="1" x14ac:dyDescent="0.3">
      <c r="A76" s="2" t="s">
        <v>145</v>
      </c>
      <c r="B76" s="2" t="s">
        <v>146</v>
      </c>
      <c r="C76" t="str">
        <f t="shared" si="2"/>
        <v>501-1002</v>
      </c>
    </row>
    <row r="77" spans="1:3" ht="15.6" customHeight="1" x14ac:dyDescent="0.3">
      <c r="A77" s="2" t="s">
        <v>147</v>
      </c>
      <c r="B77" s="2" t="s">
        <v>148</v>
      </c>
      <c r="C77" t="str">
        <f t="shared" si="2"/>
        <v>501-1003</v>
      </c>
    </row>
    <row r="78" spans="1:3" ht="15.6" customHeight="1" x14ac:dyDescent="0.3">
      <c r="A78" s="2" t="s">
        <v>149</v>
      </c>
      <c r="B78" s="2" t="s">
        <v>150</v>
      </c>
      <c r="C78" t="str">
        <f t="shared" si="2"/>
        <v>501-1099</v>
      </c>
    </row>
    <row r="79" spans="1:3" ht="15.6" customHeight="1" x14ac:dyDescent="0.3">
      <c r="A79" s="2" t="s">
        <v>151</v>
      </c>
      <c r="B79" s="2" t="s">
        <v>152</v>
      </c>
      <c r="C79" t="str">
        <f t="shared" si="2"/>
        <v>505</v>
      </c>
    </row>
    <row r="80" spans="1:3" ht="15.6" customHeight="1" x14ac:dyDescent="0.3">
      <c r="A80" s="2" t="s">
        <v>153</v>
      </c>
      <c r="B80" s="2" t="s">
        <v>154</v>
      </c>
      <c r="C80" t="str">
        <f t="shared" si="2"/>
        <v>505-1001</v>
      </c>
    </row>
    <row r="81" spans="1:3" ht="15.6" customHeight="1" x14ac:dyDescent="0.3">
      <c r="A81" s="2" t="s">
        <v>155</v>
      </c>
      <c r="B81" s="2" t="s">
        <v>156</v>
      </c>
      <c r="C81" t="str">
        <f t="shared" si="2"/>
        <v>505-1002</v>
      </c>
    </row>
    <row r="82" spans="1:3" ht="15.6" customHeight="1" x14ac:dyDescent="0.3">
      <c r="A82" s="2" t="s">
        <v>157</v>
      </c>
      <c r="B82" s="2" t="s">
        <v>158</v>
      </c>
      <c r="C82" t="str">
        <f t="shared" si="2"/>
        <v>505-1003</v>
      </c>
    </row>
    <row r="83" spans="1:3" ht="15.6" customHeight="1" x14ac:dyDescent="0.3">
      <c r="A83" s="2" t="s">
        <v>159</v>
      </c>
      <c r="B83" s="2" t="s">
        <v>160</v>
      </c>
      <c r="C83" t="str">
        <f t="shared" si="2"/>
        <v>505-1099</v>
      </c>
    </row>
    <row r="84" spans="1:3" ht="15.6" customHeight="1" x14ac:dyDescent="0.3">
      <c r="A84" s="3" t="s">
        <v>161</v>
      </c>
      <c r="B84" s="2" t="s">
        <v>162</v>
      </c>
      <c r="C84" t="str">
        <f t="shared" si="2"/>
        <v>506</v>
      </c>
    </row>
    <row r="85" spans="1:3" ht="15.6" customHeight="1" x14ac:dyDescent="0.3">
      <c r="A85" s="2" t="s">
        <v>163</v>
      </c>
      <c r="B85" s="2" t="s">
        <v>164</v>
      </c>
      <c r="C85" t="str">
        <f t="shared" si="2"/>
        <v>506-1001</v>
      </c>
    </row>
    <row r="86" spans="1:3" ht="15.6" customHeight="1" x14ac:dyDescent="0.3">
      <c r="A86" s="2" t="s">
        <v>165</v>
      </c>
      <c r="B86" s="2" t="s">
        <v>166</v>
      </c>
      <c r="C86" t="str">
        <f t="shared" si="2"/>
        <v>506-1002</v>
      </c>
    </row>
    <row r="87" spans="1:3" ht="15.6" customHeight="1" x14ac:dyDescent="0.3">
      <c r="A87" s="2" t="s">
        <v>167</v>
      </c>
      <c r="B87" s="2" t="s">
        <v>168</v>
      </c>
      <c r="C87" t="str">
        <f t="shared" si="2"/>
        <v>506-1003</v>
      </c>
    </row>
    <row r="88" spans="1:3" ht="15.6" customHeight="1" x14ac:dyDescent="0.3">
      <c r="A88" s="2" t="s">
        <v>169</v>
      </c>
      <c r="B88" s="2" t="s">
        <v>170</v>
      </c>
      <c r="C88" t="str">
        <f t="shared" si="2"/>
        <v>506-1099</v>
      </c>
    </row>
    <row r="89" spans="1:3" ht="15.6" customHeight="1" x14ac:dyDescent="0.3">
      <c r="A89" s="3" t="s">
        <v>171</v>
      </c>
      <c r="B89" s="2" t="s">
        <v>172</v>
      </c>
      <c r="C89" t="str">
        <f t="shared" si="2"/>
        <v>610-Biaya Opr&amp;Adum</v>
      </c>
    </row>
    <row r="90" spans="1:3" ht="15.6" customHeight="1" x14ac:dyDescent="0.3">
      <c r="A90" s="2" t="s">
        <v>173</v>
      </c>
      <c r="B90" s="2" t="s">
        <v>174</v>
      </c>
      <c r="C90" t="str">
        <f t="shared" si="2"/>
        <v>610-0001</v>
      </c>
    </row>
    <row r="91" spans="1:3" ht="15.6" customHeight="1" x14ac:dyDescent="0.3">
      <c r="A91" s="2" t="s">
        <v>175</v>
      </c>
      <c r="B91" s="2" t="s">
        <v>176</v>
      </c>
      <c r="C91" t="str">
        <f t="shared" si="2"/>
        <v>610-0002</v>
      </c>
    </row>
    <row r="92" spans="1:3" ht="15.6" customHeight="1" x14ac:dyDescent="0.3">
      <c r="A92" s="2" t="s">
        <v>177</v>
      </c>
      <c r="B92" s="2" t="s">
        <v>178</v>
      </c>
      <c r="C92" t="str">
        <f t="shared" si="2"/>
        <v>610-0003</v>
      </c>
    </row>
    <row r="93" spans="1:3" ht="15.6" customHeight="1" x14ac:dyDescent="0.3">
      <c r="A93" s="2" t="s">
        <v>179</v>
      </c>
      <c r="B93" s="2" t="s">
        <v>180</v>
      </c>
      <c r="C93" t="str">
        <f t="shared" si="2"/>
        <v>610-0004</v>
      </c>
    </row>
    <row r="94" spans="1:3" ht="15.6" customHeight="1" x14ac:dyDescent="0.3">
      <c r="A94" s="2" t="s">
        <v>181</v>
      </c>
      <c r="B94" s="2" t="s">
        <v>182</v>
      </c>
      <c r="C94" t="str">
        <f t="shared" si="2"/>
        <v>610-0005</v>
      </c>
    </row>
    <row r="95" spans="1:3" ht="15.6" customHeight="1" x14ac:dyDescent="0.3">
      <c r="A95" s="2" t="s">
        <v>183</v>
      </c>
      <c r="B95" s="2" t="s">
        <v>184</v>
      </c>
      <c r="C95" t="str">
        <f t="shared" si="2"/>
        <v>610-0006</v>
      </c>
    </row>
    <row r="96" spans="1:3" ht="15.6" customHeight="1" x14ac:dyDescent="0.3">
      <c r="A96" s="2" t="s">
        <v>185</v>
      </c>
      <c r="B96" s="2" t="s">
        <v>186</v>
      </c>
      <c r="C96" t="str">
        <f t="shared" si="2"/>
        <v>610-0007</v>
      </c>
    </row>
    <row r="97" spans="1:3" ht="15.6" customHeight="1" x14ac:dyDescent="0.3">
      <c r="A97" s="2" t="s">
        <v>187</v>
      </c>
      <c r="B97" s="2" t="s">
        <v>188</v>
      </c>
      <c r="C97" t="str">
        <f t="shared" si="2"/>
        <v>610-0008</v>
      </c>
    </row>
    <row r="98" spans="1:3" ht="15.6" customHeight="1" x14ac:dyDescent="0.3">
      <c r="A98" s="2" t="s">
        <v>189</v>
      </c>
      <c r="B98" s="2" t="s">
        <v>190</v>
      </c>
      <c r="C98" t="str">
        <f t="shared" si="2"/>
        <v>610-0009</v>
      </c>
    </row>
    <row r="99" spans="1:3" ht="15.6" customHeight="1" x14ac:dyDescent="0.3">
      <c r="A99" s="2" t="s">
        <v>191</v>
      </c>
      <c r="B99" s="2" t="s">
        <v>192</v>
      </c>
      <c r="C99" t="str">
        <f t="shared" si="2"/>
        <v>610-0010</v>
      </c>
    </row>
    <row r="100" spans="1:3" ht="15.6" customHeight="1" x14ac:dyDescent="0.3">
      <c r="A100" s="2" t="s">
        <v>193</v>
      </c>
      <c r="B100" s="2" t="s">
        <v>194</v>
      </c>
      <c r="C100" t="str">
        <f t="shared" ref="C100:C131" si="3">+A100</f>
        <v>610-0011</v>
      </c>
    </row>
    <row r="101" spans="1:3" ht="15.6" customHeight="1" x14ac:dyDescent="0.3">
      <c r="A101" s="2" t="s">
        <v>195</v>
      </c>
      <c r="B101" s="2" t="s">
        <v>196</v>
      </c>
      <c r="C101" t="str">
        <f t="shared" si="3"/>
        <v>610-0012</v>
      </c>
    </row>
    <row r="102" spans="1:3" ht="15.6" customHeight="1" x14ac:dyDescent="0.3">
      <c r="A102" s="2" t="s">
        <v>197</v>
      </c>
      <c r="B102" s="2" t="s">
        <v>198</v>
      </c>
      <c r="C102" t="str">
        <f t="shared" si="3"/>
        <v>610-0013</v>
      </c>
    </row>
    <row r="103" spans="1:3" ht="15.6" customHeight="1" x14ac:dyDescent="0.3">
      <c r="A103" s="2" t="s">
        <v>199</v>
      </c>
      <c r="B103" s="2" t="s">
        <v>200</v>
      </c>
      <c r="C103" t="str">
        <f t="shared" si="3"/>
        <v>610-0014</v>
      </c>
    </row>
    <row r="104" spans="1:3" ht="15.6" customHeight="1" x14ac:dyDescent="0.3">
      <c r="A104" s="2" t="s">
        <v>201</v>
      </c>
      <c r="B104" s="2" t="s">
        <v>202</v>
      </c>
      <c r="C104" t="str">
        <f t="shared" si="3"/>
        <v>610-0015</v>
      </c>
    </row>
    <row r="105" spans="1:3" ht="15.6" customHeight="1" x14ac:dyDescent="0.3">
      <c r="A105" s="3" t="s">
        <v>203</v>
      </c>
      <c r="B105" s="2" t="s">
        <v>204</v>
      </c>
      <c r="C105" t="str">
        <f t="shared" si="3"/>
        <v>650-Biaya Peny.</v>
      </c>
    </row>
    <row r="106" spans="1:3" ht="15.6" customHeight="1" x14ac:dyDescent="0.3">
      <c r="A106" s="2" t="s">
        <v>205</v>
      </c>
      <c r="B106" s="2" t="s">
        <v>206</v>
      </c>
      <c r="C106" t="str">
        <f t="shared" si="3"/>
        <v>650-0001</v>
      </c>
    </row>
    <row r="107" spans="1:3" ht="15.6" customHeight="1" x14ac:dyDescent="0.3">
      <c r="A107" s="2" t="s">
        <v>207</v>
      </c>
      <c r="B107" s="2" t="s">
        <v>208</v>
      </c>
      <c r="C107" t="str">
        <f t="shared" si="3"/>
        <v>650-0002</v>
      </c>
    </row>
    <row r="108" spans="1:3" ht="15.6" customHeight="1" x14ac:dyDescent="0.3">
      <c r="A108" s="2" t="s">
        <v>209</v>
      </c>
      <c r="B108" s="2" t="s">
        <v>210</v>
      </c>
      <c r="C108" t="str">
        <f t="shared" si="3"/>
        <v>650-0003</v>
      </c>
    </row>
    <row r="109" spans="1:3" ht="15.6" customHeight="1" x14ac:dyDescent="0.3">
      <c r="A109" s="2" t="s">
        <v>211</v>
      </c>
      <c r="B109" s="2" t="s">
        <v>212</v>
      </c>
      <c r="C109" t="str">
        <f t="shared" si="3"/>
        <v>650-0004</v>
      </c>
    </row>
    <row r="110" spans="1:3" ht="15.6" customHeight="1" x14ac:dyDescent="0.3">
      <c r="A110" s="3" t="s">
        <v>213</v>
      </c>
      <c r="B110" s="2" t="s">
        <v>214</v>
      </c>
      <c r="C110" t="str">
        <f t="shared" si="3"/>
        <v>730-Biaya lain2</v>
      </c>
    </row>
    <row r="111" spans="1:3" ht="15.6" customHeight="1" x14ac:dyDescent="0.3">
      <c r="A111" s="2" t="s">
        <v>215</v>
      </c>
      <c r="B111" s="2" t="s">
        <v>216</v>
      </c>
      <c r="C111" t="str">
        <f t="shared" si="3"/>
        <v>730-0001</v>
      </c>
    </row>
    <row r="112" spans="1:3" ht="15.6" customHeight="1" x14ac:dyDescent="0.3">
      <c r="A112" s="2" t="s">
        <v>217</v>
      </c>
      <c r="B112" s="2" t="s">
        <v>218</v>
      </c>
      <c r="C112" t="str">
        <f t="shared" si="3"/>
        <v>730-0002</v>
      </c>
    </row>
    <row r="113" spans="1:3" ht="15.6" customHeight="1" x14ac:dyDescent="0.3">
      <c r="A113" s="2" t="s">
        <v>219</v>
      </c>
      <c r="B113" s="2" t="s">
        <v>220</v>
      </c>
      <c r="C113" t="str">
        <f t="shared" si="3"/>
        <v>730-0003</v>
      </c>
    </row>
    <row r="114" spans="1:3" ht="15.6" customHeight="1" x14ac:dyDescent="0.3">
      <c r="A114" s="2" t="s">
        <v>221</v>
      </c>
      <c r="B114" s="2" t="s">
        <v>222</v>
      </c>
      <c r="C114" t="str">
        <f t="shared" si="3"/>
        <v>730-0004</v>
      </c>
    </row>
    <row r="115" spans="1:3" ht="15.6" customHeight="1" x14ac:dyDescent="0.3">
      <c r="A115" s="2" t="s">
        <v>223</v>
      </c>
      <c r="B115" s="2" t="s">
        <v>224</v>
      </c>
      <c r="C115" t="str">
        <f t="shared" si="3"/>
        <v>730-0005</v>
      </c>
    </row>
    <row r="116" spans="1:3" ht="15.6" customHeight="1" x14ac:dyDescent="0.3">
      <c r="A116" s="2" t="s">
        <v>225</v>
      </c>
      <c r="B116" s="2" t="s">
        <v>226</v>
      </c>
      <c r="C116" t="str">
        <f t="shared" si="3"/>
        <v>730-0006</v>
      </c>
    </row>
    <row r="117" spans="1:3" ht="15.6" customHeight="1" x14ac:dyDescent="0.3">
      <c r="A117" s="2" t="s">
        <v>227</v>
      </c>
      <c r="B117" s="2" t="s">
        <v>228</v>
      </c>
      <c r="C117" t="str">
        <f t="shared" si="3"/>
        <v>730-0007</v>
      </c>
    </row>
    <row r="118" spans="1:3" ht="15.6" customHeight="1" x14ac:dyDescent="0.3">
      <c r="A118" s="2" t="s">
        <v>229</v>
      </c>
      <c r="B118" s="2" t="s">
        <v>230</v>
      </c>
      <c r="C118" t="str">
        <f t="shared" si="3"/>
        <v>730-0099</v>
      </c>
    </row>
    <row r="119" spans="1:3" ht="15.6" customHeight="1" x14ac:dyDescent="0.3">
      <c r="A119" s="3" t="s">
        <v>231</v>
      </c>
      <c r="B119" s="2" t="s">
        <v>232</v>
      </c>
      <c r="C119" t="str">
        <f t="shared" si="3"/>
        <v>750-Bi. Pajak</v>
      </c>
    </row>
    <row r="120" spans="1:3" ht="15.6" customHeight="1" x14ac:dyDescent="0.3">
      <c r="A120" s="2" t="s">
        <v>233</v>
      </c>
      <c r="B120" s="2" t="s">
        <v>234</v>
      </c>
      <c r="C120" t="str">
        <f t="shared" si="3"/>
        <v>750-0001</v>
      </c>
    </row>
    <row r="121" spans="1:3" ht="15.6" customHeight="1" x14ac:dyDescent="0.3">
      <c r="A121" s="2" t="s">
        <v>235</v>
      </c>
      <c r="B121" s="2" t="s">
        <v>236</v>
      </c>
      <c r="C121" t="str">
        <f t="shared" si="3"/>
        <v>750-0002</v>
      </c>
    </row>
    <row r="122" spans="1:3" ht="15.6" customHeight="1" x14ac:dyDescent="0.3">
      <c r="A122" s="2" t="s">
        <v>237</v>
      </c>
      <c r="B122" s="2" t="s">
        <v>238</v>
      </c>
      <c r="C122" t="str">
        <f t="shared" si="3"/>
        <v>750-0006</v>
      </c>
    </row>
    <row r="123" spans="1:3" ht="15.6" customHeight="1" x14ac:dyDescent="0.3">
      <c r="A123" s="2" t="s">
        <v>239</v>
      </c>
      <c r="B123" s="2" t="s">
        <v>240</v>
      </c>
      <c r="C123" t="str">
        <f t="shared" si="3"/>
        <v>750-0007</v>
      </c>
    </row>
    <row r="124" spans="1:3" ht="15.6" customHeight="1" x14ac:dyDescent="0.3">
      <c r="A124" s="2" t="s">
        <v>241</v>
      </c>
      <c r="B124" s="2" t="s">
        <v>242</v>
      </c>
      <c r="C124" t="str">
        <f t="shared" si="3"/>
        <v>750-0099</v>
      </c>
    </row>
    <row r="125" spans="1:3" ht="15.6" customHeight="1" x14ac:dyDescent="0.3">
      <c r="A125" s="2" t="s">
        <v>243</v>
      </c>
      <c r="B125" s="2" t="s">
        <v>244</v>
      </c>
      <c r="C125" t="str">
        <f t="shared" si="3"/>
        <v>4</v>
      </c>
    </row>
    <row r="126" spans="1:3" ht="15.6" customHeight="1" x14ac:dyDescent="0.3">
      <c r="A126" s="3" t="s">
        <v>245</v>
      </c>
      <c r="B126" s="2" t="s">
        <v>246</v>
      </c>
      <c r="C126" t="str">
        <f t="shared" si="3"/>
        <v>401-Pend. Usaha</v>
      </c>
    </row>
    <row r="127" spans="1:3" ht="15.6" customHeight="1" x14ac:dyDescent="0.3">
      <c r="A127" s="2" t="s">
        <v>247</v>
      </c>
      <c r="B127" s="2" t="s">
        <v>248</v>
      </c>
      <c r="C127" t="str">
        <f t="shared" si="3"/>
        <v>401-0001</v>
      </c>
    </row>
    <row r="128" spans="1:3" ht="15.6" customHeight="1" x14ac:dyDescent="0.3">
      <c r="A128" s="2" t="s">
        <v>249</v>
      </c>
      <c r="B128" s="2" t="s">
        <v>250</v>
      </c>
      <c r="C128" t="str">
        <f t="shared" si="3"/>
        <v>401-0002</v>
      </c>
    </row>
    <row r="129" spans="1:3" ht="15.6" customHeight="1" x14ac:dyDescent="0.3">
      <c r="A129" s="2" t="s">
        <v>251</v>
      </c>
      <c r="B129" s="2" t="s">
        <v>252</v>
      </c>
      <c r="C129" t="str">
        <f t="shared" si="3"/>
        <v>401-0003</v>
      </c>
    </row>
    <row r="130" spans="1:3" ht="15.6" customHeight="1" x14ac:dyDescent="0.3">
      <c r="A130" s="2" t="s">
        <v>253</v>
      </c>
      <c r="B130" s="2" t="s">
        <v>254</v>
      </c>
      <c r="C130" t="str">
        <f t="shared" si="3"/>
        <v>401-0099</v>
      </c>
    </row>
    <row r="131" spans="1:3" ht="15.6" customHeight="1" x14ac:dyDescent="0.3">
      <c r="A131" s="2" t="s">
        <v>255</v>
      </c>
      <c r="B131" s="2" t="s">
        <v>256</v>
      </c>
      <c r="C131" t="str">
        <f t="shared" si="3"/>
        <v>710-Pend.Lain2</v>
      </c>
    </row>
    <row r="132" spans="1:3" ht="15.6" customHeight="1" x14ac:dyDescent="0.3">
      <c r="A132" s="2" t="s">
        <v>257</v>
      </c>
      <c r="B132" s="2" t="s">
        <v>258</v>
      </c>
      <c r="C132" t="str">
        <f t="shared" ref="C132:C163" si="4">+A132</f>
        <v>710-0001</v>
      </c>
    </row>
    <row r="133" spans="1:3" ht="15.6" customHeight="1" x14ac:dyDescent="0.3">
      <c r="A133" s="2" t="s">
        <v>259</v>
      </c>
      <c r="B133" s="2" t="s">
        <v>260</v>
      </c>
      <c r="C133" t="str">
        <f t="shared" si="4"/>
        <v>710-0004</v>
      </c>
    </row>
    <row r="134" spans="1:3" ht="15.6" customHeight="1" x14ac:dyDescent="0.3">
      <c r="A134" s="2" t="s">
        <v>261</v>
      </c>
      <c r="B134" s="2" t="s">
        <v>262</v>
      </c>
      <c r="C134" t="str">
        <f t="shared" si="4"/>
        <v>710-0005</v>
      </c>
    </row>
    <row r="135" spans="1:3" ht="15.6" customHeight="1" x14ac:dyDescent="0.3">
      <c r="A135" s="99" t="s">
        <v>263</v>
      </c>
      <c r="B135" s="2" t="s">
        <v>264</v>
      </c>
      <c r="C135" t="str">
        <f t="shared" si="4"/>
        <v>710-0006</v>
      </c>
    </row>
    <row r="136" spans="1:3" ht="15.6" customHeight="1" x14ac:dyDescent="0.3">
      <c r="A136" s="2" t="s">
        <v>265</v>
      </c>
      <c r="B136" s="2" t="s">
        <v>266</v>
      </c>
      <c r="C136" t="str">
        <f t="shared" si="4"/>
        <v>710-0099</v>
      </c>
    </row>
    <row r="137" spans="1:3" ht="15.6" customHeight="1" x14ac:dyDescent="0.3">
      <c r="A137" s="2" t="s">
        <v>267</v>
      </c>
      <c r="B137" s="2" t="s">
        <v>268</v>
      </c>
      <c r="C137" t="str">
        <f t="shared" si="4"/>
        <v>2</v>
      </c>
    </row>
    <row r="138" spans="1:3" ht="15.6" customHeight="1" x14ac:dyDescent="0.3">
      <c r="A138" s="2" t="s">
        <v>269</v>
      </c>
      <c r="B138" s="2" t="s">
        <v>270</v>
      </c>
      <c r="C138" t="str">
        <f t="shared" si="4"/>
        <v>21</v>
      </c>
    </row>
    <row r="139" spans="1:3" ht="15.6" customHeight="1" x14ac:dyDescent="0.3">
      <c r="A139" s="2" t="s">
        <v>271</v>
      </c>
      <c r="B139" s="2" t="s">
        <v>272</v>
      </c>
      <c r="C139" t="str">
        <f t="shared" si="4"/>
        <v>210-Hutang Usaha</v>
      </c>
    </row>
    <row r="140" spans="1:3" ht="15.6" customHeight="1" x14ac:dyDescent="0.3">
      <c r="A140" s="2" t="s">
        <v>273</v>
      </c>
      <c r="B140" s="2" t="s">
        <v>274</v>
      </c>
      <c r="C140" t="str">
        <f t="shared" si="4"/>
        <v>210-0001</v>
      </c>
    </row>
    <row r="141" spans="1:3" ht="15.6" customHeight="1" x14ac:dyDescent="0.3">
      <c r="A141" s="2" t="s">
        <v>275</v>
      </c>
      <c r="B141" s="2" t="s">
        <v>276</v>
      </c>
      <c r="C141" t="str">
        <f t="shared" si="4"/>
        <v>210-0002</v>
      </c>
    </row>
    <row r="142" spans="1:3" ht="15.6" customHeight="1" x14ac:dyDescent="0.3">
      <c r="A142" s="2" t="s">
        <v>277</v>
      </c>
      <c r="B142" s="2" t="s">
        <v>278</v>
      </c>
      <c r="C142" t="str">
        <f t="shared" si="4"/>
        <v>210-0099</v>
      </c>
    </row>
    <row r="143" spans="1:3" ht="15.6" customHeight="1" x14ac:dyDescent="0.3">
      <c r="A143" s="2" t="s">
        <v>279</v>
      </c>
      <c r="B143" s="2" t="s">
        <v>280</v>
      </c>
      <c r="C143" t="str">
        <f t="shared" si="4"/>
        <v>211-BYMHD</v>
      </c>
    </row>
    <row r="144" spans="1:3" ht="15.6" customHeight="1" x14ac:dyDescent="0.3">
      <c r="A144" s="2" t="s">
        <v>281</v>
      </c>
      <c r="B144" s="2" t="s">
        <v>282</v>
      </c>
      <c r="C144" t="str">
        <f t="shared" si="4"/>
        <v>211-0001</v>
      </c>
    </row>
    <row r="145" spans="1:3" ht="15.6" customHeight="1" x14ac:dyDescent="0.3">
      <c r="A145" s="2" t="s">
        <v>283</v>
      </c>
      <c r="B145" s="2" t="s">
        <v>284</v>
      </c>
      <c r="C145" t="str">
        <f t="shared" si="4"/>
        <v>211-0002</v>
      </c>
    </row>
    <row r="146" spans="1:3" ht="15.6" customHeight="1" x14ac:dyDescent="0.3">
      <c r="A146" s="2" t="s">
        <v>285</v>
      </c>
      <c r="B146" s="2" t="s">
        <v>286</v>
      </c>
      <c r="C146" t="str">
        <f t="shared" si="4"/>
        <v>211-0003</v>
      </c>
    </row>
    <row r="147" spans="1:3" ht="15.6" customHeight="1" x14ac:dyDescent="0.3">
      <c r="A147" s="2" t="s">
        <v>287</v>
      </c>
      <c r="B147" s="2" t="s">
        <v>288</v>
      </c>
      <c r="C147" t="str">
        <f t="shared" si="4"/>
        <v>211-0004</v>
      </c>
    </row>
    <row r="148" spans="1:3" ht="15.6" customHeight="1" x14ac:dyDescent="0.3">
      <c r="A148" s="2" t="s">
        <v>289</v>
      </c>
      <c r="B148" s="2" t="s">
        <v>290</v>
      </c>
      <c r="C148" t="str">
        <f t="shared" si="4"/>
        <v>211-0005</v>
      </c>
    </row>
    <row r="149" spans="1:3" ht="15.6" customHeight="1" x14ac:dyDescent="0.3">
      <c r="A149" s="2" t="s">
        <v>291</v>
      </c>
      <c r="B149" s="2" t="s">
        <v>292</v>
      </c>
      <c r="C149" t="str">
        <f t="shared" si="4"/>
        <v>211-0006</v>
      </c>
    </row>
    <row r="150" spans="1:3" ht="15.6" customHeight="1" x14ac:dyDescent="0.3">
      <c r="A150" s="2" t="s">
        <v>293</v>
      </c>
      <c r="B150" s="2" t="s">
        <v>294</v>
      </c>
      <c r="C150" t="str">
        <f t="shared" si="4"/>
        <v>211-0007</v>
      </c>
    </row>
    <row r="151" spans="1:3" ht="15.6" customHeight="1" x14ac:dyDescent="0.3">
      <c r="A151" s="2" t="s">
        <v>295</v>
      </c>
      <c r="B151" s="2" t="s">
        <v>296</v>
      </c>
      <c r="C151" t="str">
        <f t="shared" si="4"/>
        <v>211-0008</v>
      </c>
    </row>
    <row r="152" spans="1:3" ht="15.6" customHeight="1" x14ac:dyDescent="0.3">
      <c r="A152" s="2" t="s">
        <v>297</v>
      </c>
      <c r="B152" s="2" t="s">
        <v>298</v>
      </c>
      <c r="C152" t="str">
        <f t="shared" si="4"/>
        <v>211-0009</v>
      </c>
    </row>
    <row r="153" spans="1:3" ht="15.6" customHeight="1" x14ac:dyDescent="0.3">
      <c r="A153" s="2" t="s">
        <v>299</v>
      </c>
      <c r="B153" s="2" t="s">
        <v>300</v>
      </c>
      <c r="C153" t="str">
        <f t="shared" si="4"/>
        <v>211-0010</v>
      </c>
    </row>
    <row r="154" spans="1:3" ht="15.6" customHeight="1" x14ac:dyDescent="0.3">
      <c r="A154" s="2" t="s">
        <v>301</v>
      </c>
      <c r="B154" s="2" t="s">
        <v>302</v>
      </c>
      <c r="C154" t="str">
        <f t="shared" si="4"/>
        <v>211-0011</v>
      </c>
    </row>
    <row r="155" spans="1:3" ht="15.6" customHeight="1" x14ac:dyDescent="0.3">
      <c r="A155" s="2" t="s">
        <v>303</v>
      </c>
      <c r="B155" s="2" t="s">
        <v>304</v>
      </c>
      <c r="C155" t="str">
        <f t="shared" si="4"/>
        <v>211-0012</v>
      </c>
    </row>
    <row r="156" spans="1:3" ht="15.6" customHeight="1" x14ac:dyDescent="0.3">
      <c r="A156" s="2" t="s">
        <v>305</v>
      </c>
      <c r="B156" s="2" t="s">
        <v>306</v>
      </c>
      <c r="C156" t="str">
        <f t="shared" si="4"/>
        <v>211-0013</v>
      </c>
    </row>
    <row r="157" spans="1:3" ht="15.6" customHeight="1" x14ac:dyDescent="0.3">
      <c r="A157" s="2" t="s">
        <v>307</v>
      </c>
      <c r="B157" s="2" t="s">
        <v>308</v>
      </c>
      <c r="C157" t="str">
        <f t="shared" si="4"/>
        <v>211-0014</v>
      </c>
    </row>
    <row r="158" spans="1:3" ht="15.6" customHeight="1" x14ac:dyDescent="0.3">
      <c r="A158" s="2" t="s">
        <v>309</v>
      </c>
      <c r="B158" s="2" t="s">
        <v>310</v>
      </c>
      <c r="C158" t="str">
        <f t="shared" si="4"/>
        <v>211-0015</v>
      </c>
    </row>
    <row r="159" spans="1:3" ht="15.6" customHeight="1" x14ac:dyDescent="0.3">
      <c r="A159" s="2" t="s">
        <v>311</v>
      </c>
      <c r="B159" s="2" t="s">
        <v>312</v>
      </c>
      <c r="C159" t="str">
        <f t="shared" si="4"/>
        <v>211-0016</v>
      </c>
    </row>
    <row r="160" spans="1:3" ht="15.6" customHeight="1" x14ac:dyDescent="0.3">
      <c r="A160" s="2" t="s">
        <v>313</v>
      </c>
      <c r="B160" s="2" t="s">
        <v>314</v>
      </c>
      <c r="C160" t="str">
        <f t="shared" si="4"/>
        <v>211-0017</v>
      </c>
    </row>
    <row r="161" spans="1:3" ht="15.6" customHeight="1" x14ac:dyDescent="0.3">
      <c r="A161" s="2" t="s">
        <v>315</v>
      </c>
      <c r="B161" s="2" t="s">
        <v>316</v>
      </c>
      <c r="C161" t="str">
        <f t="shared" si="4"/>
        <v>211-0099</v>
      </c>
    </row>
    <row r="162" spans="1:3" ht="15.6" customHeight="1" x14ac:dyDescent="0.3">
      <c r="A162" s="2" t="s">
        <v>317</v>
      </c>
      <c r="B162" s="2" t="s">
        <v>318</v>
      </c>
      <c r="C162" t="str">
        <f t="shared" si="4"/>
        <v>212-Hutang Pajak</v>
      </c>
    </row>
    <row r="163" spans="1:3" ht="15.6" customHeight="1" x14ac:dyDescent="0.3">
      <c r="A163" s="2" t="s">
        <v>319</v>
      </c>
      <c r="B163" s="2" t="s">
        <v>320</v>
      </c>
      <c r="C163" t="str">
        <f t="shared" si="4"/>
        <v>212-0001</v>
      </c>
    </row>
    <row r="164" spans="1:3" ht="15.6" customHeight="1" x14ac:dyDescent="0.3">
      <c r="A164" s="2" t="s">
        <v>321</v>
      </c>
      <c r="B164" s="2" t="s">
        <v>322</v>
      </c>
      <c r="C164" t="str">
        <f t="shared" ref="C164:C195" si="5">+A164</f>
        <v>212-0002</v>
      </c>
    </row>
    <row r="165" spans="1:3" ht="15.6" customHeight="1" x14ac:dyDescent="0.3">
      <c r="A165" s="2" t="s">
        <v>323</v>
      </c>
      <c r="B165" s="2" t="s">
        <v>324</v>
      </c>
      <c r="C165" t="str">
        <f t="shared" si="5"/>
        <v>212-0003</v>
      </c>
    </row>
    <row r="166" spans="1:3" ht="15.6" customHeight="1" x14ac:dyDescent="0.3">
      <c r="A166" s="2" t="s">
        <v>325</v>
      </c>
      <c r="B166" s="2" t="s">
        <v>326</v>
      </c>
      <c r="C166" t="str">
        <f t="shared" si="5"/>
        <v>212-0004</v>
      </c>
    </row>
    <row r="167" spans="1:3" ht="15.6" customHeight="1" x14ac:dyDescent="0.3">
      <c r="A167" s="2" t="s">
        <v>327</v>
      </c>
      <c r="B167" s="2" t="s">
        <v>328</v>
      </c>
      <c r="C167" t="str">
        <f t="shared" si="5"/>
        <v>212-0005</v>
      </c>
    </row>
    <row r="168" spans="1:3" ht="15.6" customHeight="1" x14ac:dyDescent="0.3">
      <c r="A168" s="2" t="s">
        <v>329</v>
      </c>
      <c r="B168" s="2" t="s">
        <v>330</v>
      </c>
      <c r="C168" t="str">
        <f t="shared" si="5"/>
        <v>212-0007</v>
      </c>
    </row>
    <row r="169" spans="1:3" ht="15.6" customHeight="1" x14ac:dyDescent="0.3">
      <c r="A169" s="2" t="s">
        <v>331</v>
      </c>
      <c r="B169" s="2" t="s">
        <v>332</v>
      </c>
      <c r="C169" t="str">
        <f t="shared" si="5"/>
        <v>212-0008</v>
      </c>
    </row>
    <row r="170" spans="1:3" ht="15.6" customHeight="1" x14ac:dyDescent="0.3">
      <c r="A170" s="2" t="s">
        <v>333</v>
      </c>
      <c r="B170" s="2" t="s">
        <v>334</v>
      </c>
      <c r="C170" t="str">
        <f t="shared" si="5"/>
        <v>212-0009</v>
      </c>
    </row>
    <row r="171" spans="1:3" ht="15.6" customHeight="1" x14ac:dyDescent="0.3">
      <c r="A171" s="2" t="s">
        <v>335</v>
      </c>
      <c r="B171" s="2" t="s">
        <v>336</v>
      </c>
      <c r="C171" t="str">
        <f t="shared" si="5"/>
        <v>212-0099</v>
      </c>
    </row>
    <row r="172" spans="1:3" ht="15.6" customHeight="1" x14ac:dyDescent="0.3">
      <c r="A172" s="3" t="s">
        <v>337</v>
      </c>
      <c r="B172" s="2" t="s">
        <v>338</v>
      </c>
      <c r="C172" t="str">
        <f t="shared" si="5"/>
        <v>213-Hutang Bank</v>
      </c>
    </row>
    <row r="173" spans="1:3" ht="15.6" customHeight="1" x14ac:dyDescent="0.3">
      <c r="A173" s="2" t="s">
        <v>339</v>
      </c>
      <c r="B173" s="2" t="s">
        <v>340</v>
      </c>
      <c r="C173" t="str">
        <f t="shared" si="5"/>
        <v>213-0001</v>
      </c>
    </row>
    <row r="174" spans="1:3" ht="15.6" customHeight="1" x14ac:dyDescent="0.3">
      <c r="A174" s="2" t="s">
        <v>341</v>
      </c>
      <c r="B174" s="2" t="s">
        <v>342</v>
      </c>
      <c r="C174" t="str">
        <f t="shared" si="5"/>
        <v>213-0002</v>
      </c>
    </row>
    <row r="175" spans="1:3" ht="15.6" customHeight="1" x14ac:dyDescent="0.3">
      <c r="A175" s="2" t="s">
        <v>343</v>
      </c>
      <c r="B175" s="2" t="s">
        <v>344</v>
      </c>
      <c r="C175" t="str">
        <f t="shared" si="5"/>
        <v>213-0003</v>
      </c>
    </row>
    <row r="176" spans="1:3" ht="15.6" customHeight="1" x14ac:dyDescent="0.3">
      <c r="A176" s="2" t="s">
        <v>345</v>
      </c>
      <c r="B176" s="2" t="s">
        <v>346</v>
      </c>
      <c r="C176" t="str">
        <f t="shared" si="5"/>
        <v>213-0004</v>
      </c>
    </row>
    <row r="177" spans="1:3" ht="15.6" customHeight="1" x14ac:dyDescent="0.3">
      <c r="A177" s="3" t="s">
        <v>347</v>
      </c>
      <c r="B177" s="2" t="s">
        <v>348</v>
      </c>
      <c r="C177" t="str">
        <f t="shared" si="5"/>
        <v>214-Uang Muka Penj.</v>
      </c>
    </row>
    <row r="178" spans="1:3" ht="15.6" customHeight="1" x14ac:dyDescent="0.3">
      <c r="A178" s="2" t="s">
        <v>349</v>
      </c>
      <c r="B178" s="2" t="s">
        <v>350</v>
      </c>
      <c r="C178" t="str">
        <f t="shared" si="5"/>
        <v>214-0001</v>
      </c>
    </row>
    <row r="179" spans="1:3" ht="15.6" customHeight="1" x14ac:dyDescent="0.3">
      <c r="A179" s="2" t="s">
        <v>351</v>
      </c>
      <c r="B179" s="2" t="s">
        <v>352</v>
      </c>
      <c r="C179" t="str">
        <f t="shared" si="5"/>
        <v>214-0002</v>
      </c>
    </row>
    <row r="180" spans="1:3" ht="15.6" customHeight="1" x14ac:dyDescent="0.3">
      <c r="A180" s="2" t="s">
        <v>353</v>
      </c>
      <c r="B180" s="2" t="s">
        <v>354</v>
      </c>
      <c r="C180" t="str">
        <f t="shared" si="5"/>
        <v>214-0003</v>
      </c>
    </row>
    <row r="181" spans="1:3" ht="15.6" customHeight="1" x14ac:dyDescent="0.3">
      <c r="A181" s="2" t="s">
        <v>355</v>
      </c>
      <c r="B181" s="2" t="s">
        <v>64</v>
      </c>
      <c r="C181" t="str">
        <f t="shared" si="5"/>
        <v>214-0004</v>
      </c>
    </row>
    <row r="182" spans="1:3" ht="15.6" customHeight="1" x14ac:dyDescent="0.3">
      <c r="A182" s="2" t="s">
        <v>356</v>
      </c>
      <c r="B182" s="2" t="s">
        <v>66</v>
      </c>
      <c r="C182" t="str">
        <f t="shared" si="5"/>
        <v>214-0099</v>
      </c>
    </row>
    <row r="183" spans="1:3" ht="15.6" customHeight="1" x14ac:dyDescent="0.3">
      <c r="A183" s="3" t="s">
        <v>357</v>
      </c>
      <c r="B183" s="2" t="s">
        <v>358</v>
      </c>
      <c r="C183" t="str">
        <f t="shared" si="5"/>
        <v>215-Kewajiban Imbl.psca Kerja</v>
      </c>
    </row>
    <row r="184" spans="1:3" ht="15.6" customHeight="1" x14ac:dyDescent="0.3">
      <c r="A184" s="2" t="s">
        <v>359</v>
      </c>
      <c r="B184" s="2" t="s">
        <v>360</v>
      </c>
      <c r="C184" t="str">
        <f t="shared" si="5"/>
        <v>215-0001</v>
      </c>
    </row>
    <row r="185" spans="1:3" ht="15.6" customHeight="1" x14ac:dyDescent="0.3">
      <c r="A185" s="3" t="s">
        <v>361</v>
      </c>
      <c r="B185" s="2" t="s">
        <v>362</v>
      </c>
      <c r="C185" t="str">
        <f t="shared" si="5"/>
        <v>216-Pend.dterima dmka</v>
      </c>
    </row>
    <row r="186" spans="1:3" ht="15.6" customHeight="1" x14ac:dyDescent="0.3">
      <c r="A186" s="2" t="s">
        <v>363</v>
      </c>
      <c r="B186" s="2" t="s">
        <v>364</v>
      </c>
      <c r="C186" t="str">
        <f t="shared" si="5"/>
        <v>216-0001</v>
      </c>
    </row>
    <row r="187" spans="1:3" ht="15.6" customHeight="1" x14ac:dyDescent="0.3">
      <c r="A187" s="2" t="s">
        <v>365</v>
      </c>
      <c r="B187" s="2" t="s">
        <v>366</v>
      </c>
      <c r="C187" t="str">
        <f t="shared" si="5"/>
        <v>216-0002</v>
      </c>
    </row>
    <row r="188" spans="1:3" ht="15.6" customHeight="1" x14ac:dyDescent="0.3">
      <c r="A188" s="2" t="s">
        <v>367</v>
      </c>
      <c r="B188" s="2" t="s">
        <v>368</v>
      </c>
      <c r="C188" t="str">
        <f t="shared" si="5"/>
        <v>216-0003</v>
      </c>
    </row>
    <row r="189" spans="1:3" ht="15.6" customHeight="1" x14ac:dyDescent="0.3">
      <c r="A189" s="2" t="s">
        <v>369</v>
      </c>
      <c r="B189" s="2" t="s">
        <v>370</v>
      </c>
      <c r="C189" t="str">
        <f t="shared" si="5"/>
        <v>216-0099</v>
      </c>
    </row>
    <row r="190" spans="1:3" ht="15.6" customHeight="1" x14ac:dyDescent="0.3">
      <c r="A190" s="2" t="s">
        <v>371</v>
      </c>
      <c r="B190" s="2" t="s">
        <v>372</v>
      </c>
      <c r="C190" t="str">
        <f t="shared" si="5"/>
        <v>219-Hutang Afli</v>
      </c>
    </row>
    <row r="191" spans="1:3" ht="15.6" customHeight="1" x14ac:dyDescent="0.3">
      <c r="A191" s="2" t="s">
        <v>373</v>
      </c>
      <c r="B191" s="2" t="s">
        <v>374</v>
      </c>
      <c r="C191" t="str">
        <f t="shared" si="5"/>
        <v>219-0001</v>
      </c>
    </row>
    <row r="192" spans="1:3" ht="15.6" customHeight="1" x14ac:dyDescent="0.3">
      <c r="A192" s="2" t="s">
        <v>375</v>
      </c>
      <c r="B192" s="2" t="s">
        <v>376</v>
      </c>
      <c r="C192" t="str">
        <f t="shared" si="5"/>
        <v>219-0002</v>
      </c>
    </row>
    <row r="193" spans="1:3" ht="15.6" customHeight="1" x14ac:dyDescent="0.3">
      <c r="A193" s="2" t="s">
        <v>377</v>
      </c>
      <c r="B193" s="2" t="s">
        <v>378</v>
      </c>
      <c r="C193" t="str">
        <f t="shared" si="5"/>
        <v>219-0003</v>
      </c>
    </row>
    <row r="194" spans="1:3" ht="15.6" customHeight="1" x14ac:dyDescent="0.3">
      <c r="A194" s="2" t="s">
        <v>379</v>
      </c>
      <c r="B194" s="2" t="s">
        <v>380</v>
      </c>
      <c r="C194" t="str">
        <f t="shared" si="5"/>
        <v>219-0099</v>
      </c>
    </row>
    <row r="195" spans="1:3" ht="15.6" customHeight="1" x14ac:dyDescent="0.3">
      <c r="A195" s="2" t="s">
        <v>381</v>
      </c>
      <c r="B195" s="2" t="s">
        <v>382</v>
      </c>
      <c r="C195" t="str">
        <f t="shared" si="5"/>
        <v>220-Hutang Jnagka Pnj</v>
      </c>
    </row>
    <row r="196" spans="1:3" ht="15.6" customHeight="1" x14ac:dyDescent="0.3">
      <c r="A196" s="2" t="s">
        <v>383</v>
      </c>
      <c r="B196" s="2" t="s">
        <v>384</v>
      </c>
      <c r="C196" t="str">
        <f t="shared" ref="C196:C202" si="6">+A196</f>
        <v>220-0001</v>
      </c>
    </row>
    <row r="197" spans="1:3" ht="15.6" customHeight="1" x14ac:dyDescent="0.3">
      <c r="A197" s="2" t="s">
        <v>385</v>
      </c>
      <c r="B197" s="2" t="s">
        <v>386</v>
      </c>
      <c r="C197" t="str">
        <f t="shared" si="6"/>
        <v>220-0002</v>
      </c>
    </row>
    <row r="198" spans="1:3" ht="15.6" customHeight="1" x14ac:dyDescent="0.3">
      <c r="A198" s="2" t="s">
        <v>387</v>
      </c>
      <c r="B198" s="2" t="s">
        <v>388</v>
      </c>
      <c r="C198" t="str">
        <f t="shared" si="6"/>
        <v>220-0003</v>
      </c>
    </row>
    <row r="199" spans="1:3" ht="15.6" customHeight="1" x14ac:dyDescent="0.3">
      <c r="A199" s="2" t="s">
        <v>389</v>
      </c>
      <c r="B199" s="2" t="s">
        <v>390</v>
      </c>
      <c r="C199" t="str">
        <f t="shared" si="6"/>
        <v>220-0004</v>
      </c>
    </row>
    <row r="200" spans="1:3" ht="15.6" customHeight="1" x14ac:dyDescent="0.3">
      <c r="A200" s="2" t="s">
        <v>391</v>
      </c>
      <c r="B200" s="2" t="s">
        <v>392</v>
      </c>
      <c r="C200" t="str">
        <f t="shared" si="6"/>
        <v>220-0005</v>
      </c>
    </row>
    <row r="201" spans="1:3" ht="15.6" customHeight="1" x14ac:dyDescent="0.3">
      <c r="A201" s="2" t="s">
        <v>393</v>
      </c>
      <c r="B201" s="2" t="s">
        <v>394</v>
      </c>
      <c r="C201" t="str">
        <f t="shared" si="6"/>
        <v>220-0006</v>
      </c>
    </row>
    <row r="202" spans="1:3" ht="15.6" customHeight="1" x14ac:dyDescent="0.3">
      <c r="A202" s="2" t="s">
        <v>395</v>
      </c>
      <c r="B202" s="2" t="s">
        <v>396</v>
      </c>
      <c r="C202" t="str">
        <f t="shared" si="6"/>
        <v>220-0099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"/>
  <sheetViews>
    <sheetView topLeftCell="A4" workbookViewId="0">
      <selection activeCell="B97" sqref="B97"/>
    </sheetView>
  </sheetViews>
  <sheetFormatPr defaultRowHeight="14.4" x14ac:dyDescent="0.3"/>
  <cols>
    <col min="1" max="1" width="21.88671875" customWidth="1"/>
    <col min="2" max="2" width="46" bestFit="1" customWidth="1"/>
    <col min="3" max="3" width="15.21875" style="8" bestFit="1" customWidth="1"/>
    <col min="4" max="4" width="16.109375" style="6" bestFit="1" customWidth="1"/>
    <col min="5" max="5" width="16.6640625" style="6" bestFit="1" customWidth="1"/>
    <col min="6" max="6" width="16.6640625" style="9" bestFit="1" customWidth="1"/>
    <col min="7" max="7" width="15" bestFit="1" customWidth="1"/>
  </cols>
  <sheetData>
    <row r="1" spans="1:7" ht="15.6" customHeight="1" x14ac:dyDescent="0.3">
      <c r="A1" s="2" t="s">
        <v>397</v>
      </c>
      <c r="B1" s="2" t="s">
        <v>398</v>
      </c>
      <c r="C1" s="5" t="s">
        <v>399</v>
      </c>
      <c r="F1" s="5" t="s">
        <v>400</v>
      </c>
    </row>
    <row r="2" spans="1:7" ht="15.6" customHeight="1" x14ac:dyDescent="0.3">
      <c r="A2" s="2" t="s">
        <v>401</v>
      </c>
      <c r="B2" s="2"/>
      <c r="C2" s="5"/>
      <c r="F2" s="5"/>
    </row>
    <row r="3" spans="1:7" ht="15.6" customHeight="1" x14ac:dyDescent="0.3">
      <c r="A3" s="7" t="s">
        <v>402</v>
      </c>
      <c r="B3" s="2"/>
      <c r="C3" s="5"/>
      <c r="F3" s="5"/>
    </row>
    <row r="4" spans="1:7" ht="15.6" customHeight="1" x14ac:dyDescent="0.3">
      <c r="A4" s="2" t="s">
        <v>10</v>
      </c>
      <c r="B4" s="2" t="s">
        <v>11</v>
      </c>
      <c r="C4" s="8">
        <v>0</v>
      </c>
      <c r="F4" s="6">
        <f t="shared" ref="F4:F35" si="0">C4+D4-E4</f>
        <v>0</v>
      </c>
    </row>
    <row r="5" spans="1:7" ht="15.6" customHeight="1" x14ac:dyDescent="0.3">
      <c r="A5" s="2" t="s">
        <v>12</v>
      </c>
      <c r="B5" s="2" t="s">
        <v>13</v>
      </c>
      <c r="C5" s="8">
        <v>0</v>
      </c>
      <c r="F5" s="6">
        <f t="shared" si="0"/>
        <v>0</v>
      </c>
    </row>
    <row r="6" spans="1:7" ht="15.6" customHeight="1" x14ac:dyDescent="0.3">
      <c r="A6" s="2" t="s">
        <v>14</v>
      </c>
      <c r="B6" s="2" t="s">
        <v>15</v>
      </c>
      <c r="C6" s="8">
        <v>0</v>
      </c>
      <c r="F6" s="6">
        <f t="shared" si="0"/>
        <v>0</v>
      </c>
    </row>
    <row r="7" spans="1:7" ht="15.6" customHeight="1" x14ac:dyDescent="0.3">
      <c r="A7" s="7" t="s">
        <v>403</v>
      </c>
      <c r="B7" s="2"/>
      <c r="F7" s="6">
        <f t="shared" si="0"/>
        <v>0</v>
      </c>
    </row>
    <row r="8" spans="1:7" ht="15.6" customHeight="1" x14ac:dyDescent="0.3">
      <c r="A8" s="2" t="s">
        <v>18</v>
      </c>
      <c r="B8" s="2" t="s">
        <v>19</v>
      </c>
      <c r="C8" s="8">
        <v>1326130</v>
      </c>
      <c r="D8" s="6">
        <v>655941200</v>
      </c>
      <c r="E8" s="6">
        <v>1327639230</v>
      </c>
      <c r="F8" s="6">
        <f t="shared" si="0"/>
        <v>-670371900</v>
      </c>
      <c r="G8" s="9"/>
    </row>
    <row r="9" spans="1:7" ht="15.6" customHeight="1" x14ac:dyDescent="0.3">
      <c r="A9" s="2" t="s">
        <v>20</v>
      </c>
      <c r="B9" s="2" t="s">
        <v>21</v>
      </c>
      <c r="C9" s="8">
        <v>0</v>
      </c>
      <c r="F9" s="6">
        <f t="shared" si="0"/>
        <v>0</v>
      </c>
    </row>
    <row r="10" spans="1:7" ht="15.6" customHeight="1" x14ac:dyDescent="0.3">
      <c r="A10" s="2" t="s">
        <v>22</v>
      </c>
      <c r="B10" s="2" t="s">
        <v>23</v>
      </c>
      <c r="C10" s="8">
        <v>0</v>
      </c>
      <c r="F10" s="6">
        <f t="shared" si="0"/>
        <v>0</v>
      </c>
    </row>
    <row r="11" spans="1:7" ht="15.6" customHeight="1" x14ac:dyDescent="0.3">
      <c r="A11" s="2" t="s">
        <v>24</v>
      </c>
      <c r="B11" s="2" t="s">
        <v>25</v>
      </c>
      <c r="C11" s="8">
        <v>0</v>
      </c>
      <c r="F11" s="6">
        <f t="shared" si="0"/>
        <v>0</v>
      </c>
    </row>
    <row r="12" spans="1:7" ht="15.6" customHeight="1" x14ac:dyDescent="0.3">
      <c r="A12" s="2" t="s">
        <v>26</v>
      </c>
      <c r="B12" s="2" t="s">
        <v>27</v>
      </c>
      <c r="C12" s="8">
        <v>0</v>
      </c>
      <c r="F12" s="6">
        <f t="shared" si="0"/>
        <v>0</v>
      </c>
    </row>
    <row r="13" spans="1:7" ht="15.6" customHeight="1" x14ac:dyDescent="0.3">
      <c r="A13" s="2" t="s">
        <v>30</v>
      </c>
      <c r="B13" s="2" t="s">
        <v>31</v>
      </c>
      <c r="C13" s="8">
        <v>0</v>
      </c>
      <c r="F13" s="6">
        <f t="shared" si="0"/>
        <v>0</v>
      </c>
    </row>
    <row r="14" spans="1:7" ht="15.6" customHeight="1" x14ac:dyDescent="0.3">
      <c r="A14" s="2" t="s">
        <v>34</v>
      </c>
      <c r="B14" s="2" t="s">
        <v>35</v>
      </c>
      <c r="C14" s="8">
        <v>0</v>
      </c>
      <c r="F14" s="6">
        <f t="shared" si="0"/>
        <v>0</v>
      </c>
    </row>
    <row r="15" spans="1:7" ht="15.6" customHeight="1" x14ac:dyDescent="0.3">
      <c r="A15" s="2" t="s">
        <v>36</v>
      </c>
      <c r="B15" s="2" t="s">
        <v>37</v>
      </c>
      <c r="C15" s="8">
        <v>0</v>
      </c>
      <c r="F15" s="6">
        <f t="shared" si="0"/>
        <v>0</v>
      </c>
    </row>
    <row r="16" spans="1:7" ht="15.6" customHeight="1" x14ac:dyDescent="0.3">
      <c r="A16" s="7" t="s">
        <v>39</v>
      </c>
      <c r="F16" s="6">
        <f t="shared" si="0"/>
        <v>0</v>
      </c>
    </row>
    <row r="17" spans="1:6" ht="15.6" customHeight="1" x14ac:dyDescent="0.3">
      <c r="A17" s="2" t="s">
        <v>40</v>
      </c>
      <c r="B17" s="2" t="s">
        <v>41</v>
      </c>
      <c r="C17" s="8">
        <v>344398999.80000001</v>
      </c>
      <c r="D17">
        <v>466148075</v>
      </c>
      <c r="E17">
        <v>565385000</v>
      </c>
      <c r="F17" s="9">
        <f t="shared" si="0"/>
        <v>245162074.79999995</v>
      </c>
    </row>
    <row r="18" spans="1:6" ht="15.6" customHeight="1" x14ac:dyDescent="0.3">
      <c r="A18" s="2" t="s">
        <v>42</v>
      </c>
      <c r="B18" s="2" t="s">
        <v>43</v>
      </c>
      <c r="C18" s="8">
        <v>35999999.200000003</v>
      </c>
      <c r="D18">
        <v>196320000</v>
      </c>
      <c r="E18">
        <v>23760000</v>
      </c>
      <c r="F18" s="9">
        <f t="shared" si="0"/>
        <v>208559999.19999999</v>
      </c>
    </row>
    <row r="19" spans="1:6" ht="15.6" customHeight="1" x14ac:dyDescent="0.3">
      <c r="A19" s="2" t="s">
        <v>44</v>
      </c>
      <c r="B19" s="2" t="s">
        <v>45</v>
      </c>
      <c r="C19" s="8">
        <v>0</v>
      </c>
      <c r="F19" s="9">
        <f t="shared" si="0"/>
        <v>0</v>
      </c>
    </row>
    <row r="20" spans="1:6" ht="15.6" customHeight="1" x14ac:dyDescent="0.3">
      <c r="A20" s="2" t="s">
        <v>46</v>
      </c>
      <c r="B20" s="2" t="s">
        <v>47</v>
      </c>
      <c r="C20" s="8">
        <v>0</v>
      </c>
      <c r="F20" s="9">
        <f t="shared" si="0"/>
        <v>0</v>
      </c>
    </row>
    <row r="21" spans="1:6" ht="15.6" customHeight="1" x14ac:dyDescent="0.3">
      <c r="A21" s="7" t="s">
        <v>404</v>
      </c>
      <c r="B21" s="2"/>
      <c r="F21" s="9">
        <f t="shared" si="0"/>
        <v>0</v>
      </c>
    </row>
    <row r="22" spans="1:6" ht="15.6" customHeight="1" x14ac:dyDescent="0.3">
      <c r="A22" s="99" t="s">
        <v>50</v>
      </c>
      <c r="B22" s="2" t="s">
        <v>51</v>
      </c>
      <c r="C22" s="8">
        <v>0</v>
      </c>
      <c r="F22" s="9">
        <f t="shared" si="0"/>
        <v>0</v>
      </c>
    </row>
    <row r="23" spans="1:6" ht="15.6" customHeight="1" x14ac:dyDescent="0.3">
      <c r="A23" s="99" t="s">
        <v>52</v>
      </c>
      <c r="B23" s="2" t="s">
        <v>53</v>
      </c>
      <c r="C23" s="8">
        <v>0</v>
      </c>
      <c r="F23" s="9">
        <f t="shared" si="0"/>
        <v>0</v>
      </c>
    </row>
    <row r="24" spans="1:6" ht="15.6" customHeight="1" x14ac:dyDescent="0.3">
      <c r="A24" s="99" t="s">
        <v>52</v>
      </c>
      <c r="B24" s="2" t="s">
        <v>54</v>
      </c>
      <c r="C24" s="8">
        <v>0</v>
      </c>
      <c r="F24" s="9">
        <f t="shared" si="0"/>
        <v>0</v>
      </c>
    </row>
    <row r="25" spans="1:6" ht="15.6" customHeight="1" x14ac:dyDescent="0.3">
      <c r="A25" s="7" t="s">
        <v>56</v>
      </c>
      <c r="B25" s="2"/>
      <c r="F25" s="9">
        <f t="shared" si="0"/>
        <v>0</v>
      </c>
    </row>
    <row r="26" spans="1:6" ht="15.6" customHeight="1" x14ac:dyDescent="0.3">
      <c r="A26" s="99" t="s">
        <v>57</v>
      </c>
      <c r="B26" s="2" t="s">
        <v>58</v>
      </c>
      <c r="C26" s="8">
        <v>0</v>
      </c>
      <c r="F26" s="9">
        <f t="shared" si="0"/>
        <v>0</v>
      </c>
    </row>
    <row r="27" spans="1:6" ht="15.6" customHeight="1" x14ac:dyDescent="0.3">
      <c r="A27" s="99" t="s">
        <v>59</v>
      </c>
      <c r="B27" s="2" t="s">
        <v>60</v>
      </c>
      <c r="C27" s="8">
        <v>0</v>
      </c>
      <c r="F27" s="9">
        <f t="shared" si="0"/>
        <v>0</v>
      </c>
    </row>
    <row r="28" spans="1:6" ht="15.6" customHeight="1" x14ac:dyDescent="0.3">
      <c r="A28" s="99" t="s">
        <v>61</v>
      </c>
      <c r="B28" s="2" t="s">
        <v>62</v>
      </c>
      <c r="C28" s="8">
        <v>0</v>
      </c>
      <c r="F28" s="9">
        <f t="shared" si="0"/>
        <v>0</v>
      </c>
    </row>
    <row r="29" spans="1:6" ht="15.6" customHeight="1" x14ac:dyDescent="0.3">
      <c r="A29" s="99" t="s">
        <v>63</v>
      </c>
      <c r="B29" s="2" t="s">
        <v>64</v>
      </c>
      <c r="C29" s="8">
        <v>0</v>
      </c>
      <c r="F29" s="9">
        <f t="shared" si="0"/>
        <v>0</v>
      </c>
    </row>
    <row r="30" spans="1:6" ht="15.6" customHeight="1" x14ac:dyDescent="0.3">
      <c r="A30" s="99" t="s">
        <v>65</v>
      </c>
      <c r="B30" s="2" t="s">
        <v>66</v>
      </c>
      <c r="C30" s="8">
        <v>0</v>
      </c>
      <c r="F30" s="9">
        <f t="shared" si="0"/>
        <v>0</v>
      </c>
    </row>
    <row r="31" spans="1:6" ht="15.6" customHeight="1" x14ac:dyDescent="0.3">
      <c r="A31" s="7" t="s">
        <v>405</v>
      </c>
      <c r="B31" s="2"/>
      <c r="F31" s="9">
        <f t="shared" si="0"/>
        <v>0</v>
      </c>
    </row>
    <row r="32" spans="1:6" ht="15.6" customHeight="1" x14ac:dyDescent="0.3">
      <c r="A32" s="99" t="s">
        <v>69</v>
      </c>
      <c r="B32" s="2" t="s">
        <v>70</v>
      </c>
      <c r="C32" s="8">
        <v>0</v>
      </c>
      <c r="F32" s="9">
        <f t="shared" si="0"/>
        <v>0</v>
      </c>
    </row>
    <row r="33" spans="1:6" ht="15.6" customHeight="1" x14ac:dyDescent="0.3">
      <c r="A33" s="99" t="s">
        <v>71</v>
      </c>
      <c r="B33" s="2" t="s">
        <v>72</v>
      </c>
      <c r="C33" s="8">
        <v>0</v>
      </c>
      <c r="F33" s="9">
        <f t="shared" si="0"/>
        <v>0</v>
      </c>
    </row>
    <row r="34" spans="1:6" ht="15.6" customHeight="1" x14ac:dyDescent="0.3">
      <c r="A34" s="99" t="s">
        <v>73</v>
      </c>
      <c r="B34" s="2" t="s">
        <v>74</v>
      </c>
      <c r="C34" s="8">
        <v>0</v>
      </c>
      <c r="F34" s="9">
        <f t="shared" si="0"/>
        <v>0</v>
      </c>
    </row>
    <row r="35" spans="1:6" ht="15.6" customHeight="1" x14ac:dyDescent="0.3">
      <c r="A35" s="99" t="s">
        <v>75</v>
      </c>
      <c r="B35" s="2" t="s">
        <v>76</v>
      </c>
      <c r="C35" s="8">
        <v>0</v>
      </c>
      <c r="D35">
        <v>7201800</v>
      </c>
      <c r="E35">
        <v>0</v>
      </c>
      <c r="F35" s="9">
        <f t="shared" si="0"/>
        <v>7201800</v>
      </c>
    </row>
    <row r="36" spans="1:6" ht="15.6" customHeight="1" x14ac:dyDescent="0.3">
      <c r="A36" s="99" t="s">
        <v>77</v>
      </c>
      <c r="B36" s="2" t="s">
        <v>78</v>
      </c>
      <c r="C36" s="8">
        <v>0</v>
      </c>
      <c r="F36" s="9">
        <f t="shared" ref="F36:F67" si="1">C36+D36-E36</f>
        <v>0</v>
      </c>
    </row>
    <row r="37" spans="1:6" ht="15.6" customHeight="1" x14ac:dyDescent="0.3">
      <c r="A37" s="99" t="s">
        <v>79</v>
      </c>
      <c r="B37" s="2" t="s">
        <v>80</v>
      </c>
      <c r="C37" s="8">
        <v>0</v>
      </c>
      <c r="F37" s="9">
        <f t="shared" si="1"/>
        <v>0</v>
      </c>
    </row>
    <row r="38" spans="1:6" ht="15.6" customHeight="1" x14ac:dyDescent="0.3">
      <c r="A38" s="7" t="s">
        <v>406</v>
      </c>
      <c r="B38" s="2"/>
      <c r="F38" s="9">
        <f t="shared" si="1"/>
        <v>0</v>
      </c>
    </row>
    <row r="39" spans="1:6" ht="15.6" customHeight="1" x14ac:dyDescent="0.3">
      <c r="A39" s="99" t="s">
        <v>83</v>
      </c>
      <c r="B39" s="2" t="s">
        <v>84</v>
      </c>
      <c r="C39" s="8">
        <v>0</v>
      </c>
      <c r="F39" s="9">
        <f t="shared" si="1"/>
        <v>0</v>
      </c>
    </row>
    <row r="40" spans="1:6" ht="15.6" customHeight="1" x14ac:dyDescent="0.3">
      <c r="A40" s="99" t="s">
        <v>85</v>
      </c>
      <c r="B40" s="2" t="s">
        <v>86</v>
      </c>
      <c r="C40" s="8">
        <v>0</v>
      </c>
      <c r="F40" s="9">
        <f t="shared" si="1"/>
        <v>0</v>
      </c>
    </row>
    <row r="41" spans="1:6" ht="15.6" customHeight="1" x14ac:dyDescent="0.3">
      <c r="A41" s="99" t="s">
        <v>87</v>
      </c>
      <c r="B41" s="2" t="s">
        <v>88</v>
      </c>
      <c r="C41" s="8">
        <v>0</v>
      </c>
      <c r="F41" s="9">
        <f t="shared" si="1"/>
        <v>0</v>
      </c>
    </row>
    <row r="42" spans="1:6" ht="15.6" customHeight="1" x14ac:dyDescent="0.3">
      <c r="A42" s="99" t="s">
        <v>89</v>
      </c>
      <c r="B42" s="2" t="s">
        <v>90</v>
      </c>
      <c r="C42" s="8">
        <v>0</v>
      </c>
      <c r="F42" s="9">
        <f t="shared" si="1"/>
        <v>0</v>
      </c>
    </row>
    <row r="43" spans="1:6" ht="15.6" customHeight="1" x14ac:dyDescent="0.3">
      <c r="A43" s="99" t="s">
        <v>91</v>
      </c>
      <c r="B43" s="2" t="s">
        <v>92</v>
      </c>
      <c r="C43" s="8">
        <v>0</v>
      </c>
      <c r="F43" s="9">
        <f t="shared" si="1"/>
        <v>0</v>
      </c>
    </row>
    <row r="44" spans="1:6" ht="15.6" customHeight="1" x14ac:dyDescent="0.3">
      <c r="A44" s="99" t="s">
        <v>93</v>
      </c>
      <c r="B44" s="2" t="s">
        <v>94</v>
      </c>
      <c r="C44" s="8">
        <v>0</v>
      </c>
      <c r="F44" s="9">
        <f t="shared" si="1"/>
        <v>0</v>
      </c>
    </row>
    <row r="45" spans="1:6" ht="15.6" customHeight="1" x14ac:dyDescent="0.3">
      <c r="A45" s="99" t="s">
        <v>95</v>
      </c>
      <c r="B45" s="2" t="s">
        <v>96</v>
      </c>
      <c r="C45" s="8">
        <v>0</v>
      </c>
      <c r="F45" s="9">
        <f t="shared" si="1"/>
        <v>0</v>
      </c>
    </row>
    <row r="46" spans="1:6" ht="15.6" customHeight="1" x14ac:dyDescent="0.3">
      <c r="A46" s="99" t="s">
        <v>97</v>
      </c>
      <c r="B46" s="2" t="s">
        <v>98</v>
      </c>
      <c r="C46" s="8">
        <v>0</v>
      </c>
      <c r="F46" s="9">
        <f t="shared" si="1"/>
        <v>0</v>
      </c>
    </row>
    <row r="47" spans="1:6" ht="15.6" customHeight="1" x14ac:dyDescent="0.3">
      <c r="A47" s="99" t="s">
        <v>99</v>
      </c>
      <c r="B47" s="2" t="s">
        <v>100</v>
      </c>
      <c r="C47" s="8">
        <v>140205516.10499999</v>
      </c>
      <c r="F47" s="9">
        <f t="shared" si="1"/>
        <v>140205516.10499999</v>
      </c>
    </row>
    <row r="48" spans="1:6" ht="15.6" customHeight="1" x14ac:dyDescent="0.3">
      <c r="A48" s="7" t="s">
        <v>407</v>
      </c>
      <c r="B48" s="2"/>
      <c r="F48" s="9">
        <f t="shared" si="1"/>
        <v>0</v>
      </c>
    </row>
    <row r="49" spans="1:6" ht="15.6" customHeight="1" x14ac:dyDescent="0.3">
      <c r="A49" s="99" t="s">
        <v>107</v>
      </c>
      <c r="B49" s="2" t="s">
        <v>408</v>
      </c>
      <c r="C49" s="8">
        <v>152645592</v>
      </c>
      <c r="F49" s="9">
        <f t="shared" si="1"/>
        <v>152645592</v>
      </c>
    </row>
    <row r="50" spans="1:6" ht="15.6" customHeight="1" x14ac:dyDescent="0.3">
      <c r="A50" s="99" t="s">
        <v>109</v>
      </c>
      <c r="B50" s="2" t="s">
        <v>108</v>
      </c>
      <c r="C50" s="8">
        <v>86164000</v>
      </c>
      <c r="F50" s="9">
        <f t="shared" si="1"/>
        <v>86164000</v>
      </c>
    </row>
    <row r="51" spans="1:6" ht="15.6" customHeight="1" x14ac:dyDescent="0.3">
      <c r="A51" s="99" t="s">
        <v>111</v>
      </c>
      <c r="B51" s="2" t="s">
        <v>112</v>
      </c>
      <c r="C51" s="8">
        <v>107600000</v>
      </c>
      <c r="F51" s="9">
        <f t="shared" si="1"/>
        <v>107600000</v>
      </c>
    </row>
    <row r="52" spans="1:6" ht="15.6" customHeight="1" x14ac:dyDescent="0.3">
      <c r="A52" s="7" t="s">
        <v>409</v>
      </c>
      <c r="B52" s="2"/>
      <c r="F52" s="9">
        <f t="shared" si="1"/>
        <v>0</v>
      </c>
    </row>
    <row r="53" spans="1:6" ht="15.6" customHeight="1" x14ac:dyDescent="0.3">
      <c r="A53" s="2" t="s">
        <v>115</v>
      </c>
      <c r="B53" s="2" t="s">
        <v>116</v>
      </c>
      <c r="C53" s="8">
        <v>0</v>
      </c>
      <c r="F53" s="9">
        <f t="shared" si="1"/>
        <v>0</v>
      </c>
    </row>
    <row r="54" spans="1:6" ht="15.6" customHeight="1" x14ac:dyDescent="0.3">
      <c r="A54" s="2" t="s">
        <v>117</v>
      </c>
      <c r="B54" s="2" t="s">
        <v>120</v>
      </c>
      <c r="C54" s="8">
        <v>-149208092</v>
      </c>
      <c r="F54" s="9">
        <f t="shared" si="1"/>
        <v>-149208092</v>
      </c>
    </row>
    <row r="55" spans="1:6" ht="15.6" customHeight="1" x14ac:dyDescent="0.3">
      <c r="A55" s="2" t="s">
        <v>119</v>
      </c>
      <c r="B55" s="2" t="s">
        <v>410</v>
      </c>
      <c r="C55" s="8">
        <v>-85861103.833333343</v>
      </c>
      <c r="F55" s="9">
        <f t="shared" si="1"/>
        <v>-85861103.833333343</v>
      </c>
    </row>
    <row r="56" spans="1:6" ht="15.6" customHeight="1" x14ac:dyDescent="0.3">
      <c r="A56" s="2" t="s">
        <v>121</v>
      </c>
      <c r="B56" s="2" t="s">
        <v>122</v>
      </c>
      <c r="C56" s="8">
        <v>-107600000</v>
      </c>
      <c r="F56" s="9">
        <f t="shared" si="1"/>
        <v>-107600000</v>
      </c>
    </row>
    <row r="57" spans="1:6" ht="15.6" customHeight="1" x14ac:dyDescent="0.3">
      <c r="A57" s="2"/>
      <c r="B57" s="2"/>
      <c r="C57" s="10">
        <f>SUM(C4:C56)</f>
        <v>525671041.27166665</v>
      </c>
      <c r="F57" s="10">
        <f>SUM(F4:F56)</f>
        <v>-65502113.728333443</v>
      </c>
    </row>
    <row r="58" spans="1:6" ht="15.6" customHeight="1" x14ac:dyDescent="0.3">
      <c r="A58" s="2"/>
      <c r="B58" s="2"/>
      <c r="C58" s="10"/>
      <c r="F58" s="10"/>
    </row>
    <row r="59" spans="1:6" ht="15.6" customHeight="1" x14ac:dyDescent="0.3">
      <c r="A59" s="7" t="s">
        <v>411</v>
      </c>
      <c r="B59" s="2"/>
    </row>
    <row r="60" spans="1:6" ht="15.6" customHeight="1" x14ac:dyDescent="0.3">
      <c r="A60" s="99" t="s">
        <v>273</v>
      </c>
      <c r="B60" s="2" t="s">
        <v>274</v>
      </c>
      <c r="C60" s="8">
        <v>0</v>
      </c>
      <c r="F60" s="9">
        <f>C60+E60-D60</f>
        <v>0</v>
      </c>
    </row>
    <row r="61" spans="1:6" ht="15.6" customHeight="1" x14ac:dyDescent="0.3">
      <c r="A61" s="99" t="s">
        <v>275</v>
      </c>
      <c r="B61" s="2" t="s">
        <v>276</v>
      </c>
      <c r="C61" s="8">
        <v>0</v>
      </c>
      <c r="F61" s="9">
        <f>C61+E61-D61</f>
        <v>0</v>
      </c>
    </row>
    <row r="62" spans="1:6" ht="15.6" customHeight="1" x14ac:dyDescent="0.3">
      <c r="A62" s="99" t="s">
        <v>277</v>
      </c>
      <c r="B62" s="2" t="s">
        <v>278</v>
      </c>
      <c r="C62" s="8">
        <v>0</v>
      </c>
      <c r="F62" s="9">
        <f>C62+E62-D62</f>
        <v>0</v>
      </c>
    </row>
    <row r="63" spans="1:6" ht="15.6" customHeight="1" x14ac:dyDescent="0.3">
      <c r="A63" s="7" t="s">
        <v>412</v>
      </c>
      <c r="B63" s="2"/>
    </row>
    <row r="64" spans="1:6" ht="15.6" customHeight="1" x14ac:dyDescent="0.3">
      <c r="A64" s="99" t="s">
        <v>281</v>
      </c>
      <c r="B64" s="2" t="s">
        <v>282</v>
      </c>
      <c r="C64" s="8">
        <v>0</v>
      </c>
      <c r="D64">
        <v>184972808</v>
      </c>
      <c r="E64">
        <v>184372808</v>
      </c>
      <c r="F64" s="9">
        <f t="shared" ref="F64:F81" si="2">C64+E64-D64</f>
        <v>-600000</v>
      </c>
    </row>
    <row r="65" spans="1:6" ht="15.6" customHeight="1" x14ac:dyDescent="0.3">
      <c r="A65" s="99" t="s">
        <v>283</v>
      </c>
      <c r="B65" s="2" t="s">
        <v>284</v>
      </c>
      <c r="C65" s="8">
        <v>0</v>
      </c>
      <c r="F65" s="9">
        <f t="shared" si="2"/>
        <v>0</v>
      </c>
    </row>
    <row r="66" spans="1:6" ht="15.6" customHeight="1" x14ac:dyDescent="0.3">
      <c r="A66" s="99" t="s">
        <v>285</v>
      </c>
      <c r="B66" s="2" t="s">
        <v>286</v>
      </c>
      <c r="C66" s="8">
        <v>0</v>
      </c>
      <c r="F66" s="9">
        <f t="shared" si="2"/>
        <v>0</v>
      </c>
    </row>
    <row r="67" spans="1:6" ht="15.6" customHeight="1" x14ac:dyDescent="0.3">
      <c r="A67" s="99" t="s">
        <v>287</v>
      </c>
      <c r="B67" s="2" t="s">
        <v>288</v>
      </c>
      <c r="C67" s="8">
        <v>0</v>
      </c>
      <c r="F67" s="9">
        <f t="shared" si="2"/>
        <v>0</v>
      </c>
    </row>
    <row r="68" spans="1:6" ht="15.6" customHeight="1" x14ac:dyDescent="0.3">
      <c r="A68" s="99" t="s">
        <v>289</v>
      </c>
      <c r="B68" s="2" t="s">
        <v>290</v>
      </c>
      <c r="C68" s="8">
        <v>0</v>
      </c>
      <c r="F68" s="9">
        <f t="shared" si="2"/>
        <v>0</v>
      </c>
    </row>
    <row r="69" spans="1:6" ht="15.6" customHeight="1" x14ac:dyDescent="0.3">
      <c r="A69" s="99" t="s">
        <v>291</v>
      </c>
      <c r="B69" s="2" t="s">
        <v>292</v>
      </c>
      <c r="C69" s="8">
        <v>0</v>
      </c>
      <c r="F69" s="9">
        <f t="shared" si="2"/>
        <v>0</v>
      </c>
    </row>
    <row r="70" spans="1:6" ht="15.6" customHeight="1" x14ac:dyDescent="0.3">
      <c r="A70" s="99" t="s">
        <v>293</v>
      </c>
      <c r="B70" s="2" t="s">
        <v>294</v>
      </c>
      <c r="C70" s="8">
        <v>0</v>
      </c>
      <c r="F70" s="9">
        <f t="shared" si="2"/>
        <v>0</v>
      </c>
    </row>
    <row r="71" spans="1:6" ht="15.6" customHeight="1" x14ac:dyDescent="0.3">
      <c r="A71" s="99" t="s">
        <v>295</v>
      </c>
      <c r="B71" s="2" t="s">
        <v>296</v>
      </c>
      <c r="C71" s="8">
        <v>0</v>
      </c>
      <c r="F71" s="9">
        <f t="shared" si="2"/>
        <v>0</v>
      </c>
    </row>
    <row r="72" spans="1:6" ht="15.6" customHeight="1" x14ac:dyDescent="0.3">
      <c r="A72" s="99" t="s">
        <v>297</v>
      </c>
      <c r="B72" s="2" t="s">
        <v>298</v>
      </c>
      <c r="C72" s="8">
        <v>0</v>
      </c>
      <c r="F72" s="9">
        <f t="shared" si="2"/>
        <v>0</v>
      </c>
    </row>
    <row r="73" spans="1:6" ht="15.6" customHeight="1" x14ac:dyDescent="0.3">
      <c r="A73" s="99" t="s">
        <v>299</v>
      </c>
      <c r="B73" s="2" t="s">
        <v>300</v>
      </c>
      <c r="C73" s="8">
        <v>0</v>
      </c>
      <c r="F73" s="9">
        <f t="shared" si="2"/>
        <v>0</v>
      </c>
    </row>
    <row r="74" spans="1:6" ht="15.6" customHeight="1" x14ac:dyDescent="0.3">
      <c r="A74" s="99" t="s">
        <v>301</v>
      </c>
      <c r="B74" s="2" t="s">
        <v>302</v>
      </c>
      <c r="C74" s="8">
        <v>0</v>
      </c>
      <c r="F74" s="9">
        <f t="shared" si="2"/>
        <v>0</v>
      </c>
    </row>
    <row r="75" spans="1:6" ht="15.6" customHeight="1" x14ac:dyDescent="0.3">
      <c r="A75" s="99" t="s">
        <v>303</v>
      </c>
      <c r="B75" s="2" t="s">
        <v>304</v>
      </c>
      <c r="C75" s="8">
        <v>0</v>
      </c>
      <c r="F75" s="9">
        <f t="shared" si="2"/>
        <v>0</v>
      </c>
    </row>
    <row r="76" spans="1:6" ht="15.6" customHeight="1" x14ac:dyDescent="0.3">
      <c r="A76" s="99" t="s">
        <v>305</v>
      </c>
      <c r="B76" s="2" t="s">
        <v>306</v>
      </c>
      <c r="C76" s="8">
        <v>0</v>
      </c>
      <c r="F76" s="9">
        <f t="shared" si="2"/>
        <v>0</v>
      </c>
    </row>
    <row r="77" spans="1:6" ht="15.6" customHeight="1" x14ac:dyDescent="0.3">
      <c r="A77" s="99" t="s">
        <v>307</v>
      </c>
      <c r="B77" s="2" t="s">
        <v>308</v>
      </c>
      <c r="C77" s="8">
        <v>0</v>
      </c>
      <c r="F77" s="9">
        <f t="shared" si="2"/>
        <v>0</v>
      </c>
    </row>
    <row r="78" spans="1:6" ht="15.6" customHeight="1" x14ac:dyDescent="0.3">
      <c r="A78" s="99" t="s">
        <v>309</v>
      </c>
      <c r="B78" s="2" t="s">
        <v>310</v>
      </c>
      <c r="C78" s="8">
        <v>0</v>
      </c>
      <c r="F78" s="9">
        <f t="shared" si="2"/>
        <v>0</v>
      </c>
    </row>
    <row r="79" spans="1:6" ht="15.6" customHeight="1" x14ac:dyDescent="0.3">
      <c r="A79" s="99" t="s">
        <v>311</v>
      </c>
      <c r="B79" s="2" t="s">
        <v>312</v>
      </c>
      <c r="C79" s="8">
        <v>0</v>
      </c>
      <c r="F79" s="9">
        <f t="shared" si="2"/>
        <v>0</v>
      </c>
    </row>
    <row r="80" spans="1:6" ht="15.6" customHeight="1" x14ac:dyDescent="0.3">
      <c r="A80" s="99" t="s">
        <v>313</v>
      </c>
      <c r="B80" s="2" t="s">
        <v>314</v>
      </c>
      <c r="C80" s="8">
        <v>0</v>
      </c>
      <c r="F80" s="9">
        <f t="shared" si="2"/>
        <v>0</v>
      </c>
    </row>
    <row r="81" spans="1:6" ht="15.6" customHeight="1" x14ac:dyDescent="0.3">
      <c r="A81" s="99" t="s">
        <v>315</v>
      </c>
      <c r="B81" s="2" t="s">
        <v>316</v>
      </c>
      <c r="C81" s="8">
        <v>0</v>
      </c>
      <c r="D81">
        <v>22557500</v>
      </c>
      <c r="E81">
        <v>25754000</v>
      </c>
      <c r="F81" s="9">
        <f t="shared" si="2"/>
        <v>3196500</v>
      </c>
    </row>
    <row r="82" spans="1:6" ht="15.6" customHeight="1" x14ac:dyDescent="0.3">
      <c r="A82" s="7" t="s">
        <v>413</v>
      </c>
      <c r="B82" s="2"/>
    </row>
    <row r="83" spans="1:6" ht="15.6" customHeight="1" x14ac:dyDescent="0.3">
      <c r="A83" s="99" t="s">
        <v>319</v>
      </c>
      <c r="B83" s="2" t="s">
        <v>320</v>
      </c>
      <c r="C83" s="8">
        <v>9581727</v>
      </c>
      <c r="D83" s="6">
        <v>33960227</v>
      </c>
      <c r="E83" s="6">
        <v>64835575</v>
      </c>
      <c r="F83" s="9">
        <f t="shared" ref="F83:F91" si="3">C83+E83-D83</f>
        <v>40457075</v>
      </c>
    </row>
    <row r="84" spans="1:6" ht="15.6" customHeight="1" x14ac:dyDescent="0.3">
      <c r="A84" s="99" t="s">
        <v>321</v>
      </c>
      <c r="B84" s="2" t="s">
        <v>322</v>
      </c>
      <c r="C84" s="8">
        <v>0</v>
      </c>
      <c r="F84" s="9">
        <f t="shared" si="3"/>
        <v>0</v>
      </c>
    </row>
    <row r="85" spans="1:6" ht="15.6" customHeight="1" x14ac:dyDescent="0.3">
      <c r="A85" s="99" t="s">
        <v>323</v>
      </c>
      <c r="B85" s="2" t="s">
        <v>324</v>
      </c>
      <c r="C85" s="8">
        <v>0</v>
      </c>
      <c r="F85" s="9">
        <f t="shared" si="3"/>
        <v>0</v>
      </c>
    </row>
    <row r="86" spans="1:6" ht="15.6" customHeight="1" x14ac:dyDescent="0.3">
      <c r="A86" s="99" t="s">
        <v>325</v>
      </c>
      <c r="B86" s="2" t="s">
        <v>326</v>
      </c>
      <c r="C86" s="8">
        <v>0</v>
      </c>
      <c r="F86" s="9">
        <f t="shared" si="3"/>
        <v>0</v>
      </c>
    </row>
    <row r="87" spans="1:6" ht="15.6" customHeight="1" x14ac:dyDescent="0.3">
      <c r="A87" s="99" t="s">
        <v>327</v>
      </c>
      <c r="B87" s="2" t="s">
        <v>328</v>
      </c>
      <c r="C87" s="8">
        <v>0</v>
      </c>
      <c r="F87" s="9">
        <f t="shared" si="3"/>
        <v>0</v>
      </c>
    </row>
    <row r="88" spans="1:6" ht="15.6" customHeight="1" x14ac:dyDescent="0.3">
      <c r="A88" s="99" t="s">
        <v>329</v>
      </c>
      <c r="B88" s="2" t="s">
        <v>330</v>
      </c>
      <c r="C88" s="8">
        <v>0</v>
      </c>
      <c r="F88" s="9">
        <f t="shared" si="3"/>
        <v>0</v>
      </c>
    </row>
    <row r="89" spans="1:6" ht="15.6" customHeight="1" x14ac:dyDescent="0.3">
      <c r="A89" s="99" t="s">
        <v>331</v>
      </c>
      <c r="B89" s="2" t="s">
        <v>332</v>
      </c>
      <c r="C89" s="8">
        <v>0</v>
      </c>
      <c r="F89" s="9">
        <f t="shared" si="3"/>
        <v>0</v>
      </c>
    </row>
    <row r="90" spans="1:6" ht="15.6" customHeight="1" x14ac:dyDescent="0.3">
      <c r="A90" s="99" t="s">
        <v>333</v>
      </c>
      <c r="B90" s="2" t="s">
        <v>334</v>
      </c>
      <c r="C90" s="8">
        <v>0</v>
      </c>
      <c r="F90" s="9">
        <f t="shared" si="3"/>
        <v>0</v>
      </c>
    </row>
    <row r="91" spans="1:6" ht="15.6" customHeight="1" x14ac:dyDescent="0.3">
      <c r="A91" s="99" t="s">
        <v>335</v>
      </c>
      <c r="B91" s="2" t="s">
        <v>336</v>
      </c>
      <c r="C91" s="8">
        <v>0</v>
      </c>
      <c r="F91" s="9">
        <f t="shared" si="3"/>
        <v>0</v>
      </c>
    </row>
    <row r="92" spans="1:6" ht="15.6" customHeight="1" x14ac:dyDescent="0.3">
      <c r="A92" s="7" t="s">
        <v>414</v>
      </c>
      <c r="B92" s="2"/>
    </row>
    <row r="93" spans="1:6" ht="15.6" customHeight="1" x14ac:dyDescent="0.3">
      <c r="A93" s="99" t="s">
        <v>339</v>
      </c>
      <c r="B93" s="2" t="s">
        <v>340</v>
      </c>
      <c r="C93" s="8">
        <v>0</v>
      </c>
      <c r="F93" s="9">
        <f>C93+E93-D93</f>
        <v>0</v>
      </c>
    </row>
    <row r="94" spans="1:6" ht="15.6" customHeight="1" x14ac:dyDescent="0.3">
      <c r="A94" s="99" t="s">
        <v>341</v>
      </c>
      <c r="B94" s="2" t="s">
        <v>342</v>
      </c>
      <c r="C94" s="8">
        <v>0</v>
      </c>
      <c r="F94" s="9">
        <f>C94+E94-D94</f>
        <v>0</v>
      </c>
    </row>
    <row r="95" spans="1:6" ht="15.6" customHeight="1" x14ac:dyDescent="0.3">
      <c r="A95" s="99" t="s">
        <v>343</v>
      </c>
      <c r="B95" s="2" t="s">
        <v>415</v>
      </c>
      <c r="C95" s="8">
        <v>0</v>
      </c>
      <c r="F95" s="9">
        <f>C95+E95-D95</f>
        <v>0</v>
      </c>
    </row>
    <row r="96" spans="1:6" ht="15.6" customHeight="1" x14ac:dyDescent="0.3">
      <c r="A96" s="99" t="s">
        <v>345</v>
      </c>
      <c r="B96" s="2" t="s">
        <v>346</v>
      </c>
      <c r="C96" s="8">
        <v>0</v>
      </c>
      <c r="F96" s="9">
        <f>C96+E96-D96</f>
        <v>0</v>
      </c>
    </row>
    <row r="97" spans="1:6" ht="15.6" customHeight="1" x14ac:dyDescent="0.3">
      <c r="A97" s="7" t="s">
        <v>416</v>
      </c>
      <c r="B97" s="2"/>
    </row>
    <row r="98" spans="1:6" ht="15.6" customHeight="1" x14ac:dyDescent="0.3">
      <c r="A98" s="2" t="s">
        <v>349</v>
      </c>
      <c r="B98" s="2" t="s">
        <v>350</v>
      </c>
      <c r="C98" s="8">
        <v>0</v>
      </c>
      <c r="F98" s="9">
        <f t="shared" ref="F98:F107" si="4">C98+E98-D98</f>
        <v>0</v>
      </c>
    </row>
    <row r="99" spans="1:6" ht="15.6" customHeight="1" x14ac:dyDescent="0.3">
      <c r="A99" s="99" t="s">
        <v>351</v>
      </c>
      <c r="B99" s="2" t="s">
        <v>352</v>
      </c>
      <c r="C99" s="8">
        <v>0</v>
      </c>
      <c r="F99" s="9">
        <f t="shared" si="4"/>
        <v>0</v>
      </c>
    </row>
    <row r="100" spans="1:6" ht="15.6" customHeight="1" x14ac:dyDescent="0.3">
      <c r="A100" s="99" t="s">
        <v>353</v>
      </c>
      <c r="B100" s="2" t="s">
        <v>354</v>
      </c>
      <c r="C100" s="8">
        <v>0</v>
      </c>
      <c r="F100" s="9">
        <f t="shared" si="4"/>
        <v>0</v>
      </c>
    </row>
    <row r="101" spans="1:6" ht="15.6" customHeight="1" x14ac:dyDescent="0.3">
      <c r="A101" s="99" t="s">
        <v>355</v>
      </c>
      <c r="B101" s="2" t="s">
        <v>64</v>
      </c>
      <c r="C101" s="8">
        <v>0</v>
      </c>
      <c r="F101" s="9">
        <f t="shared" si="4"/>
        <v>0</v>
      </c>
    </row>
    <row r="102" spans="1:6" ht="15.6" customHeight="1" x14ac:dyDescent="0.3">
      <c r="A102" s="99" t="s">
        <v>356</v>
      </c>
      <c r="B102" s="2" t="s">
        <v>66</v>
      </c>
      <c r="C102" s="8">
        <v>0</v>
      </c>
      <c r="F102" s="9">
        <f t="shared" si="4"/>
        <v>0</v>
      </c>
    </row>
    <row r="103" spans="1:6" ht="15.6" customHeight="1" x14ac:dyDescent="0.3">
      <c r="A103" s="2" t="s">
        <v>359</v>
      </c>
      <c r="B103" s="2" t="s">
        <v>360</v>
      </c>
      <c r="C103" s="8">
        <v>0</v>
      </c>
      <c r="F103" s="9">
        <f t="shared" si="4"/>
        <v>0</v>
      </c>
    </row>
    <row r="104" spans="1:6" ht="15.6" customHeight="1" x14ac:dyDescent="0.3">
      <c r="A104" s="99" t="s">
        <v>363</v>
      </c>
      <c r="B104" s="2" t="s">
        <v>364</v>
      </c>
      <c r="C104" s="8">
        <v>0</v>
      </c>
      <c r="F104" s="9">
        <f t="shared" si="4"/>
        <v>0</v>
      </c>
    </row>
    <row r="105" spans="1:6" ht="15.6" customHeight="1" x14ac:dyDescent="0.3">
      <c r="A105" s="99" t="s">
        <v>365</v>
      </c>
      <c r="B105" s="2" t="s">
        <v>366</v>
      </c>
      <c r="C105" s="8">
        <v>0</v>
      </c>
      <c r="F105" s="9">
        <f t="shared" si="4"/>
        <v>0</v>
      </c>
    </row>
    <row r="106" spans="1:6" ht="15.6" customHeight="1" x14ac:dyDescent="0.3">
      <c r="A106" s="99" t="s">
        <v>367</v>
      </c>
      <c r="B106" s="2" t="s">
        <v>368</v>
      </c>
      <c r="C106" s="8">
        <v>0</v>
      </c>
      <c r="F106" s="9">
        <f t="shared" si="4"/>
        <v>0</v>
      </c>
    </row>
    <row r="107" spans="1:6" ht="15.6" customHeight="1" x14ac:dyDescent="0.3">
      <c r="A107" s="99" t="s">
        <v>369</v>
      </c>
      <c r="B107" s="2" t="s">
        <v>370</v>
      </c>
      <c r="C107" s="8">
        <v>0</v>
      </c>
      <c r="F107" s="9">
        <f t="shared" si="4"/>
        <v>0</v>
      </c>
    </row>
    <row r="108" spans="1:6" ht="15.6" customHeight="1" x14ac:dyDescent="0.3">
      <c r="A108" s="7" t="s">
        <v>417</v>
      </c>
      <c r="B108" s="2"/>
    </row>
    <row r="109" spans="1:6" ht="15.6" customHeight="1" x14ac:dyDescent="0.3">
      <c r="A109" s="99" t="s">
        <v>373</v>
      </c>
      <c r="B109" s="2" t="s">
        <v>374</v>
      </c>
      <c r="C109" s="8">
        <v>0</v>
      </c>
      <c r="F109" s="9">
        <f>C109+E109-D109</f>
        <v>0</v>
      </c>
    </row>
    <row r="110" spans="1:6" ht="15.6" customHeight="1" x14ac:dyDescent="0.3">
      <c r="A110" s="99" t="s">
        <v>375</v>
      </c>
      <c r="B110" s="2" t="s">
        <v>376</v>
      </c>
      <c r="C110" s="8">
        <v>0</v>
      </c>
      <c r="F110" s="9">
        <f>C110+E110-D110</f>
        <v>0</v>
      </c>
    </row>
    <row r="111" spans="1:6" ht="15.6" customHeight="1" x14ac:dyDescent="0.3">
      <c r="A111" s="99" t="s">
        <v>377</v>
      </c>
      <c r="B111" s="2" t="s">
        <v>378</v>
      </c>
      <c r="C111" s="8">
        <v>0</v>
      </c>
      <c r="D111">
        <v>237000000</v>
      </c>
      <c r="E111">
        <v>72000000</v>
      </c>
      <c r="F111" s="9">
        <f>C111+E111-D111</f>
        <v>-165000000</v>
      </c>
    </row>
    <row r="112" spans="1:6" ht="15.6" customHeight="1" x14ac:dyDescent="0.3">
      <c r="A112" s="99" t="s">
        <v>379</v>
      </c>
      <c r="B112" s="2" t="s">
        <v>380</v>
      </c>
      <c r="C112" s="8">
        <v>0</v>
      </c>
      <c r="F112" s="9">
        <f>C112+E112-D112</f>
        <v>0</v>
      </c>
    </row>
    <row r="113" spans="1:6" s="14" customFormat="1" ht="15.6" customHeight="1" x14ac:dyDescent="0.3">
      <c r="A113" s="7" t="s">
        <v>418</v>
      </c>
      <c r="B113" s="7"/>
      <c r="C113" s="11"/>
      <c r="D113" s="12"/>
      <c r="E113" s="12"/>
      <c r="F113" s="13"/>
    </row>
    <row r="114" spans="1:6" ht="15.6" customHeight="1" x14ac:dyDescent="0.3">
      <c r="A114" s="99" t="s">
        <v>383</v>
      </c>
      <c r="B114" s="2" t="s">
        <v>384</v>
      </c>
      <c r="C114" s="8">
        <v>0</v>
      </c>
      <c r="F114" s="9">
        <f>C114+E114-D114</f>
        <v>0</v>
      </c>
    </row>
    <row r="115" spans="1:6" ht="15.6" customHeight="1" x14ac:dyDescent="0.3">
      <c r="A115" s="99" t="s">
        <v>385</v>
      </c>
      <c r="B115" s="2" t="s">
        <v>386</v>
      </c>
      <c r="C115" s="8">
        <v>0</v>
      </c>
      <c r="F115" s="9">
        <f>C115+E115-D115</f>
        <v>0</v>
      </c>
    </row>
    <row r="116" spans="1:6" ht="15.6" customHeight="1" x14ac:dyDescent="0.3">
      <c r="A116" s="99" t="s">
        <v>387</v>
      </c>
      <c r="B116" s="2" t="s">
        <v>388</v>
      </c>
      <c r="C116" s="8">
        <v>0</v>
      </c>
      <c r="F116" s="9">
        <f>C116+E116-D116</f>
        <v>0</v>
      </c>
    </row>
    <row r="117" spans="1:6" ht="15.6" customHeight="1" x14ac:dyDescent="0.3">
      <c r="A117" s="7" t="s">
        <v>417</v>
      </c>
      <c r="B117" s="2"/>
    </row>
    <row r="118" spans="1:6" ht="15.6" customHeight="1" x14ac:dyDescent="0.3">
      <c r="A118" s="99" t="s">
        <v>389</v>
      </c>
      <c r="B118" s="2" t="s">
        <v>390</v>
      </c>
      <c r="C118" s="8">
        <v>0</v>
      </c>
      <c r="F118" s="9">
        <f>C118+E118-D118</f>
        <v>0</v>
      </c>
    </row>
    <row r="119" spans="1:6" ht="15.6" customHeight="1" x14ac:dyDescent="0.3">
      <c r="A119" s="99" t="s">
        <v>391</v>
      </c>
      <c r="B119" s="2" t="s">
        <v>392</v>
      </c>
      <c r="C119" s="8">
        <v>0</v>
      </c>
      <c r="F119" s="9">
        <f>C119+E119-D119</f>
        <v>0</v>
      </c>
    </row>
    <row r="120" spans="1:6" ht="15.6" customHeight="1" x14ac:dyDescent="0.3">
      <c r="A120" s="99" t="s">
        <v>393</v>
      </c>
      <c r="B120" s="2" t="s">
        <v>394</v>
      </c>
      <c r="C120" s="8">
        <v>0</v>
      </c>
      <c r="F120" s="9">
        <f>C120+E120-D120</f>
        <v>0</v>
      </c>
    </row>
    <row r="121" spans="1:6" ht="15.6" customHeight="1" x14ac:dyDescent="0.3">
      <c r="A121" s="99" t="s">
        <v>395</v>
      </c>
      <c r="B121" s="2" t="s">
        <v>396</v>
      </c>
      <c r="C121" s="8">
        <v>0</v>
      </c>
      <c r="F121" s="9">
        <f>C121+E121-D121</f>
        <v>0</v>
      </c>
    </row>
    <row r="122" spans="1:6" ht="15.6" customHeight="1" x14ac:dyDescent="0.3">
      <c r="A122" s="7" t="s">
        <v>419</v>
      </c>
      <c r="B122" s="2"/>
    </row>
    <row r="123" spans="1:6" ht="15.6" customHeight="1" x14ac:dyDescent="0.3">
      <c r="A123" s="2" t="s">
        <v>127</v>
      </c>
      <c r="B123" s="2" t="s">
        <v>128</v>
      </c>
      <c r="C123" s="8">
        <v>250000000</v>
      </c>
      <c r="F123" s="9">
        <f>C123+E123-D123</f>
        <v>250000000</v>
      </c>
    </row>
    <row r="124" spans="1:6" ht="15.6" customHeight="1" x14ac:dyDescent="0.3">
      <c r="A124" s="7" t="s">
        <v>420</v>
      </c>
      <c r="B124" s="2"/>
    </row>
    <row r="125" spans="1:6" ht="15.6" customHeight="1" x14ac:dyDescent="0.3">
      <c r="A125" s="2" t="s">
        <v>129</v>
      </c>
      <c r="B125" s="2" t="s">
        <v>130</v>
      </c>
      <c r="C125" s="8">
        <v>266089314.271667</v>
      </c>
      <c r="F125" s="9">
        <f>C125+E125-D125</f>
        <v>266089314.271667</v>
      </c>
    </row>
    <row r="126" spans="1:6" ht="15.6" customHeight="1" x14ac:dyDescent="0.3">
      <c r="A126" s="2" t="s">
        <v>131</v>
      </c>
      <c r="B126" s="2" t="s">
        <v>132</v>
      </c>
      <c r="F126" s="9">
        <f>C126+E126-D126</f>
        <v>0</v>
      </c>
    </row>
    <row r="127" spans="1:6" ht="15.6" customHeight="1" x14ac:dyDescent="0.3">
      <c r="A127" s="7" t="s">
        <v>421</v>
      </c>
      <c r="B127" s="2"/>
    </row>
    <row r="128" spans="1:6" ht="15.6" customHeight="1" x14ac:dyDescent="0.3">
      <c r="A128" s="2" t="s">
        <v>133</v>
      </c>
      <c r="B128" s="2" t="s">
        <v>134</v>
      </c>
      <c r="F128" s="9">
        <f>C128+G193</f>
        <v>-461643003</v>
      </c>
    </row>
    <row r="129" spans="1:7" ht="15.6" customHeight="1" x14ac:dyDescent="0.3">
      <c r="A129" s="2" t="s">
        <v>135</v>
      </c>
      <c r="B129" s="2" t="s">
        <v>136</v>
      </c>
      <c r="C129" s="8">
        <v>0</v>
      </c>
      <c r="F129" s="9">
        <f>C129+E129-D129</f>
        <v>0</v>
      </c>
    </row>
    <row r="130" spans="1:7" ht="15.6" customHeight="1" x14ac:dyDescent="0.3">
      <c r="A130" s="2"/>
      <c r="B130" s="2"/>
      <c r="C130" s="10">
        <f>SUM(C60:C129)</f>
        <v>525671041.271667</v>
      </c>
      <c r="D130" s="10"/>
      <c r="E130" s="10"/>
      <c r="F130" s="10">
        <f>SUM(F60:F129)</f>
        <v>-67500113.728332996</v>
      </c>
      <c r="G130" s="15"/>
    </row>
    <row r="131" spans="1:7" ht="15.6" customHeight="1" x14ac:dyDescent="0.3">
      <c r="A131" s="2"/>
      <c r="B131" s="2"/>
      <c r="C131" s="16">
        <f>C130-C57</f>
        <v>0</v>
      </c>
      <c r="D131" s="16"/>
      <c r="E131" s="16"/>
      <c r="F131" s="16">
        <f>F130-F57</f>
        <v>-1997999.999999553</v>
      </c>
      <c r="G131" s="15"/>
    </row>
    <row r="132" spans="1:7" ht="15.6" customHeight="1" x14ac:dyDescent="0.3">
      <c r="A132" s="7" t="s">
        <v>422</v>
      </c>
      <c r="B132" s="2"/>
      <c r="G132" s="15"/>
    </row>
    <row r="133" spans="1:7" ht="15.6" customHeight="1" x14ac:dyDescent="0.3">
      <c r="A133" s="2" t="s">
        <v>247</v>
      </c>
      <c r="B133" s="2" t="s">
        <v>248</v>
      </c>
      <c r="C133" s="8">
        <v>0</v>
      </c>
      <c r="D133">
        <v>0</v>
      </c>
      <c r="E133">
        <v>420632500</v>
      </c>
      <c r="F133" s="9">
        <f>C133+E133-D133</f>
        <v>420632500</v>
      </c>
    </row>
    <row r="134" spans="1:7" ht="15.6" customHeight="1" x14ac:dyDescent="0.3">
      <c r="A134" s="2" t="s">
        <v>249</v>
      </c>
      <c r="B134" s="2" t="s">
        <v>250</v>
      </c>
      <c r="C134" s="8">
        <v>0</v>
      </c>
      <c r="D134">
        <v>0</v>
      </c>
      <c r="E134">
        <v>177000000</v>
      </c>
      <c r="F134" s="9">
        <f>C134+E134-D134</f>
        <v>177000000</v>
      </c>
    </row>
    <row r="135" spans="1:7" ht="15.6" customHeight="1" x14ac:dyDescent="0.3">
      <c r="A135" s="2" t="s">
        <v>251</v>
      </c>
      <c r="B135" s="2" t="s">
        <v>252</v>
      </c>
      <c r="C135" s="8">
        <v>0</v>
      </c>
      <c r="F135" s="9">
        <f>C135+E135-D135</f>
        <v>0</v>
      </c>
    </row>
    <row r="136" spans="1:7" ht="15.6" customHeight="1" x14ac:dyDescent="0.3">
      <c r="A136" s="2" t="s">
        <v>253</v>
      </c>
      <c r="B136" s="2" t="s">
        <v>254</v>
      </c>
      <c r="C136" s="8">
        <v>0</v>
      </c>
      <c r="F136" s="9">
        <f>C136+E136-D136</f>
        <v>0</v>
      </c>
    </row>
    <row r="137" spans="1:7" ht="15.6" customHeight="1" x14ac:dyDescent="0.3">
      <c r="A137" s="7" t="s">
        <v>423</v>
      </c>
      <c r="B137" s="2"/>
    </row>
    <row r="138" spans="1:7" ht="15.6" customHeight="1" x14ac:dyDescent="0.3">
      <c r="A138" s="99" t="s">
        <v>257</v>
      </c>
      <c r="B138" s="2" t="s">
        <v>258</v>
      </c>
      <c r="C138" s="8">
        <v>0</v>
      </c>
      <c r="F138" s="9">
        <f>C138+E138-D138</f>
        <v>0</v>
      </c>
    </row>
    <row r="139" spans="1:7" ht="15.6" customHeight="1" x14ac:dyDescent="0.3">
      <c r="A139" s="99" t="s">
        <v>259</v>
      </c>
      <c r="B139" s="2" t="s">
        <v>260</v>
      </c>
      <c r="C139" s="8">
        <v>0</v>
      </c>
      <c r="F139" s="9">
        <f>C139+E139-D139</f>
        <v>0</v>
      </c>
    </row>
    <row r="140" spans="1:7" ht="15.6" customHeight="1" x14ac:dyDescent="0.3">
      <c r="A140" s="99" t="s">
        <v>261</v>
      </c>
      <c r="B140" s="2" t="s">
        <v>262</v>
      </c>
      <c r="C140" s="8">
        <v>0</v>
      </c>
      <c r="F140" s="9">
        <f>C140+E140-D140</f>
        <v>0</v>
      </c>
    </row>
    <row r="141" spans="1:7" ht="15.6" customHeight="1" x14ac:dyDescent="0.3">
      <c r="A141" s="99" t="s">
        <v>263</v>
      </c>
      <c r="B141" s="2" t="s">
        <v>264</v>
      </c>
      <c r="C141" s="8">
        <v>0</v>
      </c>
    </row>
    <row r="142" spans="1:7" ht="15.6" customHeight="1" x14ac:dyDescent="0.3">
      <c r="A142" s="99" t="s">
        <v>265</v>
      </c>
      <c r="B142" s="2" t="s">
        <v>266</v>
      </c>
      <c r="C142" s="8">
        <v>0</v>
      </c>
      <c r="F142" s="9">
        <f>C142+E142-D142</f>
        <v>0</v>
      </c>
    </row>
    <row r="143" spans="1:7" ht="15.6" customHeight="1" x14ac:dyDescent="0.3">
      <c r="A143" s="7" t="s">
        <v>424</v>
      </c>
    </row>
    <row r="144" spans="1:7" ht="15.6" customHeight="1" x14ac:dyDescent="0.3">
      <c r="A144" s="17" t="s">
        <v>425</v>
      </c>
    </row>
    <row r="145" spans="1:6" ht="15.6" customHeight="1" x14ac:dyDescent="0.3">
      <c r="A145" s="99" t="s">
        <v>143</v>
      </c>
      <c r="B145" s="2" t="s">
        <v>144</v>
      </c>
      <c r="C145" s="8">
        <v>0</v>
      </c>
      <c r="D145">
        <v>215800000</v>
      </c>
      <c r="E145">
        <v>0</v>
      </c>
      <c r="F145" s="9">
        <f>C145+D145-E145</f>
        <v>215800000</v>
      </c>
    </row>
    <row r="146" spans="1:6" ht="15.6" customHeight="1" x14ac:dyDescent="0.3">
      <c r="A146" s="99" t="s">
        <v>145</v>
      </c>
      <c r="B146" s="2" t="s">
        <v>146</v>
      </c>
      <c r="C146" s="8">
        <v>0</v>
      </c>
      <c r="D146">
        <v>15000000</v>
      </c>
      <c r="E146">
        <v>0</v>
      </c>
      <c r="F146" s="9">
        <f>C146+D146-E146</f>
        <v>15000000</v>
      </c>
    </row>
    <row r="147" spans="1:6" ht="15.6" customHeight="1" x14ac:dyDescent="0.3">
      <c r="A147" s="99" t="s">
        <v>147</v>
      </c>
      <c r="B147" s="2" t="s">
        <v>148</v>
      </c>
      <c r="C147" s="8">
        <v>0</v>
      </c>
      <c r="D147">
        <v>198243000</v>
      </c>
      <c r="E147">
        <v>0</v>
      </c>
      <c r="F147" s="9">
        <f>C147+D147-E147</f>
        <v>198243000</v>
      </c>
    </row>
    <row r="148" spans="1:6" ht="15.6" customHeight="1" x14ac:dyDescent="0.3">
      <c r="A148" s="99" t="s">
        <v>149</v>
      </c>
      <c r="B148" s="2" t="s">
        <v>150</v>
      </c>
      <c r="C148" s="8">
        <v>0</v>
      </c>
      <c r="F148" s="9">
        <f>C148+D148-E148</f>
        <v>0</v>
      </c>
    </row>
    <row r="149" spans="1:6" ht="15.6" customHeight="1" x14ac:dyDescent="0.3">
      <c r="A149" s="17" t="s">
        <v>426</v>
      </c>
      <c r="B149" s="2"/>
    </row>
    <row r="150" spans="1:6" ht="15.6" customHeight="1" x14ac:dyDescent="0.3">
      <c r="A150" s="99" t="s">
        <v>153</v>
      </c>
      <c r="B150" s="2" t="s">
        <v>154</v>
      </c>
      <c r="C150" s="8">
        <v>0</v>
      </c>
      <c r="D150">
        <v>45104000</v>
      </c>
      <c r="E150">
        <v>0</v>
      </c>
      <c r="F150" s="9">
        <f>C150+D150-E150</f>
        <v>45104000</v>
      </c>
    </row>
    <row r="151" spans="1:6" ht="15.6" customHeight="1" x14ac:dyDescent="0.3">
      <c r="A151" s="99" t="s">
        <v>155</v>
      </c>
      <c r="B151" s="2" t="s">
        <v>156</v>
      </c>
      <c r="C151" s="8">
        <v>0</v>
      </c>
      <c r="F151" s="9">
        <f>C151+D151-E151</f>
        <v>0</v>
      </c>
    </row>
    <row r="152" spans="1:6" ht="15.6" customHeight="1" x14ac:dyDescent="0.3">
      <c r="A152" s="99" t="s">
        <v>157</v>
      </c>
      <c r="B152" s="2" t="s">
        <v>158</v>
      </c>
      <c r="C152" s="8">
        <v>0</v>
      </c>
      <c r="D152">
        <v>80169520</v>
      </c>
      <c r="E152">
        <v>0</v>
      </c>
      <c r="F152" s="9">
        <f>C152+D152-E152</f>
        <v>80169520</v>
      </c>
    </row>
    <row r="153" spans="1:6" ht="15.6" customHeight="1" x14ac:dyDescent="0.3">
      <c r="A153" s="99" t="s">
        <v>159</v>
      </c>
      <c r="B153" s="2" t="s">
        <v>160</v>
      </c>
      <c r="C153" s="8">
        <v>0</v>
      </c>
      <c r="F153" s="9">
        <f>C153+D153-E153</f>
        <v>0</v>
      </c>
    </row>
    <row r="154" spans="1:6" ht="15.6" customHeight="1" x14ac:dyDescent="0.3">
      <c r="A154" s="17" t="s">
        <v>427</v>
      </c>
      <c r="B154" s="2"/>
    </row>
    <row r="155" spans="1:6" ht="15.6" customHeight="1" x14ac:dyDescent="0.3">
      <c r="A155" s="99" t="s">
        <v>163</v>
      </c>
      <c r="B155" s="2" t="s">
        <v>164</v>
      </c>
      <c r="C155" s="8">
        <v>0</v>
      </c>
      <c r="F155" s="9">
        <f>C155+D155-E155</f>
        <v>0</v>
      </c>
    </row>
    <row r="156" spans="1:6" ht="15.6" customHeight="1" x14ac:dyDescent="0.3">
      <c r="A156" s="99" t="s">
        <v>165</v>
      </c>
      <c r="B156" s="2" t="s">
        <v>166</v>
      </c>
      <c r="C156" s="8">
        <v>0</v>
      </c>
      <c r="F156" s="9">
        <f>C156+D156-E156</f>
        <v>0</v>
      </c>
    </row>
    <row r="157" spans="1:6" ht="15.6" customHeight="1" x14ac:dyDescent="0.3">
      <c r="A157" s="99" t="s">
        <v>167</v>
      </c>
      <c r="B157" s="2" t="s">
        <v>168</v>
      </c>
      <c r="C157" s="8">
        <v>0</v>
      </c>
      <c r="F157" s="9">
        <f>C157+D157-E157</f>
        <v>0</v>
      </c>
    </row>
    <row r="158" spans="1:6" ht="15.6" customHeight="1" x14ac:dyDescent="0.3">
      <c r="A158" s="99" t="s">
        <v>169</v>
      </c>
      <c r="B158" s="2" t="s">
        <v>170</v>
      </c>
      <c r="C158" s="8">
        <v>0</v>
      </c>
      <c r="F158" s="9">
        <f>C158+D158-E158</f>
        <v>0</v>
      </c>
    </row>
    <row r="159" spans="1:6" ht="15.6" customHeight="1" x14ac:dyDescent="0.3">
      <c r="A159" s="17" t="s">
        <v>428</v>
      </c>
      <c r="B159" s="2"/>
    </row>
    <row r="160" spans="1:6" ht="15.6" customHeight="1" x14ac:dyDescent="0.3">
      <c r="A160" s="99" t="s">
        <v>173</v>
      </c>
      <c r="B160" s="2" t="s">
        <v>174</v>
      </c>
      <c r="C160" s="8">
        <v>0</v>
      </c>
      <c r="D160">
        <v>35834553</v>
      </c>
      <c r="E160">
        <v>0</v>
      </c>
      <c r="F160" s="9">
        <f t="shared" ref="F160:F178" si="5">C160+D160-E160</f>
        <v>35834553</v>
      </c>
    </row>
    <row r="161" spans="1:6" ht="15.6" customHeight="1" x14ac:dyDescent="0.3">
      <c r="A161" s="99" t="s">
        <v>175</v>
      </c>
      <c r="B161" s="2" t="s">
        <v>176</v>
      </c>
      <c r="C161" s="8">
        <v>0</v>
      </c>
      <c r="D161">
        <v>269761199</v>
      </c>
      <c r="E161">
        <v>0</v>
      </c>
      <c r="F161" s="9">
        <f t="shared" si="5"/>
        <v>269761199</v>
      </c>
    </row>
    <row r="162" spans="1:6" ht="15.6" customHeight="1" x14ac:dyDescent="0.3">
      <c r="A162" s="99" t="s">
        <v>177</v>
      </c>
      <c r="B162" s="2" t="s">
        <v>178</v>
      </c>
      <c r="C162" s="8">
        <v>0</v>
      </c>
      <c r="D162">
        <v>1837500</v>
      </c>
      <c r="E162">
        <v>0</v>
      </c>
      <c r="F162" s="9">
        <f t="shared" si="5"/>
        <v>1837500</v>
      </c>
    </row>
    <row r="163" spans="1:6" ht="15.6" customHeight="1" x14ac:dyDescent="0.3">
      <c r="A163" s="99" t="s">
        <v>179</v>
      </c>
      <c r="B163" s="2" t="s">
        <v>180</v>
      </c>
      <c r="C163" s="8">
        <v>0</v>
      </c>
      <c r="D163">
        <v>43861500</v>
      </c>
      <c r="E163">
        <v>0</v>
      </c>
      <c r="F163" s="9">
        <f t="shared" si="5"/>
        <v>43861500</v>
      </c>
    </row>
    <row r="164" spans="1:6" ht="15.6" customHeight="1" x14ac:dyDescent="0.3">
      <c r="A164" s="99" t="s">
        <v>181</v>
      </c>
      <c r="B164" s="2" t="s">
        <v>182</v>
      </c>
      <c r="C164" s="8">
        <v>0</v>
      </c>
      <c r="D164">
        <v>17622469</v>
      </c>
      <c r="E164">
        <v>0</v>
      </c>
      <c r="F164" s="9">
        <f t="shared" si="5"/>
        <v>17622469</v>
      </c>
    </row>
    <row r="165" spans="1:6" ht="15.6" customHeight="1" x14ac:dyDescent="0.3">
      <c r="A165" s="99" t="s">
        <v>183</v>
      </c>
      <c r="B165" s="2" t="s">
        <v>184</v>
      </c>
      <c r="C165" s="8">
        <v>0</v>
      </c>
      <c r="D165">
        <v>7670900</v>
      </c>
      <c r="E165">
        <v>0</v>
      </c>
      <c r="F165" s="9">
        <f t="shared" si="5"/>
        <v>7670900</v>
      </c>
    </row>
    <row r="166" spans="1:6" ht="15.6" customHeight="1" x14ac:dyDescent="0.3">
      <c r="A166" s="99" t="s">
        <v>185</v>
      </c>
      <c r="B166" s="2" t="s">
        <v>186</v>
      </c>
      <c r="C166" s="8">
        <v>0</v>
      </c>
      <c r="D166">
        <v>45206529</v>
      </c>
      <c r="E166">
        <v>0</v>
      </c>
      <c r="F166" s="9">
        <f t="shared" si="5"/>
        <v>45206529</v>
      </c>
    </row>
    <row r="167" spans="1:6" ht="15.6" customHeight="1" x14ac:dyDescent="0.3">
      <c r="A167" s="99" t="s">
        <v>187</v>
      </c>
      <c r="B167" s="2" t="s">
        <v>188</v>
      </c>
      <c r="C167" s="8">
        <v>0</v>
      </c>
      <c r="D167">
        <v>268273</v>
      </c>
      <c r="E167">
        <v>0</v>
      </c>
      <c r="F167" s="9">
        <f t="shared" si="5"/>
        <v>268273</v>
      </c>
    </row>
    <row r="168" spans="1:6" ht="15.6" customHeight="1" x14ac:dyDescent="0.3">
      <c r="A168" s="99" t="s">
        <v>189</v>
      </c>
      <c r="B168" s="2" t="s">
        <v>190</v>
      </c>
      <c r="C168" s="8">
        <v>0</v>
      </c>
      <c r="D168">
        <v>18025000</v>
      </c>
      <c r="E168">
        <v>0</v>
      </c>
      <c r="F168" s="9">
        <f t="shared" si="5"/>
        <v>18025000</v>
      </c>
    </row>
    <row r="169" spans="1:6" ht="15.6" customHeight="1" x14ac:dyDescent="0.3">
      <c r="A169" s="99" t="s">
        <v>191</v>
      </c>
      <c r="B169" s="2" t="s">
        <v>192</v>
      </c>
      <c r="C169" s="8">
        <v>0</v>
      </c>
      <c r="D169">
        <v>3271550</v>
      </c>
      <c r="E169">
        <v>0</v>
      </c>
      <c r="F169" s="9">
        <f t="shared" si="5"/>
        <v>3271550</v>
      </c>
    </row>
    <row r="170" spans="1:6" ht="15.6" customHeight="1" x14ac:dyDescent="0.3">
      <c r="A170" s="99" t="s">
        <v>193</v>
      </c>
      <c r="B170" s="2" t="s">
        <v>194</v>
      </c>
      <c r="C170" s="8">
        <v>0</v>
      </c>
      <c r="F170" s="9">
        <f t="shared" si="5"/>
        <v>0</v>
      </c>
    </row>
    <row r="171" spans="1:6" ht="15.6" customHeight="1" x14ac:dyDescent="0.3">
      <c r="A171" s="99" t="s">
        <v>195</v>
      </c>
      <c r="B171" s="2" t="s">
        <v>196</v>
      </c>
      <c r="C171" s="8">
        <v>0</v>
      </c>
      <c r="F171" s="9">
        <f t="shared" si="5"/>
        <v>0</v>
      </c>
    </row>
    <row r="172" spans="1:6" ht="15.6" customHeight="1" x14ac:dyDescent="0.3">
      <c r="A172" s="99" t="s">
        <v>197</v>
      </c>
      <c r="B172" s="2" t="s">
        <v>198</v>
      </c>
      <c r="C172" s="8">
        <v>0</v>
      </c>
      <c r="F172" s="9">
        <f t="shared" si="5"/>
        <v>0</v>
      </c>
    </row>
    <row r="173" spans="1:6" ht="15.6" customHeight="1" x14ac:dyDescent="0.3">
      <c r="A173" s="99" t="s">
        <v>199</v>
      </c>
      <c r="B173" s="2" t="s">
        <v>200</v>
      </c>
      <c r="C173" s="8">
        <v>0</v>
      </c>
      <c r="F173" s="9">
        <f t="shared" si="5"/>
        <v>0</v>
      </c>
    </row>
    <row r="174" spans="1:6" ht="15.6" customHeight="1" x14ac:dyDescent="0.3">
      <c r="A174" s="99" t="s">
        <v>201</v>
      </c>
      <c r="B174" s="2" t="s">
        <v>202</v>
      </c>
      <c r="C174" s="8">
        <v>0</v>
      </c>
      <c r="F174" s="9">
        <f t="shared" si="5"/>
        <v>0</v>
      </c>
    </row>
    <row r="175" spans="1:6" ht="15.6" customHeight="1" x14ac:dyDescent="0.3">
      <c r="A175" s="2" t="s">
        <v>205</v>
      </c>
      <c r="B175" s="2" t="s">
        <v>206</v>
      </c>
      <c r="C175" s="8">
        <v>0</v>
      </c>
      <c r="F175" s="9">
        <f t="shared" si="5"/>
        <v>0</v>
      </c>
    </row>
    <row r="176" spans="1:6" ht="15.6" customHeight="1" x14ac:dyDescent="0.3">
      <c r="A176" s="2" t="s">
        <v>207</v>
      </c>
      <c r="B176" s="2" t="s">
        <v>208</v>
      </c>
      <c r="C176" s="8">
        <v>0</v>
      </c>
      <c r="F176" s="9">
        <f t="shared" si="5"/>
        <v>0</v>
      </c>
    </row>
    <row r="177" spans="1:6" ht="15.6" customHeight="1" x14ac:dyDescent="0.3">
      <c r="A177" s="2" t="s">
        <v>209</v>
      </c>
      <c r="B177" s="2" t="s">
        <v>210</v>
      </c>
      <c r="C177" s="8">
        <v>0</v>
      </c>
      <c r="F177" s="9">
        <f t="shared" si="5"/>
        <v>0</v>
      </c>
    </row>
    <row r="178" spans="1:6" ht="15.6" customHeight="1" x14ac:dyDescent="0.3">
      <c r="A178" s="2" t="s">
        <v>211</v>
      </c>
      <c r="B178" s="2" t="s">
        <v>212</v>
      </c>
      <c r="C178" s="8">
        <v>0</v>
      </c>
      <c r="F178" s="9">
        <f t="shared" si="5"/>
        <v>0</v>
      </c>
    </row>
    <row r="179" spans="1:6" ht="15.6" customHeight="1" x14ac:dyDescent="0.3">
      <c r="A179" s="7" t="s">
        <v>429</v>
      </c>
      <c r="B179" s="2"/>
    </row>
    <row r="180" spans="1:6" ht="15.6" customHeight="1" x14ac:dyDescent="0.3">
      <c r="A180" s="99" t="s">
        <v>215</v>
      </c>
      <c r="B180" s="2" t="s">
        <v>216</v>
      </c>
      <c r="C180" s="8">
        <v>0</v>
      </c>
      <c r="F180" s="9">
        <f t="shared" ref="F180:F185" si="6">C180+D180-E180</f>
        <v>0</v>
      </c>
    </row>
    <row r="181" spans="1:6" ht="15.6" customHeight="1" x14ac:dyDescent="0.3">
      <c r="A181" s="99" t="s">
        <v>217</v>
      </c>
      <c r="B181" s="2" t="s">
        <v>218</v>
      </c>
      <c r="C181" s="8">
        <v>0</v>
      </c>
      <c r="F181" s="9">
        <f t="shared" si="6"/>
        <v>0</v>
      </c>
    </row>
    <row r="182" spans="1:6" ht="15.6" customHeight="1" x14ac:dyDescent="0.3">
      <c r="A182" s="99" t="s">
        <v>219</v>
      </c>
      <c r="B182" s="2" t="s">
        <v>220</v>
      </c>
      <c r="C182" s="8">
        <v>0</v>
      </c>
      <c r="F182" s="9">
        <f t="shared" si="6"/>
        <v>0</v>
      </c>
    </row>
    <row r="183" spans="1:6" ht="15.6" customHeight="1" x14ac:dyDescent="0.3">
      <c r="A183" s="99" t="s">
        <v>221</v>
      </c>
      <c r="B183" s="2" t="s">
        <v>222</v>
      </c>
      <c r="C183" s="8">
        <v>0</v>
      </c>
      <c r="F183" s="9">
        <f t="shared" si="6"/>
        <v>0</v>
      </c>
    </row>
    <row r="184" spans="1:6" ht="15.6" customHeight="1" x14ac:dyDescent="0.3">
      <c r="A184" s="99" t="s">
        <v>223</v>
      </c>
      <c r="B184" s="2" t="s">
        <v>224</v>
      </c>
      <c r="C184" s="8">
        <v>0</v>
      </c>
      <c r="F184" s="9">
        <f t="shared" si="6"/>
        <v>0</v>
      </c>
    </row>
    <row r="185" spans="1:6" ht="15.6" customHeight="1" x14ac:dyDescent="0.3">
      <c r="A185" s="99" t="s">
        <v>225</v>
      </c>
      <c r="B185" s="2" t="s">
        <v>226</v>
      </c>
      <c r="C185" s="8">
        <v>0</v>
      </c>
      <c r="F185" s="9">
        <f t="shared" si="6"/>
        <v>0</v>
      </c>
    </row>
    <row r="186" spans="1:6" ht="15.6" customHeight="1" x14ac:dyDescent="0.3">
      <c r="A186" s="99" t="s">
        <v>227</v>
      </c>
      <c r="B186" s="2" t="s">
        <v>228</v>
      </c>
      <c r="C186" s="8">
        <v>0</v>
      </c>
    </row>
    <row r="187" spans="1:6" ht="15.6" customHeight="1" x14ac:dyDescent="0.3">
      <c r="A187" s="99" t="s">
        <v>229</v>
      </c>
      <c r="B187" s="2" t="s">
        <v>230</v>
      </c>
      <c r="C187" s="8">
        <v>0</v>
      </c>
      <c r="F187" s="9">
        <f>C187+D187-E187</f>
        <v>0</v>
      </c>
    </row>
    <row r="188" spans="1:6" ht="15.6" customHeight="1" x14ac:dyDescent="0.3">
      <c r="A188" s="7" t="s">
        <v>430</v>
      </c>
      <c r="B188" s="2"/>
    </row>
    <row r="189" spans="1:6" ht="15.6" customHeight="1" x14ac:dyDescent="0.3">
      <c r="A189" s="99" t="s">
        <v>233</v>
      </c>
      <c r="B189" s="2" t="s">
        <v>234</v>
      </c>
      <c r="C189" s="8">
        <v>0</v>
      </c>
      <c r="F189" s="9">
        <f>C189+D189-E189</f>
        <v>0</v>
      </c>
    </row>
    <row r="190" spans="1:6" ht="15.6" customHeight="1" x14ac:dyDescent="0.3">
      <c r="A190" s="99" t="s">
        <v>235</v>
      </c>
      <c r="B190" s="2" t="s">
        <v>236</v>
      </c>
      <c r="C190" s="8">
        <v>0</v>
      </c>
      <c r="D190">
        <v>10361991</v>
      </c>
      <c r="E190">
        <v>0</v>
      </c>
      <c r="F190" s="9">
        <f>C190+D190-E190</f>
        <v>10361991</v>
      </c>
    </row>
    <row r="191" spans="1:6" ht="15.6" customHeight="1" x14ac:dyDescent="0.3">
      <c r="A191" s="99" t="s">
        <v>237</v>
      </c>
      <c r="B191" s="2" t="s">
        <v>238</v>
      </c>
      <c r="C191" s="8">
        <v>0</v>
      </c>
      <c r="D191">
        <v>51237519</v>
      </c>
      <c r="E191">
        <v>0</v>
      </c>
      <c r="F191" s="9">
        <f>C191+D191-E191</f>
        <v>51237519</v>
      </c>
    </row>
    <row r="192" spans="1:6" ht="15.6" customHeight="1" x14ac:dyDescent="0.3">
      <c r="A192" s="99" t="s">
        <v>239</v>
      </c>
      <c r="B192" s="2" t="s">
        <v>240</v>
      </c>
      <c r="C192" s="8">
        <v>0</v>
      </c>
      <c r="F192" s="9">
        <f>C192+D192-E192</f>
        <v>0</v>
      </c>
    </row>
    <row r="193" spans="1:7" ht="15.6" customHeight="1" x14ac:dyDescent="0.3">
      <c r="A193" s="99" t="s">
        <v>241</v>
      </c>
      <c r="B193" s="2" t="s">
        <v>242</v>
      </c>
      <c r="C193" s="8">
        <v>0</v>
      </c>
      <c r="F193" s="9">
        <f>C193+D193-E193</f>
        <v>0</v>
      </c>
      <c r="G193" s="15">
        <f>SUM(F133:F142)-SUM(F145:F193)</f>
        <v>-461643003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4"/>
  <sheetViews>
    <sheetView workbookViewId="0">
      <selection activeCell="C29" sqref="C29"/>
    </sheetView>
  </sheetViews>
  <sheetFormatPr defaultRowHeight="14.4" x14ac:dyDescent="0.3"/>
  <cols>
    <col min="1" max="1" width="18.109375" style="94" bestFit="1" customWidth="1"/>
    <col min="2" max="2" width="13.6640625" bestFit="1" customWidth="1"/>
    <col min="3" max="3" width="13.6640625" customWidth="1"/>
  </cols>
  <sheetData>
    <row r="1" spans="1:6" x14ac:dyDescent="0.3">
      <c r="A1" s="95" t="s">
        <v>431</v>
      </c>
      <c r="B1" s="1" t="s">
        <v>432</v>
      </c>
      <c r="C1" s="100" t="s">
        <v>433</v>
      </c>
      <c r="D1" s="1" t="s">
        <v>397</v>
      </c>
      <c r="E1" s="1" t="s">
        <v>434</v>
      </c>
      <c r="F1" s="1" t="s">
        <v>435</v>
      </c>
    </row>
    <row r="2" spans="1:6" x14ac:dyDescent="0.3">
      <c r="A2" s="96">
        <v>44561</v>
      </c>
      <c r="B2" s="97" t="s">
        <v>436</v>
      </c>
      <c r="C2" t="s">
        <v>437</v>
      </c>
      <c r="D2" s="97"/>
      <c r="E2" s="97">
        <v>1326130</v>
      </c>
      <c r="F2" s="97"/>
    </row>
    <row r="3" spans="1:6" x14ac:dyDescent="0.3">
      <c r="A3" s="101">
        <v>44572</v>
      </c>
      <c r="B3" t="s">
        <v>438</v>
      </c>
      <c r="C3" t="s">
        <v>439</v>
      </c>
      <c r="D3" t="s">
        <v>175</v>
      </c>
      <c r="E3">
        <v>23496626</v>
      </c>
      <c r="F3">
        <v>0</v>
      </c>
    </row>
    <row r="4" spans="1:6" x14ac:dyDescent="0.3">
      <c r="A4" s="101">
        <v>44572</v>
      </c>
      <c r="B4" t="s">
        <v>438</v>
      </c>
      <c r="C4" t="s">
        <v>440</v>
      </c>
      <c r="D4" t="s">
        <v>143</v>
      </c>
      <c r="E4">
        <v>27000000</v>
      </c>
      <c r="F4">
        <v>0</v>
      </c>
    </row>
    <row r="5" spans="1:6" x14ac:dyDescent="0.3">
      <c r="A5" s="101">
        <v>44572</v>
      </c>
      <c r="B5" t="s">
        <v>438</v>
      </c>
      <c r="C5" t="s">
        <v>439</v>
      </c>
      <c r="D5" t="s">
        <v>179</v>
      </c>
      <c r="E5">
        <v>4079000</v>
      </c>
      <c r="F5">
        <v>0</v>
      </c>
    </row>
    <row r="6" spans="1:6" x14ac:dyDescent="0.3">
      <c r="A6" s="101">
        <v>44572</v>
      </c>
      <c r="B6" t="s">
        <v>438</v>
      </c>
      <c r="C6" t="s">
        <v>439</v>
      </c>
      <c r="D6" t="s">
        <v>191</v>
      </c>
      <c r="E6">
        <v>1100000</v>
      </c>
      <c r="F6">
        <v>0</v>
      </c>
    </row>
    <row r="7" spans="1:6" x14ac:dyDescent="0.3">
      <c r="A7" s="101">
        <v>44572</v>
      </c>
      <c r="B7" t="s">
        <v>438</v>
      </c>
      <c r="C7" t="s">
        <v>439</v>
      </c>
      <c r="D7" t="s">
        <v>173</v>
      </c>
      <c r="E7">
        <v>583604</v>
      </c>
      <c r="F7">
        <v>0</v>
      </c>
    </row>
    <row r="8" spans="1:6" x14ac:dyDescent="0.3">
      <c r="A8" s="101">
        <v>44572</v>
      </c>
      <c r="B8" t="s">
        <v>438</v>
      </c>
      <c r="C8" t="s">
        <v>439</v>
      </c>
      <c r="D8" t="s">
        <v>179</v>
      </c>
      <c r="E8">
        <v>87500</v>
      </c>
      <c r="F8">
        <v>0</v>
      </c>
    </row>
    <row r="9" spans="1:6" x14ac:dyDescent="0.3">
      <c r="A9" s="101">
        <v>44572</v>
      </c>
      <c r="B9" t="s">
        <v>438</v>
      </c>
      <c r="C9" t="s">
        <v>439</v>
      </c>
      <c r="D9" t="s">
        <v>173</v>
      </c>
      <c r="E9">
        <v>15000</v>
      </c>
      <c r="F9">
        <v>0</v>
      </c>
    </row>
    <row r="10" spans="1:6" x14ac:dyDescent="0.3">
      <c r="A10" s="101">
        <v>44572</v>
      </c>
      <c r="B10" t="s">
        <v>438</v>
      </c>
      <c r="C10" t="s">
        <v>439</v>
      </c>
      <c r="D10" t="s">
        <v>183</v>
      </c>
      <c r="E10">
        <v>459000</v>
      </c>
      <c r="F10">
        <v>0</v>
      </c>
    </row>
    <row r="11" spans="1:6" x14ac:dyDescent="0.3">
      <c r="A11" s="101">
        <v>44572</v>
      </c>
      <c r="B11" t="s">
        <v>438</v>
      </c>
      <c r="C11" t="s">
        <v>439</v>
      </c>
      <c r="D11" t="s">
        <v>179</v>
      </c>
      <c r="E11">
        <v>57000</v>
      </c>
      <c r="F11">
        <v>0</v>
      </c>
    </row>
    <row r="12" spans="1:6" x14ac:dyDescent="0.3">
      <c r="A12" s="101">
        <v>44572</v>
      </c>
      <c r="B12" t="s">
        <v>438</v>
      </c>
      <c r="C12" t="s">
        <v>440</v>
      </c>
      <c r="D12" t="s">
        <v>143</v>
      </c>
      <c r="E12">
        <v>13600000</v>
      </c>
      <c r="F12">
        <v>0</v>
      </c>
    </row>
    <row r="13" spans="1:6" x14ac:dyDescent="0.3">
      <c r="A13" s="101">
        <v>44572</v>
      </c>
      <c r="B13" t="s">
        <v>441</v>
      </c>
      <c r="C13" t="s">
        <v>442</v>
      </c>
      <c r="D13" t="s">
        <v>18</v>
      </c>
      <c r="E13">
        <v>68137200</v>
      </c>
      <c r="F13">
        <v>0</v>
      </c>
    </row>
    <row r="14" spans="1:6" x14ac:dyDescent="0.3">
      <c r="A14" s="101">
        <v>44573</v>
      </c>
      <c r="B14" t="s">
        <v>438</v>
      </c>
      <c r="C14" t="s">
        <v>439</v>
      </c>
      <c r="D14" t="s">
        <v>177</v>
      </c>
      <c r="E14">
        <v>94000</v>
      </c>
      <c r="F14">
        <v>0</v>
      </c>
    </row>
    <row r="15" spans="1:6" x14ac:dyDescent="0.3">
      <c r="A15" s="101">
        <v>44573</v>
      </c>
      <c r="B15" t="s">
        <v>438</v>
      </c>
      <c r="C15" t="s">
        <v>439</v>
      </c>
      <c r="D15" t="s">
        <v>179</v>
      </c>
      <c r="E15">
        <v>220000</v>
      </c>
      <c r="F15">
        <v>0</v>
      </c>
    </row>
    <row r="16" spans="1:6" x14ac:dyDescent="0.3">
      <c r="A16" s="101">
        <v>44575</v>
      </c>
      <c r="B16" t="s">
        <v>438</v>
      </c>
      <c r="C16" t="s">
        <v>440</v>
      </c>
      <c r="D16" t="s">
        <v>157</v>
      </c>
      <c r="E16">
        <v>15992520</v>
      </c>
      <c r="F16">
        <v>0</v>
      </c>
    </row>
    <row r="17" spans="1:6" x14ac:dyDescent="0.3">
      <c r="A17" s="101">
        <v>44575</v>
      </c>
      <c r="B17" t="s">
        <v>441</v>
      </c>
      <c r="C17" t="s">
        <v>442</v>
      </c>
      <c r="D17" t="s">
        <v>18</v>
      </c>
      <c r="E17">
        <v>23760000</v>
      </c>
      <c r="F17">
        <v>0</v>
      </c>
    </row>
    <row r="18" spans="1:6" x14ac:dyDescent="0.3">
      <c r="A18" s="101">
        <v>44582</v>
      </c>
      <c r="B18" t="s">
        <v>438</v>
      </c>
      <c r="C18" t="s">
        <v>439</v>
      </c>
      <c r="D18" t="s">
        <v>173</v>
      </c>
      <c r="E18">
        <v>203210</v>
      </c>
      <c r="F18">
        <v>0</v>
      </c>
    </row>
    <row r="19" spans="1:6" x14ac:dyDescent="0.3">
      <c r="A19" s="101">
        <v>44582</v>
      </c>
      <c r="B19" t="s">
        <v>438</v>
      </c>
      <c r="C19" t="s">
        <v>439</v>
      </c>
      <c r="D19" t="s">
        <v>177</v>
      </c>
      <c r="E19">
        <v>216900</v>
      </c>
      <c r="F19">
        <v>0</v>
      </c>
    </row>
    <row r="20" spans="1:6" x14ac:dyDescent="0.3">
      <c r="A20" s="101">
        <v>44582</v>
      </c>
      <c r="B20" t="s">
        <v>438</v>
      </c>
      <c r="C20" t="s">
        <v>439</v>
      </c>
      <c r="D20" t="s">
        <v>179</v>
      </c>
      <c r="E20">
        <v>60000</v>
      </c>
      <c r="F20">
        <v>0</v>
      </c>
    </row>
    <row r="21" spans="1:6" x14ac:dyDescent="0.3">
      <c r="A21" s="101">
        <v>44582</v>
      </c>
      <c r="B21" t="s">
        <v>438</v>
      </c>
      <c r="C21" t="s">
        <v>439</v>
      </c>
      <c r="D21" t="s">
        <v>173</v>
      </c>
      <c r="E21">
        <v>23000</v>
      </c>
      <c r="F21">
        <v>0</v>
      </c>
    </row>
    <row r="22" spans="1:6" x14ac:dyDescent="0.3">
      <c r="A22" s="101">
        <v>44585</v>
      </c>
      <c r="B22" t="s">
        <v>438</v>
      </c>
      <c r="C22" t="s">
        <v>439</v>
      </c>
      <c r="D22" t="s">
        <v>185</v>
      </c>
      <c r="E22">
        <v>35000000</v>
      </c>
      <c r="F22">
        <v>0</v>
      </c>
    </row>
    <row r="23" spans="1:6" x14ac:dyDescent="0.3">
      <c r="A23" s="101">
        <v>44585</v>
      </c>
      <c r="B23" t="s">
        <v>438</v>
      </c>
      <c r="C23" t="s">
        <v>439</v>
      </c>
      <c r="D23" t="s">
        <v>175</v>
      </c>
      <c r="E23">
        <v>11748313</v>
      </c>
      <c r="F23">
        <v>0</v>
      </c>
    </row>
    <row r="24" spans="1:6" x14ac:dyDescent="0.3">
      <c r="A24" s="101">
        <v>44585</v>
      </c>
      <c r="B24" t="s">
        <v>438</v>
      </c>
      <c r="C24" t="s">
        <v>440</v>
      </c>
      <c r="D24" t="s">
        <v>145</v>
      </c>
      <c r="E24">
        <v>4000000</v>
      </c>
      <c r="F24">
        <v>0</v>
      </c>
    </row>
    <row r="25" spans="1:6" x14ac:dyDescent="0.3">
      <c r="A25" s="101">
        <v>44585</v>
      </c>
      <c r="B25" t="s">
        <v>438</v>
      </c>
      <c r="C25" t="s">
        <v>439</v>
      </c>
      <c r="D25" t="s">
        <v>183</v>
      </c>
      <c r="E25">
        <v>300000</v>
      </c>
      <c r="F25">
        <v>0</v>
      </c>
    </row>
    <row r="26" spans="1:6" x14ac:dyDescent="0.3">
      <c r="A26" s="101">
        <v>44585</v>
      </c>
      <c r="B26" t="s">
        <v>438</v>
      </c>
      <c r="C26" t="s">
        <v>443</v>
      </c>
      <c r="D26" t="s">
        <v>377</v>
      </c>
      <c r="E26">
        <v>110000000</v>
      </c>
      <c r="F26">
        <v>0</v>
      </c>
    </row>
    <row r="27" spans="1:6" x14ac:dyDescent="0.3">
      <c r="A27" s="101">
        <v>44586</v>
      </c>
      <c r="B27" t="s">
        <v>438</v>
      </c>
      <c r="C27" t="s">
        <v>439</v>
      </c>
      <c r="D27" t="s">
        <v>173</v>
      </c>
      <c r="E27">
        <v>471504</v>
      </c>
      <c r="F27">
        <v>0</v>
      </c>
    </row>
    <row r="28" spans="1:6" x14ac:dyDescent="0.3">
      <c r="A28" s="101">
        <v>44589</v>
      </c>
      <c r="B28" t="s">
        <v>441</v>
      </c>
      <c r="C28" t="s">
        <v>442</v>
      </c>
      <c r="D28" t="s">
        <v>18</v>
      </c>
      <c r="E28">
        <v>270000000</v>
      </c>
      <c r="F28">
        <v>0</v>
      </c>
    </row>
    <row r="29" spans="1:6" x14ac:dyDescent="0.3">
      <c r="A29" s="101">
        <v>44589</v>
      </c>
      <c r="B29" t="s">
        <v>438</v>
      </c>
      <c r="C29" t="s">
        <v>444</v>
      </c>
      <c r="D29" t="s">
        <v>319</v>
      </c>
      <c r="E29">
        <v>9581727</v>
      </c>
      <c r="F29">
        <v>0</v>
      </c>
    </row>
    <row r="30" spans="1:6" x14ac:dyDescent="0.3">
      <c r="A30" s="101">
        <v>44589</v>
      </c>
      <c r="B30" t="s">
        <v>438</v>
      </c>
      <c r="C30" t="s">
        <v>439</v>
      </c>
      <c r="D30" t="s">
        <v>187</v>
      </c>
      <c r="E30">
        <v>268273</v>
      </c>
      <c r="F30">
        <v>0</v>
      </c>
    </row>
    <row r="31" spans="1:6" x14ac:dyDescent="0.3">
      <c r="A31" s="101">
        <v>44592</v>
      </c>
      <c r="B31" t="s">
        <v>438</v>
      </c>
      <c r="C31" t="s">
        <v>439</v>
      </c>
      <c r="D31" t="s">
        <v>175</v>
      </c>
      <c r="E31">
        <v>23496626</v>
      </c>
      <c r="F31">
        <v>0</v>
      </c>
    </row>
    <row r="32" spans="1:6" x14ac:dyDescent="0.3">
      <c r="A32" s="101">
        <v>44592</v>
      </c>
      <c r="B32" t="s">
        <v>438</v>
      </c>
      <c r="C32" t="s">
        <v>439</v>
      </c>
      <c r="D32" t="s">
        <v>179</v>
      </c>
      <c r="E32">
        <v>3664000</v>
      </c>
      <c r="F32">
        <v>0</v>
      </c>
    </row>
    <row r="33" spans="1:6" x14ac:dyDescent="0.3">
      <c r="A33" s="101">
        <v>44592</v>
      </c>
      <c r="B33" t="s">
        <v>438</v>
      </c>
      <c r="C33" t="s">
        <v>439</v>
      </c>
      <c r="D33" t="s">
        <v>173</v>
      </c>
      <c r="E33">
        <v>350000</v>
      </c>
      <c r="F33">
        <v>0</v>
      </c>
    </row>
    <row r="34" spans="1:6" x14ac:dyDescent="0.3">
      <c r="A34" s="101">
        <v>44594</v>
      </c>
      <c r="B34" t="s">
        <v>438</v>
      </c>
      <c r="C34" t="s">
        <v>443</v>
      </c>
      <c r="D34" t="s">
        <v>377</v>
      </c>
      <c r="E34">
        <v>35000000</v>
      </c>
      <c r="F34">
        <v>0</v>
      </c>
    </row>
    <row r="35" spans="1:6" x14ac:dyDescent="0.3">
      <c r="A35" s="101">
        <v>44595</v>
      </c>
      <c r="B35" t="s">
        <v>438</v>
      </c>
      <c r="C35" t="s">
        <v>439</v>
      </c>
      <c r="D35" t="s">
        <v>173</v>
      </c>
      <c r="E35">
        <v>100000</v>
      </c>
      <c r="F35">
        <v>0</v>
      </c>
    </row>
    <row r="36" spans="1:6" x14ac:dyDescent="0.3">
      <c r="A36" s="101">
        <v>44595</v>
      </c>
      <c r="B36" t="s">
        <v>438</v>
      </c>
      <c r="C36" t="s">
        <v>439</v>
      </c>
      <c r="D36" t="s">
        <v>183</v>
      </c>
      <c r="E36">
        <v>461200</v>
      </c>
      <c r="F36">
        <v>0</v>
      </c>
    </row>
    <row r="37" spans="1:6" x14ac:dyDescent="0.3">
      <c r="A37" s="101">
        <v>44595</v>
      </c>
      <c r="B37" t="s">
        <v>438</v>
      </c>
      <c r="C37" t="s">
        <v>440</v>
      </c>
      <c r="D37" t="s">
        <v>143</v>
      </c>
      <c r="E37">
        <v>200000</v>
      </c>
      <c r="F37">
        <v>0</v>
      </c>
    </row>
    <row r="38" spans="1:6" x14ac:dyDescent="0.3">
      <c r="A38" s="101">
        <v>44600</v>
      </c>
      <c r="B38" t="s">
        <v>438</v>
      </c>
      <c r="C38" t="s">
        <v>440</v>
      </c>
      <c r="D38" t="s">
        <v>145</v>
      </c>
      <c r="E38">
        <v>2500000</v>
      </c>
      <c r="F38">
        <v>0</v>
      </c>
    </row>
    <row r="39" spans="1:6" x14ac:dyDescent="0.3">
      <c r="A39" s="101">
        <v>44600</v>
      </c>
      <c r="B39" t="s">
        <v>438</v>
      </c>
      <c r="C39" t="s">
        <v>439</v>
      </c>
      <c r="D39" t="s">
        <v>173</v>
      </c>
      <c r="E39">
        <v>200000</v>
      </c>
      <c r="F39">
        <v>0</v>
      </c>
    </row>
    <row r="40" spans="1:6" x14ac:dyDescent="0.3">
      <c r="A40" s="101">
        <v>44601</v>
      </c>
      <c r="B40" t="s">
        <v>438</v>
      </c>
      <c r="C40" t="s">
        <v>439</v>
      </c>
      <c r="D40" t="s">
        <v>177</v>
      </c>
      <c r="E40">
        <v>65000</v>
      </c>
      <c r="F40">
        <v>0</v>
      </c>
    </row>
    <row r="41" spans="1:6" x14ac:dyDescent="0.3">
      <c r="A41" s="101">
        <v>44601</v>
      </c>
      <c r="B41" t="s">
        <v>438</v>
      </c>
      <c r="C41" t="s">
        <v>439</v>
      </c>
      <c r="D41" t="s">
        <v>189</v>
      </c>
      <c r="E41">
        <v>4500000</v>
      </c>
      <c r="F41">
        <v>0</v>
      </c>
    </row>
    <row r="42" spans="1:6" x14ac:dyDescent="0.3">
      <c r="A42" s="101">
        <v>44601</v>
      </c>
      <c r="B42" t="s">
        <v>438</v>
      </c>
      <c r="C42" t="s">
        <v>440</v>
      </c>
      <c r="D42" t="s">
        <v>147</v>
      </c>
      <c r="E42">
        <v>30000000</v>
      </c>
      <c r="F42">
        <v>0</v>
      </c>
    </row>
    <row r="43" spans="1:6" x14ac:dyDescent="0.3">
      <c r="A43" s="101">
        <v>44601</v>
      </c>
      <c r="B43" t="s">
        <v>438</v>
      </c>
      <c r="C43" t="s">
        <v>440</v>
      </c>
      <c r="D43" t="s">
        <v>147</v>
      </c>
      <c r="E43">
        <v>32000000</v>
      </c>
      <c r="F43">
        <v>0</v>
      </c>
    </row>
    <row r="44" spans="1:6" x14ac:dyDescent="0.3">
      <c r="A44" s="101">
        <v>44601</v>
      </c>
      <c r="B44" t="s">
        <v>438</v>
      </c>
      <c r="C44" t="s">
        <v>440</v>
      </c>
      <c r="D44" t="s">
        <v>147</v>
      </c>
      <c r="E44">
        <v>9000000</v>
      </c>
      <c r="F44">
        <v>0</v>
      </c>
    </row>
    <row r="45" spans="1:6" x14ac:dyDescent="0.3">
      <c r="A45" s="101">
        <v>44601</v>
      </c>
      <c r="B45" t="s">
        <v>441</v>
      </c>
      <c r="C45" t="s">
        <v>442</v>
      </c>
      <c r="D45" t="s">
        <v>18</v>
      </c>
      <c r="E45">
        <v>58740000</v>
      </c>
      <c r="F45">
        <v>0</v>
      </c>
    </row>
    <row r="46" spans="1:6" x14ac:dyDescent="0.3">
      <c r="A46" s="101">
        <v>44614</v>
      </c>
      <c r="B46" t="s">
        <v>438</v>
      </c>
      <c r="C46" t="s">
        <v>439</v>
      </c>
      <c r="D46" t="s">
        <v>173</v>
      </c>
      <c r="E46">
        <v>18000</v>
      </c>
      <c r="F46">
        <v>0</v>
      </c>
    </row>
    <row r="47" spans="1:6" x14ac:dyDescent="0.3">
      <c r="A47" s="101">
        <v>44614</v>
      </c>
      <c r="B47" t="s">
        <v>438</v>
      </c>
      <c r="C47" t="s">
        <v>439</v>
      </c>
      <c r="D47" t="s">
        <v>179</v>
      </c>
      <c r="E47">
        <v>92000</v>
      </c>
      <c r="F47">
        <v>0</v>
      </c>
    </row>
    <row r="48" spans="1:6" x14ac:dyDescent="0.3">
      <c r="A48" s="101">
        <v>44614</v>
      </c>
      <c r="B48" t="s">
        <v>438</v>
      </c>
      <c r="C48" t="s">
        <v>439</v>
      </c>
      <c r="D48" t="s">
        <v>177</v>
      </c>
      <c r="E48">
        <v>76000</v>
      </c>
      <c r="F48">
        <v>0</v>
      </c>
    </row>
    <row r="49" spans="1:6" x14ac:dyDescent="0.3">
      <c r="A49" s="101">
        <v>44614</v>
      </c>
      <c r="B49" t="s">
        <v>438</v>
      </c>
      <c r="C49" t="s">
        <v>439</v>
      </c>
      <c r="D49" t="s">
        <v>177</v>
      </c>
      <c r="E49">
        <v>260500</v>
      </c>
      <c r="F49">
        <v>0</v>
      </c>
    </row>
    <row r="50" spans="1:6" x14ac:dyDescent="0.3">
      <c r="A50" s="101">
        <v>44614</v>
      </c>
      <c r="B50" t="s">
        <v>438</v>
      </c>
      <c r="C50" t="s">
        <v>440</v>
      </c>
      <c r="D50" t="s">
        <v>157</v>
      </c>
      <c r="E50">
        <v>642000</v>
      </c>
      <c r="F50">
        <v>0</v>
      </c>
    </row>
    <row r="51" spans="1:6" x14ac:dyDescent="0.3">
      <c r="A51" s="101">
        <v>44621</v>
      </c>
      <c r="B51" t="s">
        <v>438</v>
      </c>
      <c r="C51" t="s">
        <v>439</v>
      </c>
      <c r="D51" t="s">
        <v>175</v>
      </c>
      <c r="E51">
        <v>11748313</v>
      </c>
      <c r="F51">
        <v>0</v>
      </c>
    </row>
    <row r="52" spans="1:6" x14ac:dyDescent="0.3">
      <c r="A52" s="101">
        <v>44621</v>
      </c>
      <c r="B52" t="s">
        <v>438</v>
      </c>
      <c r="C52" t="s">
        <v>439</v>
      </c>
      <c r="D52" t="s">
        <v>179</v>
      </c>
      <c r="E52">
        <v>3243000</v>
      </c>
      <c r="F52">
        <v>0</v>
      </c>
    </row>
    <row r="53" spans="1:6" x14ac:dyDescent="0.3">
      <c r="A53" s="101">
        <v>44621</v>
      </c>
      <c r="B53" t="s">
        <v>438</v>
      </c>
      <c r="C53" t="s">
        <v>439</v>
      </c>
      <c r="D53" t="s">
        <v>173</v>
      </c>
      <c r="E53">
        <v>978809</v>
      </c>
      <c r="F53">
        <v>0</v>
      </c>
    </row>
    <row r="54" spans="1:6" x14ac:dyDescent="0.3">
      <c r="A54" s="101">
        <v>44622</v>
      </c>
      <c r="B54" t="s">
        <v>438</v>
      </c>
      <c r="C54" t="s">
        <v>439</v>
      </c>
      <c r="D54" t="s">
        <v>183</v>
      </c>
      <c r="E54">
        <v>459000</v>
      </c>
      <c r="F54">
        <v>0</v>
      </c>
    </row>
    <row r="55" spans="1:6" x14ac:dyDescent="0.3">
      <c r="A55" s="101">
        <v>44622</v>
      </c>
      <c r="B55" t="s">
        <v>438</v>
      </c>
      <c r="C55" t="s">
        <v>439</v>
      </c>
      <c r="D55" t="s">
        <v>177</v>
      </c>
      <c r="E55">
        <v>121300</v>
      </c>
      <c r="F55">
        <v>0</v>
      </c>
    </row>
    <row r="56" spans="1:6" x14ac:dyDescent="0.3">
      <c r="A56" s="101">
        <v>44622</v>
      </c>
      <c r="B56" t="s">
        <v>438</v>
      </c>
      <c r="C56" t="s">
        <v>439</v>
      </c>
      <c r="D56" t="s">
        <v>177</v>
      </c>
      <c r="E56">
        <v>133000</v>
      </c>
      <c r="F56">
        <v>0</v>
      </c>
    </row>
    <row r="57" spans="1:6" x14ac:dyDescent="0.3">
      <c r="A57" s="101">
        <v>44624</v>
      </c>
      <c r="B57" t="s">
        <v>438</v>
      </c>
      <c r="C57" t="s">
        <v>439</v>
      </c>
      <c r="D57" t="s">
        <v>175</v>
      </c>
      <c r="E57">
        <v>11748313</v>
      </c>
      <c r="F57">
        <v>0</v>
      </c>
    </row>
    <row r="58" spans="1:6" x14ac:dyDescent="0.3">
      <c r="A58" s="101">
        <v>44627</v>
      </c>
      <c r="B58" t="s">
        <v>438</v>
      </c>
      <c r="C58" t="s">
        <v>440</v>
      </c>
      <c r="D58" t="s">
        <v>147</v>
      </c>
      <c r="E58">
        <v>3000000</v>
      </c>
      <c r="F58">
        <v>0</v>
      </c>
    </row>
    <row r="59" spans="1:6" x14ac:dyDescent="0.3">
      <c r="A59" s="101">
        <v>44627</v>
      </c>
      <c r="B59" t="s">
        <v>438</v>
      </c>
      <c r="C59" t="s">
        <v>440</v>
      </c>
      <c r="D59" t="s">
        <v>145</v>
      </c>
      <c r="E59">
        <v>7000000</v>
      </c>
      <c r="F59">
        <v>0</v>
      </c>
    </row>
    <row r="60" spans="1:6" x14ac:dyDescent="0.3">
      <c r="A60" s="101">
        <v>44638</v>
      </c>
      <c r="B60" t="s">
        <v>438</v>
      </c>
      <c r="C60" t="s">
        <v>439</v>
      </c>
      <c r="D60" t="s">
        <v>177</v>
      </c>
      <c r="E60">
        <v>45000</v>
      </c>
      <c r="F60">
        <v>0</v>
      </c>
    </row>
    <row r="61" spans="1:6" x14ac:dyDescent="0.3">
      <c r="A61" s="101">
        <v>44638</v>
      </c>
      <c r="B61" t="s">
        <v>438</v>
      </c>
      <c r="C61" t="s">
        <v>439</v>
      </c>
      <c r="D61" t="s">
        <v>173</v>
      </c>
      <c r="E61">
        <v>500000</v>
      </c>
      <c r="F61">
        <v>0</v>
      </c>
    </row>
    <row r="62" spans="1:6" x14ac:dyDescent="0.3">
      <c r="A62" s="101">
        <v>44638</v>
      </c>
      <c r="B62" t="s">
        <v>438</v>
      </c>
      <c r="C62" t="s">
        <v>444</v>
      </c>
      <c r="D62" t="s">
        <v>237</v>
      </c>
      <c r="E62">
        <v>3648835</v>
      </c>
      <c r="F62">
        <v>0</v>
      </c>
    </row>
    <row r="63" spans="1:6" x14ac:dyDescent="0.3">
      <c r="A63" s="101">
        <v>44638</v>
      </c>
      <c r="B63" t="s">
        <v>438</v>
      </c>
      <c r="C63" t="s">
        <v>444</v>
      </c>
      <c r="D63" t="s">
        <v>235</v>
      </c>
      <c r="E63">
        <v>10361991</v>
      </c>
      <c r="F63">
        <v>0</v>
      </c>
    </row>
    <row r="64" spans="1:6" x14ac:dyDescent="0.3">
      <c r="A64" s="101">
        <v>44652</v>
      </c>
      <c r="B64" t="s">
        <v>441</v>
      </c>
      <c r="C64" t="s">
        <v>442</v>
      </c>
      <c r="D64" t="s">
        <v>18</v>
      </c>
      <c r="E64">
        <v>122108000</v>
      </c>
      <c r="F64">
        <v>0</v>
      </c>
    </row>
    <row r="65" spans="1:6" x14ac:dyDescent="0.3">
      <c r="A65" s="101">
        <v>44652</v>
      </c>
      <c r="B65" t="s">
        <v>438</v>
      </c>
      <c r="C65" t="s">
        <v>439</v>
      </c>
      <c r="D65" t="s">
        <v>175</v>
      </c>
      <c r="E65">
        <v>23496626</v>
      </c>
      <c r="F65">
        <v>0</v>
      </c>
    </row>
    <row r="66" spans="1:6" x14ac:dyDescent="0.3">
      <c r="A66" s="101">
        <v>44652</v>
      </c>
      <c r="B66" t="s">
        <v>438</v>
      </c>
      <c r="C66" t="s">
        <v>439</v>
      </c>
      <c r="D66" t="s">
        <v>179</v>
      </c>
      <c r="E66">
        <v>3622000</v>
      </c>
      <c r="F66">
        <v>0</v>
      </c>
    </row>
    <row r="67" spans="1:6" x14ac:dyDescent="0.3">
      <c r="A67" s="101">
        <v>44672</v>
      </c>
      <c r="B67" t="s">
        <v>438</v>
      </c>
      <c r="C67" t="s">
        <v>440</v>
      </c>
      <c r="D67" t="s">
        <v>145</v>
      </c>
      <c r="E67">
        <v>1500000</v>
      </c>
      <c r="F67">
        <v>0</v>
      </c>
    </row>
    <row r="68" spans="1:6" x14ac:dyDescent="0.3">
      <c r="A68" s="101">
        <v>44672</v>
      </c>
      <c r="B68" t="s">
        <v>438</v>
      </c>
      <c r="C68" t="s">
        <v>440</v>
      </c>
      <c r="D68" t="s">
        <v>147</v>
      </c>
      <c r="E68">
        <v>30000000</v>
      </c>
      <c r="F68">
        <v>0</v>
      </c>
    </row>
    <row r="69" spans="1:6" x14ac:dyDescent="0.3">
      <c r="A69" s="101">
        <v>44672</v>
      </c>
      <c r="B69" t="s">
        <v>438</v>
      </c>
      <c r="C69" t="s">
        <v>440</v>
      </c>
      <c r="D69" t="s">
        <v>143</v>
      </c>
      <c r="E69">
        <v>5000000</v>
      </c>
      <c r="F69">
        <v>0</v>
      </c>
    </row>
    <row r="70" spans="1:6" x14ac:dyDescent="0.3">
      <c r="A70" s="101">
        <v>44672</v>
      </c>
      <c r="B70" t="s">
        <v>438</v>
      </c>
      <c r="C70" t="s">
        <v>439</v>
      </c>
      <c r="D70" t="s">
        <v>191</v>
      </c>
      <c r="E70">
        <v>42500</v>
      </c>
      <c r="F70">
        <v>0</v>
      </c>
    </row>
    <row r="71" spans="1:6" x14ac:dyDescent="0.3">
      <c r="A71" s="101">
        <v>44672</v>
      </c>
      <c r="B71" t="s">
        <v>438</v>
      </c>
      <c r="C71" t="s">
        <v>440</v>
      </c>
      <c r="D71" t="s">
        <v>147</v>
      </c>
      <c r="E71">
        <v>15000000</v>
      </c>
      <c r="F71">
        <v>0</v>
      </c>
    </row>
    <row r="72" spans="1:6" x14ac:dyDescent="0.3">
      <c r="A72" s="101">
        <v>44648</v>
      </c>
      <c r="B72" t="s">
        <v>438</v>
      </c>
      <c r="C72" t="s">
        <v>439</v>
      </c>
      <c r="D72" t="s">
        <v>173</v>
      </c>
      <c r="E72">
        <v>800000</v>
      </c>
      <c r="F72">
        <v>0</v>
      </c>
    </row>
    <row r="73" spans="1:6" x14ac:dyDescent="0.3">
      <c r="A73" s="101">
        <v>44648</v>
      </c>
      <c r="B73" t="s">
        <v>438</v>
      </c>
      <c r="C73" t="s">
        <v>439</v>
      </c>
      <c r="D73" t="s">
        <v>183</v>
      </c>
      <c r="E73">
        <v>303500</v>
      </c>
      <c r="F73">
        <v>0</v>
      </c>
    </row>
    <row r="74" spans="1:6" x14ac:dyDescent="0.3">
      <c r="A74" s="101">
        <v>44655</v>
      </c>
      <c r="B74" t="s">
        <v>441</v>
      </c>
      <c r="C74" t="s">
        <v>442</v>
      </c>
      <c r="D74" t="s">
        <v>18</v>
      </c>
      <c r="E74">
        <v>23000000</v>
      </c>
      <c r="F74"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M59"/>
  <sheetViews>
    <sheetView zoomScaleNormal="100" zoomScaleSheetLayoutView="80" workbookViewId="0">
      <selection activeCell="A3" sqref="A3"/>
    </sheetView>
  </sheetViews>
  <sheetFormatPr defaultRowHeight="14.4" x14ac:dyDescent="0.3"/>
  <cols>
    <col min="1" max="1" width="41.77734375" style="19" customWidth="1"/>
    <col min="2" max="2" width="13.109375" style="19" customWidth="1"/>
    <col min="3" max="3" width="15.33203125" style="20" customWidth="1"/>
    <col min="4" max="4" width="16" style="20" customWidth="1"/>
    <col min="5" max="9" width="8.88671875" style="20" customWidth="1"/>
    <col min="10" max="10" width="9.77734375" style="20" bestFit="1" customWidth="1"/>
    <col min="11" max="11" width="8.88671875" style="20" customWidth="1"/>
    <col min="12" max="12" width="9.5546875" style="20" bestFit="1" customWidth="1"/>
    <col min="13" max="13" width="9.33203125" style="20" bestFit="1" customWidth="1"/>
    <col min="14" max="249" width="8.88671875" style="20" customWidth="1"/>
    <col min="250" max="250" width="12.44140625" style="20" customWidth="1"/>
    <col min="251" max="251" width="23.109375" style="20" customWidth="1"/>
    <col min="252" max="252" width="22.5546875" style="20" customWidth="1"/>
    <col min="253" max="253" width="22.109375" style="20" customWidth="1"/>
    <col min="254" max="254" width="15" style="20" customWidth="1"/>
    <col min="255" max="505" width="8.88671875" style="20" customWidth="1"/>
    <col min="506" max="506" width="12.44140625" style="20" customWidth="1"/>
    <col min="507" max="507" width="23.109375" style="20" customWidth="1"/>
    <col min="508" max="508" width="22.5546875" style="20" customWidth="1"/>
    <col min="509" max="509" width="22.109375" style="20" customWidth="1"/>
    <col min="510" max="510" width="15" style="20" customWidth="1"/>
    <col min="511" max="761" width="8.88671875" style="20" customWidth="1"/>
    <col min="762" max="762" width="12.44140625" style="20" customWidth="1"/>
    <col min="763" max="763" width="23.109375" style="20" customWidth="1"/>
    <col min="764" max="764" width="22.5546875" style="20" customWidth="1"/>
    <col min="765" max="765" width="22.109375" style="20" customWidth="1"/>
    <col min="766" max="766" width="15" style="20" customWidth="1"/>
    <col min="767" max="1017" width="8.88671875" style="20" customWidth="1"/>
    <col min="1018" max="1018" width="12.44140625" style="20" customWidth="1"/>
    <col min="1019" max="1019" width="23.109375" style="20" customWidth="1"/>
    <col min="1020" max="1020" width="22.5546875" style="20" customWidth="1"/>
    <col min="1021" max="1021" width="22.109375" style="20" customWidth="1"/>
    <col min="1022" max="1022" width="15" style="20" customWidth="1"/>
    <col min="1023" max="1273" width="8.88671875" style="20" customWidth="1"/>
    <col min="1274" max="1274" width="12.44140625" style="20" customWidth="1"/>
    <col min="1275" max="1275" width="23.109375" style="20" customWidth="1"/>
    <col min="1276" max="1276" width="22.5546875" style="20" customWidth="1"/>
    <col min="1277" max="1277" width="22.109375" style="20" customWidth="1"/>
    <col min="1278" max="1278" width="15" style="20" customWidth="1"/>
    <col min="1279" max="1529" width="8.88671875" style="20" customWidth="1"/>
    <col min="1530" max="1530" width="12.44140625" style="20" customWidth="1"/>
    <col min="1531" max="1531" width="23.109375" style="20" customWidth="1"/>
    <col min="1532" max="1532" width="22.5546875" style="20" customWidth="1"/>
    <col min="1533" max="1533" width="22.109375" style="20" customWidth="1"/>
    <col min="1534" max="1534" width="15" style="20" customWidth="1"/>
    <col min="1535" max="1785" width="8.88671875" style="20" customWidth="1"/>
    <col min="1786" max="1786" width="12.44140625" style="20" customWidth="1"/>
    <col min="1787" max="1787" width="23.109375" style="20" customWidth="1"/>
    <col min="1788" max="1788" width="22.5546875" style="20" customWidth="1"/>
    <col min="1789" max="1789" width="22.109375" style="20" customWidth="1"/>
    <col min="1790" max="1790" width="15" style="20" customWidth="1"/>
    <col min="1791" max="2041" width="8.88671875" style="20" customWidth="1"/>
    <col min="2042" max="2042" width="12.44140625" style="20" customWidth="1"/>
    <col min="2043" max="2043" width="23.109375" style="20" customWidth="1"/>
    <col min="2044" max="2044" width="22.5546875" style="20" customWidth="1"/>
    <col min="2045" max="2045" width="22.109375" style="20" customWidth="1"/>
    <col min="2046" max="2046" width="15" style="20" customWidth="1"/>
    <col min="2047" max="2297" width="8.88671875" style="20" customWidth="1"/>
    <col min="2298" max="2298" width="12.44140625" style="20" customWidth="1"/>
    <col min="2299" max="2299" width="23.109375" style="20" customWidth="1"/>
    <col min="2300" max="2300" width="22.5546875" style="20" customWidth="1"/>
    <col min="2301" max="2301" width="22.109375" style="20" customWidth="1"/>
    <col min="2302" max="2302" width="15" style="20" customWidth="1"/>
    <col min="2303" max="2553" width="8.88671875" style="20" customWidth="1"/>
    <col min="2554" max="2554" width="12.44140625" style="20" customWidth="1"/>
    <col min="2555" max="2555" width="23.109375" style="20" customWidth="1"/>
    <col min="2556" max="2556" width="22.5546875" style="20" customWidth="1"/>
    <col min="2557" max="2557" width="22.109375" style="20" customWidth="1"/>
    <col min="2558" max="2558" width="15" style="20" customWidth="1"/>
    <col min="2559" max="2809" width="8.88671875" style="20" customWidth="1"/>
    <col min="2810" max="2810" width="12.44140625" style="20" customWidth="1"/>
    <col min="2811" max="2811" width="23.109375" style="20" customWidth="1"/>
    <col min="2812" max="2812" width="22.5546875" style="20" customWidth="1"/>
    <col min="2813" max="2813" width="22.109375" style="20" customWidth="1"/>
    <col min="2814" max="2814" width="15" style="20" customWidth="1"/>
    <col min="2815" max="3065" width="8.88671875" style="20" customWidth="1"/>
    <col min="3066" max="3066" width="12.44140625" style="20" customWidth="1"/>
    <col min="3067" max="3067" width="23.109375" style="20" customWidth="1"/>
    <col min="3068" max="3068" width="22.5546875" style="20" customWidth="1"/>
    <col min="3069" max="3069" width="22.109375" style="20" customWidth="1"/>
    <col min="3070" max="3070" width="15" style="20" customWidth="1"/>
    <col min="3071" max="3321" width="8.88671875" style="20" customWidth="1"/>
    <col min="3322" max="3322" width="12.44140625" style="20" customWidth="1"/>
    <col min="3323" max="3323" width="23.109375" style="20" customWidth="1"/>
    <col min="3324" max="3324" width="22.5546875" style="20" customWidth="1"/>
    <col min="3325" max="3325" width="22.109375" style="20" customWidth="1"/>
    <col min="3326" max="3326" width="15" style="20" customWidth="1"/>
    <col min="3327" max="3577" width="8.88671875" style="20" customWidth="1"/>
    <col min="3578" max="3578" width="12.44140625" style="20" customWidth="1"/>
    <col min="3579" max="3579" width="23.109375" style="20" customWidth="1"/>
    <col min="3580" max="3580" width="22.5546875" style="20" customWidth="1"/>
    <col min="3581" max="3581" width="22.109375" style="20" customWidth="1"/>
    <col min="3582" max="3582" width="15" style="20" customWidth="1"/>
    <col min="3583" max="3833" width="8.88671875" style="20" customWidth="1"/>
    <col min="3834" max="3834" width="12.44140625" style="20" customWidth="1"/>
    <col min="3835" max="3835" width="23.109375" style="20" customWidth="1"/>
    <col min="3836" max="3836" width="22.5546875" style="20" customWidth="1"/>
    <col min="3837" max="3837" width="22.109375" style="20" customWidth="1"/>
    <col min="3838" max="3838" width="15" style="20" customWidth="1"/>
    <col min="3839" max="4089" width="8.88671875" style="20" customWidth="1"/>
    <col min="4090" max="4090" width="12.44140625" style="20" customWidth="1"/>
    <col min="4091" max="4091" width="23.109375" style="20" customWidth="1"/>
    <col min="4092" max="4092" width="22.5546875" style="20" customWidth="1"/>
    <col min="4093" max="4093" width="22.109375" style="20" customWidth="1"/>
    <col min="4094" max="4094" width="15" style="20" customWidth="1"/>
    <col min="4095" max="4345" width="8.88671875" style="20" customWidth="1"/>
    <col min="4346" max="4346" width="12.44140625" style="20" customWidth="1"/>
    <col min="4347" max="4347" width="23.109375" style="20" customWidth="1"/>
    <col min="4348" max="4348" width="22.5546875" style="20" customWidth="1"/>
    <col min="4349" max="4349" width="22.109375" style="20" customWidth="1"/>
    <col min="4350" max="4350" width="15" style="20" customWidth="1"/>
    <col min="4351" max="4601" width="8.88671875" style="20" customWidth="1"/>
    <col min="4602" max="4602" width="12.44140625" style="20" customWidth="1"/>
    <col min="4603" max="4603" width="23.109375" style="20" customWidth="1"/>
    <col min="4604" max="4604" width="22.5546875" style="20" customWidth="1"/>
    <col min="4605" max="4605" width="22.109375" style="20" customWidth="1"/>
    <col min="4606" max="4606" width="15" style="20" customWidth="1"/>
    <col min="4607" max="4857" width="8.88671875" style="20" customWidth="1"/>
    <col min="4858" max="4858" width="12.44140625" style="20" customWidth="1"/>
    <col min="4859" max="4859" width="23.109375" style="20" customWidth="1"/>
    <col min="4860" max="4860" width="22.5546875" style="20" customWidth="1"/>
    <col min="4861" max="4861" width="22.109375" style="20" customWidth="1"/>
    <col min="4862" max="4862" width="15" style="20" customWidth="1"/>
    <col min="4863" max="5113" width="8.88671875" style="20" customWidth="1"/>
    <col min="5114" max="5114" width="12.44140625" style="20" customWidth="1"/>
    <col min="5115" max="5115" width="23.109375" style="20" customWidth="1"/>
    <col min="5116" max="5116" width="22.5546875" style="20" customWidth="1"/>
    <col min="5117" max="5117" width="22.109375" style="20" customWidth="1"/>
    <col min="5118" max="5118" width="15" style="20" customWidth="1"/>
    <col min="5119" max="5369" width="8.88671875" style="20" customWidth="1"/>
    <col min="5370" max="5370" width="12.44140625" style="20" customWidth="1"/>
    <col min="5371" max="5371" width="23.109375" style="20" customWidth="1"/>
    <col min="5372" max="5372" width="22.5546875" style="20" customWidth="1"/>
    <col min="5373" max="5373" width="22.109375" style="20" customWidth="1"/>
    <col min="5374" max="5374" width="15" style="20" customWidth="1"/>
    <col min="5375" max="5625" width="8.88671875" style="20" customWidth="1"/>
    <col min="5626" max="5626" width="12.44140625" style="20" customWidth="1"/>
    <col min="5627" max="5627" width="23.109375" style="20" customWidth="1"/>
    <col min="5628" max="5628" width="22.5546875" style="20" customWidth="1"/>
    <col min="5629" max="5629" width="22.109375" style="20" customWidth="1"/>
    <col min="5630" max="5630" width="15" style="20" customWidth="1"/>
    <col min="5631" max="5881" width="8.88671875" style="20" customWidth="1"/>
    <col min="5882" max="5882" width="12.44140625" style="20" customWidth="1"/>
    <col min="5883" max="5883" width="23.109375" style="20" customWidth="1"/>
    <col min="5884" max="5884" width="22.5546875" style="20" customWidth="1"/>
    <col min="5885" max="5885" width="22.109375" style="20" customWidth="1"/>
    <col min="5886" max="5886" width="15" style="20" customWidth="1"/>
    <col min="5887" max="6137" width="8.88671875" style="20" customWidth="1"/>
    <col min="6138" max="6138" width="12.44140625" style="20" customWidth="1"/>
    <col min="6139" max="6139" width="23.109375" style="20" customWidth="1"/>
    <col min="6140" max="6140" width="22.5546875" style="20" customWidth="1"/>
    <col min="6141" max="6141" width="22.109375" style="20" customWidth="1"/>
    <col min="6142" max="6142" width="15" style="20" customWidth="1"/>
    <col min="6143" max="6393" width="8.88671875" style="20" customWidth="1"/>
    <col min="6394" max="6394" width="12.44140625" style="20" customWidth="1"/>
    <col min="6395" max="6395" width="23.109375" style="20" customWidth="1"/>
    <col min="6396" max="6396" width="22.5546875" style="20" customWidth="1"/>
    <col min="6397" max="6397" width="22.109375" style="20" customWidth="1"/>
    <col min="6398" max="6398" width="15" style="20" customWidth="1"/>
    <col min="6399" max="6649" width="8.88671875" style="20" customWidth="1"/>
    <col min="6650" max="6650" width="12.44140625" style="20" customWidth="1"/>
    <col min="6651" max="6651" width="23.109375" style="20" customWidth="1"/>
    <col min="6652" max="6652" width="22.5546875" style="20" customWidth="1"/>
    <col min="6653" max="6653" width="22.109375" style="20" customWidth="1"/>
    <col min="6654" max="6654" width="15" style="20" customWidth="1"/>
    <col min="6655" max="6905" width="8.88671875" style="20" customWidth="1"/>
    <col min="6906" max="6906" width="12.44140625" style="20" customWidth="1"/>
    <col min="6907" max="6907" width="23.109375" style="20" customWidth="1"/>
    <col min="6908" max="6908" width="22.5546875" style="20" customWidth="1"/>
    <col min="6909" max="6909" width="22.109375" style="20" customWidth="1"/>
    <col min="6910" max="6910" width="15" style="20" customWidth="1"/>
    <col min="6911" max="7161" width="8.88671875" style="20" customWidth="1"/>
    <col min="7162" max="7162" width="12.44140625" style="20" customWidth="1"/>
    <col min="7163" max="7163" width="23.109375" style="20" customWidth="1"/>
    <col min="7164" max="7164" width="22.5546875" style="20" customWidth="1"/>
    <col min="7165" max="7165" width="22.109375" style="20" customWidth="1"/>
    <col min="7166" max="7166" width="15" style="20" customWidth="1"/>
    <col min="7167" max="7417" width="8.88671875" style="20" customWidth="1"/>
    <col min="7418" max="7418" width="12.44140625" style="20" customWidth="1"/>
    <col min="7419" max="7419" width="23.109375" style="20" customWidth="1"/>
    <col min="7420" max="7420" width="22.5546875" style="20" customWidth="1"/>
    <col min="7421" max="7421" width="22.109375" style="20" customWidth="1"/>
    <col min="7422" max="7422" width="15" style="20" customWidth="1"/>
    <col min="7423" max="7673" width="8.88671875" style="20" customWidth="1"/>
    <col min="7674" max="7674" width="12.44140625" style="20" customWidth="1"/>
    <col min="7675" max="7675" width="23.109375" style="20" customWidth="1"/>
    <col min="7676" max="7676" width="22.5546875" style="20" customWidth="1"/>
    <col min="7677" max="7677" width="22.109375" style="20" customWidth="1"/>
    <col min="7678" max="7678" width="15" style="20" customWidth="1"/>
    <col min="7679" max="7929" width="8.88671875" style="20" customWidth="1"/>
    <col min="7930" max="7930" width="12.44140625" style="20" customWidth="1"/>
    <col min="7931" max="7931" width="23.109375" style="20" customWidth="1"/>
    <col min="7932" max="7932" width="22.5546875" style="20" customWidth="1"/>
    <col min="7933" max="7933" width="22.109375" style="20" customWidth="1"/>
    <col min="7934" max="7934" width="15" style="20" customWidth="1"/>
    <col min="7935" max="8185" width="8.88671875" style="20" customWidth="1"/>
    <col min="8186" max="8186" width="12.44140625" style="20" customWidth="1"/>
    <col min="8187" max="8187" width="23.109375" style="20" customWidth="1"/>
    <col min="8188" max="8188" width="22.5546875" style="20" customWidth="1"/>
    <col min="8189" max="8189" width="22.109375" style="20" customWidth="1"/>
    <col min="8190" max="8190" width="15" style="20" customWidth="1"/>
    <col min="8191" max="8441" width="8.88671875" style="20" customWidth="1"/>
    <col min="8442" max="8442" width="12.44140625" style="20" customWidth="1"/>
    <col min="8443" max="8443" width="23.109375" style="20" customWidth="1"/>
    <col min="8444" max="8444" width="22.5546875" style="20" customWidth="1"/>
    <col min="8445" max="8445" width="22.109375" style="20" customWidth="1"/>
    <col min="8446" max="8446" width="15" style="20" customWidth="1"/>
    <col min="8447" max="8697" width="8.88671875" style="20" customWidth="1"/>
    <col min="8698" max="8698" width="12.44140625" style="20" customWidth="1"/>
    <col min="8699" max="8699" width="23.109375" style="20" customWidth="1"/>
    <col min="8700" max="8700" width="22.5546875" style="20" customWidth="1"/>
    <col min="8701" max="8701" width="22.109375" style="20" customWidth="1"/>
    <col min="8702" max="8702" width="15" style="20" customWidth="1"/>
    <col min="8703" max="8953" width="8.88671875" style="20" customWidth="1"/>
    <col min="8954" max="8954" width="12.44140625" style="20" customWidth="1"/>
    <col min="8955" max="8955" width="23.109375" style="20" customWidth="1"/>
    <col min="8956" max="8956" width="22.5546875" style="20" customWidth="1"/>
    <col min="8957" max="8957" width="22.109375" style="20" customWidth="1"/>
    <col min="8958" max="8958" width="15" style="20" customWidth="1"/>
    <col min="8959" max="9209" width="8.88671875" style="20" customWidth="1"/>
    <col min="9210" max="9210" width="12.44140625" style="20" customWidth="1"/>
    <col min="9211" max="9211" width="23.109375" style="20" customWidth="1"/>
    <col min="9212" max="9212" width="22.5546875" style="20" customWidth="1"/>
    <col min="9213" max="9213" width="22.109375" style="20" customWidth="1"/>
    <col min="9214" max="9214" width="15" style="20" customWidth="1"/>
    <col min="9215" max="9465" width="8.88671875" style="20" customWidth="1"/>
    <col min="9466" max="9466" width="12.44140625" style="20" customWidth="1"/>
    <col min="9467" max="9467" width="23.109375" style="20" customWidth="1"/>
    <col min="9468" max="9468" width="22.5546875" style="20" customWidth="1"/>
    <col min="9469" max="9469" width="22.109375" style="20" customWidth="1"/>
    <col min="9470" max="9470" width="15" style="20" customWidth="1"/>
    <col min="9471" max="9721" width="8.88671875" style="20" customWidth="1"/>
    <col min="9722" max="9722" width="12.44140625" style="20" customWidth="1"/>
    <col min="9723" max="9723" width="23.109375" style="20" customWidth="1"/>
    <col min="9724" max="9724" width="22.5546875" style="20" customWidth="1"/>
    <col min="9725" max="9725" width="22.109375" style="20" customWidth="1"/>
    <col min="9726" max="9726" width="15" style="20" customWidth="1"/>
    <col min="9727" max="9977" width="8.88671875" style="20" customWidth="1"/>
    <col min="9978" max="9978" width="12.44140625" style="20" customWidth="1"/>
    <col min="9979" max="9979" width="23.109375" style="20" customWidth="1"/>
    <col min="9980" max="9980" width="22.5546875" style="20" customWidth="1"/>
    <col min="9981" max="9981" width="22.109375" style="20" customWidth="1"/>
    <col min="9982" max="9982" width="15" style="20" customWidth="1"/>
    <col min="9983" max="10233" width="8.88671875" style="20" customWidth="1"/>
    <col min="10234" max="10234" width="12.44140625" style="20" customWidth="1"/>
    <col min="10235" max="10235" width="23.109375" style="20" customWidth="1"/>
    <col min="10236" max="10236" width="22.5546875" style="20" customWidth="1"/>
    <col min="10237" max="10237" width="22.109375" style="20" customWidth="1"/>
    <col min="10238" max="10238" width="15" style="20" customWidth="1"/>
    <col min="10239" max="10489" width="8.88671875" style="20" customWidth="1"/>
    <col min="10490" max="10490" width="12.44140625" style="20" customWidth="1"/>
    <col min="10491" max="10491" width="23.109375" style="20" customWidth="1"/>
    <col min="10492" max="10492" width="22.5546875" style="20" customWidth="1"/>
    <col min="10493" max="10493" width="22.109375" style="20" customWidth="1"/>
    <col min="10494" max="10494" width="15" style="20" customWidth="1"/>
    <col min="10495" max="10745" width="8.88671875" style="20" customWidth="1"/>
    <col min="10746" max="10746" width="12.44140625" style="20" customWidth="1"/>
    <col min="10747" max="10747" width="23.109375" style="20" customWidth="1"/>
    <col min="10748" max="10748" width="22.5546875" style="20" customWidth="1"/>
    <col min="10749" max="10749" width="22.109375" style="20" customWidth="1"/>
    <col min="10750" max="10750" width="15" style="20" customWidth="1"/>
    <col min="10751" max="11001" width="8.88671875" style="20" customWidth="1"/>
    <col min="11002" max="11002" width="12.44140625" style="20" customWidth="1"/>
    <col min="11003" max="11003" width="23.109375" style="20" customWidth="1"/>
    <col min="11004" max="11004" width="22.5546875" style="20" customWidth="1"/>
    <col min="11005" max="11005" width="22.109375" style="20" customWidth="1"/>
    <col min="11006" max="11006" width="15" style="20" customWidth="1"/>
    <col min="11007" max="11257" width="8.88671875" style="20" customWidth="1"/>
    <col min="11258" max="11258" width="12.44140625" style="20" customWidth="1"/>
    <col min="11259" max="11259" width="23.109375" style="20" customWidth="1"/>
    <col min="11260" max="11260" width="22.5546875" style="20" customWidth="1"/>
    <col min="11261" max="11261" width="22.109375" style="20" customWidth="1"/>
    <col min="11262" max="11262" width="15" style="20" customWidth="1"/>
    <col min="11263" max="11513" width="8.88671875" style="20" customWidth="1"/>
    <col min="11514" max="11514" width="12.44140625" style="20" customWidth="1"/>
    <col min="11515" max="11515" width="23.109375" style="20" customWidth="1"/>
    <col min="11516" max="11516" width="22.5546875" style="20" customWidth="1"/>
    <col min="11517" max="11517" width="22.109375" style="20" customWidth="1"/>
    <col min="11518" max="11518" width="15" style="20" customWidth="1"/>
    <col min="11519" max="11769" width="8.88671875" style="20" customWidth="1"/>
    <col min="11770" max="11770" width="12.44140625" style="20" customWidth="1"/>
    <col min="11771" max="11771" width="23.109375" style="20" customWidth="1"/>
    <col min="11772" max="11772" width="22.5546875" style="20" customWidth="1"/>
    <col min="11773" max="11773" width="22.109375" style="20" customWidth="1"/>
    <col min="11774" max="11774" width="15" style="20" customWidth="1"/>
    <col min="11775" max="12025" width="8.88671875" style="20" customWidth="1"/>
    <col min="12026" max="12026" width="12.44140625" style="20" customWidth="1"/>
    <col min="12027" max="12027" width="23.109375" style="20" customWidth="1"/>
    <col min="12028" max="12028" width="22.5546875" style="20" customWidth="1"/>
    <col min="12029" max="12029" width="22.109375" style="20" customWidth="1"/>
    <col min="12030" max="12030" width="15" style="20" customWidth="1"/>
    <col min="12031" max="12281" width="8.88671875" style="20" customWidth="1"/>
    <col min="12282" max="12282" width="12.44140625" style="20" customWidth="1"/>
    <col min="12283" max="12283" width="23.109375" style="20" customWidth="1"/>
    <col min="12284" max="12284" width="22.5546875" style="20" customWidth="1"/>
    <col min="12285" max="12285" width="22.109375" style="20" customWidth="1"/>
    <col min="12286" max="12286" width="15" style="20" customWidth="1"/>
    <col min="12287" max="12537" width="8.88671875" style="20" customWidth="1"/>
    <col min="12538" max="12538" width="12.44140625" style="20" customWidth="1"/>
    <col min="12539" max="12539" width="23.109375" style="20" customWidth="1"/>
    <col min="12540" max="12540" width="22.5546875" style="20" customWidth="1"/>
    <col min="12541" max="12541" width="22.109375" style="20" customWidth="1"/>
    <col min="12542" max="12542" width="15" style="20" customWidth="1"/>
    <col min="12543" max="12793" width="8.88671875" style="20" customWidth="1"/>
    <col min="12794" max="12794" width="12.44140625" style="20" customWidth="1"/>
    <col min="12795" max="12795" width="23.109375" style="20" customWidth="1"/>
    <col min="12796" max="12796" width="22.5546875" style="20" customWidth="1"/>
    <col min="12797" max="12797" width="22.109375" style="20" customWidth="1"/>
    <col min="12798" max="12798" width="15" style="20" customWidth="1"/>
    <col min="12799" max="13049" width="8.88671875" style="20" customWidth="1"/>
    <col min="13050" max="13050" width="12.44140625" style="20" customWidth="1"/>
    <col min="13051" max="13051" width="23.109375" style="20" customWidth="1"/>
    <col min="13052" max="13052" width="22.5546875" style="20" customWidth="1"/>
    <col min="13053" max="13053" width="22.109375" style="20" customWidth="1"/>
    <col min="13054" max="13054" width="15" style="20" customWidth="1"/>
    <col min="13055" max="13305" width="8.88671875" style="20" customWidth="1"/>
    <col min="13306" max="13306" width="12.44140625" style="20" customWidth="1"/>
    <col min="13307" max="13307" width="23.109375" style="20" customWidth="1"/>
    <col min="13308" max="13308" width="22.5546875" style="20" customWidth="1"/>
    <col min="13309" max="13309" width="22.109375" style="20" customWidth="1"/>
    <col min="13310" max="13310" width="15" style="20" customWidth="1"/>
    <col min="13311" max="13561" width="8.88671875" style="20" customWidth="1"/>
    <col min="13562" max="13562" width="12.44140625" style="20" customWidth="1"/>
    <col min="13563" max="13563" width="23.109375" style="20" customWidth="1"/>
    <col min="13564" max="13564" width="22.5546875" style="20" customWidth="1"/>
    <col min="13565" max="13565" width="22.109375" style="20" customWidth="1"/>
    <col min="13566" max="13566" width="15" style="20" customWidth="1"/>
    <col min="13567" max="13817" width="8.88671875" style="20" customWidth="1"/>
    <col min="13818" max="13818" width="12.44140625" style="20" customWidth="1"/>
    <col min="13819" max="13819" width="23.109375" style="20" customWidth="1"/>
    <col min="13820" max="13820" width="22.5546875" style="20" customWidth="1"/>
    <col min="13821" max="13821" width="22.109375" style="20" customWidth="1"/>
    <col min="13822" max="13822" width="15" style="20" customWidth="1"/>
    <col min="13823" max="14073" width="8.88671875" style="20" customWidth="1"/>
    <col min="14074" max="14074" width="12.44140625" style="20" customWidth="1"/>
    <col min="14075" max="14075" width="23.109375" style="20" customWidth="1"/>
    <col min="14076" max="14076" width="22.5546875" style="20" customWidth="1"/>
    <col min="14077" max="14077" width="22.109375" style="20" customWidth="1"/>
    <col min="14078" max="14078" width="15" style="20" customWidth="1"/>
    <col min="14079" max="14329" width="8.88671875" style="20" customWidth="1"/>
    <col min="14330" max="14330" width="12.44140625" style="20" customWidth="1"/>
    <col min="14331" max="14331" width="23.109375" style="20" customWidth="1"/>
    <col min="14332" max="14332" width="22.5546875" style="20" customWidth="1"/>
    <col min="14333" max="14333" width="22.109375" style="20" customWidth="1"/>
    <col min="14334" max="14334" width="15" style="20" customWidth="1"/>
    <col min="14335" max="14585" width="8.88671875" style="20" customWidth="1"/>
    <col min="14586" max="14586" width="12.44140625" style="20" customWidth="1"/>
    <col min="14587" max="14587" width="23.109375" style="20" customWidth="1"/>
    <col min="14588" max="14588" width="22.5546875" style="20" customWidth="1"/>
    <col min="14589" max="14589" width="22.109375" style="20" customWidth="1"/>
    <col min="14590" max="14590" width="15" style="20" customWidth="1"/>
    <col min="14591" max="14841" width="8.88671875" style="20" customWidth="1"/>
    <col min="14842" max="14842" width="12.44140625" style="20" customWidth="1"/>
    <col min="14843" max="14843" width="23.109375" style="20" customWidth="1"/>
    <col min="14844" max="14844" width="22.5546875" style="20" customWidth="1"/>
    <col min="14845" max="14845" width="22.109375" style="20" customWidth="1"/>
    <col min="14846" max="14846" width="15" style="20" customWidth="1"/>
    <col min="14847" max="15097" width="8.88671875" style="20" customWidth="1"/>
    <col min="15098" max="15098" width="12.44140625" style="20" customWidth="1"/>
    <col min="15099" max="15099" width="23.109375" style="20" customWidth="1"/>
    <col min="15100" max="15100" width="22.5546875" style="20" customWidth="1"/>
    <col min="15101" max="15101" width="22.109375" style="20" customWidth="1"/>
    <col min="15102" max="15102" width="15" style="20" customWidth="1"/>
    <col min="15103" max="15353" width="8.88671875" style="20" customWidth="1"/>
    <col min="15354" max="15354" width="12.44140625" style="20" customWidth="1"/>
    <col min="15355" max="15355" width="23.109375" style="20" customWidth="1"/>
    <col min="15356" max="15356" width="22.5546875" style="20" customWidth="1"/>
    <col min="15357" max="15357" width="22.109375" style="20" customWidth="1"/>
    <col min="15358" max="15358" width="15" style="20" customWidth="1"/>
    <col min="15359" max="15609" width="8.88671875" style="20" customWidth="1"/>
    <col min="15610" max="15610" width="12.44140625" style="20" customWidth="1"/>
    <col min="15611" max="15611" width="23.109375" style="20" customWidth="1"/>
    <col min="15612" max="15612" width="22.5546875" style="20" customWidth="1"/>
    <col min="15613" max="15613" width="22.109375" style="20" customWidth="1"/>
    <col min="15614" max="15614" width="15" style="20" customWidth="1"/>
    <col min="15615" max="15865" width="8.88671875" style="20" customWidth="1"/>
    <col min="15866" max="15866" width="12.44140625" style="20" customWidth="1"/>
    <col min="15867" max="15867" width="23.109375" style="20" customWidth="1"/>
    <col min="15868" max="15868" width="22.5546875" style="20" customWidth="1"/>
    <col min="15869" max="15869" width="22.109375" style="20" customWidth="1"/>
    <col min="15870" max="15870" width="15" style="20" customWidth="1"/>
    <col min="15871" max="16121" width="8.88671875" style="20" customWidth="1"/>
    <col min="16122" max="16122" width="12.44140625" style="20" customWidth="1"/>
    <col min="16123" max="16123" width="23.109375" style="20" customWidth="1"/>
    <col min="16124" max="16124" width="22.5546875" style="20" customWidth="1"/>
    <col min="16125" max="16125" width="22.109375" style="20" customWidth="1"/>
    <col min="16126" max="16126" width="15" style="20" customWidth="1"/>
    <col min="16127" max="16384" width="8.88671875" style="20" customWidth="1"/>
  </cols>
  <sheetData>
    <row r="1" spans="1:13" x14ac:dyDescent="0.3">
      <c r="A1" s="18" t="s">
        <v>531</v>
      </c>
    </row>
    <row r="2" spans="1:13" x14ac:dyDescent="0.3">
      <c r="A2" s="18" t="s">
        <v>532</v>
      </c>
    </row>
    <row r="3" spans="1:13" ht="15" customHeight="1" thickBot="1" x14ac:dyDescent="0.35">
      <c r="A3" s="18"/>
    </row>
    <row r="4" spans="1:13" ht="15" customHeight="1" thickBot="1" x14ac:dyDescent="0.35">
      <c r="A4" s="21" t="s">
        <v>445</v>
      </c>
      <c r="B4" s="22" t="s">
        <v>446</v>
      </c>
      <c r="C4" s="23" t="s">
        <v>447</v>
      </c>
      <c r="D4" s="23" t="s">
        <v>448</v>
      </c>
      <c r="E4" s="23" t="s">
        <v>449</v>
      </c>
      <c r="F4" s="23" t="s">
        <v>450</v>
      </c>
      <c r="G4" s="23" t="s">
        <v>451</v>
      </c>
      <c r="H4" s="23" t="s">
        <v>452</v>
      </c>
      <c r="I4" s="23" t="s">
        <v>453</v>
      </c>
      <c r="J4" s="23" t="s">
        <v>454</v>
      </c>
      <c r="K4" s="23" t="s">
        <v>455</v>
      </c>
      <c r="L4" s="23" t="s">
        <v>456</v>
      </c>
      <c r="M4" s="23" t="s">
        <v>457</v>
      </c>
    </row>
    <row r="5" spans="1:13" ht="15.6" customHeight="1" x14ac:dyDescent="0.3">
      <c r="A5" s="24" t="s">
        <v>458</v>
      </c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15.6" customHeight="1" x14ac:dyDescent="0.3">
      <c r="A6" s="27" t="s">
        <v>459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 x14ac:dyDescent="0.3">
      <c r="A7" s="30" t="s">
        <v>401</v>
      </c>
      <c r="B7" s="31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x14ac:dyDescent="0.3">
      <c r="A8" s="30" t="s">
        <v>39</v>
      </c>
      <c r="B8" s="31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x14ac:dyDescent="0.3">
      <c r="A9" s="30" t="s">
        <v>404</v>
      </c>
      <c r="B9" s="3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x14ac:dyDescent="0.3">
      <c r="A10" s="30" t="s">
        <v>56</v>
      </c>
      <c r="B10" s="3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x14ac:dyDescent="0.3">
      <c r="A11" s="30" t="s">
        <v>406</v>
      </c>
      <c r="B11" s="32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15" customHeight="1" x14ac:dyDescent="0.3">
      <c r="A12" s="30" t="s">
        <v>405</v>
      </c>
      <c r="B12" s="3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3">
      <c r="A13" s="34" t="s">
        <v>460</v>
      </c>
      <c r="B13" s="35">
        <f>SUM(B7:B12)</f>
        <v>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3">
      <c r="A14" s="37"/>
      <c r="B14" s="3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ht="15.6" customHeight="1" x14ac:dyDescent="0.3">
      <c r="A15" s="27" t="s">
        <v>407</v>
      </c>
      <c r="B15" s="39"/>
      <c r="C15" s="40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x14ac:dyDescent="0.3">
      <c r="A16" s="30" t="s">
        <v>408</v>
      </c>
      <c r="B16" s="32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x14ac:dyDescent="0.3">
      <c r="A17" s="30" t="s">
        <v>108</v>
      </c>
      <c r="B17" s="32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x14ac:dyDescent="0.3">
      <c r="A18" s="30" t="s">
        <v>112</v>
      </c>
      <c r="B18" s="32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x14ac:dyDescent="0.3">
      <c r="A19" s="34" t="s">
        <v>461</v>
      </c>
      <c r="B19" s="35">
        <f>SUM(B16:B18)</f>
        <v>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ht="16.2" customHeight="1" x14ac:dyDescent="0.45">
      <c r="A20" s="41" t="s">
        <v>462</v>
      </c>
      <c r="B20" s="32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x14ac:dyDescent="0.3">
      <c r="A21" s="30" t="s">
        <v>463</v>
      </c>
      <c r="B21" s="3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15.6" customHeight="1" x14ac:dyDescent="0.3">
      <c r="A22" s="30" t="s">
        <v>464</v>
      </c>
      <c r="B22" s="3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x14ac:dyDescent="0.3">
      <c r="A23" s="30" t="s">
        <v>465</v>
      </c>
      <c r="B23" s="3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ht="15" customHeight="1" x14ac:dyDescent="0.3">
      <c r="A24" s="34" t="s">
        <v>466</v>
      </c>
      <c r="B24" s="35">
        <f>SUM(B21:B23)</f>
        <v>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  <row r="25" spans="1:13" ht="15" customHeight="1" x14ac:dyDescent="0.3">
      <c r="A25" s="34" t="s">
        <v>467</v>
      </c>
      <c r="B25" s="35">
        <f>SUM(B24,B19)</f>
        <v>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1:13" ht="15" customHeight="1" x14ac:dyDescent="0.3">
      <c r="A26" s="42"/>
      <c r="B26" s="3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ht="15.6" customHeight="1" x14ac:dyDescent="0.3">
      <c r="A27" s="43" t="s">
        <v>468</v>
      </c>
      <c r="B27" s="35">
        <f>+B13+B25</f>
        <v>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ht="15" customHeight="1" x14ac:dyDescent="0.3">
      <c r="A28" s="44"/>
      <c r="B28" s="3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5.6" customHeight="1" x14ac:dyDescent="0.3">
      <c r="A29" s="24" t="s">
        <v>268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15.6" customHeight="1" x14ac:dyDescent="0.3">
      <c r="A30" s="27" t="s">
        <v>469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x14ac:dyDescent="0.3">
      <c r="A31" s="45" t="s">
        <v>411</v>
      </c>
      <c r="B31" s="32">
        <v>0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x14ac:dyDescent="0.3">
      <c r="A32" s="45" t="s">
        <v>412</v>
      </c>
      <c r="B32" s="32">
        <v>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x14ac:dyDescent="0.3">
      <c r="A33" s="45" t="s">
        <v>413</v>
      </c>
      <c r="B33" s="32">
        <v>0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x14ac:dyDescent="0.3">
      <c r="A34" s="45" t="s">
        <v>414</v>
      </c>
      <c r="B34" s="32">
        <v>0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ht="15" customHeight="1" x14ac:dyDescent="0.3">
      <c r="A35" s="45" t="s">
        <v>416</v>
      </c>
      <c r="B35" s="32">
        <v>0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3">
      <c r="A36" s="45" t="s">
        <v>417</v>
      </c>
      <c r="B36" s="32">
        <v>0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x14ac:dyDescent="0.3">
      <c r="A37" s="34" t="s">
        <v>470</v>
      </c>
      <c r="B37" s="35">
        <f>SUM(B31:B36)</f>
        <v>0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</row>
    <row r="38" spans="1:13" ht="15" customHeight="1" x14ac:dyDescent="0.3">
      <c r="A38" s="4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5" customHeight="1" x14ac:dyDescent="0.3">
      <c r="A39" s="27" t="s">
        <v>471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x14ac:dyDescent="0.3">
      <c r="A40" s="45" t="s">
        <v>418</v>
      </c>
      <c r="B40" s="32">
        <v>0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x14ac:dyDescent="0.3">
      <c r="A41" s="45" t="s">
        <v>417</v>
      </c>
      <c r="B41" s="32">
        <v>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x14ac:dyDescent="0.3">
      <c r="A42" s="34" t="s">
        <v>472</v>
      </c>
      <c r="B42" s="35">
        <f>SUM(B40:B41)</f>
        <v>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15.6" customHeight="1" x14ac:dyDescent="0.3">
      <c r="A43" s="4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5.6" customHeight="1" x14ac:dyDescent="0.3">
      <c r="A44" s="43" t="s">
        <v>473</v>
      </c>
      <c r="B44" s="47">
        <f>B37+B42</f>
        <v>0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.6" customHeight="1" x14ac:dyDescent="0.3">
      <c r="A45" s="46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ht="15" customHeight="1" x14ac:dyDescent="0.3">
      <c r="A46" s="24" t="s">
        <v>474</v>
      </c>
      <c r="B46" s="3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ht="15" customHeight="1" x14ac:dyDescent="0.3">
      <c r="A47" s="48" t="s">
        <v>128</v>
      </c>
      <c r="B47" s="32">
        <v>0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ht="18" customHeight="1" x14ac:dyDescent="0.3">
      <c r="A48" s="48" t="s">
        <v>420</v>
      </c>
      <c r="B48" s="32">
        <v>0</v>
      </c>
      <c r="C48" s="33"/>
      <c r="D48" s="33"/>
      <c r="E48" s="29"/>
      <c r="F48" s="29"/>
      <c r="G48" s="29"/>
      <c r="H48" s="29"/>
      <c r="I48" s="29"/>
      <c r="J48" s="29"/>
      <c r="K48" s="29"/>
      <c r="L48" s="29"/>
      <c r="M48" s="29"/>
    </row>
    <row r="49" spans="1:13" x14ac:dyDescent="0.3">
      <c r="A49" s="48" t="s">
        <v>475</v>
      </c>
      <c r="B49" s="32">
        <v>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x14ac:dyDescent="0.3">
      <c r="A50" s="49" t="s">
        <v>476</v>
      </c>
      <c r="B50" s="47">
        <f>SUM(B47:B49)</f>
        <v>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3" ht="18.600000000000001" customHeight="1" x14ac:dyDescent="0.3">
      <c r="A51" s="4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r="52" spans="1:13" ht="16.2" customHeight="1" thickBot="1" x14ac:dyDescent="0.35">
      <c r="A52" s="50" t="s">
        <v>477</v>
      </c>
      <c r="B52" s="51">
        <f>B44+B50</f>
        <v>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</row>
    <row r="53" spans="1:13" ht="15" customHeight="1" thickTop="1" x14ac:dyDescent="0.3">
      <c r="B53" s="53"/>
    </row>
    <row r="54" spans="1:13" x14ac:dyDescent="0.3">
      <c r="B54" s="19">
        <f>B52-B27</f>
        <v>0</v>
      </c>
    </row>
    <row r="58" spans="1:13" x14ac:dyDescent="0.3">
      <c r="B58" s="54"/>
    </row>
    <row r="59" spans="1:13" x14ac:dyDescent="0.3">
      <c r="B59" s="55"/>
    </row>
  </sheetData>
  <pageMargins left="0.39370078740157483" right="0.39370078740157483" top="0.78740157480314965" bottom="0.78740157480314965" header="0" footer="0"/>
  <pageSetup paperSize="9" scale="73" orientation="portrait" horizontalDpi="429496729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workbookViewId="0">
      <selection activeCell="A3" sqref="A3"/>
    </sheetView>
  </sheetViews>
  <sheetFormatPr defaultRowHeight="14.4" x14ac:dyDescent="0.3"/>
  <cols>
    <col min="1" max="1" width="2.77734375" customWidth="1"/>
    <col min="2" max="2" width="29.77734375" bestFit="1" customWidth="1"/>
    <col min="11" max="11" width="9.77734375" bestFit="1" customWidth="1"/>
    <col min="12" max="12" width="7.6640625" bestFit="1" customWidth="1"/>
    <col min="13" max="13" width="9.5546875" bestFit="1" customWidth="1"/>
  </cols>
  <sheetData>
    <row r="1" spans="1:14" x14ac:dyDescent="0.3">
      <c r="A1" s="19" t="str">
        <f>NERACA!A1</f>
        <v>PT. ABCDEFU</v>
      </c>
    </row>
    <row r="2" spans="1:14" x14ac:dyDescent="0.3">
      <c r="A2" s="18" t="s">
        <v>533</v>
      </c>
    </row>
    <row r="3" spans="1:14" ht="15" customHeight="1" thickBot="1" x14ac:dyDescent="0.35">
      <c r="A3" s="56" t="s">
        <v>478</v>
      </c>
      <c r="B3" s="57"/>
      <c r="C3" s="57" t="s">
        <v>446</v>
      </c>
      <c r="D3" s="57" t="s">
        <v>447</v>
      </c>
      <c r="E3" s="57" t="s">
        <v>448</v>
      </c>
      <c r="F3" s="57" t="s">
        <v>449</v>
      </c>
      <c r="G3" s="57" t="s">
        <v>450</v>
      </c>
      <c r="H3" s="57" t="s">
        <v>451</v>
      </c>
      <c r="I3" s="57" t="s">
        <v>452</v>
      </c>
      <c r="J3" s="57" t="s">
        <v>453</v>
      </c>
      <c r="K3" s="57" t="s">
        <v>454</v>
      </c>
      <c r="L3" s="57" t="s">
        <v>455</v>
      </c>
      <c r="M3" s="57" t="s">
        <v>456</v>
      </c>
      <c r="N3" s="57" t="s">
        <v>457</v>
      </c>
    </row>
    <row r="4" spans="1:14" ht="15" customHeight="1" x14ac:dyDescent="0.3">
      <c r="A4" s="58"/>
      <c r="B4" s="59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60"/>
    </row>
    <row r="5" spans="1:14" x14ac:dyDescent="0.3">
      <c r="A5" s="61" t="s">
        <v>246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4"/>
    </row>
    <row r="6" spans="1:14" x14ac:dyDescent="0.3">
      <c r="A6" s="65"/>
      <c r="B6" s="62" t="s">
        <v>479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4"/>
    </row>
    <row r="7" spans="1:14" x14ac:dyDescent="0.3">
      <c r="A7" s="65"/>
      <c r="B7" s="62" t="s">
        <v>480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4"/>
    </row>
    <row r="8" spans="1:14" x14ac:dyDescent="0.3">
      <c r="A8" s="65"/>
      <c r="B8" s="62" t="s">
        <v>481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4"/>
    </row>
    <row r="9" spans="1:14" x14ac:dyDescent="0.3">
      <c r="A9" s="65"/>
      <c r="B9" s="62" t="s">
        <v>482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</row>
    <row r="10" spans="1:14" x14ac:dyDescent="0.3">
      <c r="A10" s="66" t="s">
        <v>483</v>
      </c>
      <c r="B10" s="67"/>
      <c r="C10" s="68">
        <f>SUM(C6:C9)</f>
        <v>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</row>
    <row r="11" spans="1:14" x14ac:dyDescent="0.3">
      <c r="A11" s="65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4"/>
    </row>
    <row r="12" spans="1:14" x14ac:dyDescent="0.3">
      <c r="A12" s="61" t="s">
        <v>484</v>
      </c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4"/>
    </row>
    <row r="13" spans="1:14" x14ac:dyDescent="0.3">
      <c r="A13" s="65"/>
      <c r="B13" s="62" t="s">
        <v>485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4"/>
    </row>
    <row r="14" spans="1:14" x14ac:dyDescent="0.3">
      <c r="A14" s="65"/>
      <c r="B14" s="62" t="s">
        <v>486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4"/>
    </row>
    <row r="15" spans="1:14" x14ac:dyDescent="0.3">
      <c r="A15" s="65"/>
      <c r="B15" s="62" t="s">
        <v>487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</row>
    <row r="16" spans="1:14" x14ac:dyDescent="0.3">
      <c r="A16" s="66" t="s">
        <v>488</v>
      </c>
      <c r="B16" s="67"/>
      <c r="C16" s="70">
        <f>SUM(C13:C15)</f>
        <v>0</v>
      </c>
      <c r="D16" s="70"/>
      <c r="E16" s="70"/>
      <c r="F16" s="70"/>
      <c r="G16" s="68"/>
      <c r="H16" s="68"/>
      <c r="I16" s="68"/>
      <c r="J16" s="68"/>
      <c r="K16" s="68"/>
      <c r="L16" s="68"/>
      <c r="M16" s="68"/>
      <c r="N16" s="69"/>
    </row>
    <row r="17" spans="1:14" x14ac:dyDescent="0.3">
      <c r="A17" s="65"/>
      <c r="B17" s="6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9"/>
    </row>
    <row r="18" spans="1:14" x14ac:dyDescent="0.3">
      <c r="A18" s="66" t="s">
        <v>489</v>
      </c>
      <c r="B18" s="71"/>
      <c r="C18" s="70">
        <f>C10-C16</f>
        <v>0</v>
      </c>
      <c r="D18" s="70"/>
      <c r="E18" s="70"/>
      <c r="F18" s="70"/>
      <c r="G18" s="68"/>
      <c r="H18" s="68"/>
      <c r="I18" s="68"/>
      <c r="J18" s="68"/>
      <c r="K18" s="68"/>
      <c r="L18" s="68"/>
      <c r="M18" s="68"/>
      <c r="N18" s="69"/>
    </row>
    <row r="19" spans="1:14" x14ac:dyDescent="0.3">
      <c r="A19" s="61" t="s">
        <v>490</v>
      </c>
      <c r="B19" s="7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4"/>
    </row>
    <row r="20" spans="1:14" x14ac:dyDescent="0.3">
      <c r="A20" s="61"/>
      <c r="B20" s="72" t="s">
        <v>491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4"/>
    </row>
    <row r="21" spans="1:14" x14ac:dyDescent="0.3">
      <c r="A21" s="65"/>
      <c r="B21" s="73" t="s">
        <v>174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4"/>
    </row>
    <row r="22" spans="1:14" x14ac:dyDescent="0.3">
      <c r="A22" s="65"/>
      <c r="B22" s="73" t="s">
        <v>176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4"/>
    </row>
    <row r="23" spans="1:14" x14ac:dyDescent="0.3">
      <c r="A23" s="65"/>
      <c r="B23" s="73" t="s">
        <v>178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4"/>
    </row>
    <row r="24" spans="1:14" x14ac:dyDescent="0.3">
      <c r="A24" s="65"/>
      <c r="B24" s="73" t="s">
        <v>180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4"/>
    </row>
    <row r="25" spans="1:14" x14ac:dyDescent="0.3">
      <c r="A25" s="65"/>
      <c r="B25" s="73" t="s">
        <v>182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4"/>
    </row>
    <row r="26" spans="1:14" x14ac:dyDescent="0.3">
      <c r="A26" s="65"/>
      <c r="B26" s="73" t="s">
        <v>184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4"/>
    </row>
    <row r="27" spans="1:14" x14ac:dyDescent="0.3">
      <c r="A27" s="65"/>
      <c r="B27" s="73" t="s">
        <v>186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4"/>
    </row>
    <row r="28" spans="1:14" x14ac:dyDescent="0.3">
      <c r="A28" s="65"/>
      <c r="B28" s="73" t="s">
        <v>188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4"/>
    </row>
    <row r="29" spans="1:14" x14ac:dyDescent="0.3">
      <c r="A29" s="65"/>
      <c r="B29" s="73" t="s">
        <v>190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4"/>
    </row>
    <row r="30" spans="1:14" x14ac:dyDescent="0.3">
      <c r="A30" s="65"/>
      <c r="B30" s="73" t="s">
        <v>192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4"/>
    </row>
    <row r="31" spans="1:14" x14ac:dyDescent="0.3">
      <c r="A31" s="65"/>
      <c r="B31" s="73" t="s">
        <v>194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4"/>
    </row>
    <row r="32" spans="1:14" x14ac:dyDescent="0.3">
      <c r="A32" s="65"/>
      <c r="B32" s="73" t="s">
        <v>196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</row>
    <row r="33" spans="1:14" x14ac:dyDescent="0.3">
      <c r="A33" s="65"/>
      <c r="B33" s="73" t="s">
        <v>198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4"/>
    </row>
    <row r="34" spans="1:14" x14ac:dyDescent="0.3">
      <c r="A34" s="65"/>
      <c r="B34" s="73" t="s">
        <v>200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4"/>
    </row>
    <row r="35" spans="1:14" x14ac:dyDescent="0.3">
      <c r="A35" s="65"/>
      <c r="B35" s="73" t="s">
        <v>202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4"/>
    </row>
    <row r="36" spans="1:14" x14ac:dyDescent="0.3">
      <c r="A36" s="65"/>
      <c r="B36" s="73" t="s">
        <v>206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4"/>
    </row>
    <row r="37" spans="1:14" x14ac:dyDescent="0.3">
      <c r="A37" s="65"/>
      <c r="B37" s="73" t="s">
        <v>208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4"/>
    </row>
    <row r="38" spans="1:14" x14ac:dyDescent="0.3">
      <c r="A38" s="65"/>
      <c r="B38" s="73" t="s">
        <v>210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4"/>
    </row>
    <row r="39" spans="1:14" x14ac:dyDescent="0.3">
      <c r="A39" s="65"/>
      <c r="B39" s="73" t="s">
        <v>212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4"/>
    </row>
    <row r="40" spans="1:14" x14ac:dyDescent="0.3">
      <c r="A40" s="66"/>
      <c r="B40" s="67" t="s">
        <v>492</v>
      </c>
      <c r="C40" s="70">
        <f>SUM(C21:C39)</f>
        <v>0</v>
      </c>
      <c r="D40" s="70"/>
      <c r="E40" s="70"/>
      <c r="F40" s="70"/>
      <c r="G40" s="68"/>
      <c r="H40" s="68"/>
      <c r="I40" s="68"/>
      <c r="J40" s="68"/>
      <c r="K40" s="68"/>
      <c r="L40" s="68"/>
      <c r="M40" s="68"/>
      <c r="N40" s="69"/>
    </row>
    <row r="41" spans="1:14" x14ac:dyDescent="0.3">
      <c r="A41" s="65"/>
      <c r="B41" s="62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9"/>
    </row>
    <row r="42" spans="1:14" x14ac:dyDescent="0.3">
      <c r="A42" s="66" t="s">
        <v>493</v>
      </c>
      <c r="B42" s="67"/>
      <c r="C42" s="70">
        <f>C18-C40</f>
        <v>0</v>
      </c>
      <c r="D42" s="70"/>
      <c r="E42" s="70"/>
      <c r="F42" s="70"/>
      <c r="G42" s="68"/>
      <c r="H42" s="68"/>
      <c r="I42" s="68"/>
      <c r="J42" s="68"/>
      <c r="K42" s="68"/>
      <c r="L42" s="68"/>
      <c r="M42" s="68"/>
      <c r="N42" s="69"/>
    </row>
    <row r="43" spans="1:14" x14ac:dyDescent="0.3">
      <c r="A43" s="65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4"/>
    </row>
    <row r="44" spans="1:14" x14ac:dyDescent="0.3">
      <c r="A44" s="65" t="s">
        <v>494</v>
      </c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4"/>
    </row>
    <row r="45" spans="1:14" x14ac:dyDescent="0.3">
      <c r="A45" s="65"/>
      <c r="B45" s="74" t="s">
        <v>423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4"/>
    </row>
    <row r="46" spans="1:14" x14ac:dyDescent="0.3">
      <c r="A46" s="65"/>
      <c r="B46" s="73" t="s">
        <v>258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4"/>
    </row>
    <row r="47" spans="1:14" x14ac:dyDescent="0.3">
      <c r="A47" s="65"/>
      <c r="B47" s="73" t="s">
        <v>260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4"/>
    </row>
    <row r="48" spans="1:14" x14ac:dyDescent="0.3">
      <c r="A48" s="65"/>
      <c r="B48" s="73" t="s">
        <v>262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4"/>
    </row>
    <row r="49" spans="1:14" x14ac:dyDescent="0.3">
      <c r="A49" s="65"/>
      <c r="B49" s="73" t="s">
        <v>266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4"/>
    </row>
    <row r="50" spans="1:14" x14ac:dyDescent="0.3">
      <c r="A50" s="65"/>
      <c r="B50" s="75" t="s">
        <v>495</v>
      </c>
      <c r="C50" s="70">
        <f>SUM(C46:C49)</f>
        <v>0</v>
      </c>
      <c r="D50" s="70"/>
      <c r="E50" s="70"/>
      <c r="F50" s="70"/>
      <c r="G50" s="68"/>
      <c r="H50" s="68"/>
      <c r="I50" s="68"/>
      <c r="J50" s="68"/>
      <c r="K50" s="68"/>
      <c r="L50" s="68"/>
      <c r="M50" s="68"/>
      <c r="N50" s="69"/>
    </row>
    <row r="51" spans="1:14" x14ac:dyDescent="0.3">
      <c r="A51" s="65"/>
      <c r="B51" s="74" t="s">
        <v>496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4"/>
    </row>
    <row r="52" spans="1:14" x14ac:dyDescent="0.3">
      <c r="A52" s="65"/>
      <c r="B52" s="73" t="s">
        <v>258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4"/>
    </row>
    <row r="53" spans="1:14" x14ac:dyDescent="0.3">
      <c r="A53" s="65"/>
      <c r="B53" s="73" t="s">
        <v>260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4"/>
    </row>
    <row r="54" spans="1:14" x14ac:dyDescent="0.3">
      <c r="A54" s="65"/>
      <c r="B54" s="73" t="s">
        <v>497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4"/>
    </row>
    <row r="55" spans="1:14" x14ac:dyDescent="0.3">
      <c r="A55" s="65"/>
      <c r="B55" s="75" t="s">
        <v>498</v>
      </c>
      <c r="C55" s="70">
        <f>SUM(C52:C54)</f>
        <v>0</v>
      </c>
      <c r="D55" s="70"/>
      <c r="E55" s="70"/>
      <c r="F55" s="70"/>
      <c r="G55" s="68"/>
      <c r="H55" s="68"/>
      <c r="I55" s="68"/>
      <c r="J55" s="68"/>
      <c r="K55" s="68"/>
      <c r="L55" s="68"/>
      <c r="M55" s="68"/>
      <c r="N55" s="69"/>
    </row>
    <row r="56" spans="1:14" x14ac:dyDescent="0.3">
      <c r="A56" s="65"/>
      <c r="B56" s="62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9"/>
    </row>
    <row r="57" spans="1:14" x14ac:dyDescent="0.3">
      <c r="A57" s="66" t="s">
        <v>499</v>
      </c>
      <c r="B57" s="67"/>
      <c r="C57" s="70">
        <f>C42+C50-C55</f>
        <v>0</v>
      </c>
      <c r="D57" s="70"/>
      <c r="E57" s="70"/>
      <c r="F57" s="70"/>
      <c r="G57" s="68"/>
      <c r="H57" s="68"/>
      <c r="I57" s="68"/>
      <c r="J57" s="68"/>
      <c r="K57" s="68"/>
      <c r="L57" s="68"/>
      <c r="M57" s="68"/>
      <c r="N57" s="69"/>
    </row>
    <row r="58" spans="1:14" x14ac:dyDescent="0.3">
      <c r="A58" s="61"/>
      <c r="B58" s="72"/>
      <c r="C58" s="76"/>
      <c r="D58" s="76"/>
      <c r="E58" s="76"/>
      <c r="F58" s="76"/>
      <c r="G58" s="63"/>
      <c r="H58" s="63"/>
      <c r="I58" s="63"/>
      <c r="J58" s="63"/>
      <c r="K58" s="63"/>
      <c r="L58" s="63"/>
      <c r="M58" s="63"/>
      <c r="N58" s="64"/>
    </row>
    <row r="59" spans="1:14" x14ac:dyDescent="0.3">
      <c r="A59" s="65"/>
      <c r="B59" s="62" t="s">
        <v>430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4"/>
    </row>
    <row r="60" spans="1:14" x14ac:dyDescent="0.3">
      <c r="A60" s="65"/>
      <c r="B60" s="73" t="s">
        <v>500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4"/>
    </row>
    <row r="61" spans="1:14" x14ac:dyDescent="0.3">
      <c r="A61" s="65"/>
      <c r="B61" s="73" t="s">
        <v>501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4"/>
    </row>
    <row r="62" spans="1:14" x14ac:dyDescent="0.3">
      <c r="A62" s="65"/>
      <c r="B62" s="75" t="s">
        <v>502</v>
      </c>
      <c r="C62" s="70"/>
      <c r="D62" s="70"/>
      <c r="E62" s="70"/>
      <c r="F62" s="70"/>
      <c r="G62" s="68"/>
      <c r="H62" s="68"/>
      <c r="I62" s="68"/>
      <c r="J62" s="68"/>
      <c r="K62" s="68"/>
      <c r="L62" s="68"/>
      <c r="M62" s="68"/>
      <c r="N62" s="69"/>
    </row>
    <row r="63" spans="1:14" x14ac:dyDescent="0.3">
      <c r="A63" s="65"/>
      <c r="B63" s="77"/>
      <c r="C63" s="70"/>
      <c r="D63" s="70"/>
      <c r="E63" s="70"/>
      <c r="F63" s="70"/>
      <c r="G63" s="68"/>
      <c r="H63" s="68"/>
      <c r="I63" s="68"/>
      <c r="J63" s="68"/>
      <c r="K63" s="68"/>
      <c r="L63" s="68"/>
      <c r="M63" s="68"/>
      <c r="N63" s="69"/>
    </row>
    <row r="64" spans="1:14" ht="15" customHeight="1" thickBot="1" x14ac:dyDescent="0.35">
      <c r="A64" s="78" t="s">
        <v>503</v>
      </c>
      <c r="B64" s="79"/>
      <c r="C64" s="80"/>
      <c r="D64" s="80"/>
      <c r="E64" s="80"/>
      <c r="F64" s="80"/>
      <c r="G64" s="81"/>
      <c r="H64" s="81"/>
      <c r="I64" s="81"/>
      <c r="J64" s="81"/>
      <c r="K64" s="81"/>
      <c r="L64" s="81"/>
      <c r="M64" s="81"/>
      <c r="N64" s="82"/>
    </row>
    <row r="65" spans="1:6" ht="15" customHeight="1" thickTop="1" x14ac:dyDescent="0.3">
      <c r="A65" s="83" t="s">
        <v>504</v>
      </c>
      <c r="B65" s="83"/>
      <c r="C65" s="83">
        <f>C64+C54-C48+SUM(C36:C39)+C62</f>
        <v>0</v>
      </c>
      <c r="D65" s="83"/>
      <c r="E65" s="83"/>
      <c r="F65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showGridLines="0" tabSelected="1" workbookViewId="0">
      <selection activeCell="A3" sqref="A3:D3"/>
    </sheetView>
  </sheetViews>
  <sheetFormatPr defaultRowHeight="14.4" x14ac:dyDescent="0.3"/>
  <cols>
    <col min="1" max="1" width="4.33203125" customWidth="1"/>
    <col min="2" max="2" width="52.33203125" bestFit="1" customWidth="1"/>
    <col min="3" max="3" width="13" customWidth="1"/>
    <col min="4" max="4" width="13.33203125" customWidth="1"/>
  </cols>
  <sheetData>
    <row r="1" spans="1:19" x14ac:dyDescent="0.3">
      <c r="A1" s="102" t="str">
        <f>'Laba-Rugi'!A1</f>
        <v>PT. ABCDEFU</v>
      </c>
      <c r="B1" s="103"/>
      <c r="C1" s="103"/>
      <c r="D1" s="103"/>
    </row>
    <row r="2" spans="1:19" x14ac:dyDescent="0.3">
      <c r="A2" s="104" t="s">
        <v>534</v>
      </c>
      <c r="B2" s="103"/>
      <c r="C2" s="103"/>
      <c r="D2" s="103"/>
    </row>
    <row r="3" spans="1:19" x14ac:dyDescent="0.3">
      <c r="A3" s="102"/>
      <c r="B3" s="103"/>
      <c r="C3" s="103"/>
      <c r="D3" s="103"/>
    </row>
    <row r="4" spans="1:19" x14ac:dyDescent="0.3">
      <c r="A4" s="84" t="s">
        <v>505</v>
      </c>
      <c r="B4" s="85"/>
      <c r="C4" s="85"/>
      <c r="D4" s="85"/>
    </row>
    <row r="5" spans="1:19" x14ac:dyDescent="0.3">
      <c r="A5" s="83" t="s">
        <v>506</v>
      </c>
    </row>
    <row r="6" spans="1:19" x14ac:dyDescent="0.3">
      <c r="B6" s="83" t="s">
        <v>507</v>
      </c>
    </row>
    <row r="7" spans="1:19" x14ac:dyDescent="0.3">
      <c r="B7" s="86" t="s">
        <v>508</v>
      </c>
      <c r="G7" t="s">
        <v>40</v>
      </c>
      <c r="H7" t="s">
        <v>42</v>
      </c>
      <c r="I7" t="s">
        <v>44</v>
      </c>
      <c r="J7" t="s">
        <v>46</v>
      </c>
    </row>
    <row r="8" spans="1:19" ht="15.6" customHeight="1" x14ac:dyDescent="0.3">
      <c r="B8" s="86" t="s">
        <v>509</v>
      </c>
      <c r="G8" s="2" t="s">
        <v>50</v>
      </c>
      <c r="H8" s="2" t="s">
        <v>52</v>
      </c>
      <c r="I8" s="2" t="s">
        <v>52</v>
      </c>
    </row>
    <row r="9" spans="1:19" x14ac:dyDescent="0.3">
      <c r="A9" s="85"/>
      <c r="B9" s="84" t="s">
        <v>510</v>
      </c>
      <c r="C9" s="85">
        <f>SUM(C7:C8)</f>
        <v>0</v>
      </c>
      <c r="D9" s="85"/>
    </row>
    <row r="10" spans="1:19" x14ac:dyDescent="0.3">
      <c r="B10" s="83" t="s">
        <v>511</v>
      </c>
    </row>
    <row r="11" spans="1:19" x14ac:dyDescent="0.3">
      <c r="B11" s="98" t="s">
        <v>512</v>
      </c>
    </row>
    <row r="12" spans="1:19" ht="15.6" customHeight="1" x14ac:dyDescent="0.3">
      <c r="B12" s="98" t="s">
        <v>513</v>
      </c>
      <c r="G12" t="s">
        <v>57</v>
      </c>
      <c r="H12" t="s">
        <v>59</v>
      </c>
      <c r="I12" t="s">
        <v>61</v>
      </c>
      <c r="J12" t="s">
        <v>63</v>
      </c>
      <c r="K12" t="s">
        <v>65</v>
      </c>
      <c r="L12" s="2" t="s">
        <v>83</v>
      </c>
      <c r="M12" s="2" t="s">
        <v>85</v>
      </c>
      <c r="N12" s="2" t="s">
        <v>87</v>
      </c>
      <c r="O12" s="2" t="s">
        <v>89</v>
      </c>
      <c r="P12" s="2" t="s">
        <v>91</v>
      </c>
      <c r="Q12" s="2" t="s">
        <v>93</v>
      </c>
      <c r="R12" s="2" t="s">
        <v>95</v>
      </c>
      <c r="S12" s="2" t="s">
        <v>97</v>
      </c>
    </row>
    <row r="13" spans="1:19" x14ac:dyDescent="0.3">
      <c r="B13" s="98" t="s">
        <v>514</v>
      </c>
      <c r="G13" t="s">
        <v>71</v>
      </c>
      <c r="H13" t="s">
        <v>73</v>
      </c>
      <c r="I13" t="s">
        <v>75</v>
      </c>
      <c r="J13" t="s">
        <v>77</v>
      </c>
      <c r="K13" t="s">
        <v>79</v>
      </c>
    </row>
    <row r="14" spans="1:19" x14ac:dyDescent="0.3">
      <c r="A14" s="85"/>
      <c r="B14" s="87" t="s">
        <v>515</v>
      </c>
      <c r="C14" s="88">
        <f>SUM(C11:C13)</f>
        <v>0</v>
      </c>
      <c r="D14" s="88"/>
    </row>
    <row r="15" spans="1:19" x14ac:dyDescent="0.3">
      <c r="A15" s="89" t="s">
        <v>516</v>
      </c>
      <c r="B15" s="85"/>
      <c r="C15" s="85"/>
      <c r="D15" s="85">
        <f>C9-C14</f>
        <v>0</v>
      </c>
    </row>
    <row r="16" spans="1:19" x14ac:dyDescent="0.3">
      <c r="A16" s="83" t="s">
        <v>517</v>
      </c>
      <c r="B16" s="90"/>
    </row>
    <row r="17" spans="1:9" x14ac:dyDescent="0.3">
      <c r="B17" s="83" t="s">
        <v>507</v>
      </c>
    </row>
    <row r="18" spans="1:9" ht="15.6" customHeight="1" x14ac:dyDescent="0.3">
      <c r="B18" s="86" t="s">
        <v>518</v>
      </c>
      <c r="G18" s="2" t="s">
        <v>107</v>
      </c>
      <c r="H18" s="2" t="s">
        <v>109</v>
      </c>
      <c r="I18" s="2" t="s">
        <v>111</v>
      </c>
    </row>
    <row r="19" spans="1:9" x14ac:dyDescent="0.3">
      <c r="A19" s="84"/>
      <c r="B19" s="84" t="s">
        <v>519</v>
      </c>
      <c r="C19" s="85">
        <f>SUM(C18:C18)</f>
        <v>0</v>
      </c>
      <c r="D19" s="85"/>
    </row>
    <row r="20" spans="1:9" x14ac:dyDescent="0.3">
      <c r="A20" s="83"/>
      <c r="B20" s="83" t="s">
        <v>511</v>
      </c>
    </row>
    <row r="21" spans="1:9" x14ac:dyDescent="0.3">
      <c r="A21" s="83"/>
      <c r="B21" s="86" t="s">
        <v>520</v>
      </c>
    </row>
    <row r="22" spans="1:9" x14ac:dyDescent="0.3">
      <c r="A22" s="84"/>
      <c r="B22" s="84" t="s">
        <v>521</v>
      </c>
      <c r="C22" s="85">
        <f>SUM(C21:C21)</f>
        <v>0</v>
      </c>
      <c r="D22" s="85"/>
    </row>
    <row r="23" spans="1:9" x14ac:dyDescent="0.3">
      <c r="A23" s="89" t="s">
        <v>522</v>
      </c>
      <c r="B23" s="85"/>
      <c r="C23" s="85"/>
      <c r="D23" s="85">
        <f>C19-C22</f>
        <v>0</v>
      </c>
    </row>
    <row r="24" spans="1:9" x14ac:dyDescent="0.3">
      <c r="A24" s="90" t="s">
        <v>523</v>
      </c>
    </row>
    <row r="25" spans="1:9" x14ac:dyDescent="0.3">
      <c r="A25" s="90"/>
      <c r="B25" s="83" t="s">
        <v>507</v>
      </c>
    </row>
    <row r="26" spans="1:9" x14ac:dyDescent="0.3">
      <c r="A26" s="90"/>
      <c r="B26" s="86" t="s">
        <v>524</v>
      </c>
    </row>
    <row r="27" spans="1:9" x14ac:dyDescent="0.3">
      <c r="A27" s="90"/>
      <c r="B27" s="86" t="s">
        <v>525</v>
      </c>
    </row>
    <row r="28" spans="1:9" x14ac:dyDescent="0.3">
      <c r="A28" s="84"/>
      <c r="B28" s="84" t="s">
        <v>526</v>
      </c>
      <c r="C28" s="85">
        <f>SUM(C26:C27)</f>
        <v>0</v>
      </c>
      <c r="D28" s="85"/>
    </row>
    <row r="29" spans="1:9" x14ac:dyDescent="0.3">
      <c r="A29" s="83"/>
      <c r="B29" s="83" t="s">
        <v>511</v>
      </c>
    </row>
    <row r="30" spans="1:9" x14ac:dyDescent="0.3">
      <c r="B30" s="86" t="s">
        <v>527</v>
      </c>
    </row>
    <row r="31" spans="1:9" x14ac:dyDescent="0.3">
      <c r="A31" s="84"/>
      <c r="B31" s="84" t="s">
        <v>528</v>
      </c>
      <c r="C31" s="85">
        <f>SUM(C30:C30)</f>
        <v>0</v>
      </c>
      <c r="D31" s="85"/>
    </row>
    <row r="32" spans="1:9" x14ac:dyDescent="0.3">
      <c r="A32" s="89" t="s">
        <v>529</v>
      </c>
      <c r="B32" s="85"/>
      <c r="C32" s="85"/>
      <c r="D32" s="85">
        <f>C28-C31</f>
        <v>0</v>
      </c>
    </row>
    <row r="33" spans="1:4" x14ac:dyDescent="0.3">
      <c r="A33" s="89"/>
      <c r="B33" s="88"/>
      <c r="C33" s="88"/>
    </row>
    <row r="34" spans="1:4" ht="15" customHeight="1" thickBot="1" x14ac:dyDescent="0.35">
      <c r="A34" s="91" t="s">
        <v>530</v>
      </c>
      <c r="B34" s="92"/>
      <c r="C34" s="93"/>
      <c r="D34" s="93">
        <f>D4+D15+D23+D32</f>
        <v>0</v>
      </c>
    </row>
    <row r="35" spans="1:4" ht="15" customHeight="1" thickTop="1" x14ac:dyDescent="0.3"/>
  </sheetData>
  <mergeCells count="3">
    <mergeCell ref="A1:D1"/>
    <mergeCell ref="A3:D3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COA</vt:lpstr>
      <vt:lpstr>Neraca Saldo</vt:lpstr>
      <vt:lpstr>cash_book</vt:lpstr>
      <vt:lpstr>NERACA</vt:lpstr>
      <vt:lpstr>Laba-Rugi</vt:lpstr>
      <vt:lpstr>Cash Flow</vt:lpstr>
      <vt:lpstr>na_acc</vt:lpstr>
      <vt:lpstr>no_acc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Bayu Permana</dc:creator>
  <cp:lastModifiedBy>Indra Bayu Permana</cp:lastModifiedBy>
  <dcterms:created xsi:type="dcterms:W3CDTF">2023-03-14T05:18:00Z</dcterms:created>
  <dcterms:modified xsi:type="dcterms:W3CDTF">2024-03-28T01:09:10Z</dcterms:modified>
</cp:coreProperties>
</file>